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defaultThemeVersion="166925"/>
  <mc:AlternateContent xmlns:mc="http://schemas.openxmlformats.org/markup-compatibility/2006">
    <mc:Choice Requires="x15">
      <x15ac:absPath xmlns:x15ac="http://schemas.microsoft.com/office/spreadsheetml/2010/11/ac" url="C:\Users\u0133977\Documents\GitHub\CenoCO2\data\"/>
    </mc:Choice>
  </mc:AlternateContent>
  <xr:revisionPtr revIDLastSave="0" documentId="13_ncr:1_{AD625319-012C-4B87-9B0B-1FAA95C01EF6}" xr6:coauthVersionLast="47" xr6:coauthVersionMax="47" xr10:uidLastSave="{00000000-0000-0000-0000-000000000000}"/>
  <bookViews>
    <workbookView xWindow="-90" yWindow="-90" windowWidth="19380" windowHeight="11580" firstSheet="3" activeTab="8" xr2:uid="{00000000-000D-0000-FFFF-FFFF00000000}"/>
  </bookViews>
  <sheets>
    <sheet name="all data product" sheetId="11" r:id="rId1"/>
    <sheet name="all qual data" sheetId="15" r:id="rId2"/>
    <sheet name="ice core CO2" sheetId="14" r:id="rId3"/>
    <sheet name="d11B" sheetId="1" r:id="rId4"/>
    <sheet name="liverwort" sheetId="3" r:id="rId5"/>
    <sheet name="Sheet1" sheetId="17" r:id="rId6"/>
    <sheet name="stomata_Franks" sheetId="4" r:id="rId7"/>
    <sheet name="stomata_Konrad" sheetId="7" r:id="rId8"/>
    <sheet name="SD_SI_SR" sheetId="5" r:id="rId9"/>
    <sheet name="paleosol" sheetId="6" r:id="rId10"/>
    <sheet name="algae_qual" sheetId="2" r:id="rId11"/>
    <sheet name="C3_qual" sheetId="8" r:id="rId12"/>
    <sheet name="nahcolite_qual" sheetId="9" r:id="rId13"/>
    <sheet name="SI_SR_qual" sheetId="10" r:id="rId14"/>
    <sheet name="paleosol qual" sheetId="16" r:id="rId15"/>
    <sheet name="B_Ca qual" sheetId="18" r:id="rId16"/>
    <sheet name="age uncertainty" sheetId="12" r:id="rId17"/>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774" i="11" l="1"/>
  <c r="Z849" i="11"/>
  <c r="Z848" i="11"/>
  <c r="Z847" i="11"/>
  <c r="Z846" i="11"/>
  <c r="Z845" i="11"/>
  <c r="Z844" i="11"/>
  <c r="Z843" i="11"/>
  <c r="Z842" i="11"/>
  <c r="Z841" i="11"/>
  <c r="Z840" i="11"/>
  <c r="Z839" i="11"/>
  <c r="Z838" i="11"/>
  <c r="Z837" i="11"/>
  <c r="Z836" i="11"/>
  <c r="Z835" i="11"/>
  <c r="Z834" i="11"/>
  <c r="Z833" i="11"/>
  <c r="Z832" i="11"/>
  <c r="Z831" i="11"/>
  <c r="Z830" i="11"/>
  <c r="Z829" i="11"/>
  <c r="Z828" i="11"/>
  <c r="Z827" i="11"/>
  <c r="Z826" i="11"/>
  <c r="Z825" i="11"/>
  <c r="Z824" i="11"/>
  <c r="Z823" i="11"/>
  <c r="Z822" i="11"/>
  <c r="Z821" i="11"/>
  <c r="Z820" i="11"/>
  <c r="Z819" i="11"/>
  <c r="Z818" i="11"/>
  <c r="Z817" i="11"/>
  <c r="Z816" i="11"/>
  <c r="Z815" i="11"/>
  <c r="Z814" i="11"/>
  <c r="Z813" i="11"/>
  <c r="Z812" i="11"/>
  <c r="Z811" i="11"/>
  <c r="Z810" i="11"/>
  <c r="Z809" i="11"/>
  <c r="Z808" i="11"/>
  <c r="Z807" i="11"/>
  <c r="Z806" i="11"/>
  <c r="Z805" i="11"/>
  <c r="Z804" i="11"/>
  <c r="Z803" i="11"/>
  <c r="Z802" i="11"/>
  <c r="Z801" i="11"/>
  <c r="Z800" i="11"/>
  <c r="Z799" i="11"/>
  <c r="Z798" i="11"/>
  <c r="Z797" i="11"/>
  <c r="Z796" i="11"/>
  <c r="Z795" i="11"/>
  <c r="Z794" i="11"/>
  <c r="Z793" i="11"/>
  <c r="Z792" i="11"/>
  <c r="Z791" i="11"/>
  <c r="Z790" i="11"/>
  <c r="Z789" i="11"/>
  <c r="Z788" i="11"/>
  <c r="Z787" i="11"/>
  <c r="Z786" i="11"/>
  <c r="Z785" i="11"/>
  <c r="Z784" i="11"/>
  <c r="Z783" i="11"/>
  <c r="Z782" i="11"/>
  <c r="Z781" i="11"/>
  <c r="Z780" i="11"/>
  <c r="Z779" i="11"/>
  <c r="Z778" i="11"/>
  <c r="Z777" i="11"/>
  <c r="Z776" i="11"/>
  <c r="Z775" i="11"/>
  <c r="Z774" i="11"/>
  <c r="Z773" i="11"/>
  <c r="Z772" i="11"/>
  <c r="Z771" i="11"/>
  <c r="Z770" i="11"/>
  <c r="Z769" i="11"/>
  <c r="Z768" i="11"/>
  <c r="Z767" i="11"/>
  <c r="Z766" i="11"/>
  <c r="Z765" i="11"/>
  <c r="Z764" i="11"/>
  <c r="Z763" i="11"/>
  <c r="Z762" i="11"/>
  <c r="Z761" i="11"/>
  <c r="Z760" i="11"/>
  <c r="Z759" i="11"/>
  <c r="Z758" i="11"/>
  <c r="Z757" i="11"/>
  <c r="Z756" i="11"/>
  <c r="Z755" i="11"/>
  <c r="Z754" i="11"/>
  <c r="Z753" i="11"/>
  <c r="Z752" i="11"/>
  <c r="Z751" i="11"/>
  <c r="Z750" i="11"/>
  <c r="Z749" i="11"/>
  <c r="Z748" i="11"/>
  <c r="Z747" i="11"/>
  <c r="Z746" i="11"/>
  <c r="Z745" i="11"/>
  <c r="Z744" i="11"/>
  <c r="Z743" i="11"/>
  <c r="Z742" i="11"/>
  <c r="Z741" i="11"/>
  <c r="Z740" i="11"/>
  <c r="Z739" i="11"/>
  <c r="Z738" i="11"/>
  <c r="Z737" i="11"/>
  <c r="Z736" i="11"/>
  <c r="Z735" i="11"/>
  <c r="Z733" i="11"/>
  <c r="Z734" i="11"/>
  <c r="Z732" i="11"/>
  <c r="Z3" i="11"/>
  <c r="Z4" i="11"/>
  <c r="Z5" i="11"/>
  <c r="Z6" i="11"/>
  <c r="Z7" i="11"/>
  <c r="Z8" i="11"/>
  <c r="Z9" i="11"/>
  <c r="Z10" i="11"/>
  <c r="Z11" i="11"/>
  <c r="Z12" i="11"/>
  <c r="Z13" i="11"/>
  <c r="Z14" i="11"/>
  <c r="Z15" i="11"/>
  <c r="Z16" i="11"/>
  <c r="Z17" i="11"/>
  <c r="Z18" i="11"/>
  <c r="Z19" i="11"/>
  <c r="Z20" i="11"/>
  <c r="Z21" i="11"/>
  <c r="Z22" i="11"/>
  <c r="Z23" i="11"/>
  <c r="Z24" i="11"/>
  <c r="Z25" i="11"/>
  <c r="Z26" i="11"/>
  <c r="Z27" i="11"/>
  <c r="Z28" i="11"/>
  <c r="Z29" i="11"/>
  <c r="Z30" i="11"/>
  <c r="Z31" i="11"/>
  <c r="Z32" i="11"/>
  <c r="Z33" i="11"/>
  <c r="Z34" i="11"/>
  <c r="Z35" i="11"/>
  <c r="Z36" i="11"/>
  <c r="Z37" i="11"/>
  <c r="Z38" i="11"/>
  <c r="Z39" i="11"/>
  <c r="Z40" i="11"/>
  <c r="Z41" i="11"/>
  <c r="Z42" i="11"/>
  <c r="Z43" i="11"/>
  <c r="Z44" i="11"/>
  <c r="Z45" i="11"/>
  <c r="Z46" i="11"/>
  <c r="Z47" i="11"/>
  <c r="Z48" i="11"/>
  <c r="Z49" i="11"/>
  <c r="Z50" i="11"/>
  <c r="Z51" i="11"/>
  <c r="Z52" i="11"/>
  <c r="Z53" i="11"/>
  <c r="Z54" i="11"/>
  <c r="Z55" i="11"/>
  <c r="Z56" i="11"/>
  <c r="Z57" i="11"/>
  <c r="Z58" i="11"/>
  <c r="Z59" i="11"/>
  <c r="Z60" i="11"/>
  <c r="Z61" i="11"/>
  <c r="Z62" i="11"/>
  <c r="Z63" i="11"/>
  <c r="Z64" i="11"/>
  <c r="Z65" i="11"/>
  <c r="Z66" i="11"/>
  <c r="Z67" i="11"/>
  <c r="Z68" i="11"/>
  <c r="Z69" i="11"/>
  <c r="Z70" i="11"/>
  <c r="Z71" i="11"/>
  <c r="Z72" i="11"/>
  <c r="Z73" i="11"/>
  <c r="Z74" i="11"/>
  <c r="Z75" i="11"/>
  <c r="Z76" i="11"/>
  <c r="Z77" i="11"/>
  <c r="Z78" i="11"/>
  <c r="Z79" i="11"/>
  <c r="Z80" i="11"/>
  <c r="Z81" i="11"/>
  <c r="Z82" i="11"/>
  <c r="Z83" i="11"/>
  <c r="Z84" i="11"/>
  <c r="Z85" i="11"/>
  <c r="Z86" i="11"/>
  <c r="Z87" i="11"/>
  <c r="Z88" i="11"/>
  <c r="Z89" i="11"/>
  <c r="Z90" i="11"/>
  <c r="Z91" i="11"/>
  <c r="Z92" i="11"/>
  <c r="Z93" i="11"/>
  <c r="Z94" i="11"/>
  <c r="Z95" i="11"/>
  <c r="Z96" i="11"/>
  <c r="Z97" i="11"/>
  <c r="Z98" i="11"/>
  <c r="Z99" i="11"/>
  <c r="Z100" i="11"/>
  <c r="Z101" i="11"/>
  <c r="Z102" i="11"/>
  <c r="Z103" i="11"/>
  <c r="Z104" i="11"/>
  <c r="Z105" i="11"/>
  <c r="Z106" i="11"/>
  <c r="Z107" i="11"/>
  <c r="Z108" i="11"/>
  <c r="Z109" i="11"/>
  <c r="Z110" i="11"/>
  <c r="Z111" i="11"/>
  <c r="Z112" i="11"/>
  <c r="Z113" i="11"/>
  <c r="Z114" i="11"/>
  <c r="Z115" i="11"/>
  <c r="Z116" i="11"/>
  <c r="Z117" i="11"/>
  <c r="Z118" i="11"/>
  <c r="Z119" i="11"/>
  <c r="Z120" i="11"/>
  <c r="Z121" i="11"/>
  <c r="Z122" i="11"/>
  <c r="Z123" i="11"/>
  <c r="Z124" i="11"/>
  <c r="Z125" i="11"/>
  <c r="Z126" i="11"/>
  <c r="Z127" i="11"/>
  <c r="Z128" i="11"/>
  <c r="Z129" i="11"/>
  <c r="Z130" i="11"/>
  <c r="Z131" i="11"/>
  <c r="Z132" i="11"/>
  <c r="Z133" i="11"/>
  <c r="Z134" i="11"/>
  <c r="Z135" i="11"/>
  <c r="Z136" i="11"/>
  <c r="Z137" i="11"/>
  <c r="Z138" i="11"/>
  <c r="Z139" i="11"/>
  <c r="Z140" i="11"/>
  <c r="Z141" i="11"/>
  <c r="Z142" i="11"/>
  <c r="Z143" i="11"/>
  <c r="Z144" i="11"/>
  <c r="Z145" i="11"/>
  <c r="Z146" i="11"/>
  <c r="Z147" i="11"/>
  <c r="Z148" i="11"/>
  <c r="Z149" i="11"/>
  <c r="Z150" i="11"/>
  <c r="Z151" i="11"/>
  <c r="Z152" i="11"/>
  <c r="Z153" i="11"/>
  <c r="Z154" i="11"/>
  <c r="Z155" i="11"/>
  <c r="Z156" i="11"/>
  <c r="Z157" i="11"/>
  <c r="Z158" i="11"/>
  <c r="Z159" i="11"/>
  <c r="Z160" i="11"/>
  <c r="Z161" i="11"/>
  <c r="Z162" i="11"/>
  <c r="Z163" i="11"/>
  <c r="Z164" i="11"/>
  <c r="Z165" i="11"/>
  <c r="Z166" i="11"/>
  <c r="Z167" i="11"/>
  <c r="Z168" i="11"/>
  <c r="Z169" i="11"/>
  <c r="Z170" i="11"/>
  <c r="Z171" i="11"/>
  <c r="Z172" i="11"/>
  <c r="Z173" i="11"/>
  <c r="Z174" i="11"/>
  <c r="Z175" i="11"/>
  <c r="Z176" i="11"/>
  <c r="Z177" i="11"/>
  <c r="Z178" i="11"/>
  <c r="Z179" i="11"/>
  <c r="Z180" i="11"/>
  <c r="Z181" i="11"/>
  <c r="Z182" i="11"/>
  <c r="Z183" i="11"/>
  <c r="Z184" i="11"/>
  <c r="Z185" i="11"/>
  <c r="Z186" i="11"/>
  <c r="Z187" i="11"/>
  <c r="Z188" i="11"/>
  <c r="Z189" i="11"/>
  <c r="Z190" i="11"/>
  <c r="Z191" i="11"/>
  <c r="Z192" i="11"/>
  <c r="Z193" i="11"/>
  <c r="Z194" i="11"/>
  <c r="Z195" i="11"/>
  <c r="Z196" i="11"/>
  <c r="Z197" i="11"/>
  <c r="Z198" i="11"/>
  <c r="Z199" i="11"/>
  <c r="Z200" i="11"/>
  <c r="Z201" i="11"/>
  <c r="Z202" i="11"/>
  <c r="Z203" i="11"/>
  <c r="Z204" i="11"/>
  <c r="Z205" i="11"/>
  <c r="Z206" i="11"/>
  <c r="Z207" i="11"/>
  <c r="Z208" i="11"/>
  <c r="Z209" i="11"/>
  <c r="Z210" i="11"/>
  <c r="Z211" i="11"/>
  <c r="Z212" i="11"/>
  <c r="Z213" i="11"/>
  <c r="Z214" i="11"/>
  <c r="Z215" i="11"/>
  <c r="Z216" i="11"/>
  <c r="Z217" i="11"/>
  <c r="Z218" i="11"/>
  <c r="Z219" i="11"/>
  <c r="Z220" i="11"/>
  <c r="Z221" i="11"/>
  <c r="Z222" i="11"/>
  <c r="Z223" i="11"/>
  <c r="Z224" i="11"/>
  <c r="Z225" i="11"/>
  <c r="Z226" i="11"/>
  <c r="Z227" i="11"/>
  <c r="Z228" i="11"/>
  <c r="Z229" i="11"/>
  <c r="Z230" i="11"/>
  <c r="Z231" i="11"/>
  <c r="Z232" i="11"/>
  <c r="Z233" i="11"/>
  <c r="Z234" i="11"/>
  <c r="Z235" i="11"/>
  <c r="Z236" i="11"/>
  <c r="Z237" i="11"/>
  <c r="Z238" i="11"/>
  <c r="Z239" i="11"/>
  <c r="Z240" i="11"/>
  <c r="Z241" i="11"/>
  <c r="Z242" i="11"/>
  <c r="Z243" i="11"/>
  <c r="Z244" i="11"/>
  <c r="Z245" i="11"/>
  <c r="Z246" i="11"/>
  <c r="Z247" i="11"/>
  <c r="Z248" i="11"/>
  <c r="Z249" i="11"/>
  <c r="Z250" i="11"/>
  <c r="Z251" i="11"/>
  <c r="Z252" i="11"/>
  <c r="Z253" i="11"/>
  <c r="Z254" i="11"/>
  <c r="Z255" i="11"/>
  <c r="Z256" i="11"/>
  <c r="Z257" i="11"/>
  <c r="Z258" i="11"/>
  <c r="Z259" i="11"/>
  <c r="Z260" i="11"/>
  <c r="Z261" i="11"/>
  <c r="Z262" i="11"/>
  <c r="Z263" i="11"/>
  <c r="Z264" i="11"/>
  <c r="Z265" i="11"/>
  <c r="Z266" i="11"/>
  <c r="Z267" i="11"/>
  <c r="Z268" i="11"/>
  <c r="Z269" i="11"/>
  <c r="Z270" i="11"/>
  <c r="Z271" i="11"/>
  <c r="Z272" i="11"/>
  <c r="Z273" i="11"/>
  <c r="Z274" i="11"/>
  <c r="Z275" i="11"/>
  <c r="Z276" i="11"/>
  <c r="Z277" i="11"/>
  <c r="Z278" i="11"/>
  <c r="Z279" i="11"/>
  <c r="Z280" i="11"/>
  <c r="Z281" i="11"/>
  <c r="Z282" i="11"/>
  <c r="Z283" i="11"/>
  <c r="Z284" i="11"/>
  <c r="Z285" i="11"/>
  <c r="Z286" i="11"/>
  <c r="Z287" i="11"/>
  <c r="Z288" i="11"/>
  <c r="Z289" i="11"/>
  <c r="Z290" i="11"/>
  <c r="Z291" i="11"/>
  <c r="Z292" i="11"/>
  <c r="Z293" i="11"/>
  <c r="Z294" i="11"/>
  <c r="Z295" i="11"/>
  <c r="Z296" i="11"/>
  <c r="Z297" i="11"/>
  <c r="Z298" i="11"/>
  <c r="Z299" i="11"/>
  <c r="Z300" i="11"/>
  <c r="Z301" i="11"/>
  <c r="Z302" i="11"/>
  <c r="Z303" i="11"/>
  <c r="Z304" i="11"/>
  <c r="Z305" i="11"/>
  <c r="Z306" i="11"/>
  <c r="Z307" i="11"/>
  <c r="Z308" i="11"/>
  <c r="Z309" i="11"/>
  <c r="Z310" i="11"/>
  <c r="Z311" i="11"/>
  <c r="Z312" i="11"/>
  <c r="Z313" i="11"/>
  <c r="Z314" i="11"/>
  <c r="Z315" i="11"/>
  <c r="Z316" i="11"/>
  <c r="Z317" i="11"/>
  <c r="Z318" i="11"/>
  <c r="Z319" i="11"/>
  <c r="Z320" i="11"/>
  <c r="Z321" i="11"/>
  <c r="Z322" i="11"/>
  <c r="Z323" i="11"/>
  <c r="Z324" i="11"/>
  <c r="Z325" i="11"/>
  <c r="Z326" i="11"/>
  <c r="Z327" i="11"/>
  <c r="Z328" i="11"/>
  <c r="Z329" i="11"/>
  <c r="Z330" i="11"/>
  <c r="Z331" i="11"/>
  <c r="Z332" i="11"/>
  <c r="Z333" i="11"/>
  <c r="Z334" i="11"/>
  <c r="Z335" i="11"/>
  <c r="Z336" i="11"/>
  <c r="Z337" i="11"/>
  <c r="Z338" i="11"/>
  <c r="Z339" i="11"/>
  <c r="Z340" i="11"/>
  <c r="Z341" i="11"/>
  <c r="Z342" i="11"/>
  <c r="Z343" i="11"/>
  <c r="Z344" i="11"/>
  <c r="Z345" i="11"/>
  <c r="Z346" i="11"/>
  <c r="Z347" i="11"/>
  <c r="Z348" i="11"/>
  <c r="Z349" i="11"/>
  <c r="Z350" i="11"/>
  <c r="Z351" i="11"/>
  <c r="Z352" i="11"/>
  <c r="Z353" i="11"/>
  <c r="Z354" i="11"/>
  <c r="Z355" i="11"/>
  <c r="Z356" i="11"/>
  <c r="Z357" i="11"/>
  <c r="Z358" i="11"/>
  <c r="Z359" i="11"/>
  <c r="Z360" i="11"/>
  <c r="Z361" i="11"/>
  <c r="Z362" i="11"/>
  <c r="Z363" i="11"/>
  <c r="Z364" i="11"/>
  <c r="Z365" i="11"/>
  <c r="Z366" i="11"/>
  <c r="Z367" i="11"/>
  <c r="Z368" i="11"/>
  <c r="Z369" i="11"/>
  <c r="Z370" i="11"/>
  <c r="Z371" i="11"/>
  <c r="Z372" i="11"/>
  <c r="Z373" i="11"/>
  <c r="Z374" i="11"/>
  <c r="Z375" i="11"/>
  <c r="Z376" i="11"/>
  <c r="Z377" i="11"/>
  <c r="Z378" i="11"/>
  <c r="Z379" i="11"/>
  <c r="Z380" i="11"/>
  <c r="Z381" i="11"/>
  <c r="Z382" i="11"/>
  <c r="Z383" i="11"/>
  <c r="Z384" i="11"/>
  <c r="Z385" i="11"/>
  <c r="Z386" i="11"/>
  <c r="Z387" i="11"/>
  <c r="Z388" i="11"/>
  <c r="Z389" i="11"/>
  <c r="Z390" i="11"/>
  <c r="Z391" i="11"/>
  <c r="Z392" i="11"/>
  <c r="Z393" i="11"/>
  <c r="Z394" i="11"/>
  <c r="Z395" i="11"/>
  <c r="Z396" i="11"/>
  <c r="Z397" i="11"/>
  <c r="Z398" i="11"/>
  <c r="Z399" i="11"/>
  <c r="Z400" i="11"/>
  <c r="Z401" i="11"/>
  <c r="Z402" i="11"/>
  <c r="Z403" i="11"/>
  <c r="Z404" i="11"/>
  <c r="Z405" i="11"/>
  <c r="Z406" i="11"/>
  <c r="Z407" i="11"/>
  <c r="Z408" i="11"/>
  <c r="Z409" i="11"/>
  <c r="Z410" i="11"/>
  <c r="Z411" i="11"/>
  <c r="Z412" i="11"/>
  <c r="Z413" i="11"/>
  <c r="Z414" i="11"/>
  <c r="Z415" i="11"/>
  <c r="Z416" i="11"/>
  <c r="Z417" i="11"/>
  <c r="Z418" i="11"/>
  <c r="Z419" i="11"/>
  <c r="Z420" i="11"/>
  <c r="Z421" i="11"/>
  <c r="Z422" i="11"/>
  <c r="Z423" i="11"/>
  <c r="Z424" i="11"/>
  <c r="Z425" i="11"/>
  <c r="Z426" i="11"/>
  <c r="Z427" i="11"/>
  <c r="Z428" i="11"/>
  <c r="Z429" i="11"/>
  <c r="Z430" i="11"/>
  <c r="Z431" i="11"/>
  <c r="Z432" i="11"/>
  <c r="Z433" i="11"/>
  <c r="Z434" i="11"/>
  <c r="Z435" i="11"/>
  <c r="Z436" i="11"/>
  <c r="Z437" i="11"/>
  <c r="Z438" i="11"/>
  <c r="Z439" i="11"/>
  <c r="Z440" i="11"/>
  <c r="Z441" i="11"/>
  <c r="Z442" i="11"/>
  <c r="Z443" i="11"/>
  <c r="Z444" i="11"/>
  <c r="Z445" i="11"/>
  <c r="Z446" i="11"/>
  <c r="Z447" i="11"/>
  <c r="Z448" i="11"/>
  <c r="Z449" i="11"/>
  <c r="Z450" i="11"/>
  <c r="Z451" i="11"/>
  <c r="Z452" i="11"/>
  <c r="Z453" i="11"/>
  <c r="Z454" i="11"/>
  <c r="Z455" i="11"/>
  <c r="Z456" i="11"/>
  <c r="Z457" i="11"/>
  <c r="Z458" i="11"/>
  <c r="Z459" i="11"/>
  <c r="Z460" i="11"/>
  <c r="Z461" i="11"/>
  <c r="Z462" i="11"/>
  <c r="Z463" i="11"/>
  <c r="Z464" i="11"/>
  <c r="Z465" i="11"/>
  <c r="Z466" i="11"/>
  <c r="Z467" i="11"/>
  <c r="Z468" i="11"/>
  <c r="Z469" i="11"/>
  <c r="Z470" i="11"/>
  <c r="Z471" i="11"/>
  <c r="Z472" i="11"/>
  <c r="Z473" i="11"/>
  <c r="Z474" i="11"/>
  <c r="Z475" i="11"/>
  <c r="Z476" i="11"/>
  <c r="Z477" i="11"/>
  <c r="Z478" i="11"/>
  <c r="Z479" i="11"/>
  <c r="Z480" i="11"/>
  <c r="Z481" i="11"/>
  <c r="Z482" i="11"/>
  <c r="Z483" i="11"/>
  <c r="Z484" i="11"/>
  <c r="Z485" i="11"/>
  <c r="Z486" i="11"/>
  <c r="Z487" i="11"/>
  <c r="Z488" i="11"/>
  <c r="Z489" i="11"/>
  <c r="Z490" i="11"/>
  <c r="Z491" i="11"/>
  <c r="Z492" i="11"/>
  <c r="Z493" i="11"/>
  <c r="Z494" i="11"/>
  <c r="Z495" i="11"/>
  <c r="Z496" i="11"/>
  <c r="Z497" i="11"/>
  <c r="Z498" i="11"/>
  <c r="Z499" i="11"/>
  <c r="Z500" i="11"/>
  <c r="Z501" i="11"/>
  <c r="Z502" i="11"/>
  <c r="Z503" i="11"/>
  <c r="Z504" i="11"/>
  <c r="Z505" i="11"/>
  <c r="Z506" i="11"/>
  <c r="Z507" i="11"/>
  <c r="Z508" i="11"/>
  <c r="Z509" i="11"/>
  <c r="Z510" i="11"/>
  <c r="Z511" i="11"/>
  <c r="Z512" i="11"/>
  <c r="Z513" i="11"/>
  <c r="Z514" i="11"/>
  <c r="Z515" i="11"/>
  <c r="Z516" i="11"/>
  <c r="Z517" i="11"/>
  <c r="Z518" i="11"/>
  <c r="Z519" i="11"/>
  <c r="Z520" i="11"/>
  <c r="Z521" i="11"/>
  <c r="Z522" i="11"/>
  <c r="Z523" i="11"/>
  <c r="Z524" i="11"/>
  <c r="Z525" i="11"/>
  <c r="Z526" i="11"/>
  <c r="Z527" i="11"/>
  <c r="Z528" i="11"/>
  <c r="Z529" i="11"/>
  <c r="Z530" i="11"/>
  <c r="Z531" i="11"/>
  <c r="Z532" i="11"/>
  <c r="Z533" i="11"/>
  <c r="Z534" i="11"/>
  <c r="Z535" i="11"/>
  <c r="Z536" i="11"/>
  <c r="Z537" i="11"/>
  <c r="Z538" i="11"/>
  <c r="Z539" i="11"/>
  <c r="Z540" i="11"/>
  <c r="Z541" i="11"/>
  <c r="Z542" i="11"/>
  <c r="Z543" i="11"/>
  <c r="Z544" i="11"/>
  <c r="Z545" i="11"/>
  <c r="Z546" i="11"/>
  <c r="Z547" i="11"/>
  <c r="Z548" i="11"/>
  <c r="Z549" i="11"/>
  <c r="Z550" i="11"/>
  <c r="Z551" i="11"/>
  <c r="Z552" i="11"/>
  <c r="Z553" i="11"/>
  <c r="Z554" i="11"/>
  <c r="Z555" i="11"/>
  <c r="Z556" i="11"/>
  <c r="Z557" i="11"/>
  <c r="Z558" i="11"/>
  <c r="Z559" i="11"/>
  <c r="Z560" i="11"/>
  <c r="Z561" i="11"/>
  <c r="Z562" i="11"/>
  <c r="Z563" i="11"/>
  <c r="Z564" i="11"/>
  <c r="Z565" i="11"/>
  <c r="Z566" i="11"/>
  <c r="Z567" i="11"/>
  <c r="Z568" i="11"/>
  <c r="Z569" i="11"/>
  <c r="Z570" i="11"/>
  <c r="Z571" i="11"/>
  <c r="Z572" i="11"/>
  <c r="Z573" i="11"/>
  <c r="Z574" i="11"/>
  <c r="Z575" i="11"/>
  <c r="Z576" i="11"/>
  <c r="Z577" i="11"/>
  <c r="Z578" i="11"/>
  <c r="Z579" i="11"/>
  <c r="Z580" i="11"/>
  <c r="Z581" i="11"/>
  <c r="Z582" i="11"/>
  <c r="Z583" i="11"/>
  <c r="Z584" i="11"/>
  <c r="Z585" i="11"/>
  <c r="Z586" i="11"/>
  <c r="Z587" i="11"/>
  <c r="Z588" i="11"/>
  <c r="Z589" i="11"/>
  <c r="Z590" i="11"/>
  <c r="Z591" i="11"/>
  <c r="Z592" i="11"/>
  <c r="Z593" i="11"/>
  <c r="Z594" i="11"/>
  <c r="Z595" i="11"/>
  <c r="Z596" i="11"/>
  <c r="Z597" i="11"/>
  <c r="Z598" i="11"/>
  <c r="Z599" i="11"/>
  <c r="Z600" i="11"/>
  <c r="Z601" i="11"/>
  <c r="Z602" i="11"/>
  <c r="Z603" i="11"/>
  <c r="Z604" i="11"/>
  <c r="Z605" i="11"/>
  <c r="Z606" i="11"/>
  <c r="Z607" i="11"/>
  <c r="Z608" i="11"/>
  <c r="Z609" i="11"/>
  <c r="Z610" i="11"/>
  <c r="Z611" i="11"/>
  <c r="Z612" i="11"/>
  <c r="Z613" i="11"/>
  <c r="Z614" i="11"/>
  <c r="Z615" i="11"/>
  <c r="Z616" i="11"/>
  <c r="Z617" i="11"/>
  <c r="Z618" i="11"/>
  <c r="Z619" i="11"/>
  <c r="Z620" i="11"/>
  <c r="Z621" i="11"/>
  <c r="Z622" i="11"/>
  <c r="Z623" i="11"/>
  <c r="Z624" i="11"/>
  <c r="Z625" i="11"/>
  <c r="Z626" i="11"/>
  <c r="Z627" i="11"/>
  <c r="Z628" i="11"/>
  <c r="Z629" i="11"/>
  <c r="Z630" i="11"/>
  <c r="Z631" i="11"/>
  <c r="Z632" i="11"/>
  <c r="Z633" i="11"/>
  <c r="Z634" i="11"/>
  <c r="Z635" i="11"/>
  <c r="Z636" i="11"/>
  <c r="Z637" i="11"/>
  <c r="Z638" i="11"/>
  <c r="Z639" i="11"/>
  <c r="Z640" i="11"/>
  <c r="Z641" i="11"/>
  <c r="Z642" i="11"/>
  <c r="Z643" i="11"/>
  <c r="Z644" i="11"/>
  <c r="Z645" i="11"/>
  <c r="Z646" i="11"/>
  <c r="Z647" i="11"/>
  <c r="Z648" i="11"/>
  <c r="Z649" i="11"/>
  <c r="Z650" i="11"/>
  <c r="Z651" i="11"/>
  <c r="Z652" i="11"/>
  <c r="Z653" i="11"/>
  <c r="Z654" i="11"/>
  <c r="Z655" i="11"/>
  <c r="Z656" i="11"/>
  <c r="Z657" i="11"/>
  <c r="Z658" i="11"/>
  <c r="Z659" i="11"/>
  <c r="Z660" i="11"/>
  <c r="Z661" i="11"/>
  <c r="Z662" i="11"/>
  <c r="Z663" i="11"/>
  <c r="Z664" i="11"/>
  <c r="Z665" i="11"/>
  <c r="Z666" i="11"/>
  <c r="Z667" i="11"/>
  <c r="Z668" i="11"/>
  <c r="Z669" i="11"/>
  <c r="Z670" i="11"/>
  <c r="Z671" i="11"/>
  <c r="Z672" i="11"/>
  <c r="Z673" i="11"/>
  <c r="Z674" i="11"/>
  <c r="Z675" i="11"/>
  <c r="Z676" i="11"/>
  <c r="Z677" i="11"/>
  <c r="Z678" i="11"/>
  <c r="Z679" i="11"/>
  <c r="Z680" i="11"/>
  <c r="Z681" i="11"/>
  <c r="Z682" i="11"/>
  <c r="Z683" i="11"/>
  <c r="Z684" i="11"/>
  <c r="Z685" i="11"/>
  <c r="Z686" i="11"/>
  <c r="Z687" i="11"/>
  <c r="Z688" i="11"/>
  <c r="Z689" i="11"/>
  <c r="Z690" i="11"/>
  <c r="Z691" i="11"/>
  <c r="Z692" i="11"/>
  <c r="Z693" i="11"/>
  <c r="Z694" i="11"/>
  <c r="Z695" i="11"/>
  <c r="Z696" i="11"/>
  <c r="Z697" i="11"/>
  <c r="Z698" i="11"/>
  <c r="Z699" i="11"/>
  <c r="Z700" i="11"/>
  <c r="Z701" i="11"/>
  <c r="Z702" i="11"/>
  <c r="Z703" i="11"/>
  <c r="Z704" i="11"/>
  <c r="Z705" i="11"/>
  <c r="Z706" i="11"/>
  <c r="Z707" i="11"/>
  <c r="Z708" i="11"/>
  <c r="Z709" i="11"/>
  <c r="Z710" i="11"/>
  <c r="Z711" i="11"/>
  <c r="Z712" i="11"/>
  <c r="Z713" i="11"/>
  <c r="Z714" i="11"/>
  <c r="Z715" i="11"/>
  <c r="Z716" i="11"/>
  <c r="Z717" i="11"/>
  <c r="Z718" i="11"/>
  <c r="Z719" i="11"/>
  <c r="Z720" i="11"/>
  <c r="Z721" i="11"/>
  <c r="Z722" i="11"/>
  <c r="Z723" i="11"/>
  <c r="Z724" i="11"/>
  <c r="Z725" i="11"/>
  <c r="Z726" i="11"/>
  <c r="Z727" i="11"/>
  <c r="Z728" i="11"/>
  <c r="Z729" i="11"/>
  <c r="Z730" i="11"/>
  <c r="Z731" i="11"/>
  <c r="Z2" i="11"/>
  <c r="H314" i="1"/>
  <c r="I314" i="1"/>
  <c r="J314" i="1"/>
  <c r="H315" i="1"/>
  <c r="I315" i="1"/>
  <c r="J315" i="1"/>
  <c r="H316" i="1"/>
  <c r="I316" i="1"/>
  <c r="J316" i="1"/>
  <c r="H317" i="1"/>
  <c r="I317" i="1"/>
  <c r="J317" i="1"/>
  <c r="H318" i="1"/>
  <c r="I318" i="1"/>
  <c r="J318" i="1"/>
  <c r="H319" i="1"/>
  <c r="I319" i="1"/>
  <c r="J319" i="1"/>
  <c r="H320" i="1"/>
  <c r="I320" i="1"/>
  <c r="J320" i="1"/>
  <c r="H321" i="1"/>
  <c r="I321" i="1"/>
  <c r="J321" i="1"/>
  <c r="H322" i="1"/>
  <c r="I322" i="1"/>
  <c r="J322" i="1"/>
  <c r="H323" i="1"/>
  <c r="I323" i="1"/>
  <c r="J323" i="1"/>
  <c r="H324" i="1"/>
  <c r="I324" i="1"/>
  <c r="J324" i="1"/>
  <c r="H325" i="1"/>
  <c r="I325" i="1"/>
  <c r="J325" i="1"/>
  <c r="H326" i="1"/>
  <c r="I326" i="1"/>
  <c r="J326" i="1"/>
  <c r="H327" i="1"/>
  <c r="I327" i="1"/>
  <c r="J327" i="1"/>
  <c r="H328" i="1"/>
  <c r="I328" i="1"/>
  <c r="J328" i="1"/>
  <c r="H329" i="1"/>
  <c r="I329" i="1"/>
  <c r="J329" i="1"/>
  <c r="H330" i="1"/>
  <c r="I330" i="1"/>
  <c r="J330" i="1"/>
  <c r="H331" i="1"/>
  <c r="I331" i="1"/>
  <c r="J331" i="1"/>
  <c r="H332" i="1"/>
  <c r="I332" i="1"/>
  <c r="J332" i="1"/>
  <c r="H333" i="1"/>
  <c r="I333" i="1"/>
  <c r="J333" i="1"/>
  <c r="H334" i="1"/>
  <c r="I334" i="1"/>
  <c r="J334" i="1"/>
  <c r="H335" i="1"/>
  <c r="I335" i="1"/>
  <c r="J335" i="1"/>
  <c r="H336" i="1"/>
  <c r="I336" i="1"/>
  <c r="J336" i="1"/>
  <c r="H337" i="1"/>
  <c r="I337" i="1"/>
  <c r="J337" i="1"/>
  <c r="H338" i="1"/>
  <c r="I338" i="1"/>
  <c r="J338" i="1"/>
  <c r="H339" i="1"/>
  <c r="I339" i="1"/>
  <c r="J339" i="1"/>
  <c r="H340" i="1"/>
  <c r="I340" i="1"/>
  <c r="J340" i="1"/>
  <c r="H341" i="1"/>
  <c r="I341" i="1"/>
  <c r="J341" i="1"/>
  <c r="H342" i="1"/>
  <c r="I342" i="1"/>
  <c r="J342" i="1"/>
  <c r="H343" i="1"/>
  <c r="I343" i="1"/>
  <c r="J343" i="1"/>
  <c r="H344" i="1"/>
  <c r="I344" i="1"/>
  <c r="J344" i="1"/>
  <c r="H345" i="1"/>
  <c r="I345" i="1"/>
  <c r="J345" i="1"/>
  <c r="H346" i="1"/>
  <c r="I346" i="1"/>
  <c r="J346" i="1"/>
  <c r="H347" i="1"/>
  <c r="I347" i="1"/>
  <c r="J347" i="1"/>
  <c r="H348" i="1"/>
  <c r="I348" i="1"/>
  <c r="J348" i="1"/>
  <c r="H349" i="1"/>
  <c r="I349" i="1"/>
  <c r="J349" i="1"/>
  <c r="H350" i="1"/>
  <c r="I350" i="1"/>
  <c r="J350" i="1"/>
  <c r="H351" i="1"/>
  <c r="I351" i="1"/>
  <c r="J351" i="1"/>
  <c r="H352" i="1"/>
  <c r="I352" i="1"/>
  <c r="J352" i="1"/>
  <c r="H353" i="1"/>
  <c r="I353" i="1"/>
  <c r="J353" i="1"/>
  <c r="H354" i="1"/>
  <c r="I354" i="1"/>
  <c r="J354" i="1"/>
  <c r="H355" i="1"/>
  <c r="I355" i="1"/>
  <c r="J355" i="1"/>
  <c r="H356" i="1"/>
  <c r="I356" i="1"/>
  <c r="J356" i="1"/>
  <c r="H357" i="1"/>
  <c r="I357" i="1"/>
  <c r="J357" i="1"/>
  <c r="H358" i="1"/>
  <c r="I358" i="1"/>
  <c r="J358" i="1"/>
  <c r="H359" i="1"/>
  <c r="I359" i="1"/>
  <c r="J359" i="1"/>
  <c r="H360" i="1"/>
  <c r="I360" i="1"/>
  <c r="J360" i="1"/>
  <c r="H361" i="1"/>
  <c r="I361" i="1"/>
  <c r="J361" i="1"/>
  <c r="H362" i="1"/>
  <c r="I362" i="1"/>
  <c r="J362" i="1"/>
  <c r="H363" i="1"/>
  <c r="I363" i="1"/>
  <c r="J363" i="1"/>
  <c r="H364" i="1"/>
  <c r="I364" i="1"/>
  <c r="J364" i="1"/>
  <c r="H365" i="1"/>
  <c r="I365" i="1"/>
  <c r="J365" i="1"/>
  <c r="H366" i="1"/>
  <c r="I366" i="1"/>
  <c r="J366" i="1"/>
  <c r="H367" i="1"/>
  <c r="I367" i="1"/>
  <c r="J367" i="1"/>
  <c r="H368" i="1"/>
  <c r="I368" i="1"/>
  <c r="J368" i="1"/>
  <c r="H369" i="1"/>
  <c r="I369" i="1"/>
  <c r="J369" i="1"/>
  <c r="H370" i="1"/>
  <c r="I370" i="1"/>
  <c r="J370" i="1"/>
  <c r="H371" i="1"/>
  <c r="I371" i="1"/>
  <c r="J371" i="1"/>
  <c r="H372" i="1"/>
  <c r="I372" i="1"/>
  <c r="J372" i="1"/>
  <c r="H373" i="1"/>
  <c r="I373" i="1"/>
  <c r="J373" i="1"/>
  <c r="H374" i="1"/>
  <c r="I374" i="1"/>
  <c r="J374" i="1"/>
  <c r="H375" i="1"/>
  <c r="I375" i="1"/>
  <c r="J375" i="1"/>
  <c r="H376" i="1"/>
  <c r="I376" i="1"/>
  <c r="J376" i="1"/>
  <c r="H377" i="1"/>
  <c r="I377" i="1"/>
  <c r="J377" i="1"/>
  <c r="H378" i="1"/>
  <c r="I378" i="1"/>
  <c r="J378" i="1"/>
  <c r="H379" i="1"/>
  <c r="I379" i="1"/>
  <c r="J379" i="1"/>
  <c r="H380" i="1"/>
  <c r="I380" i="1"/>
  <c r="J380" i="1"/>
  <c r="H381" i="1"/>
  <c r="I381" i="1"/>
  <c r="J381" i="1"/>
  <c r="H382" i="1"/>
  <c r="I382" i="1"/>
  <c r="J382" i="1"/>
  <c r="H383" i="1"/>
  <c r="I383" i="1"/>
  <c r="J383" i="1"/>
  <c r="H384" i="1"/>
  <c r="I384" i="1"/>
  <c r="J384" i="1"/>
  <c r="H385" i="1"/>
  <c r="I385" i="1"/>
  <c r="J385" i="1"/>
  <c r="H386" i="1"/>
  <c r="I386" i="1"/>
  <c r="J386" i="1"/>
  <c r="H387" i="1"/>
  <c r="I387" i="1"/>
  <c r="J387" i="1"/>
  <c r="H388" i="1"/>
  <c r="I388" i="1"/>
  <c r="J388" i="1"/>
  <c r="H389" i="1"/>
  <c r="I389" i="1"/>
  <c r="J389" i="1"/>
  <c r="H390" i="1"/>
  <c r="I390" i="1"/>
  <c r="J390" i="1"/>
  <c r="H391" i="1"/>
  <c r="I391" i="1"/>
  <c r="J391" i="1"/>
  <c r="H392" i="1"/>
  <c r="I392" i="1"/>
  <c r="J392" i="1"/>
  <c r="H393" i="1"/>
  <c r="I393" i="1"/>
  <c r="J393" i="1"/>
  <c r="H394" i="1"/>
  <c r="I394" i="1"/>
  <c r="J394" i="1"/>
  <c r="H395" i="1"/>
  <c r="I395" i="1"/>
  <c r="J395" i="1"/>
  <c r="H396" i="1"/>
  <c r="I396" i="1"/>
  <c r="J396" i="1"/>
  <c r="H397" i="1"/>
  <c r="I397" i="1"/>
  <c r="J397" i="1"/>
  <c r="H398" i="1"/>
  <c r="I398" i="1"/>
  <c r="J398" i="1"/>
  <c r="H399" i="1"/>
  <c r="I399" i="1"/>
  <c r="J399" i="1"/>
  <c r="H400" i="1"/>
  <c r="I400" i="1"/>
  <c r="J400" i="1"/>
  <c r="H401" i="1"/>
  <c r="I401" i="1"/>
  <c r="J401" i="1"/>
  <c r="H402" i="1"/>
  <c r="I402" i="1"/>
  <c r="J402" i="1"/>
  <c r="H403" i="1"/>
  <c r="I403" i="1"/>
  <c r="J403" i="1"/>
  <c r="H404" i="1"/>
  <c r="I404" i="1"/>
  <c r="J404" i="1"/>
  <c r="H405" i="1"/>
  <c r="I405" i="1"/>
  <c r="J405" i="1"/>
  <c r="H406" i="1"/>
  <c r="I406" i="1"/>
  <c r="J406" i="1"/>
  <c r="H407" i="1"/>
  <c r="I407" i="1"/>
  <c r="J407" i="1"/>
  <c r="H408" i="1"/>
  <c r="I408" i="1"/>
  <c r="J408" i="1"/>
  <c r="H409" i="1"/>
  <c r="I409" i="1"/>
  <c r="J409" i="1"/>
  <c r="H410" i="1"/>
  <c r="I410" i="1"/>
  <c r="J410" i="1"/>
  <c r="H411" i="1"/>
  <c r="I411" i="1"/>
  <c r="J411" i="1"/>
  <c r="H412" i="1"/>
  <c r="I412" i="1"/>
  <c r="J412" i="1"/>
  <c r="H413" i="1"/>
  <c r="I413" i="1"/>
  <c r="J413" i="1"/>
  <c r="H414" i="1"/>
  <c r="I414" i="1"/>
  <c r="J414" i="1"/>
  <c r="H415" i="1"/>
  <c r="I415" i="1"/>
  <c r="J415" i="1"/>
  <c r="H416" i="1"/>
  <c r="I416" i="1"/>
  <c r="J416" i="1"/>
  <c r="H417" i="1"/>
  <c r="I417" i="1"/>
  <c r="J417" i="1"/>
  <c r="H418" i="1"/>
  <c r="I418" i="1"/>
  <c r="J418" i="1"/>
  <c r="H419" i="1"/>
  <c r="I419" i="1"/>
  <c r="J419" i="1"/>
  <c r="H420" i="1"/>
  <c r="I420" i="1"/>
  <c r="J420" i="1"/>
  <c r="H421" i="1"/>
  <c r="I421" i="1"/>
  <c r="J421" i="1"/>
  <c r="H422" i="1"/>
  <c r="I422" i="1"/>
  <c r="J422" i="1"/>
  <c r="H423" i="1"/>
  <c r="I423" i="1"/>
  <c r="J423" i="1"/>
  <c r="H424" i="1"/>
  <c r="I424" i="1"/>
  <c r="J424" i="1"/>
  <c r="H425" i="1"/>
  <c r="I425" i="1"/>
  <c r="J425" i="1"/>
  <c r="H426" i="1"/>
  <c r="I426" i="1"/>
  <c r="J426" i="1"/>
  <c r="H427" i="1"/>
  <c r="I427" i="1"/>
  <c r="J427" i="1"/>
  <c r="H428" i="1"/>
  <c r="I428" i="1"/>
  <c r="J428" i="1"/>
  <c r="H429" i="1"/>
  <c r="I429" i="1"/>
  <c r="J429" i="1"/>
  <c r="H430" i="1"/>
  <c r="I430" i="1"/>
  <c r="J430" i="1"/>
  <c r="H431" i="1"/>
  <c r="I431" i="1"/>
  <c r="J431" i="1"/>
  <c r="H432" i="1"/>
  <c r="I432" i="1"/>
  <c r="J432" i="1"/>
  <c r="H433" i="1"/>
  <c r="I433" i="1"/>
  <c r="J433" i="1"/>
  <c r="H434" i="1"/>
  <c r="I434" i="1"/>
  <c r="J434" i="1"/>
  <c r="H435" i="1"/>
  <c r="I435" i="1"/>
  <c r="J435" i="1"/>
  <c r="H436" i="1"/>
  <c r="I436" i="1"/>
  <c r="J436" i="1"/>
  <c r="H437" i="1"/>
  <c r="I437" i="1"/>
  <c r="J437" i="1"/>
  <c r="H438" i="1"/>
  <c r="I438" i="1"/>
  <c r="J438" i="1"/>
  <c r="H439" i="1"/>
  <c r="I439" i="1"/>
  <c r="J439" i="1"/>
  <c r="H440" i="1"/>
  <c r="I440" i="1"/>
  <c r="J440" i="1"/>
  <c r="H441" i="1"/>
  <c r="I441" i="1"/>
  <c r="J441" i="1"/>
  <c r="H442" i="1"/>
  <c r="I442" i="1"/>
  <c r="J442" i="1"/>
  <c r="H443" i="1"/>
  <c r="I443" i="1"/>
  <c r="J443" i="1"/>
  <c r="H444" i="1"/>
  <c r="I444" i="1"/>
  <c r="J444" i="1"/>
  <c r="H445" i="1"/>
  <c r="I445" i="1"/>
  <c r="J445" i="1"/>
  <c r="H446" i="1"/>
  <c r="I446" i="1"/>
  <c r="J446" i="1"/>
  <c r="H447" i="1"/>
  <c r="I447" i="1"/>
  <c r="J447" i="1"/>
  <c r="H448" i="1"/>
  <c r="I448" i="1"/>
  <c r="J448" i="1"/>
  <c r="H449" i="1"/>
  <c r="I449" i="1"/>
  <c r="J449" i="1"/>
  <c r="H450" i="1"/>
  <c r="I450" i="1"/>
  <c r="J450" i="1"/>
  <c r="H451" i="1"/>
  <c r="I451" i="1"/>
  <c r="J451" i="1"/>
  <c r="H452" i="1"/>
  <c r="I452" i="1"/>
  <c r="J452" i="1"/>
  <c r="H453" i="1"/>
  <c r="I453" i="1"/>
  <c r="J453" i="1"/>
  <c r="H454" i="1"/>
  <c r="I454" i="1"/>
  <c r="J454" i="1"/>
  <c r="H455" i="1"/>
  <c r="I455" i="1"/>
  <c r="J455" i="1"/>
  <c r="H456" i="1"/>
  <c r="I456" i="1"/>
  <c r="J456" i="1"/>
  <c r="H457" i="1"/>
  <c r="I457" i="1"/>
  <c r="J457" i="1"/>
  <c r="H458" i="1"/>
  <c r="I458" i="1"/>
  <c r="J458" i="1"/>
  <c r="H459" i="1"/>
  <c r="I459" i="1"/>
  <c r="J459" i="1"/>
  <c r="H460" i="1"/>
  <c r="I460" i="1"/>
  <c r="J460" i="1"/>
  <c r="H461" i="1"/>
  <c r="I461" i="1"/>
  <c r="J461" i="1"/>
  <c r="H462" i="1"/>
  <c r="I462" i="1"/>
  <c r="J462" i="1"/>
  <c r="H463" i="1"/>
  <c r="I463" i="1"/>
  <c r="J463" i="1"/>
  <c r="H464" i="1"/>
  <c r="I464" i="1"/>
  <c r="J464" i="1"/>
  <c r="H465" i="1"/>
  <c r="I465" i="1"/>
  <c r="J465" i="1"/>
  <c r="H466" i="1"/>
  <c r="I466" i="1"/>
  <c r="J466" i="1"/>
  <c r="H467" i="1"/>
  <c r="I467" i="1"/>
  <c r="J467" i="1"/>
  <c r="H468" i="1"/>
  <c r="I468" i="1"/>
  <c r="J468" i="1"/>
  <c r="H469" i="1"/>
  <c r="I469" i="1"/>
  <c r="J469" i="1"/>
  <c r="H470" i="1"/>
  <c r="I470" i="1"/>
  <c r="J470" i="1"/>
  <c r="H471" i="1"/>
  <c r="I471" i="1"/>
  <c r="J471" i="1"/>
  <c r="H472" i="1"/>
  <c r="I472" i="1"/>
  <c r="J472" i="1"/>
  <c r="H473" i="1"/>
  <c r="I473" i="1"/>
  <c r="J473" i="1"/>
  <c r="H474" i="1"/>
  <c r="I474" i="1"/>
  <c r="J474" i="1"/>
  <c r="H475" i="1"/>
  <c r="I475" i="1"/>
  <c r="J475" i="1"/>
  <c r="H476" i="1"/>
  <c r="I476" i="1"/>
  <c r="J476" i="1"/>
  <c r="H477" i="1"/>
  <c r="I477" i="1"/>
  <c r="J477" i="1"/>
  <c r="H478" i="1"/>
  <c r="I478" i="1"/>
  <c r="J478" i="1"/>
  <c r="H479" i="1"/>
  <c r="I479" i="1"/>
  <c r="J479" i="1"/>
  <c r="H480" i="1"/>
  <c r="I480" i="1"/>
  <c r="J480" i="1"/>
  <c r="H481" i="1"/>
  <c r="I481" i="1"/>
  <c r="J481" i="1"/>
  <c r="H482" i="1"/>
  <c r="I482" i="1"/>
  <c r="J482" i="1"/>
  <c r="H483" i="1"/>
  <c r="I483" i="1"/>
  <c r="J483" i="1"/>
  <c r="H484" i="1"/>
  <c r="I484" i="1"/>
  <c r="J484" i="1"/>
  <c r="H485" i="1"/>
  <c r="I485" i="1"/>
  <c r="J485" i="1"/>
  <c r="H486" i="1"/>
  <c r="I486" i="1"/>
  <c r="J486" i="1"/>
  <c r="H487" i="1"/>
  <c r="I487" i="1"/>
  <c r="J487" i="1"/>
  <c r="H488" i="1"/>
  <c r="I488" i="1"/>
  <c r="J488" i="1"/>
  <c r="H489" i="1"/>
  <c r="I489" i="1"/>
  <c r="J489" i="1"/>
  <c r="H490" i="1"/>
  <c r="I490" i="1"/>
  <c r="J490" i="1"/>
  <c r="H491" i="1"/>
  <c r="I491" i="1"/>
  <c r="J491" i="1"/>
  <c r="H492" i="1"/>
  <c r="I492" i="1"/>
  <c r="J492" i="1"/>
  <c r="H493" i="1"/>
  <c r="I493" i="1"/>
  <c r="J493" i="1"/>
  <c r="H494" i="1"/>
  <c r="I494" i="1"/>
  <c r="J494" i="1"/>
  <c r="H495" i="1"/>
  <c r="I495" i="1"/>
  <c r="J495" i="1"/>
  <c r="H496" i="1"/>
  <c r="I496" i="1"/>
  <c r="J496" i="1"/>
  <c r="H497" i="1"/>
  <c r="I497" i="1"/>
  <c r="J497" i="1"/>
  <c r="H498" i="1"/>
  <c r="I498" i="1"/>
  <c r="J498" i="1"/>
  <c r="H499" i="1"/>
  <c r="I499" i="1"/>
  <c r="J499" i="1"/>
  <c r="H500" i="1"/>
  <c r="I500" i="1"/>
  <c r="J500" i="1"/>
  <c r="H501" i="1"/>
  <c r="I501" i="1"/>
  <c r="J501" i="1"/>
  <c r="H502" i="1"/>
  <c r="I502" i="1"/>
  <c r="J502" i="1"/>
  <c r="H503" i="1"/>
  <c r="I503" i="1"/>
  <c r="J503" i="1"/>
  <c r="H504" i="1"/>
  <c r="I504" i="1"/>
  <c r="J504" i="1"/>
  <c r="H505" i="1"/>
  <c r="I505" i="1"/>
  <c r="J505" i="1"/>
  <c r="H506" i="1"/>
  <c r="I506" i="1"/>
  <c r="J506" i="1"/>
  <c r="H507" i="1"/>
  <c r="I507" i="1"/>
  <c r="J507" i="1"/>
  <c r="H508" i="1"/>
  <c r="I508" i="1"/>
  <c r="J508" i="1"/>
  <c r="H509" i="1"/>
  <c r="I509" i="1"/>
  <c r="J509" i="1"/>
  <c r="H510" i="1"/>
  <c r="I510" i="1"/>
  <c r="J510" i="1"/>
  <c r="H511" i="1"/>
  <c r="I511" i="1"/>
  <c r="J511" i="1"/>
  <c r="H512" i="1"/>
  <c r="I512" i="1"/>
  <c r="J512" i="1"/>
  <c r="H513" i="1"/>
  <c r="I513" i="1"/>
  <c r="J513" i="1"/>
  <c r="H514" i="1"/>
  <c r="I514" i="1"/>
  <c r="J514" i="1"/>
  <c r="H515" i="1"/>
  <c r="I515" i="1"/>
  <c r="J515" i="1"/>
  <c r="H516" i="1"/>
  <c r="I516" i="1"/>
  <c r="J516" i="1"/>
  <c r="H517" i="1"/>
  <c r="I517" i="1"/>
  <c r="J517" i="1"/>
  <c r="H518" i="1"/>
  <c r="I518" i="1"/>
  <c r="J518" i="1"/>
  <c r="H519" i="1"/>
  <c r="F519" i="1"/>
  <c r="I519" i="1"/>
  <c r="G519" i="1"/>
  <c r="J519" i="1"/>
  <c r="H520" i="1"/>
  <c r="F520" i="1"/>
  <c r="I520" i="1"/>
  <c r="G520" i="1"/>
  <c r="J520" i="1"/>
  <c r="H521" i="1"/>
  <c r="F521" i="1"/>
  <c r="I521" i="1"/>
  <c r="G521" i="1"/>
  <c r="J521" i="1"/>
  <c r="H522" i="1"/>
  <c r="F522" i="1"/>
  <c r="I522" i="1"/>
  <c r="G522" i="1"/>
  <c r="J522" i="1"/>
  <c r="H523" i="1"/>
  <c r="I523" i="1"/>
  <c r="J523" i="1"/>
  <c r="H524" i="1"/>
  <c r="I524" i="1"/>
  <c r="J524" i="1"/>
  <c r="H525" i="1"/>
  <c r="F525" i="1"/>
  <c r="I525" i="1"/>
  <c r="G525" i="1"/>
  <c r="J525" i="1"/>
  <c r="H526" i="1"/>
  <c r="F526" i="1"/>
  <c r="I526" i="1"/>
  <c r="G526" i="1"/>
  <c r="J526" i="1"/>
  <c r="H527" i="1"/>
  <c r="F527" i="1"/>
  <c r="I527" i="1"/>
  <c r="G527" i="1"/>
  <c r="J527" i="1"/>
  <c r="H528" i="1"/>
  <c r="F528" i="1"/>
  <c r="I528" i="1"/>
  <c r="G528" i="1"/>
  <c r="J528" i="1"/>
  <c r="H529" i="1"/>
  <c r="I529" i="1"/>
  <c r="J529" i="1"/>
  <c r="H530" i="1"/>
  <c r="I530" i="1"/>
  <c r="J530" i="1"/>
  <c r="H531" i="1"/>
  <c r="I531" i="1"/>
  <c r="J531" i="1"/>
  <c r="H532" i="1"/>
  <c r="I532" i="1"/>
  <c r="J532" i="1"/>
  <c r="H533" i="1"/>
  <c r="I533" i="1"/>
  <c r="J533" i="1"/>
  <c r="H534" i="1"/>
  <c r="I534" i="1"/>
  <c r="J534" i="1"/>
  <c r="H535" i="1"/>
  <c r="I535" i="1"/>
  <c r="J535" i="1"/>
  <c r="H536" i="1"/>
  <c r="I536" i="1"/>
  <c r="J536" i="1"/>
  <c r="H537" i="1"/>
  <c r="I537" i="1"/>
  <c r="J537" i="1"/>
  <c r="H538" i="1"/>
  <c r="I538" i="1"/>
  <c r="J538" i="1"/>
  <c r="H539" i="1"/>
  <c r="I539" i="1"/>
  <c r="J539" i="1"/>
  <c r="H540" i="1"/>
  <c r="F540" i="1"/>
  <c r="I540" i="1"/>
  <c r="G540" i="1"/>
  <c r="J540" i="1"/>
  <c r="H541" i="1"/>
  <c r="F541" i="1"/>
  <c r="I541" i="1"/>
  <c r="G541" i="1"/>
  <c r="J541" i="1"/>
  <c r="H542" i="1"/>
  <c r="F542" i="1"/>
  <c r="I542" i="1"/>
  <c r="G542" i="1"/>
  <c r="J542" i="1"/>
  <c r="H543" i="1"/>
  <c r="F543" i="1"/>
  <c r="I543" i="1"/>
  <c r="G543" i="1"/>
  <c r="J543" i="1"/>
  <c r="H544" i="1"/>
  <c r="F544" i="1"/>
  <c r="I544" i="1"/>
  <c r="G544" i="1"/>
  <c r="J544" i="1"/>
  <c r="H545" i="1"/>
  <c r="F545" i="1"/>
  <c r="I545" i="1"/>
  <c r="G545" i="1"/>
  <c r="J545" i="1"/>
  <c r="H546" i="1"/>
  <c r="F546" i="1"/>
  <c r="I546" i="1"/>
  <c r="G546" i="1"/>
  <c r="J546" i="1"/>
  <c r="H547" i="1"/>
  <c r="F547" i="1"/>
  <c r="I547" i="1"/>
  <c r="G547" i="1"/>
  <c r="J547" i="1"/>
  <c r="H548" i="1"/>
  <c r="F548" i="1"/>
  <c r="I548" i="1"/>
  <c r="G548" i="1"/>
  <c r="J548" i="1"/>
  <c r="H549" i="1"/>
  <c r="F549" i="1"/>
  <c r="I549" i="1"/>
  <c r="G549" i="1"/>
  <c r="J549" i="1"/>
  <c r="H550" i="1"/>
  <c r="F550" i="1"/>
  <c r="I550" i="1"/>
  <c r="G550" i="1"/>
  <c r="J550" i="1"/>
  <c r="H551" i="1"/>
  <c r="F551" i="1"/>
  <c r="I551" i="1"/>
  <c r="G551" i="1"/>
  <c r="J551" i="1"/>
  <c r="H552" i="1"/>
  <c r="F552" i="1"/>
  <c r="I552" i="1"/>
  <c r="G552" i="1"/>
  <c r="J552" i="1"/>
  <c r="H553" i="1"/>
  <c r="F553" i="1"/>
  <c r="I553" i="1"/>
  <c r="G553" i="1"/>
  <c r="J553" i="1"/>
  <c r="H554" i="1"/>
  <c r="F554" i="1"/>
  <c r="I554" i="1"/>
  <c r="G554" i="1"/>
  <c r="J554" i="1"/>
  <c r="H555" i="1"/>
  <c r="F555" i="1"/>
  <c r="I555" i="1"/>
  <c r="G555" i="1"/>
  <c r="J555" i="1"/>
  <c r="H556" i="1"/>
  <c r="F556" i="1"/>
  <c r="I556" i="1"/>
  <c r="G556" i="1"/>
  <c r="J556" i="1"/>
  <c r="H557" i="1"/>
  <c r="F557" i="1"/>
  <c r="I557" i="1"/>
  <c r="G557" i="1"/>
  <c r="J557" i="1"/>
  <c r="H558" i="1"/>
  <c r="F558" i="1"/>
  <c r="I558" i="1"/>
  <c r="G558" i="1"/>
  <c r="J558" i="1"/>
  <c r="H559" i="1"/>
  <c r="F559" i="1"/>
  <c r="I559" i="1"/>
  <c r="G559" i="1"/>
  <c r="J559" i="1"/>
  <c r="H560" i="1"/>
  <c r="F560" i="1"/>
  <c r="I560" i="1"/>
  <c r="G560" i="1"/>
  <c r="J560" i="1"/>
  <c r="H561" i="1"/>
  <c r="F561" i="1"/>
  <c r="I561" i="1"/>
  <c r="G561" i="1"/>
  <c r="J561" i="1"/>
  <c r="H562" i="1"/>
  <c r="F562" i="1"/>
  <c r="I562" i="1"/>
  <c r="G562" i="1"/>
  <c r="J562" i="1"/>
  <c r="H563" i="1"/>
  <c r="F563" i="1"/>
  <c r="I563" i="1"/>
  <c r="G563" i="1"/>
  <c r="J563" i="1"/>
  <c r="H564" i="1"/>
  <c r="F564" i="1"/>
  <c r="I564" i="1"/>
  <c r="G564" i="1"/>
  <c r="J564" i="1"/>
  <c r="H565" i="1"/>
  <c r="I565" i="1"/>
  <c r="J565" i="1"/>
  <c r="H566" i="1"/>
  <c r="I566" i="1"/>
  <c r="J566" i="1"/>
  <c r="H567" i="1"/>
  <c r="I567" i="1"/>
  <c r="J567" i="1"/>
  <c r="H568" i="1"/>
  <c r="I568" i="1"/>
  <c r="J568" i="1"/>
  <c r="H569" i="1"/>
  <c r="I569" i="1"/>
  <c r="J569" i="1"/>
  <c r="H570" i="1"/>
  <c r="I570" i="1"/>
  <c r="J570" i="1"/>
  <c r="H571" i="1"/>
  <c r="I571" i="1"/>
  <c r="J571" i="1"/>
  <c r="H572" i="1"/>
  <c r="I572" i="1"/>
  <c r="J572" i="1"/>
  <c r="H573" i="1"/>
  <c r="F573" i="1"/>
  <c r="I573" i="1"/>
  <c r="G573" i="1"/>
  <c r="J573" i="1"/>
  <c r="H574" i="1"/>
  <c r="F574" i="1"/>
  <c r="I574" i="1"/>
  <c r="G574" i="1"/>
  <c r="J574" i="1"/>
  <c r="H575" i="1"/>
  <c r="F575" i="1"/>
  <c r="I575" i="1"/>
  <c r="G575" i="1"/>
  <c r="J575" i="1"/>
  <c r="H576" i="1"/>
  <c r="F576" i="1"/>
  <c r="I576" i="1"/>
  <c r="G576" i="1"/>
  <c r="J576" i="1"/>
  <c r="H577" i="1"/>
  <c r="F577" i="1"/>
  <c r="I577" i="1"/>
  <c r="G577" i="1"/>
  <c r="J577" i="1"/>
  <c r="H578" i="1"/>
  <c r="F578" i="1"/>
  <c r="I578" i="1"/>
  <c r="G578" i="1"/>
  <c r="J578" i="1"/>
  <c r="H579" i="1"/>
  <c r="F579" i="1"/>
  <c r="I579" i="1"/>
  <c r="G579" i="1"/>
  <c r="J579" i="1"/>
  <c r="H580" i="1"/>
  <c r="F580" i="1"/>
  <c r="I580" i="1"/>
  <c r="G580" i="1"/>
  <c r="J580" i="1"/>
  <c r="H581" i="1"/>
  <c r="F581" i="1"/>
  <c r="I581" i="1"/>
  <c r="G581" i="1"/>
  <c r="J581" i="1"/>
  <c r="H582" i="1"/>
  <c r="F582" i="1"/>
  <c r="I582" i="1"/>
  <c r="G582" i="1"/>
  <c r="J582" i="1"/>
  <c r="H583" i="1"/>
  <c r="F583" i="1"/>
  <c r="I583" i="1"/>
  <c r="G583" i="1"/>
  <c r="J583" i="1"/>
  <c r="H584" i="1"/>
  <c r="F584" i="1"/>
  <c r="I584" i="1"/>
  <c r="G584" i="1"/>
  <c r="J584" i="1"/>
  <c r="H585" i="1"/>
  <c r="F585" i="1"/>
  <c r="I585" i="1"/>
  <c r="G585" i="1"/>
  <c r="J585" i="1"/>
  <c r="H586" i="1"/>
  <c r="F586" i="1"/>
  <c r="I586" i="1"/>
  <c r="G586" i="1"/>
  <c r="J586" i="1"/>
  <c r="H587" i="1"/>
  <c r="F587" i="1"/>
  <c r="I587" i="1"/>
  <c r="G587" i="1"/>
  <c r="J587" i="1"/>
  <c r="H588" i="1"/>
  <c r="F588" i="1"/>
  <c r="I588" i="1"/>
  <c r="G588" i="1"/>
  <c r="J588" i="1"/>
  <c r="H589" i="1"/>
  <c r="F589" i="1"/>
  <c r="I589" i="1"/>
  <c r="G589" i="1"/>
  <c r="J589" i="1"/>
  <c r="H590" i="1"/>
  <c r="F590" i="1"/>
  <c r="I590" i="1"/>
  <c r="G590" i="1"/>
  <c r="J590" i="1"/>
  <c r="H591" i="1"/>
  <c r="F591" i="1"/>
  <c r="I591" i="1"/>
  <c r="G591" i="1"/>
  <c r="J591" i="1"/>
  <c r="H592" i="1"/>
  <c r="F592" i="1"/>
  <c r="I592" i="1"/>
  <c r="G592" i="1"/>
  <c r="J592" i="1"/>
  <c r="H593" i="1"/>
  <c r="F593" i="1"/>
  <c r="I593" i="1"/>
  <c r="G593" i="1"/>
  <c r="J593" i="1"/>
  <c r="H594" i="1"/>
  <c r="F594" i="1"/>
  <c r="I594" i="1"/>
  <c r="G594" i="1"/>
  <c r="J594" i="1"/>
  <c r="H595" i="1"/>
  <c r="F595" i="1"/>
  <c r="I595" i="1"/>
  <c r="G595" i="1"/>
  <c r="J595" i="1"/>
  <c r="H596" i="1"/>
  <c r="F596" i="1"/>
  <c r="I596" i="1"/>
  <c r="G596" i="1"/>
  <c r="J596" i="1"/>
  <c r="H597" i="1"/>
  <c r="F597" i="1"/>
  <c r="I597" i="1"/>
  <c r="G597" i="1"/>
  <c r="J597" i="1"/>
  <c r="H598" i="1"/>
  <c r="F598" i="1"/>
  <c r="I598" i="1"/>
  <c r="G598" i="1"/>
  <c r="J598" i="1"/>
  <c r="H599" i="1"/>
  <c r="F599" i="1"/>
  <c r="I599" i="1"/>
  <c r="G599" i="1"/>
  <c r="J599" i="1"/>
  <c r="H600" i="1"/>
  <c r="F600" i="1"/>
  <c r="I600" i="1"/>
  <c r="G600" i="1"/>
  <c r="J600" i="1"/>
  <c r="H601" i="1"/>
  <c r="F601" i="1"/>
  <c r="I601" i="1"/>
  <c r="G601" i="1"/>
  <c r="J601" i="1"/>
  <c r="H602" i="1"/>
  <c r="F602" i="1"/>
  <c r="I602" i="1"/>
  <c r="G602" i="1"/>
  <c r="J602" i="1"/>
  <c r="H603" i="1"/>
  <c r="F603" i="1"/>
  <c r="I603" i="1"/>
  <c r="G603" i="1"/>
  <c r="J603" i="1"/>
  <c r="H604" i="1"/>
  <c r="F604" i="1"/>
  <c r="I604" i="1"/>
  <c r="G604" i="1"/>
  <c r="J604" i="1"/>
  <c r="H605" i="1"/>
  <c r="F605" i="1"/>
  <c r="I605" i="1"/>
  <c r="G605" i="1"/>
  <c r="J605" i="1"/>
  <c r="H606" i="1"/>
  <c r="F606" i="1"/>
  <c r="I606" i="1"/>
  <c r="G606" i="1"/>
  <c r="J606" i="1"/>
  <c r="H607" i="1"/>
  <c r="F607" i="1"/>
  <c r="I607" i="1"/>
  <c r="G607" i="1"/>
  <c r="J607" i="1"/>
  <c r="H608" i="1"/>
  <c r="F608" i="1"/>
  <c r="I608" i="1"/>
  <c r="G608" i="1"/>
  <c r="J608" i="1"/>
  <c r="H609" i="1"/>
  <c r="F609" i="1"/>
  <c r="I609" i="1"/>
  <c r="G609" i="1"/>
  <c r="J609" i="1"/>
  <c r="H610" i="1"/>
  <c r="F610" i="1"/>
  <c r="I610" i="1"/>
  <c r="G610" i="1"/>
  <c r="J610" i="1"/>
  <c r="H611" i="1"/>
  <c r="F611" i="1"/>
  <c r="I611" i="1"/>
  <c r="G611" i="1"/>
  <c r="J611" i="1"/>
  <c r="H612" i="1"/>
  <c r="F612" i="1"/>
  <c r="I612" i="1"/>
  <c r="G612" i="1"/>
  <c r="J612" i="1"/>
  <c r="H613" i="1"/>
  <c r="F613" i="1"/>
  <c r="I613" i="1"/>
  <c r="G613" i="1"/>
  <c r="J613" i="1"/>
  <c r="H614" i="1"/>
  <c r="F614" i="1"/>
  <c r="I614" i="1"/>
  <c r="G614" i="1"/>
  <c r="J614" i="1"/>
  <c r="H615" i="1"/>
  <c r="F615" i="1"/>
  <c r="I615" i="1"/>
  <c r="G615" i="1"/>
  <c r="J615" i="1"/>
  <c r="H616" i="1"/>
  <c r="F616" i="1"/>
  <c r="I616" i="1"/>
  <c r="G616" i="1"/>
  <c r="J616" i="1"/>
  <c r="H617" i="1"/>
  <c r="F617" i="1"/>
  <c r="I617" i="1"/>
  <c r="G617" i="1"/>
  <c r="J617" i="1"/>
  <c r="H618" i="1"/>
  <c r="F618" i="1"/>
  <c r="I618" i="1"/>
  <c r="G618" i="1"/>
  <c r="J618" i="1"/>
  <c r="H619" i="1"/>
  <c r="F619" i="1"/>
  <c r="I619" i="1"/>
  <c r="G619" i="1"/>
  <c r="J619" i="1"/>
  <c r="H620" i="1"/>
  <c r="F620" i="1"/>
  <c r="I620" i="1"/>
  <c r="G620" i="1"/>
  <c r="J620" i="1"/>
  <c r="H621" i="1"/>
  <c r="F621" i="1"/>
  <c r="I621" i="1"/>
  <c r="G621" i="1"/>
  <c r="J621" i="1"/>
  <c r="H622" i="1"/>
  <c r="F622" i="1"/>
  <c r="I622" i="1"/>
  <c r="G622" i="1"/>
  <c r="J622" i="1"/>
  <c r="H623" i="1"/>
  <c r="F623" i="1"/>
  <c r="I623" i="1"/>
  <c r="G623" i="1"/>
  <c r="J623" i="1"/>
  <c r="H624" i="1"/>
  <c r="I624" i="1"/>
  <c r="J624" i="1"/>
  <c r="H625" i="1"/>
  <c r="I625" i="1"/>
  <c r="J625" i="1"/>
  <c r="H626" i="1"/>
  <c r="I626" i="1"/>
  <c r="J626" i="1"/>
  <c r="H627" i="1"/>
  <c r="I627" i="1"/>
  <c r="J627" i="1"/>
  <c r="H628" i="1"/>
  <c r="I628" i="1"/>
  <c r="J628" i="1"/>
  <c r="H629" i="1"/>
  <c r="I629" i="1"/>
  <c r="J629" i="1"/>
  <c r="H630" i="1"/>
  <c r="I630" i="1"/>
  <c r="J630" i="1"/>
  <c r="H631" i="1"/>
  <c r="I631" i="1"/>
  <c r="J631" i="1"/>
  <c r="H632" i="1"/>
  <c r="I632" i="1"/>
  <c r="J632" i="1"/>
  <c r="H633" i="1"/>
  <c r="I633" i="1"/>
  <c r="J633" i="1"/>
  <c r="H634" i="1"/>
  <c r="I634" i="1"/>
  <c r="J634" i="1"/>
  <c r="H635" i="1"/>
  <c r="I635" i="1"/>
  <c r="J635" i="1"/>
  <c r="H636" i="1"/>
  <c r="I636" i="1"/>
  <c r="J636" i="1"/>
  <c r="H637" i="1"/>
  <c r="I637" i="1"/>
  <c r="J637" i="1"/>
  <c r="H638" i="1"/>
  <c r="I638" i="1"/>
  <c r="J638" i="1"/>
  <c r="H639" i="1"/>
  <c r="I639" i="1"/>
  <c r="J639" i="1"/>
  <c r="H640" i="1"/>
  <c r="I640" i="1"/>
  <c r="J640" i="1"/>
  <c r="H641" i="1"/>
  <c r="I641" i="1"/>
  <c r="J641" i="1"/>
  <c r="H642" i="1"/>
  <c r="I642" i="1"/>
  <c r="J642" i="1"/>
  <c r="H643" i="1"/>
  <c r="I643" i="1"/>
  <c r="J643" i="1"/>
  <c r="H644" i="1"/>
  <c r="I644" i="1"/>
  <c r="J644" i="1"/>
  <c r="H645" i="1"/>
  <c r="I645" i="1"/>
  <c r="J645" i="1"/>
  <c r="H646" i="1"/>
  <c r="I646" i="1"/>
  <c r="J646" i="1"/>
  <c r="H647" i="1"/>
  <c r="I647" i="1"/>
  <c r="J647" i="1"/>
  <c r="H648" i="1"/>
  <c r="I648" i="1"/>
  <c r="J648" i="1"/>
  <c r="H649" i="1"/>
  <c r="I649" i="1"/>
  <c r="J649" i="1"/>
  <c r="H650" i="1"/>
  <c r="I650" i="1"/>
  <c r="J650" i="1"/>
  <c r="H651" i="1"/>
  <c r="I651" i="1"/>
  <c r="J651" i="1"/>
  <c r="H652" i="1"/>
  <c r="I652" i="1"/>
  <c r="J652" i="1"/>
  <c r="H653" i="1"/>
  <c r="I653" i="1"/>
  <c r="J653" i="1"/>
  <c r="H654" i="1"/>
  <c r="I654" i="1"/>
  <c r="J654" i="1"/>
  <c r="H655" i="1"/>
  <c r="I655" i="1"/>
  <c r="J655" i="1"/>
  <c r="H656" i="1"/>
  <c r="I656" i="1"/>
  <c r="J656" i="1"/>
  <c r="H657" i="1"/>
  <c r="I657" i="1"/>
  <c r="J657" i="1"/>
  <c r="H658" i="1"/>
  <c r="I658" i="1"/>
  <c r="J658" i="1"/>
  <c r="H659" i="1"/>
  <c r="I659" i="1"/>
  <c r="J659" i="1"/>
  <c r="H660" i="1"/>
  <c r="I660" i="1"/>
  <c r="J660" i="1"/>
  <c r="H661" i="1"/>
  <c r="I661" i="1"/>
  <c r="J661" i="1"/>
  <c r="H662" i="1"/>
  <c r="I662" i="1"/>
  <c r="J662" i="1"/>
  <c r="H663" i="1"/>
  <c r="I663" i="1"/>
  <c r="J663" i="1"/>
  <c r="H664" i="1"/>
  <c r="I664" i="1"/>
  <c r="J664" i="1"/>
  <c r="H665" i="1"/>
  <c r="I665" i="1"/>
  <c r="J665" i="1"/>
  <c r="H666" i="1"/>
  <c r="I666" i="1"/>
  <c r="J666" i="1"/>
  <c r="H667" i="1"/>
  <c r="I667" i="1"/>
  <c r="J667" i="1"/>
  <c r="H668" i="1"/>
  <c r="I668" i="1"/>
  <c r="J668" i="1"/>
  <c r="H669" i="1"/>
  <c r="I669" i="1"/>
  <c r="J669" i="1"/>
  <c r="H670" i="1"/>
  <c r="I670" i="1"/>
  <c r="J670" i="1"/>
  <c r="H671" i="1"/>
  <c r="I671" i="1"/>
  <c r="J671" i="1"/>
  <c r="H672" i="1"/>
  <c r="I672" i="1"/>
  <c r="J672" i="1"/>
  <c r="H673" i="1"/>
  <c r="I673" i="1"/>
  <c r="J673" i="1"/>
  <c r="H674" i="1"/>
  <c r="I674" i="1"/>
  <c r="J674" i="1"/>
  <c r="H675" i="1"/>
  <c r="I675" i="1"/>
  <c r="J675" i="1"/>
  <c r="H676" i="1"/>
  <c r="I676" i="1"/>
  <c r="J676" i="1"/>
  <c r="H677" i="1"/>
  <c r="I677" i="1"/>
  <c r="J677" i="1"/>
  <c r="H678" i="1"/>
  <c r="I678" i="1"/>
  <c r="J678" i="1"/>
  <c r="H679" i="1"/>
  <c r="I679" i="1"/>
  <c r="J679" i="1"/>
  <c r="H680" i="1"/>
  <c r="I680" i="1"/>
  <c r="J680" i="1"/>
  <c r="H681" i="1"/>
  <c r="I681" i="1"/>
  <c r="J681" i="1"/>
  <c r="H682" i="1"/>
  <c r="I682" i="1"/>
  <c r="J682" i="1"/>
  <c r="H683" i="1"/>
  <c r="I683" i="1"/>
  <c r="J683" i="1"/>
  <c r="H684" i="1"/>
  <c r="I684" i="1"/>
  <c r="J684" i="1"/>
  <c r="H685" i="1"/>
  <c r="I685" i="1"/>
  <c r="J685" i="1"/>
  <c r="H686" i="1"/>
  <c r="I686" i="1"/>
  <c r="J686" i="1"/>
  <c r="H687" i="1"/>
  <c r="I687" i="1"/>
  <c r="J687" i="1"/>
  <c r="H688" i="1"/>
  <c r="I688" i="1"/>
  <c r="J688" i="1"/>
  <c r="H689" i="1"/>
  <c r="I689" i="1"/>
  <c r="J689" i="1"/>
  <c r="H690" i="1"/>
  <c r="I690" i="1"/>
  <c r="J690" i="1"/>
  <c r="H691" i="1"/>
  <c r="I691" i="1"/>
  <c r="J691" i="1"/>
  <c r="H692" i="1"/>
  <c r="I692" i="1"/>
  <c r="J692" i="1"/>
  <c r="H693" i="1"/>
  <c r="I693" i="1"/>
  <c r="J693" i="1"/>
  <c r="H694" i="1"/>
  <c r="I694" i="1"/>
  <c r="J694" i="1"/>
  <c r="H695" i="1"/>
  <c r="I695" i="1"/>
  <c r="J695" i="1"/>
  <c r="H696" i="1"/>
  <c r="I696" i="1"/>
  <c r="J696" i="1"/>
  <c r="H697" i="1"/>
  <c r="I697" i="1"/>
  <c r="J697" i="1"/>
  <c r="H698" i="1"/>
  <c r="I698" i="1"/>
  <c r="J698" i="1"/>
  <c r="H699" i="1"/>
  <c r="I699" i="1"/>
  <c r="J699" i="1"/>
  <c r="H700" i="1"/>
  <c r="I700" i="1"/>
  <c r="J700" i="1"/>
  <c r="H701" i="1"/>
  <c r="I701" i="1"/>
  <c r="J701" i="1"/>
  <c r="H702" i="1"/>
  <c r="I702" i="1"/>
  <c r="J702" i="1"/>
  <c r="H703" i="1"/>
  <c r="I703" i="1"/>
  <c r="J703" i="1"/>
  <c r="H704" i="1"/>
  <c r="I704" i="1"/>
  <c r="J704" i="1"/>
  <c r="H705" i="1"/>
  <c r="I705" i="1"/>
  <c r="J705" i="1"/>
  <c r="H706" i="1"/>
  <c r="I706" i="1"/>
  <c r="J706" i="1"/>
  <c r="H707" i="1"/>
  <c r="I707" i="1"/>
  <c r="J707" i="1"/>
  <c r="H708" i="1"/>
  <c r="I708" i="1"/>
  <c r="J708" i="1"/>
  <c r="H709" i="1"/>
  <c r="I709" i="1"/>
  <c r="J709" i="1"/>
  <c r="H710" i="1"/>
  <c r="I710" i="1"/>
  <c r="J710" i="1"/>
  <c r="H711" i="1"/>
  <c r="I711" i="1"/>
  <c r="J711" i="1"/>
  <c r="H712" i="1"/>
  <c r="I712" i="1"/>
  <c r="J712" i="1"/>
  <c r="H713" i="1"/>
  <c r="I713" i="1"/>
  <c r="J713" i="1"/>
  <c r="H714" i="1"/>
  <c r="I714" i="1"/>
  <c r="J714" i="1"/>
  <c r="H715" i="1"/>
  <c r="I715" i="1"/>
  <c r="J715" i="1"/>
  <c r="H716" i="1"/>
  <c r="I716" i="1"/>
  <c r="J716" i="1"/>
  <c r="H717" i="1"/>
  <c r="I717" i="1"/>
  <c r="J717" i="1"/>
  <c r="H718" i="1"/>
  <c r="I718" i="1"/>
  <c r="J718" i="1"/>
  <c r="H719" i="1"/>
  <c r="I719" i="1"/>
  <c r="J719" i="1"/>
  <c r="H720" i="1"/>
  <c r="I720" i="1"/>
  <c r="J720" i="1"/>
  <c r="H721" i="1"/>
  <c r="I721" i="1"/>
  <c r="J721" i="1"/>
  <c r="H722" i="1"/>
  <c r="I722" i="1"/>
  <c r="J722" i="1"/>
  <c r="H723" i="1"/>
  <c r="I723" i="1"/>
  <c r="J723" i="1"/>
  <c r="H724" i="1"/>
  <c r="I724" i="1"/>
  <c r="J724" i="1"/>
  <c r="H725" i="1"/>
  <c r="I725" i="1"/>
  <c r="J725" i="1"/>
  <c r="H726" i="1"/>
  <c r="I726" i="1"/>
  <c r="J726" i="1"/>
  <c r="H727" i="1"/>
  <c r="I727" i="1"/>
  <c r="J727" i="1"/>
  <c r="H728" i="1"/>
  <c r="I728" i="1"/>
  <c r="J728" i="1"/>
  <c r="H729" i="1"/>
  <c r="I729" i="1"/>
  <c r="J729" i="1"/>
  <c r="H730" i="1"/>
  <c r="I730" i="1"/>
  <c r="J730" i="1"/>
  <c r="H731" i="1"/>
  <c r="I731" i="1"/>
  <c r="J731" i="1"/>
  <c r="H732" i="1"/>
  <c r="I732" i="1"/>
  <c r="J732" i="1"/>
  <c r="H733" i="1"/>
  <c r="I733" i="1"/>
  <c r="J733" i="1"/>
  <c r="B728" i="11"/>
  <c r="C728" i="11"/>
  <c r="D728" i="11"/>
  <c r="E728" i="11"/>
  <c r="F728" i="11"/>
  <c r="G728" i="11"/>
  <c r="H728" i="11"/>
  <c r="I728" i="11"/>
  <c r="J728" i="11"/>
  <c r="K728" i="11"/>
  <c r="L728" i="11"/>
  <c r="M728" i="11"/>
  <c r="N728" i="11"/>
  <c r="O728" i="11"/>
  <c r="P728" i="11"/>
  <c r="Q728" i="11"/>
  <c r="R728" i="11"/>
  <c r="S728" i="11"/>
  <c r="T728" i="11"/>
  <c r="U728" i="11"/>
  <c r="V728" i="11"/>
  <c r="W728" i="11"/>
  <c r="X728" i="11"/>
  <c r="Y728" i="11"/>
  <c r="B729" i="11"/>
  <c r="C729" i="11"/>
  <c r="D729" i="11"/>
  <c r="E729" i="11"/>
  <c r="F729" i="11"/>
  <c r="G729" i="11"/>
  <c r="H729" i="11"/>
  <c r="I729" i="11"/>
  <c r="J729" i="11"/>
  <c r="K729" i="11"/>
  <c r="L729" i="11"/>
  <c r="M729" i="11"/>
  <c r="N729" i="11"/>
  <c r="O729" i="11"/>
  <c r="P729" i="11"/>
  <c r="Q729" i="11"/>
  <c r="R729" i="11"/>
  <c r="S729" i="11"/>
  <c r="T729" i="11"/>
  <c r="U729" i="11"/>
  <c r="V729" i="11"/>
  <c r="W729" i="11"/>
  <c r="X729" i="11"/>
  <c r="Y729" i="11"/>
  <c r="B730" i="11"/>
  <c r="C730" i="11"/>
  <c r="D730" i="11"/>
  <c r="E730" i="11"/>
  <c r="F730" i="11"/>
  <c r="G730" i="11"/>
  <c r="H730" i="11"/>
  <c r="I730" i="11"/>
  <c r="J730" i="11"/>
  <c r="K730" i="11"/>
  <c r="L730" i="11"/>
  <c r="M730" i="11"/>
  <c r="N730" i="11"/>
  <c r="O730" i="11"/>
  <c r="P730" i="11"/>
  <c r="Q730" i="11"/>
  <c r="R730" i="11"/>
  <c r="S730" i="11"/>
  <c r="T730" i="11"/>
  <c r="U730" i="11"/>
  <c r="V730" i="11"/>
  <c r="W730" i="11"/>
  <c r="X730" i="11"/>
  <c r="Y730" i="11"/>
  <c r="B731" i="11"/>
  <c r="C731" i="11"/>
  <c r="D731" i="11"/>
  <c r="E731" i="11"/>
  <c r="F731" i="11"/>
  <c r="G731" i="11"/>
  <c r="H731" i="11"/>
  <c r="I731" i="11"/>
  <c r="J731" i="11"/>
  <c r="K731" i="11"/>
  <c r="L731" i="11"/>
  <c r="M731" i="11"/>
  <c r="N731" i="11"/>
  <c r="O731" i="11"/>
  <c r="P731" i="11"/>
  <c r="Q731" i="11"/>
  <c r="R731" i="11"/>
  <c r="S731" i="11"/>
  <c r="T731" i="11"/>
  <c r="U731" i="11"/>
  <c r="V731" i="11"/>
  <c r="W731" i="11"/>
  <c r="X731" i="11"/>
  <c r="Y731" i="11"/>
  <c r="A728" i="11"/>
  <c r="A729" i="11"/>
  <c r="A730" i="11"/>
  <c r="A731" i="11"/>
  <c r="A3" i="11"/>
  <c r="B3" i="11"/>
  <c r="C3" i="11"/>
  <c r="D3" i="11"/>
  <c r="E3" i="11"/>
  <c r="F3" i="1"/>
  <c r="F3" i="11"/>
  <c r="G3" i="1"/>
  <c r="G3" i="11"/>
  <c r="H3" i="1"/>
  <c r="H3" i="11"/>
  <c r="I3" i="1"/>
  <c r="I3" i="11"/>
  <c r="J3" i="1"/>
  <c r="J3" i="11"/>
  <c r="K3" i="11"/>
  <c r="L3" i="11"/>
  <c r="M3" i="11"/>
  <c r="N3" i="11"/>
  <c r="O3" i="11"/>
  <c r="P3" i="11"/>
  <c r="Q3" i="11"/>
  <c r="R3" i="11"/>
  <c r="S3" i="11"/>
  <c r="T3" i="11"/>
  <c r="U3" i="11"/>
  <c r="V3" i="11"/>
  <c r="W3" i="11"/>
  <c r="X3" i="11"/>
  <c r="Y3" i="11"/>
  <c r="A4" i="11"/>
  <c r="B4" i="11"/>
  <c r="C4" i="11"/>
  <c r="D4" i="11"/>
  <c r="E4" i="11"/>
  <c r="F4" i="1"/>
  <c r="F4" i="11"/>
  <c r="G4" i="1"/>
  <c r="G4" i="11"/>
  <c r="H4" i="1"/>
  <c r="H4" i="11"/>
  <c r="I4" i="1"/>
  <c r="I4" i="11"/>
  <c r="J4" i="1"/>
  <c r="J4" i="11"/>
  <c r="K4" i="11"/>
  <c r="L4" i="11"/>
  <c r="M4" i="11"/>
  <c r="N4" i="11"/>
  <c r="O4" i="11"/>
  <c r="P4" i="11"/>
  <c r="Q4" i="11"/>
  <c r="R4" i="11"/>
  <c r="S4" i="11"/>
  <c r="T4" i="11"/>
  <c r="U4" i="11"/>
  <c r="V4" i="11"/>
  <c r="W4" i="11"/>
  <c r="X4" i="11"/>
  <c r="Y4" i="11"/>
  <c r="A5" i="11"/>
  <c r="B5" i="11"/>
  <c r="C5" i="11"/>
  <c r="D5" i="11"/>
  <c r="E5" i="11"/>
  <c r="F5" i="1"/>
  <c r="F5" i="11"/>
  <c r="G5" i="1"/>
  <c r="G5" i="11"/>
  <c r="H5" i="1"/>
  <c r="H5" i="11"/>
  <c r="I5" i="1"/>
  <c r="I5" i="11"/>
  <c r="J5" i="1"/>
  <c r="J5" i="11"/>
  <c r="K5" i="11"/>
  <c r="L5" i="11"/>
  <c r="M5" i="11"/>
  <c r="N5" i="11"/>
  <c r="O5" i="11"/>
  <c r="P5" i="11"/>
  <c r="Q5" i="11"/>
  <c r="R5" i="11"/>
  <c r="S5" i="11"/>
  <c r="T5" i="11"/>
  <c r="U5" i="11"/>
  <c r="V5" i="11"/>
  <c r="W5" i="11"/>
  <c r="X5" i="11"/>
  <c r="Y5" i="11"/>
  <c r="A6" i="11"/>
  <c r="B6" i="11"/>
  <c r="C6" i="11"/>
  <c r="D6" i="11"/>
  <c r="E6" i="11"/>
  <c r="F6" i="1"/>
  <c r="F6" i="11"/>
  <c r="G6" i="1"/>
  <c r="G6" i="11"/>
  <c r="H6" i="1"/>
  <c r="H6" i="11"/>
  <c r="I6" i="1"/>
  <c r="I6" i="11"/>
  <c r="J6" i="1"/>
  <c r="J6" i="11"/>
  <c r="K6" i="11"/>
  <c r="L6" i="11"/>
  <c r="M6" i="11"/>
  <c r="N6" i="11"/>
  <c r="O6" i="11"/>
  <c r="P6" i="11"/>
  <c r="Q6" i="11"/>
  <c r="R6" i="11"/>
  <c r="S6" i="11"/>
  <c r="T6" i="11"/>
  <c r="U6" i="11"/>
  <c r="V6" i="11"/>
  <c r="W6" i="11"/>
  <c r="X6" i="11"/>
  <c r="Y6" i="11"/>
  <c r="A7" i="11"/>
  <c r="B7" i="11"/>
  <c r="C7" i="11"/>
  <c r="D7" i="11"/>
  <c r="E7" i="11"/>
  <c r="F7" i="1"/>
  <c r="F7" i="11"/>
  <c r="G7" i="1"/>
  <c r="G7" i="11"/>
  <c r="H7" i="1"/>
  <c r="H7" i="11"/>
  <c r="I7" i="1"/>
  <c r="I7" i="11"/>
  <c r="J7" i="1"/>
  <c r="J7" i="11"/>
  <c r="K7" i="11"/>
  <c r="L7" i="11"/>
  <c r="M7" i="11"/>
  <c r="N7" i="11"/>
  <c r="O7" i="11"/>
  <c r="P7" i="11"/>
  <c r="Q7" i="11"/>
  <c r="R7" i="11"/>
  <c r="S7" i="11"/>
  <c r="T7" i="11"/>
  <c r="U7" i="11"/>
  <c r="V7" i="11"/>
  <c r="W7" i="11"/>
  <c r="X7" i="11"/>
  <c r="Y7" i="11"/>
  <c r="A8" i="11"/>
  <c r="B8" i="11"/>
  <c r="C8" i="11"/>
  <c r="D8" i="11"/>
  <c r="E8" i="11"/>
  <c r="F8" i="1"/>
  <c r="F8" i="11"/>
  <c r="G8" i="1"/>
  <c r="G8" i="11"/>
  <c r="H8" i="1"/>
  <c r="H8" i="11"/>
  <c r="I8" i="1"/>
  <c r="I8" i="11"/>
  <c r="J8" i="1"/>
  <c r="J8" i="11"/>
  <c r="K8" i="11"/>
  <c r="L8" i="11"/>
  <c r="M8" i="11"/>
  <c r="N8" i="11"/>
  <c r="O8" i="11"/>
  <c r="P8" i="11"/>
  <c r="Q8" i="11"/>
  <c r="R8" i="11"/>
  <c r="S8" i="11"/>
  <c r="T8" i="11"/>
  <c r="U8" i="11"/>
  <c r="V8" i="11"/>
  <c r="W8" i="11"/>
  <c r="X8" i="11"/>
  <c r="Y8" i="11"/>
  <c r="A9" i="11"/>
  <c r="B9" i="11"/>
  <c r="C9" i="11"/>
  <c r="D9" i="11"/>
  <c r="E9" i="11"/>
  <c r="F9" i="1"/>
  <c r="F9" i="11"/>
  <c r="G9" i="1"/>
  <c r="G9" i="11"/>
  <c r="H9" i="1"/>
  <c r="H9" i="11"/>
  <c r="I9" i="1"/>
  <c r="I9" i="11"/>
  <c r="J9" i="1"/>
  <c r="J9" i="11"/>
  <c r="K9" i="11"/>
  <c r="L9" i="11"/>
  <c r="M9" i="11"/>
  <c r="N9" i="11"/>
  <c r="O9" i="11"/>
  <c r="P9" i="11"/>
  <c r="Q9" i="11"/>
  <c r="R9" i="11"/>
  <c r="S9" i="11"/>
  <c r="T9" i="11"/>
  <c r="U9" i="11"/>
  <c r="V9" i="11"/>
  <c r="W9" i="11"/>
  <c r="X9" i="11"/>
  <c r="Y9" i="11"/>
  <c r="A10" i="11"/>
  <c r="B10" i="11"/>
  <c r="C10" i="11"/>
  <c r="D10" i="11"/>
  <c r="E10" i="11"/>
  <c r="F10" i="1"/>
  <c r="F10" i="11"/>
  <c r="G10" i="1"/>
  <c r="G10" i="11"/>
  <c r="H10" i="1"/>
  <c r="H10" i="11"/>
  <c r="I10" i="1"/>
  <c r="I10" i="11"/>
  <c r="J10" i="1"/>
  <c r="J10" i="11"/>
  <c r="K10" i="11"/>
  <c r="L10" i="11"/>
  <c r="M10" i="11"/>
  <c r="N10" i="11"/>
  <c r="O10" i="11"/>
  <c r="P10" i="11"/>
  <c r="Q10" i="11"/>
  <c r="R10" i="11"/>
  <c r="S10" i="11"/>
  <c r="T10" i="11"/>
  <c r="U10" i="11"/>
  <c r="V10" i="11"/>
  <c r="W10" i="11"/>
  <c r="X10" i="11"/>
  <c r="Y10" i="11"/>
  <c r="A11" i="11"/>
  <c r="B11" i="11"/>
  <c r="C11" i="11"/>
  <c r="D11" i="11"/>
  <c r="E11" i="11"/>
  <c r="F11" i="1"/>
  <c r="F11" i="11"/>
  <c r="G11" i="1"/>
  <c r="G11" i="11"/>
  <c r="H11" i="1"/>
  <c r="H11" i="11"/>
  <c r="I11" i="1"/>
  <c r="I11" i="11"/>
  <c r="J11" i="1"/>
  <c r="J11" i="11"/>
  <c r="K11" i="11"/>
  <c r="L11" i="11"/>
  <c r="M11" i="11"/>
  <c r="N11" i="11"/>
  <c r="O11" i="11"/>
  <c r="P11" i="11"/>
  <c r="Q11" i="11"/>
  <c r="R11" i="11"/>
  <c r="S11" i="11"/>
  <c r="T11" i="11"/>
  <c r="U11" i="11"/>
  <c r="V11" i="11"/>
  <c r="W11" i="11"/>
  <c r="X11" i="11"/>
  <c r="Y11" i="11"/>
  <c r="A12" i="11"/>
  <c r="B12" i="11"/>
  <c r="C12" i="11"/>
  <c r="D12" i="11"/>
  <c r="E12" i="11"/>
  <c r="F12" i="1"/>
  <c r="F12" i="11"/>
  <c r="G12" i="1"/>
  <c r="G12" i="11"/>
  <c r="H12" i="1"/>
  <c r="H12" i="11"/>
  <c r="I12" i="1"/>
  <c r="I12" i="11"/>
  <c r="J12" i="1"/>
  <c r="J12" i="11"/>
  <c r="K12" i="11"/>
  <c r="L12" i="11"/>
  <c r="M12" i="11"/>
  <c r="N12" i="11"/>
  <c r="O12" i="11"/>
  <c r="P12" i="11"/>
  <c r="Q12" i="11"/>
  <c r="R12" i="11"/>
  <c r="S12" i="11"/>
  <c r="T12" i="11"/>
  <c r="U12" i="11"/>
  <c r="V12" i="11"/>
  <c r="W12" i="11"/>
  <c r="X12" i="11"/>
  <c r="Y12" i="11"/>
  <c r="A13" i="11"/>
  <c r="B13" i="11"/>
  <c r="C13" i="11"/>
  <c r="D13" i="11"/>
  <c r="E13" i="11"/>
  <c r="F13" i="1"/>
  <c r="F13" i="11"/>
  <c r="G13" i="1"/>
  <c r="G13" i="11"/>
  <c r="H13" i="1"/>
  <c r="H13" i="11"/>
  <c r="I13" i="1"/>
  <c r="I13" i="11"/>
  <c r="J13" i="1"/>
  <c r="J13" i="11"/>
  <c r="K13" i="11"/>
  <c r="L13" i="11"/>
  <c r="M13" i="11"/>
  <c r="N13" i="11"/>
  <c r="O13" i="11"/>
  <c r="P13" i="11"/>
  <c r="Q13" i="11"/>
  <c r="R13" i="11"/>
  <c r="S13" i="11"/>
  <c r="T13" i="11"/>
  <c r="U13" i="11"/>
  <c r="V13" i="11"/>
  <c r="W13" i="11"/>
  <c r="X13" i="11"/>
  <c r="Y13" i="11"/>
  <c r="A14" i="11"/>
  <c r="B14" i="11"/>
  <c r="C14" i="11"/>
  <c r="D14" i="11"/>
  <c r="E14" i="11"/>
  <c r="F14" i="1"/>
  <c r="F14" i="11"/>
  <c r="G14" i="1"/>
  <c r="G14" i="11"/>
  <c r="H14" i="1"/>
  <c r="H14" i="11"/>
  <c r="I14" i="1"/>
  <c r="I14" i="11"/>
  <c r="J14" i="1"/>
  <c r="J14" i="11"/>
  <c r="K14" i="11"/>
  <c r="L14" i="11"/>
  <c r="M14" i="11"/>
  <c r="N14" i="11"/>
  <c r="O14" i="11"/>
  <c r="P14" i="11"/>
  <c r="Q14" i="11"/>
  <c r="R14" i="11"/>
  <c r="S14" i="11"/>
  <c r="T14" i="11"/>
  <c r="U14" i="11"/>
  <c r="V14" i="11"/>
  <c r="W14" i="11"/>
  <c r="X14" i="11"/>
  <c r="Y14" i="11"/>
  <c r="A15" i="11"/>
  <c r="B15" i="11"/>
  <c r="C15" i="11"/>
  <c r="D15" i="11"/>
  <c r="E15" i="11"/>
  <c r="F15" i="1"/>
  <c r="F15" i="11"/>
  <c r="G15" i="1"/>
  <c r="G15" i="11"/>
  <c r="H15" i="1"/>
  <c r="H15" i="11"/>
  <c r="I15" i="1"/>
  <c r="I15" i="11"/>
  <c r="J15" i="1"/>
  <c r="J15" i="11"/>
  <c r="K15" i="11"/>
  <c r="L15" i="11"/>
  <c r="M15" i="11"/>
  <c r="N15" i="11"/>
  <c r="O15" i="11"/>
  <c r="P15" i="11"/>
  <c r="Q15" i="11"/>
  <c r="R15" i="11"/>
  <c r="S15" i="11"/>
  <c r="T15" i="11"/>
  <c r="U15" i="11"/>
  <c r="V15" i="11"/>
  <c r="W15" i="11"/>
  <c r="X15" i="11"/>
  <c r="Y15" i="11"/>
  <c r="A16" i="11"/>
  <c r="B16" i="11"/>
  <c r="C16" i="11"/>
  <c r="D16" i="11"/>
  <c r="E16" i="11"/>
  <c r="F16" i="1"/>
  <c r="F16" i="11"/>
  <c r="G16" i="1"/>
  <c r="G16" i="11"/>
  <c r="H16" i="1"/>
  <c r="H16" i="11"/>
  <c r="I16" i="1"/>
  <c r="I16" i="11"/>
  <c r="J16" i="1"/>
  <c r="J16" i="11"/>
  <c r="K16" i="11"/>
  <c r="L16" i="11"/>
  <c r="M16" i="11"/>
  <c r="N16" i="11"/>
  <c r="O16" i="11"/>
  <c r="P16" i="11"/>
  <c r="Q16" i="11"/>
  <c r="R16" i="11"/>
  <c r="S16" i="11"/>
  <c r="T16" i="11"/>
  <c r="U16" i="11"/>
  <c r="V16" i="11"/>
  <c r="W16" i="11"/>
  <c r="X16" i="11"/>
  <c r="Y16" i="11"/>
  <c r="A17" i="11"/>
  <c r="B17" i="11"/>
  <c r="C17" i="11"/>
  <c r="D17" i="11"/>
  <c r="E17" i="11"/>
  <c r="F17" i="1"/>
  <c r="F17" i="11"/>
  <c r="G17" i="1"/>
  <c r="G17" i="11"/>
  <c r="H17" i="1"/>
  <c r="H17" i="11"/>
  <c r="I17" i="1"/>
  <c r="I17" i="11"/>
  <c r="J17" i="1"/>
  <c r="J17" i="11"/>
  <c r="K17" i="11"/>
  <c r="L17" i="11"/>
  <c r="M17" i="11"/>
  <c r="N17" i="11"/>
  <c r="O17" i="11"/>
  <c r="P17" i="11"/>
  <c r="Q17" i="11"/>
  <c r="R17" i="11"/>
  <c r="S17" i="11"/>
  <c r="T17" i="11"/>
  <c r="U17" i="11"/>
  <c r="V17" i="11"/>
  <c r="W17" i="11"/>
  <c r="X17" i="11"/>
  <c r="Y17" i="11"/>
  <c r="A18" i="11"/>
  <c r="B18" i="11"/>
  <c r="C18" i="11"/>
  <c r="D18" i="11"/>
  <c r="E18" i="11"/>
  <c r="F18" i="1"/>
  <c r="F18" i="11"/>
  <c r="G18" i="1"/>
  <c r="G18" i="11"/>
  <c r="H18" i="1"/>
  <c r="H18" i="11"/>
  <c r="I18" i="1"/>
  <c r="I18" i="11"/>
  <c r="J18" i="1"/>
  <c r="J18" i="11"/>
  <c r="K18" i="11"/>
  <c r="L18" i="11"/>
  <c r="M18" i="11"/>
  <c r="N18" i="11"/>
  <c r="O18" i="11"/>
  <c r="P18" i="11"/>
  <c r="Q18" i="11"/>
  <c r="R18" i="11"/>
  <c r="S18" i="11"/>
  <c r="T18" i="11"/>
  <c r="U18" i="11"/>
  <c r="V18" i="11"/>
  <c r="W18" i="11"/>
  <c r="X18" i="11"/>
  <c r="Y18" i="11"/>
  <c r="A19" i="11"/>
  <c r="B19" i="11"/>
  <c r="C19" i="11"/>
  <c r="D19" i="11"/>
  <c r="E19" i="11"/>
  <c r="F19" i="1"/>
  <c r="F19" i="11"/>
  <c r="G19" i="1"/>
  <c r="G19" i="11"/>
  <c r="H19" i="1"/>
  <c r="H19" i="11"/>
  <c r="I19" i="1"/>
  <c r="I19" i="11"/>
  <c r="J19" i="1"/>
  <c r="J19" i="11"/>
  <c r="K19" i="11"/>
  <c r="L19" i="11"/>
  <c r="M19" i="11"/>
  <c r="N19" i="11"/>
  <c r="O19" i="11"/>
  <c r="P19" i="11"/>
  <c r="Q19" i="11"/>
  <c r="R19" i="11"/>
  <c r="S19" i="11"/>
  <c r="T19" i="11"/>
  <c r="U19" i="11"/>
  <c r="V19" i="11"/>
  <c r="W19" i="11"/>
  <c r="X19" i="11"/>
  <c r="Y19" i="11"/>
  <c r="A20" i="11"/>
  <c r="B20" i="11"/>
  <c r="C20" i="11"/>
  <c r="D20" i="11"/>
  <c r="E20" i="11"/>
  <c r="F20" i="1"/>
  <c r="F20" i="11"/>
  <c r="G20" i="1"/>
  <c r="G20" i="11"/>
  <c r="H20" i="1"/>
  <c r="H20" i="11"/>
  <c r="I20" i="1"/>
  <c r="I20" i="11"/>
  <c r="J20" i="1"/>
  <c r="J20" i="11"/>
  <c r="K20" i="11"/>
  <c r="L20" i="11"/>
  <c r="M20" i="11"/>
  <c r="N20" i="11"/>
  <c r="O20" i="11"/>
  <c r="P20" i="11"/>
  <c r="Q20" i="11"/>
  <c r="R20" i="11"/>
  <c r="S20" i="11"/>
  <c r="T20" i="11"/>
  <c r="U20" i="11"/>
  <c r="V20" i="11"/>
  <c r="W20" i="11"/>
  <c r="X20" i="11"/>
  <c r="Y20" i="11"/>
  <c r="A21" i="11"/>
  <c r="B21" i="11"/>
  <c r="C21" i="11"/>
  <c r="D21" i="11"/>
  <c r="E21" i="11"/>
  <c r="F21" i="1"/>
  <c r="F21" i="11"/>
  <c r="G21" i="1"/>
  <c r="G21" i="11"/>
  <c r="H21" i="1"/>
  <c r="H21" i="11"/>
  <c r="I21" i="1"/>
  <c r="I21" i="11"/>
  <c r="J21" i="1"/>
  <c r="J21" i="11"/>
  <c r="K21" i="11"/>
  <c r="L21" i="11"/>
  <c r="M21" i="11"/>
  <c r="N21" i="11"/>
  <c r="O21" i="11"/>
  <c r="P21" i="11"/>
  <c r="Q21" i="11"/>
  <c r="R21" i="11"/>
  <c r="S21" i="11"/>
  <c r="T21" i="11"/>
  <c r="U21" i="11"/>
  <c r="V21" i="11"/>
  <c r="W21" i="11"/>
  <c r="X21" i="11"/>
  <c r="Y21" i="11"/>
  <c r="A22" i="11"/>
  <c r="B22" i="11"/>
  <c r="C22" i="11"/>
  <c r="D22" i="11"/>
  <c r="E22" i="11"/>
  <c r="F22" i="1"/>
  <c r="F22" i="11"/>
  <c r="G22" i="1"/>
  <c r="G22" i="11"/>
  <c r="H22" i="1"/>
  <c r="H22" i="11"/>
  <c r="I22" i="1"/>
  <c r="I22" i="11"/>
  <c r="J22" i="1"/>
  <c r="J22" i="11"/>
  <c r="K22" i="11"/>
  <c r="L22" i="11"/>
  <c r="M22" i="11"/>
  <c r="N22" i="11"/>
  <c r="O22" i="11"/>
  <c r="P22" i="11"/>
  <c r="Q22" i="11"/>
  <c r="R22" i="11"/>
  <c r="S22" i="11"/>
  <c r="T22" i="11"/>
  <c r="U22" i="11"/>
  <c r="V22" i="11"/>
  <c r="W22" i="11"/>
  <c r="X22" i="11"/>
  <c r="Y22" i="11"/>
  <c r="A23" i="11"/>
  <c r="B23" i="11"/>
  <c r="C23" i="11"/>
  <c r="D23" i="11"/>
  <c r="E23" i="11"/>
  <c r="F23" i="1"/>
  <c r="F23" i="11"/>
  <c r="G23" i="1"/>
  <c r="G23" i="11"/>
  <c r="H23" i="1"/>
  <c r="H23" i="11"/>
  <c r="I23" i="1"/>
  <c r="I23" i="11"/>
  <c r="J23" i="1"/>
  <c r="J23" i="11"/>
  <c r="K23" i="11"/>
  <c r="L23" i="11"/>
  <c r="M23" i="11"/>
  <c r="N23" i="11"/>
  <c r="O23" i="11"/>
  <c r="P23" i="11"/>
  <c r="Q23" i="11"/>
  <c r="R23" i="11"/>
  <c r="S23" i="11"/>
  <c r="T23" i="11"/>
  <c r="U23" i="11"/>
  <c r="V23" i="11"/>
  <c r="W23" i="11"/>
  <c r="X23" i="11"/>
  <c r="Y23" i="11"/>
  <c r="A24" i="11"/>
  <c r="B24" i="11"/>
  <c r="C24" i="11"/>
  <c r="D24" i="11"/>
  <c r="E24" i="11"/>
  <c r="F24" i="1"/>
  <c r="F24" i="11"/>
  <c r="G24" i="1"/>
  <c r="G24" i="11"/>
  <c r="H24" i="1"/>
  <c r="H24" i="11"/>
  <c r="I24" i="1"/>
  <c r="I24" i="11"/>
  <c r="J24" i="1"/>
  <c r="J24" i="11"/>
  <c r="K24" i="11"/>
  <c r="L24" i="11"/>
  <c r="M24" i="11"/>
  <c r="N24" i="11"/>
  <c r="O24" i="11"/>
  <c r="P24" i="11"/>
  <c r="Q24" i="11"/>
  <c r="R24" i="11"/>
  <c r="S24" i="11"/>
  <c r="T24" i="11"/>
  <c r="U24" i="11"/>
  <c r="V24" i="11"/>
  <c r="W24" i="11"/>
  <c r="X24" i="11"/>
  <c r="Y24" i="11"/>
  <c r="A25" i="11"/>
  <c r="B25" i="11"/>
  <c r="C25" i="11"/>
  <c r="D25" i="11"/>
  <c r="E25" i="11"/>
  <c r="F25" i="1"/>
  <c r="F25" i="11"/>
  <c r="G25" i="1"/>
  <c r="G25" i="11"/>
  <c r="H25" i="1"/>
  <c r="H25" i="11"/>
  <c r="I25" i="1"/>
  <c r="I25" i="11"/>
  <c r="J25" i="1"/>
  <c r="J25" i="11"/>
  <c r="K25" i="11"/>
  <c r="L25" i="11"/>
  <c r="M25" i="11"/>
  <c r="N25" i="11"/>
  <c r="O25" i="11"/>
  <c r="P25" i="11"/>
  <c r="Q25" i="11"/>
  <c r="R25" i="11"/>
  <c r="S25" i="11"/>
  <c r="T25" i="11"/>
  <c r="U25" i="11"/>
  <c r="V25" i="11"/>
  <c r="W25" i="11"/>
  <c r="X25" i="11"/>
  <c r="Y25" i="11"/>
  <c r="A26" i="11"/>
  <c r="B26" i="11"/>
  <c r="C26" i="11"/>
  <c r="D26" i="11"/>
  <c r="E26" i="11"/>
  <c r="F26" i="1"/>
  <c r="F26" i="11"/>
  <c r="G26" i="1"/>
  <c r="G26" i="11"/>
  <c r="H26" i="1"/>
  <c r="H26" i="11"/>
  <c r="I26" i="1"/>
  <c r="I26" i="11"/>
  <c r="J26" i="1"/>
  <c r="J26" i="11"/>
  <c r="K26" i="11"/>
  <c r="L26" i="11"/>
  <c r="M26" i="11"/>
  <c r="N26" i="11"/>
  <c r="O26" i="11"/>
  <c r="P26" i="11"/>
  <c r="Q26" i="11"/>
  <c r="R26" i="11"/>
  <c r="S26" i="11"/>
  <c r="T26" i="11"/>
  <c r="U26" i="11"/>
  <c r="V26" i="11"/>
  <c r="W26" i="11"/>
  <c r="X26" i="11"/>
  <c r="Y26" i="11"/>
  <c r="A27" i="11"/>
  <c r="B27" i="11"/>
  <c r="C27" i="11"/>
  <c r="D27" i="11"/>
  <c r="E27" i="11"/>
  <c r="F27" i="1"/>
  <c r="F27" i="11"/>
  <c r="G27" i="1"/>
  <c r="G27" i="11"/>
  <c r="H27" i="1"/>
  <c r="H27" i="11"/>
  <c r="I27" i="1"/>
  <c r="I27" i="11"/>
  <c r="J27" i="1"/>
  <c r="J27" i="11"/>
  <c r="K27" i="11"/>
  <c r="L27" i="11"/>
  <c r="M27" i="11"/>
  <c r="N27" i="11"/>
  <c r="O27" i="11"/>
  <c r="P27" i="11"/>
  <c r="Q27" i="11"/>
  <c r="R27" i="11"/>
  <c r="S27" i="11"/>
  <c r="T27" i="11"/>
  <c r="U27" i="11"/>
  <c r="V27" i="11"/>
  <c r="W27" i="11"/>
  <c r="X27" i="11"/>
  <c r="Y27" i="11"/>
  <c r="A28" i="11"/>
  <c r="B28" i="11"/>
  <c r="C28" i="11"/>
  <c r="D28" i="11"/>
  <c r="E28" i="11"/>
  <c r="F28" i="1"/>
  <c r="F28" i="11"/>
  <c r="G28" i="1"/>
  <c r="G28" i="11"/>
  <c r="H28" i="1"/>
  <c r="H28" i="11"/>
  <c r="I28" i="1"/>
  <c r="I28" i="11"/>
  <c r="J28" i="1"/>
  <c r="J28" i="11"/>
  <c r="K28" i="11"/>
  <c r="L28" i="11"/>
  <c r="M28" i="11"/>
  <c r="N28" i="11"/>
  <c r="O28" i="11"/>
  <c r="P28" i="11"/>
  <c r="Q28" i="11"/>
  <c r="R28" i="11"/>
  <c r="S28" i="11"/>
  <c r="T28" i="11"/>
  <c r="U28" i="11"/>
  <c r="V28" i="11"/>
  <c r="W28" i="11"/>
  <c r="X28" i="11"/>
  <c r="Y28" i="11"/>
  <c r="A29" i="11"/>
  <c r="B29" i="11"/>
  <c r="C29" i="11"/>
  <c r="D29" i="11"/>
  <c r="E29" i="11"/>
  <c r="F29" i="1"/>
  <c r="F29" i="11"/>
  <c r="G29" i="1"/>
  <c r="G29" i="11"/>
  <c r="H29" i="1"/>
  <c r="H29" i="11"/>
  <c r="I29" i="1"/>
  <c r="I29" i="11"/>
  <c r="J29" i="1"/>
  <c r="J29" i="11"/>
  <c r="K29" i="11"/>
  <c r="L29" i="11"/>
  <c r="M29" i="11"/>
  <c r="N29" i="11"/>
  <c r="O29" i="11"/>
  <c r="P29" i="11"/>
  <c r="Q29" i="11"/>
  <c r="R29" i="11"/>
  <c r="S29" i="11"/>
  <c r="T29" i="11"/>
  <c r="U29" i="11"/>
  <c r="V29" i="11"/>
  <c r="W29" i="11"/>
  <c r="X29" i="11"/>
  <c r="Y29" i="11"/>
  <c r="A30" i="11"/>
  <c r="B30" i="11"/>
  <c r="C30" i="11"/>
  <c r="D30" i="11"/>
  <c r="E30" i="11"/>
  <c r="F30" i="1"/>
  <c r="F30" i="11"/>
  <c r="G30" i="1"/>
  <c r="G30" i="11"/>
  <c r="H30" i="1"/>
  <c r="H30" i="11"/>
  <c r="I30" i="1"/>
  <c r="I30" i="11"/>
  <c r="J30" i="1"/>
  <c r="J30" i="11"/>
  <c r="K30" i="11"/>
  <c r="L30" i="11"/>
  <c r="M30" i="11"/>
  <c r="N30" i="11"/>
  <c r="O30" i="11"/>
  <c r="P30" i="11"/>
  <c r="Q30" i="11"/>
  <c r="R30" i="11"/>
  <c r="S30" i="11"/>
  <c r="T30" i="11"/>
  <c r="U30" i="11"/>
  <c r="V30" i="11"/>
  <c r="W30" i="11"/>
  <c r="X30" i="11"/>
  <c r="Y30" i="11"/>
  <c r="A31" i="11"/>
  <c r="B31" i="11"/>
  <c r="C31" i="11"/>
  <c r="D31" i="11"/>
  <c r="E31" i="11"/>
  <c r="F31" i="1"/>
  <c r="F31" i="11"/>
  <c r="G31" i="1"/>
  <c r="G31" i="11"/>
  <c r="H31" i="1"/>
  <c r="H31" i="11"/>
  <c r="I31" i="1"/>
  <c r="I31" i="11"/>
  <c r="J31" i="1"/>
  <c r="J31" i="11"/>
  <c r="K31" i="11"/>
  <c r="L31" i="11"/>
  <c r="M31" i="11"/>
  <c r="N31" i="11"/>
  <c r="O31" i="11"/>
  <c r="P31" i="11"/>
  <c r="Q31" i="11"/>
  <c r="R31" i="11"/>
  <c r="S31" i="11"/>
  <c r="T31" i="11"/>
  <c r="U31" i="11"/>
  <c r="V31" i="11"/>
  <c r="W31" i="11"/>
  <c r="X31" i="11"/>
  <c r="Y31" i="11"/>
  <c r="A32" i="11"/>
  <c r="B32" i="11"/>
  <c r="C32" i="11"/>
  <c r="D32" i="11"/>
  <c r="E32" i="11"/>
  <c r="F32" i="1"/>
  <c r="F32" i="11"/>
  <c r="G32" i="1"/>
  <c r="G32" i="11"/>
  <c r="H32" i="1"/>
  <c r="H32" i="11"/>
  <c r="I32" i="1"/>
  <c r="I32" i="11"/>
  <c r="J32" i="1"/>
  <c r="J32" i="11"/>
  <c r="K32" i="11"/>
  <c r="L32" i="11"/>
  <c r="M32" i="11"/>
  <c r="N32" i="11"/>
  <c r="O32" i="11"/>
  <c r="P32" i="11"/>
  <c r="Q32" i="11"/>
  <c r="R32" i="11"/>
  <c r="S32" i="11"/>
  <c r="T32" i="11"/>
  <c r="U32" i="11"/>
  <c r="V32" i="11"/>
  <c r="W32" i="11"/>
  <c r="X32" i="11"/>
  <c r="Y32" i="11"/>
  <c r="A33" i="11"/>
  <c r="B33" i="11"/>
  <c r="C33" i="11"/>
  <c r="D33" i="11"/>
  <c r="E33" i="11"/>
  <c r="F33" i="1"/>
  <c r="F33" i="11"/>
  <c r="G33" i="1"/>
  <c r="G33" i="11"/>
  <c r="H33" i="1"/>
  <c r="H33" i="11"/>
  <c r="I33" i="1"/>
  <c r="I33" i="11"/>
  <c r="J33" i="1"/>
  <c r="J33" i="11"/>
  <c r="K33" i="11"/>
  <c r="L33" i="11"/>
  <c r="M33" i="11"/>
  <c r="N33" i="11"/>
  <c r="O33" i="11"/>
  <c r="P33" i="11"/>
  <c r="Q33" i="11"/>
  <c r="R33" i="11"/>
  <c r="S33" i="11"/>
  <c r="T33" i="11"/>
  <c r="U33" i="11"/>
  <c r="V33" i="11"/>
  <c r="W33" i="11"/>
  <c r="X33" i="11"/>
  <c r="Y33" i="11"/>
  <c r="A34" i="11"/>
  <c r="B34" i="11"/>
  <c r="C34" i="11"/>
  <c r="D34" i="11"/>
  <c r="E34" i="11"/>
  <c r="F34" i="1"/>
  <c r="F34" i="11"/>
  <c r="G34" i="1"/>
  <c r="G34" i="11"/>
  <c r="H34" i="1"/>
  <c r="H34" i="11"/>
  <c r="I34" i="1"/>
  <c r="I34" i="11"/>
  <c r="J34" i="1"/>
  <c r="J34" i="11"/>
  <c r="K34" i="11"/>
  <c r="L34" i="11"/>
  <c r="M34" i="11"/>
  <c r="N34" i="11"/>
  <c r="O34" i="11"/>
  <c r="P34" i="11"/>
  <c r="Q34" i="11"/>
  <c r="R34" i="11"/>
  <c r="S34" i="11"/>
  <c r="T34" i="11"/>
  <c r="U34" i="11"/>
  <c r="V34" i="11"/>
  <c r="W34" i="11"/>
  <c r="X34" i="11"/>
  <c r="Y34" i="11"/>
  <c r="A35" i="11"/>
  <c r="B35" i="11"/>
  <c r="C35" i="11"/>
  <c r="D35" i="11"/>
  <c r="E35" i="11"/>
  <c r="F35" i="1"/>
  <c r="F35" i="11"/>
  <c r="G35" i="1"/>
  <c r="G35" i="11"/>
  <c r="H35" i="1"/>
  <c r="H35" i="11"/>
  <c r="I35" i="1"/>
  <c r="I35" i="11"/>
  <c r="J35" i="1"/>
  <c r="J35" i="11"/>
  <c r="K35" i="11"/>
  <c r="L35" i="11"/>
  <c r="M35" i="11"/>
  <c r="N35" i="11"/>
  <c r="O35" i="11"/>
  <c r="P35" i="11"/>
  <c r="Q35" i="11"/>
  <c r="R35" i="11"/>
  <c r="S35" i="11"/>
  <c r="T35" i="11"/>
  <c r="U35" i="11"/>
  <c r="V35" i="11"/>
  <c r="W35" i="11"/>
  <c r="X35" i="11"/>
  <c r="Y35" i="11"/>
  <c r="A36" i="11"/>
  <c r="B36" i="11"/>
  <c r="C36" i="11"/>
  <c r="D36" i="11"/>
  <c r="E36" i="11"/>
  <c r="F36" i="1"/>
  <c r="F36" i="11"/>
  <c r="G36" i="1"/>
  <c r="G36" i="11"/>
  <c r="H36" i="1"/>
  <c r="H36" i="11"/>
  <c r="I36" i="1"/>
  <c r="I36" i="11"/>
  <c r="J36" i="1"/>
  <c r="J36" i="11"/>
  <c r="K36" i="11"/>
  <c r="L36" i="11"/>
  <c r="M36" i="11"/>
  <c r="N36" i="11"/>
  <c r="O36" i="11"/>
  <c r="P36" i="11"/>
  <c r="Q36" i="11"/>
  <c r="R36" i="11"/>
  <c r="S36" i="11"/>
  <c r="T36" i="11"/>
  <c r="U36" i="11"/>
  <c r="V36" i="11"/>
  <c r="W36" i="11"/>
  <c r="X36" i="11"/>
  <c r="Y36" i="11"/>
  <c r="A37" i="11"/>
  <c r="B37" i="11"/>
  <c r="C37" i="11"/>
  <c r="D37" i="11"/>
  <c r="E37" i="11"/>
  <c r="F37" i="1"/>
  <c r="F37" i="11"/>
  <c r="G37" i="1"/>
  <c r="G37" i="11"/>
  <c r="H37" i="1"/>
  <c r="H37" i="11"/>
  <c r="I37" i="1"/>
  <c r="I37" i="11"/>
  <c r="J37" i="1"/>
  <c r="J37" i="11"/>
  <c r="K37" i="11"/>
  <c r="L37" i="11"/>
  <c r="M37" i="11"/>
  <c r="N37" i="11"/>
  <c r="O37" i="11"/>
  <c r="P37" i="11"/>
  <c r="Q37" i="11"/>
  <c r="R37" i="11"/>
  <c r="S37" i="11"/>
  <c r="T37" i="11"/>
  <c r="U37" i="11"/>
  <c r="V37" i="11"/>
  <c r="W37" i="11"/>
  <c r="X37" i="11"/>
  <c r="Y37" i="11"/>
  <c r="A38" i="11"/>
  <c r="B38" i="11"/>
  <c r="C38" i="11"/>
  <c r="D38" i="11"/>
  <c r="E38" i="11"/>
  <c r="F38" i="1"/>
  <c r="F38" i="11"/>
  <c r="G38" i="1"/>
  <c r="G38" i="11"/>
  <c r="H38" i="1"/>
  <c r="H38" i="11"/>
  <c r="I38" i="1"/>
  <c r="I38" i="11"/>
  <c r="J38" i="1"/>
  <c r="J38" i="11"/>
  <c r="K38" i="11"/>
  <c r="L38" i="11"/>
  <c r="M38" i="11"/>
  <c r="N38" i="11"/>
  <c r="O38" i="11"/>
  <c r="P38" i="11"/>
  <c r="Q38" i="11"/>
  <c r="R38" i="11"/>
  <c r="S38" i="11"/>
  <c r="T38" i="11"/>
  <c r="U38" i="11"/>
  <c r="V38" i="11"/>
  <c r="W38" i="11"/>
  <c r="X38" i="11"/>
  <c r="Y38" i="11"/>
  <c r="A39" i="11"/>
  <c r="B39" i="11"/>
  <c r="C39" i="11"/>
  <c r="D39" i="11"/>
  <c r="E39" i="11"/>
  <c r="F39" i="1"/>
  <c r="F39" i="11"/>
  <c r="G39" i="1"/>
  <c r="G39" i="11"/>
  <c r="H39" i="1"/>
  <c r="H39" i="11"/>
  <c r="I39" i="1"/>
  <c r="I39" i="11"/>
  <c r="J39" i="1"/>
  <c r="J39" i="11"/>
  <c r="K39" i="11"/>
  <c r="L39" i="11"/>
  <c r="M39" i="11"/>
  <c r="N39" i="11"/>
  <c r="O39" i="11"/>
  <c r="P39" i="11"/>
  <c r="Q39" i="11"/>
  <c r="R39" i="11"/>
  <c r="S39" i="11"/>
  <c r="T39" i="11"/>
  <c r="U39" i="11"/>
  <c r="V39" i="11"/>
  <c r="W39" i="11"/>
  <c r="X39" i="11"/>
  <c r="Y39" i="11"/>
  <c r="A40" i="11"/>
  <c r="B40" i="11"/>
  <c r="C40" i="11"/>
  <c r="D40" i="11"/>
  <c r="E40" i="11"/>
  <c r="F40" i="1"/>
  <c r="F40" i="11"/>
  <c r="G40" i="1"/>
  <c r="G40" i="11"/>
  <c r="H40" i="1"/>
  <c r="H40" i="11"/>
  <c r="I40" i="1"/>
  <c r="I40" i="11"/>
  <c r="J40" i="1"/>
  <c r="J40" i="11"/>
  <c r="K40" i="11"/>
  <c r="L40" i="11"/>
  <c r="M40" i="11"/>
  <c r="N40" i="11"/>
  <c r="O40" i="11"/>
  <c r="P40" i="11"/>
  <c r="Q40" i="11"/>
  <c r="R40" i="11"/>
  <c r="S40" i="11"/>
  <c r="T40" i="11"/>
  <c r="U40" i="11"/>
  <c r="V40" i="11"/>
  <c r="W40" i="11"/>
  <c r="X40" i="11"/>
  <c r="Y40" i="11"/>
  <c r="A41" i="11"/>
  <c r="B41" i="11"/>
  <c r="C41" i="11"/>
  <c r="D41" i="11"/>
  <c r="E41" i="11"/>
  <c r="F41" i="1"/>
  <c r="F41" i="11"/>
  <c r="G41" i="1"/>
  <c r="G41" i="11"/>
  <c r="H41" i="1"/>
  <c r="H41" i="11"/>
  <c r="I41" i="1"/>
  <c r="I41" i="11"/>
  <c r="J41" i="1"/>
  <c r="J41" i="11"/>
  <c r="K41" i="11"/>
  <c r="L41" i="11"/>
  <c r="M41" i="11"/>
  <c r="N41" i="11"/>
  <c r="O41" i="11"/>
  <c r="P41" i="11"/>
  <c r="Q41" i="11"/>
  <c r="R41" i="11"/>
  <c r="S41" i="11"/>
  <c r="T41" i="11"/>
  <c r="U41" i="11"/>
  <c r="V41" i="11"/>
  <c r="W41" i="11"/>
  <c r="X41" i="11"/>
  <c r="Y41" i="11"/>
  <c r="A42" i="11"/>
  <c r="B42" i="11"/>
  <c r="C42" i="11"/>
  <c r="D42" i="11"/>
  <c r="E42" i="11"/>
  <c r="F42" i="1"/>
  <c r="F42" i="11"/>
  <c r="G42" i="1"/>
  <c r="G42" i="11"/>
  <c r="H42" i="1"/>
  <c r="H42" i="11"/>
  <c r="I42" i="1"/>
  <c r="I42" i="11"/>
  <c r="J42" i="1"/>
  <c r="J42" i="11"/>
  <c r="K42" i="11"/>
  <c r="L42" i="11"/>
  <c r="M42" i="11"/>
  <c r="N42" i="11"/>
  <c r="O42" i="11"/>
  <c r="P42" i="11"/>
  <c r="Q42" i="11"/>
  <c r="R42" i="11"/>
  <c r="S42" i="11"/>
  <c r="T42" i="11"/>
  <c r="U42" i="11"/>
  <c r="V42" i="11"/>
  <c r="W42" i="11"/>
  <c r="X42" i="11"/>
  <c r="Y42" i="11"/>
  <c r="A43" i="11"/>
  <c r="B43" i="11"/>
  <c r="C43" i="11"/>
  <c r="D43" i="11"/>
  <c r="E43" i="11"/>
  <c r="F43" i="1"/>
  <c r="F43" i="11"/>
  <c r="G43" i="1"/>
  <c r="G43" i="11"/>
  <c r="H43" i="1"/>
  <c r="H43" i="11"/>
  <c r="I43" i="1"/>
  <c r="I43" i="11"/>
  <c r="J43" i="1"/>
  <c r="J43" i="11"/>
  <c r="K43" i="11"/>
  <c r="L43" i="11"/>
  <c r="M43" i="11"/>
  <c r="N43" i="11"/>
  <c r="O43" i="11"/>
  <c r="P43" i="11"/>
  <c r="Q43" i="11"/>
  <c r="R43" i="11"/>
  <c r="S43" i="11"/>
  <c r="T43" i="11"/>
  <c r="U43" i="11"/>
  <c r="V43" i="11"/>
  <c r="W43" i="11"/>
  <c r="X43" i="11"/>
  <c r="Y43" i="11"/>
  <c r="A44" i="11"/>
  <c r="B44" i="11"/>
  <c r="C44" i="11"/>
  <c r="D44" i="11"/>
  <c r="E44" i="11"/>
  <c r="F44" i="1"/>
  <c r="F44" i="11"/>
  <c r="G44" i="1"/>
  <c r="G44" i="11"/>
  <c r="H44" i="1"/>
  <c r="H44" i="11"/>
  <c r="I44" i="1"/>
  <c r="I44" i="11"/>
  <c r="J44" i="1"/>
  <c r="J44" i="11"/>
  <c r="K44" i="11"/>
  <c r="L44" i="11"/>
  <c r="M44" i="11"/>
  <c r="N44" i="11"/>
  <c r="O44" i="11"/>
  <c r="P44" i="11"/>
  <c r="Q44" i="11"/>
  <c r="R44" i="11"/>
  <c r="S44" i="11"/>
  <c r="T44" i="11"/>
  <c r="U44" i="11"/>
  <c r="V44" i="11"/>
  <c r="W44" i="11"/>
  <c r="X44" i="11"/>
  <c r="Y44" i="11"/>
  <c r="A45" i="11"/>
  <c r="B45" i="11"/>
  <c r="C45" i="11"/>
  <c r="D45" i="11"/>
  <c r="E45" i="11"/>
  <c r="F45" i="1"/>
  <c r="F45" i="11"/>
  <c r="G45" i="1"/>
  <c r="G45" i="11"/>
  <c r="H45" i="1"/>
  <c r="H45" i="11"/>
  <c r="I45" i="1"/>
  <c r="I45" i="11"/>
  <c r="J45" i="1"/>
  <c r="J45" i="11"/>
  <c r="K45" i="11"/>
  <c r="L45" i="11"/>
  <c r="M45" i="11"/>
  <c r="N45" i="11"/>
  <c r="O45" i="11"/>
  <c r="P45" i="11"/>
  <c r="Q45" i="11"/>
  <c r="R45" i="11"/>
  <c r="S45" i="11"/>
  <c r="T45" i="11"/>
  <c r="U45" i="11"/>
  <c r="V45" i="11"/>
  <c r="W45" i="11"/>
  <c r="X45" i="11"/>
  <c r="Y45" i="11"/>
  <c r="A46" i="11"/>
  <c r="B46" i="11"/>
  <c r="C46" i="11"/>
  <c r="D46" i="11"/>
  <c r="E46" i="11"/>
  <c r="F46" i="1"/>
  <c r="F46" i="11"/>
  <c r="G46" i="1"/>
  <c r="G46" i="11"/>
  <c r="H46" i="1"/>
  <c r="H46" i="11"/>
  <c r="I46" i="1"/>
  <c r="I46" i="11"/>
  <c r="J46" i="1"/>
  <c r="J46" i="11"/>
  <c r="K46" i="11"/>
  <c r="L46" i="11"/>
  <c r="M46" i="11"/>
  <c r="N46" i="11"/>
  <c r="O46" i="11"/>
  <c r="P46" i="11"/>
  <c r="Q46" i="11"/>
  <c r="R46" i="11"/>
  <c r="S46" i="11"/>
  <c r="T46" i="11"/>
  <c r="U46" i="11"/>
  <c r="V46" i="11"/>
  <c r="W46" i="11"/>
  <c r="X46" i="11"/>
  <c r="Y46" i="11"/>
  <c r="A47" i="11"/>
  <c r="B47" i="11"/>
  <c r="C47" i="11"/>
  <c r="D47" i="11"/>
  <c r="E47" i="11"/>
  <c r="F47" i="1"/>
  <c r="F47" i="11"/>
  <c r="G47" i="1"/>
  <c r="G47" i="11"/>
  <c r="H47" i="1"/>
  <c r="H47" i="11"/>
  <c r="I47" i="1"/>
  <c r="I47" i="11"/>
  <c r="J47" i="1"/>
  <c r="J47" i="11"/>
  <c r="K47" i="11"/>
  <c r="L47" i="11"/>
  <c r="M47" i="11"/>
  <c r="N47" i="11"/>
  <c r="O47" i="11"/>
  <c r="P47" i="11"/>
  <c r="Q47" i="11"/>
  <c r="R47" i="11"/>
  <c r="S47" i="11"/>
  <c r="T47" i="11"/>
  <c r="U47" i="11"/>
  <c r="V47" i="11"/>
  <c r="W47" i="11"/>
  <c r="X47" i="11"/>
  <c r="Y47" i="11"/>
  <c r="A48" i="11"/>
  <c r="B48" i="11"/>
  <c r="C48" i="11"/>
  <c r="D48" i="11"/>
  <c r="E48" i="11"/>
  <c r="F48" i="1"/>
  <c r="F48" i="11"/>
  <c r="G48" i="1"/>
  <c r="G48" i="11"/>
  <c r="H48" i="1"/>
  <c r="H48" i="11"/>
  <c r="I48" i="1"/>
  <c r="I48" i="11"/>
  <c r="J48" i="1"/>
  <c r="J48" i="11"/>
  <c r="K48" i="11"/>
  <c r="L48" i="11"/>
  <c r="M48" i="11"/>
  <c r="N48" i="11"/>
  <c r="O48" i="11"/>
  <c r="P48" i="11"/>
  <c r="Q48" i="11"/>
  <c r="R48" i="11"/>
  <c r="S48" i="11"/>
  <c r="T48" i="11"/>
  <c r="U48" i="11"/>
  <c r="V48" i="11"/>
  <c r="W48" i="11"/>
  <c r="X48" i="11"/>
  <c r="Y48" i="11"/>
  <c r="A49" i="11"/>
  <c r="B49" i="11"/>
  <c r="C49" i="11"/>
  <c r="D49" i="11"/>
  <c r="E49" i="11"/>
  <c r="F49" i="1"/>
  <c r="F49" i="11"/>
  <c r="G49" i="1"/>
  <c r="G49" i="11"/>
  <c r="H49" i="1"/>
  <c r="H49" i="11"/>
  <c r="I49" i="1"/>
  <c r="I49" i="11"/>
  <c r="J49" i="1"/>
  <c r="J49" i="11"/>
  <c r="K49" i="11"/>
  <c r="L49" i="11"/>
  <c r="M49" i="11"/>
  <c r="N49" i="11"/>
  <c r="O49" i="11"/>
  <c r="P49" i="11"/>
  <c r="Q49" i="11"/>
  <c r="R49" i="11"/>
  <c r="S49" i="11"/>
  <c r="T49" i="11"/>
  <c r="U49" i="11"/>
  <c r="V49" i="11"/>
  <c r="W49" i="11"/>
  <c r="X49" i="11"/>
  <c r="Y49" i="11"/>
  <c r="A50" i="11"/>
  <c r="B50" i="11"/>
  <c r="C50" i="11"/>
  <c r="D50" i="11"/>
  <c r="E50" i="11"/>
  <c r="F50" i="1"/>
  <c r="F50" i="11"/>
  <c r="G50" i="1"/>
  <c r="G50" i="11"/>
  <c r="H50" i="1"/>
  <c r="H50" i="11"/>
  <c r="I50" i="1"/>
  <c r="I50" i="11"/>
  <c r="J50" i="1"/>
  <c r="J50" i="11"/>
  <c r="K50" i="11"/>
  <c r="L50" i="11"/>
  <c r="M50" i="11"/>
  <c r="N50" i="11"/>
  <c r="O50" i="11"/>
  <c r="P50" i="11"/>
  <c r="Q50" i="11"/>
  <c r="R50" i="11"/>
  <c r="S50" i="11"/>
  <c r="T50" i="11"/>
  <c r="U50" i="11"/>
  <c r="V50" i="11"/>
  <c r="W50" i="11"/>
  <c r="X50" i="11"/>
  <c r="Y50" i="11"/>
  <c r="A51" i="11"/>
  <c r="B51" i="11"/>
  <c r="C51" i="11"/>
  <c r="D51" i="11"/>
  <c r="E51" i="11"/>
  <c r="F51" i="1"/>
  <c r="F51" i="11"/>
  <c r="G51" i="1"/>
  <c r="G51" i="11"/>
  <c r="H51" i="1"/>
  <c r="H51" i="11"/>
  <c r="I51" i="1"/>
  <c r="I51" i="11"/>
  <c r="J51" i="1"/>
  <c r="J51" i="11"/>
  <c r="K51" i="11"/>
  <c r="L51" i="11"/>
  <c r="M51" i="11"/>
  <c r="N51" i="11"/>
  <c r="O51" i="11"/>
  <c r="P51" i="11"/>
  <c r="Q51" i="11"/>
  <c r="R51" i="11"/>
  <c r="S51" i="11"/>
  <c r="T51" i="11"/>
  <c r="U51" i="11"/>
  <c r="V51" i="11"/>
  <c r="W51" i="11"/>
  <c r="X51" i="11"/>
  <c r="Y51" i="11"/>
  <c r="A52" i="11"/>
  <c r="B52" i="11"/>
  <c r="C52" i="11"/>
  <c r="D52" i="11"/>
  <c r="E52" i="11"/>
  <c r="F52" i="1"/>
  <c r="F52" i="11"/>
  <c r="G52" i="1"/>
  <c r="G52" i="11"/>
  <c r="H52" i="1"/>
  <c r="H52" i="11"/>
  <c r="I52" i="1"/>
  <c r="I52" i="11"/>
  <c r="J52" i="1"/>
  <c r="J52" i="11"/>
  <c r="K52" i="11"/>
  <c r="L52" i="11"/>
  <c r="M52" i="11"/>
  <c r="N52" i="11"/>
  <c r="O52" i="11"/>
  <c r="P52" i="11"/>
  <c r="Q52" i="11"/>
  <c r="R52" i="11"/>
  <c r="S52" i="11"/>
  <c r="T52" i="11"/>
  <c r="U52" i="11"/>
  <c r="V52" i="11"/>
  <c r="W52" i="11"/>
  <c r="X52" i="11"/>
  <c r="Y52" i="11"/>
  <c r="A53" i="11"/>
  <c r="B53" i="11"/>
  <c r="C53" i="11"/>
  <c r="D53" i="11"/>
  <c r="E53" i="11"/>
  <c r="F53" i="1"/>
  <c r="F53" i="11"/>
  <c r="G53" i="1"/>
  <c r="G53" i="11"/>
  <c r="H53" i="1"/>
  <c r="H53" i="11"/>
  <c r="I53" i="1"/>
  <c r="I53" i="11"/>
  <c r="J53" i="1"/>
  <c r="J53" i="11"/>
  <c r="K53" i="11"/>
  <c r="L53" i="11"/>
  <c r="M53" i="11"/>
  <c r="N53" i="11"/>
  <c r="O53" i="11"/>
  <c r="P53" i="11"/>
  <c r="Q53" i="11"/>
  <c r="R53" i="11"/>
  <c r="S53" i="11"/>
  <c r="T53" i="11"/>
  <c r="U53" i="11"/>
  <c r="V53" i="11"/>
  <c r="W53" i="11"/>
  <c r="X53" i="11"/>
  <c r="Y53" i="11"/>
  <c r="A54" i="11"/>
  <c r="B54" i="11"/>
  <c r="C54" i="11"/>
  <c r="D54" i="11"/>
  <c r="E54" i="11"/>
  <c r="F54" i="1"/>
  <c r="F54" i="11"/>
  <c r="G54" i="1"/>
  <c r="G54" i="11"/>
  <c r="H54" i="1"/>
  <c r="H54" i="11"/>
  <c r="I54" i="1"/>
  <c r="I54" i="11"/>
  <c r="J54" i="1"/>
  <c r="J54" i="11"/>
  <c r="K54" i="11"/>
  <c r="L54" i="11"/>
  <c r="M54" i="11"/>
  <c r="N54" i="11"/>
  <c r="O54" i="11"/>
  <c r="P54" i="11"/>
  <c r="Q54" i="11"/>
  <c r="R54" i="11"/>
  <c r="S54" i="11"/>
  <c r="T54" i="11"/>
  <c r="U54" i="11"/>
  <c r="V54" i="11"/>
  <c r="W54" i="11"/>
  <c r="X54" i="11"/>
  <c r="Y54" i="11"/>
  <c r="A55" i="11"/>
  <c r="B55" i="11"/>
  <c r="C55" i="11"/>
  <c r="D55" i="11"/>
  <c r="E55" i="11"/>
  <c r="F55" i="1"/>
  <c r="F55" i="11"/>
  <c r="G55" i="1"/>
  <c r="G55" i="11"/>
  <c r="H55" i="1"/>
  <c r="H55" i="11"/>
  <c r="I55" i="1"/>
  <c r="I55" i="11"/>
  <c r="J55" i="1"/>
  <c r="J55" i="11"/>
  <c r="K55" i="11"/>
  <c r="L55" i="11"/>
  <c r="M55" i="11"/>
  <c r="N55" i="11"/>
  <c r="O55" i="11"/>
  <c r="P55" i="11"/>
  <c r="Q55" i="11"/>
  <c r="R55" i="11"/>
  <c r="S55" i="11"/>
  <c r="T55" i="11"/>
  <c r="U55" i="11"/>
  <c r="V55" i="11"/>
  <c r="W55" i="11"/>
  <c r="X55" i="11"/>
  <c r="Y55" i="11"/>
  <c r="A56" i="11"/>
  <c r="B56" i="11"/>
  <c r="C56" i="11"/>
  <c r="D56" i="11"/>
  <c r="E56" i="11"/>
  <c r="F56" i="1"/>
  <c r="F56" i="11"/>
  <c r="G56" i="1"/>
  <c r="G56" i="11"/>
  <c r="H56" i="1"/>
  <c r="H56" i="11"/>
  <c r="I56" i="1"/>
  <c r="I56" i="11"/>
  <c r="J56" i="1"/>
  <c r="J56" i="11"/>
  <c r="K56" i="11"/>
  <c r="L56" i="11"/>
  <c r="M56" i="11"/>
  <c r="N56" i="11"/>
  <c r="O56" i="11"/>
  <c r="P56" i="11"/>
  <c r="Q56" i="11"/>
  <c r="R56" i="11"/>
  <c r="S56" i="11"/>
  <c r="T56" i="11"/>
  <c r="U56" i="11"/>
  <c r="V56" i="11"/>
  <c r="W56" i="11"/>
  <c r="X56" i="11"/>
  <c r="Y56" i="11"/>
  <c r="A57" i="11"/>
  <c r="B57" i="11"/>
  <c r="C57" i="11"/>
  <c r="D57" i="11"/>
  <c r="E57" i="11"/>
  <c r="F57" i="1"/>
  <c r="F57" i="11"/>
  <c r="G57" i="1"/>
  <c r="G57" i="11"/>
  <c r="H57" i="1"/>
  <c r="H57" i="11"/>
  <c r="I57" i="1"/>
  <c r="I57" i="11"/>
  <c r="J57" i="1"/>
  <c r="J57" i="11"/>
  <c r="K57" i="11"/>
  <c r="L57" i="11"/>
  <c r="M57" i="11"/>
  <c r="N57" i="11"/>
  <c r="O57" i="11"/>
  <c r="P57" i="11"/>
  <c r="Q57" i="11"/>
  <c r="R57" i="11"/>
  <c r="S57" i="11"/>
  <c r="T57" i="11"/>
  <c r="U57" i="11"/>
  <c r="V57" i="11"/>
  <c r="W57" i="11"/>
  <c r="X57" i="11"/>
  <c r="Y57" i="11"/>
  <c r="A58" i="11"/>
  <c r="B58" i="11"/>
  <c r="C58" i="11"/>
  <c r="D58" i="11"/>
  <c r="E58" i="11"/>
  <c r="F58" i="1"/>
  <c r="F58" i="11"/>
  <c r="G58" i="1"/>
  <c r="G58" i="11"/>
  <c r="H58" i="1"/>
  <c r="H58" i="11"/>
  <c r="I58" i="1"/>
  <c r="I58" i="11"/>
  <c r="J58" i="1"/>
  <c r="J58" i="11"/>
  <c r="K58" i="11"/>
  <c r="L58" i="11"/>
  <c r="M58" i="11"/>
  <c r="N58" i="11"/>
  <c r="O58" i="11"/>
  <c r="P58" i="11"/>
  <c r="Q58" i="11"/>
  <c r="R58" i="11"/>
  <c r="S58" i="11"/>
  <c r="T58" i="11"/>
  <c r="U58" i="11"/>
  <c r="V58" i="11"/>
  <c r="W58" i="11"/>
  <c r="X58" i="11"/>
  <c r="Y58" i="11"/>
  <c r="A59" i="11"/>
  <c r="B59" i="11"/>
  <c r="C59" i="11"/>
  <c r="D59" i="11"/>
  <c r="E59" i="11"/>
  <c r="F59" i="1"/>
  <c r="F59" i="11"/>
  <c r="G59" i="1"/>
  <c r="G59" i="11"/>
  <c r="H59" i="1"/>
  <c r="H59" i="11"/>
  <c r="I59" i="1"/>
  <c r="I59" i="11"/>
  <c r="J59" i="1"/>
  <c r="J59" i="11"/>
  <c r="K59" i="11"/>
  <c r="L59" i="11"/>
  <c r="M59" i="11"/>
  <c r="N59" i="11"/>
  <c r="O59" i="11"/>
  <c r="P59" i="11"/>
  <c r="Q59" i="11"/>
  <c r="R59" i="11"/>
  <c r="S59" i="11"/>
  <c r="T59" i="11"/>
  <c r="U59" i="11"/>
  <c r="V59" i="11"/>
  <c r="W59" i="11"/>
  <c r="X59" i="11"/>
  <c r="Y59" i="11"/>
  <c r="A60" i="11"/>
  <c r="B60" i="11"/>
  <c r="C60" i="11"/>
  <c r="D60" i="11"/>
  <c r="E60" i="11"/>
  <c r="F60" i="1"/>
  <c r="F60" i="11"/>
  <c r="G60" i="1"/>
  <c r="G60" i="11"/>
  <c r="H60" i="1"/>
  <c r="H60" i="11"/>
  <c r="I60" i="1"/>
  <c r="I60" i="11"/>
  <c r="J60" i="1"/>
  <c r="J60" i="11"/>
  <c r="K60" i="11"/>
  <c r="L60" i="11"/>
  <c r="M60" i="11"/>
  <c r="N60" i="11"/>
  <c r="O60" i="11"/>
  <c r="P60" i="11"/>
  <c r="Q60" i="11"/>
  <c r="R60" i="11"/>
  <c r="S60" i="11"/>
  <c r="T60" i="11"/>
  <c r="U60" i="11"/>
  <c r="V60" i="11"/>
  <c r="W60" i="11"/>
  <c r="X60" i="11"/>
  <c r="Y60" i="11"/>
  <c r="A61" i="11"/>
  <c r="B61" i="11"/>
  <c r="C61" i="11"/>
  <c r="D61" i="11"/>
  <c r="E61" i="11"/>
  <c r="F61" i="1"/>
  <c r="F61" i="11"/>
  <c r="G61" i="1"/>
  <c r="G61" i="11"/>
  <c r="H61" i="1"/>
  <c r="H61" i="11"/>
  <c r="I61" i="1"/>
  <c r="I61" i="11"/>
  <c r="J61" i="1"/>
  <c r="J61" i="11"/>
  <c r="K61" i="11"/>
  <c r="L61" i="11"/>
  <c r="M61" i="11"/>
  <c r="N61" i="11"/>
  <c r="O61" i="11"/>
  <c r="P61" i="11"/>
  <c r="Q61" i="11"/>
  <c r="R61" i="11"/>
  <c r="S61" i="11"/>
  <c r="T61" i="11"/>
  <c r="U61" i="11"/>
  <c r="V61" i="11"/>
  <c r="W61" i="11"/>
  <c r="X61" i="11"/>
  <c r="Y61" i="11"/>
  <c r="A62" i="11"/>
  <c r="B62" i="11"/>
  <c r="C62" i="11"/>
  <c r="D62" i="11"/>
  <c r="E62" i="11"/>
  <c r="F62" i="1"/>
  <c r="F62" i="11"/>
  <c r="G62" i="1"/>
  <c r="G62" i="11"/>
  <c r="H62" i="1"/>
  <c r="H62" i="11"/>
  <c r="I62" i="1"/>
  <c r="I62" i="11"/>
  <c r="J62" i="1"/>
  <c r="J62" i="11"/>
  <c r="K62" i="11"/>
  <c r="L62" i="11"/>
  <c r="M62" i="11"/>
  <c r="N62" i="11"/>
  <c r="O62" i="11"/>
  <c r="P62" i="11"/>
  <c r="Q62" i="11"/>
  <c r="R62" i="11"/>
  <c r="S62" i="11"/>
  <c r="T62" i="11"/>
  <c r="U62" i="11"/>
  <c r="V62" i="11"/>
  <c r="W62" i="11"/>
  <c r="X62" i="11"/>
  <c r="Y62" i="11"/>
  <c r="A63" i="11"/>
  <c r="B63" i="11"/>
  <c r="C63" i="11"/>
  <c r="D63" i="11"/>
  <c r="E63" i="11"/>
  <c r="F63" i="1"/>
  <c r="F63" i="11"/>
  <c r="G63" i="1"/>
  <c r="G63" i="11"/>
  <c r="H63" i="1"/>
  <c r="H63" i="11"/>
  <c r="I63" i="1"/>
  <c r="I63" i="11"/>
  <c r="J63" i="1"/>
  <c r="J63" i="11"/>
  <c r="K63" i="11"/>
  <c r="L63" i="11"/>
  <c r="M63" i="11"/>
  <c r="N63" i="11"/>
  <c r="O63" i="11"/>
  <c r="P63" i="11"/>
  <c r="Q63" i="11"/>
  <c r="R63" i="11"/>
  <c r="S63" i="11"/>
  <c r="T63" i="11"/>
  <c r="U63" i="11"/>
  <c r="V63" i="11"/>
  <c r="W63" i="11"/>
  <c r="X63" i="11"/>
  <c r="Y63" i="11"/>
  <c r="A64" i="11"/>
  <c r="B64" i="11"/>
  <c r="C64" i="11"/>
  <c r="D64" i="11"/>
  <c r="E64" i="11"/>
  <c r="F64" i="1"/>
  <c r="F64" i="11"/>
  <c r="G64" i="1"/>
  <c r="G64" i="11"/>
  <c r="H64" i="1"/>
  <c r="H64" i="11"/>
  <c r="I64" i="1"/>
  <c r="I64" i="11"/>
  <c r="J64" i="1"/>
  <c r="J64" i="11"/>
  <c r="K64" i="11"/>
  <c r="L64" i="11"/>
  <c r="M64" i="11"/>
  <c r="N64" i="11"/>
  <c r="O64" i="11"/>
  <c r="P64" i="11"/>
  <c r="Q64" i="11"/>
  <c r="R64" i="11"/>
  <c r="S64" i="11"/>
  <c r="T64" i="11"/>
  <c r="U64" i="11"/>
  <c r="V64" i="11"/>
  <c r="W64" i="11"/>
  <c r="X64" i="11"/>
  <c r="Y64" i="11"/>
  <c r="A65" i="11"/>
  <c r="B65" i="11"/>
  <c r="C65" i="11"/>
  <c r="D65" i="11"/>
  <c r="E65" i="11"/>
  <c r="F65" i="1"/>
  <c r="F65" i="11"/>
  <c r="G65" i="1"/>
  <c r="G65" i="11"/>
  <c r="H65" i="1"/>
  <c r="H65" i="11"/>
  <c r="I65" i="1"/>
  <c r="I65" i="11"/>
  <c r="J65" i="1"/>
  <c r="J65" i="11"/>
  <c r="K65" i="11"/>
  <c r="L65" i="11"/>
  <c r="M65" i="11"/>
  <c r="N65" i="11"/>
  <c r="O65" i="11"/>
  <c r="P65" i="11"/>
  <c r="Q65" i="11"/>
  <c r="R65" i="11"/>
  <c r="S65" i="11"/>
  <c r="T65" i="11"/>
  <c r="U65" i="11"/>
  <c r="V65" i="11"/>
  <c r="W65" i="11"/>
  <c r="X65" i="11"/>
  <c r="Y65" i="11"/>
  <c r="A66" i="11"/>
  <c r="B66" i="11"/>
  <c r="C66" i="11"/>
  <c r="D66" i="11"/>
  <c r="E66" i="11"/>
  <c r="F66" i="1"/>
  <c r="F66" i="11"/>
  <c r="G66" i="1"/>
  <c r="G66" i="11"/>
  <c r="H66" i="1"/>
  <c r="H66" i="11"/>
  <c r="I66" i="1"/>
  <c r="I66" i="11"/>
  <c r="J66" i="1"/>
  <c r="J66" i="11"/>
  <c r="K66" i="11"/>
  <c r="L66" i="11"/>
  <c r="M66" i="11"/>
  <c r="N66" i="11"/>
  <c r="O66" i="11"/>
  <c r="P66" i="11"/>
  <c r="Q66" i="11"/>
  <c r="R66" i="11"/>
  <c r="S66" i="11"/>
  <c r="T66" i="11"/>
  <c r="U66" i="11"/>
  <c r="V66" i="11"/>
  <c r="W66" i="11"/>
  <c r="X66" i="11"/>
  <c r="Y66" i="11"/>
  <c r="A67" i="11"/>
  <c r="B67" i="11"/>
  <c r="C67" i="11"/>
  <c r="D67" i="11"/>
  <c r="E67" i="11"/>
  <c r="F67" i="1"/>
  <c r="F67" i="11"/>
  <c r="G67" i="1"/>
  <c r="G67" i="11"/>
  <c r="H67" i="1"/>
  <c r="H67" i="11"/>
  <c r="I67" i="1"/>
  <c r="I67" i="11"/>
  <c r="J67" i="1"/>
  <c r="J67" i="11"/>
  <c r="K67" i="11"/>
  <c r="L67" i="11"/>
  <c r="M67" i="11"/>
  <c r="N67" i="11"/>
  <c r="O67" i="11"/>
  <c r="P67" i="11"/>
  <c r="Q67" i="11"/>
  <c r="R67" i="11"/>
  <c r="S67" i="11"/>
  <c r="T67" i="11"/>
  <c r="U67" i="11"/>
  <c r="V67" i="11"/>
  <c r="W67" i="11"/>
  <c r="X67" i="11"/>
  <c r="Y67" i="11"/>
  <c r="A68" i="11"/>
  <c r="B68" i="11"/>
  <c r="C68" i="11"/>
  <c r="D68" i="11"/>
  <c r="E68" i="11"/>
  <c r="F68" i="1"/>
  <c r="F68" i="11"/>
  <c r="G68" i="1"/>
  <c r="G68" i="11"/>
  <c r="H68" i="1"/>
  <c r="H68" i="11"/>
  <c r="I68" i="1"/>
  <c r="I68" i="11"/>
  <c r="J68" i="1"/>
  <c r="J68" i="11"/>
  <c r="K68" i="11"/>
  <c r="L68" i="11"/>
  <c r="M68" i="11"/>
  <c r="N68" i="11"/>
  <c r="O68" i="11"/>
  <c r="P68" i="11"/>
  <c r="Q68" i="11"/>
  <c r="R68" i="11"/>
  <c r="S68" i="11"/>
  <c r="T68" i="11"/>
  <c r="U68" i="11"/>
  <c r="V68" i="11"/>
  <c r="W68" i="11"/>
  <c r="X68" i="11"/>
  <c r="Y68" i="11"/>
  <c r="A69" i="11"/>
  <c r="B69" i="11"/>
  <c r="C69" i="11"/>
  <c r="D69" i="11"/>
  <c r="E69" i="11"/>
  <c r="F69" i="1"/>
  <c r="F69" i="11"/>
  <c r="G69" i="1"/>
  <c r="G69" i="11"/>
  <c r="H69" i="1"/>
  <c r="H69" i="11"/>
  <c r="I69" i="1"/>
  <c r="I69" i="11"/>
  <c r="J69" i="1"/>
  <c r="J69" i="11"/>
  <c r="K69" i="11"/>
  <c r="L69" i="11"/>
  <c r="M69" i="11"/>
  <c r="N69" i="11"/>
  <c r="O69" i="11"/>
  <c r="P69" i="11"/>
  <c r="Q69" i="11"/>
  <c r="R69" i="11"/>
  <c r="S69" i="11"/>
  <c r="T69" i="11"/>
  <c r="U69" i="11"/>
  <c r="V69" i="11"/>
  <c r="W69" i="11"/>
  <c r="X69" i="11"/>
  <c r="Y69" i="11"/>
  <c r="A70" i="11"/>
  <c r="B70" i="11"/>
  <c r="C70" i="11"/>
  <c r="D70" i="11"/>
  <c r="E70" i="11"/>
  <c r="F70" i="1"/>
  <c r="F70" i="11"/>
  <c r="G70" i="1"/>
  <c r="G70" i="11"/>
  <c r="H70" i="1"/>
  <c r="H70" i="11"/>
  <c r="I70" i="1"/>
  <c r="I70" i="11"/>
  <c r="J70" i="1"/>
  <c r="J70" i="11"/>
  <c r="K70" i="11"/>
  <c r="L70" i="11"/>
  <c r="M70" i="11"/>
  <c r="N70" i="11"/>
  <c r="O70" i="11"/>
  <c r="P70" i="11"/>
  <c r="Q70" i="11"/>
  <c r="R70" i="11"/>
  <c r="S70" i="11"/>
  <c r="T70" i="11"/>
  <c r="U70" i="11"/>
  <c r="V70" i="11"/>
  <c r="W70" i="11"/>
  <c r="X70" i="11"/>
  <c r="Y70" i="11"/>
  <c r="A71" i="11"/>
  <c r="B71" i="11"/>
  <c r="C71" i="11"/>
  <c r="D71" i="11"/>
  <c r="E71" i="11"/>
  <c r="F71" i="1"/>
  <c r="F71" i="11"/>
  <c r="G71" i="1"/>
  <c r="G71" i="11"/>
  <c r="H71" i="1"/>
  <c r="H71" i="11"/>
  <c r="I71" i="1"/>
  <c r="I71" i="11"/>
  <c r="J71" i="1"/>
  <c r="J71" i="11"/>
  <c r="K71" i="11"/>
  <c r="L71" i="11"/>
  <c r="M71" i="11"/>
  <c r="N71" i="11"/>
  <c r="O71" i="11"/>
  <c r="P71" i="11"/>
  <c r="Q71" i="11"/>
  <c r="R71" i="11"/>
  <c r="S71" i="11"/>
  <c r="T71" i="11"/>
  <c r="U71" i="11"/>
  <c r="V71" i="11"/>
  <c r="W71" i="11"/>
  <c r="X71" i="11"/>
  <c r="Y71" i="11"/>
  <c r="A72" i="11"/>
  <c r="B72" i="11"/>
  <c r="C72" i="11"/>
  <c r="D72" i="11"/>
  <c r="E72" i="11"/>
  <c r="F72" i="1"/>
  <c r="F72" i="11"/>
  <c r="G72" i="1"/>
  <c r="G72" i="11"/>
  <c r="H72" i="1"/>
  <c r="H72" i="11"/>
  <c r="I72" i="1"/>
  <c r="I72" i="11"/>
  <c r="J72" i="1"/>
  <c r="J72" i="11"/>
  <c r="K72" i="11"/>
  <c r="L72" i="11"/>
  <c r="M72" i="11"/>
  <c r="N72" i="11"/>
  <c r="O72" i="11"/>
  <c r="P72" i="11"/>
  <c r="Q72" i="11"/>
  <c r="R72" i="11"/>
  <c r="S72" i="11"/>
  <c r="T72" i="11"/>
  <c r="U72" i="11"/>
  <c r="V72" i="11"/>
  <c r="W72" i="11"/>
  <c r="X72" i="11"/>
  <c r="Y72" i="11"/>
  <c r="A73" i="11"/>
  <c r="B73" i="11"/>
  <c r="C73" i="11"/>
  <c r="D73" i="11"/>
  <c r="E73" i="11"/>
  <c r="F73" i="1"/>
  <c r="F73" i="11"/>
  <c r="G73" i="1"/>
  <c r="G73" i="11"/>
  <c r="H73" i="1"/>
  <c r="H73" i="11"/>
  <c r="I73" i="1"/>
  <c r="I73" i="11"/>
  <c r="J73" i="1"/>
  <c r="J73" i="11"/>
  <c r="K73" i="11"/>
  <c r="L73" i="11"/>
  <c r="M73" i="11"/>
  <c r="N73" i="11"/>
  <c r="O73" i="11"/>
  <c r="P73" i="11"/>
  <c r="Q73" i="11"/>
  <c r="R73" i="11"/>
  <c r="S73" i="11"/>
  <c r="T73" i="11"/>
  <c r="U73" i="11"/>
  <c r="V73" i="11"/>
  <c r="W73" i="11"/>
  <c r="X73" i="11"/>
  <c r="Y73" i="11"/>
  <c r="A74" i="11"/>
  <c r="B74" i="11"/>
  <c r="C74" i="11"/>
  <c r="D74" i="11"/>
  <c r="E74" i="11"/>
  <c r="F74" i="1"/>
  <c r="F74" i="11"/>
  <c r="G74" i="1"/>
  <c r="G74" i="11"/>
  <c r="H74" i="1"/>
  <c r="H74" i="11"/>
  <c r="I74" i="1"/>
  <c r="I74" i="11"/>
  <c r="J74" i="1"/>
  <c r="J74" i="11"/>
  <c r="K74" i="11"/>
  <c r="L74" i="11"/>
  <c r="M74" i="11"/>
  <c r="N74" i="11"/>
  <c r="O74" i="11"/>
  <c r="P74" i="11"/>
  <c r="Q74" i="11"/>
  <c r="R74" i="11"/>
  <c r="S74" i="11"/>
  <c r="T74" i="11"/>
  <c r="U74" i="11"/>
  <c r="V74" i="11"/>
  <c r="W74" i="11"/>
  <c r="X74" i="11"/>
  <c r="Y74" i="11"/>
  <c r="A75" i="11"/>
  <c r="B75" i="11"/>
  <c r="C75" i="11"/>
  <c r="D75" i="11"/>
  <c r="E75" i="11"/>
  <c r="F75" i="1"/>
  <c r="F75" i="11"/>
  <c r="G75" i="1"/>
  <c r="G75" i="11"/>
  <c r="H75" i="1"/>
  <c r="H75" i="11"/>
  <c r="I75" i="1"/>
  <c r="I75" i="11"/>
  <c r="J75" i="1"/>
  <c r="J75" i="11"/>
  <c r="K75" i="11"/>
  <c r="L75" i="11"/>
  <c r="M75" i="11"/>
  <c r="N75" i="11"/>
  <c r="O75" i="11"/>
  <c r="P75" i="11"/>
  <c r="Q75" i="11"/>
  <c r="R75" i="11"/>
  <c r="S75" i="11"/>
  <c r="T75" i="11"/>
  <c r="U75" i="11"/>
  <c r="V75" i="11"/>
  <c r="W75" i="11"/>
  <c r="X75" i="11"/>
  <c r="Y75" i="11"/>
  <c r="A76" i="11"/>
  <c r="B76" i="11"/>
  <c r="C76" i="11"/>
  <c r="D76" i="11"/>
  <c r="E76" i="11"/>
  <c r="F76" i="1"/>
  <c r="F76" i="11"/>
  <c r="G76" i="1"/>
  <c r="G76" i="11"/>
  <c r="H76" i="1"/>
  <c r="H76" i="11"/>
  <c r="I76" i="1"/>
  <c r="I76" i="11"/>
  <c r="J76" i="1"/>
  <c r="J76" i="11"/>
  <c r="K76" i="11"/>
  <c r="L76" i="11"/>
  <c r="M76" i="11"/>
  <c r="N76" i="11"/>
  <c r="O76" i="11"/>
  <c r="P76" i="11"/>
  <c r="Q76" i="11"/>
  <c r="R76" i="11"/>
  <c r="S76" i="11"/>
  <c r="T76" i="11"/>
  <c r="U76" i="11"/>
  <c r="V76" i="11"/>
  <c r="W76" i="11"/>
  <c r="X76" i="11"/>
  <c r="Y76" i="11"/>
  <c r="A77" i="11"/>
  <c r="B77" i="11"/>
  <c r="C77" i="11"/>
  <c r="D77" i="11"/>
  <c r="E77" i="11"/>
  <c r="F77" i="1"/>
  <c r="F77" i="11"/>
  <c r="G77" i="1"/>
  <c r="G77" i="11"/>
  <c r="H77" i="1"/>
  <c r="H77" i="11"/>
  <c r="I77" i="1"/>
  <c r="I77" i="11"/>
  <c r="J77" i="1"/>
  <c r="J77" i="11"/>
  <c r="K77" i="11"/>
  <c r="L77" i="11"/>
  <c r="M77" i="11"/>
  <c r="N77" i="11"/>
  <c r="O77" i="11"/>
  <c r="P77" i="11"/>
  <c r="Q77" i="11"/>
  <c r="R77" i="11"/>
  <c r="S77" i="11"/>
  <c r="T77" i="11"/>
  <c r="U77" i="11"/>
  <c r="V77" i="11"/>
  <c r="W77" i="11"/>
  <c r="X77" i="11"/>
  <c r="Y77" i="11"/>
  <c r="A78" i="11"/>
  <c r="B78" i="11"/>
  <c r="C78" i="11"/>
  <c r="D78" i="11"/>
  <c r="E78" i="11"/>
  <c r="F78" i="1"/>
  <c r="F78" i="11"/>
  <c r="G78" i="1"/>
  <c r="G78" i="11"/>
  <c r="H78" i="1"/>
  <c r="H78" i="11"/>
  <c r="I78" i="1"/>
  <c r="I78" i="11"/>
  <c r="J78" i="1"/>
  <c r="J78" i="11"/>
  <c r="K78" i="11"/>
  <c r="L78" i="11"/>
  <c r="M78" i="11"/>
  <c r="N78" i="11"/>
  <c r="O78" i="11"/>
  <c r="P78" i="11"/>
  <c r="Q78" i="11"/>
  <c r="R78" i="11"/>
  <c r="S78" i="11"/>
  <c r="T78" i="11"/>
  <c r="U78" i="11"/>
  <c r="V78" i="11"/>
  <c r="W78" i="11"/>
  <c r="X78" i="11"/>
  <c r="Y78" i="11"/>
  <c r="A79" i="11"/>
  <c r="B79" i="11"/>
  <c r="C79" i="11"/>
  <c r="D79" i="11"/>
  <c r="E79" i="11"/>
  <c r="F79" i="1"/>
  <c r="F79" i="11"/>
  <c r="G79" i="1"/>
  <c r="G79" i="11"/>
  <c r="H79" i="1"/>
  <c r="H79" i="11"/>
  <c r="I79" i="1"/>
  <c r="I79" i="11"/>
  <c r="J79" i="1"/>
  <c r="J79" i="11"/>
  <c r="K79" i="11"/>
  <c r="L79" i="11"/>
  <c r="M79" i="11"/>
  <c r="N79" i="11"/>
  <c r="O79" i="11"/>
  <c r="P79" i="11"/>
  <c r="Q79" i="11"/>
  <c r="R79" i="11"/>
  <c r="S79" i="11"/>
  <c r="T79" i="11"/>
  <c r="U79" i="11"/>
  <c r="V79" i="11"/>
  <c r="W79" i="11"/>
  <c r="X79" i="11"/>
  <c r="Y79" i="11"/>
  <c r="A80" i="11"/>
  <c r="B80" i="11"/>
  <c r="C80" i="11"/>
  <c r="D80" i="11"/>
  <c r="E80" i="11"/>
  <c r="F80" i="1"/>
  <c r="F80" i="11"/>
  <c r="G80" i="1"/>
  <c r="G80" i="11"/>
  <c r="H80" i="1"/>
  <c r="H80" i="11"/>
  <c r="I80" i="1"/>
  <c r="I80" i="11"/>
  <c r="J80" i="1"/>
  <c r="J80" i="11"/>
  <c r="K80" i="11"/>
  <c r="L80" i="11"/>
  <c r="M80" i="11"/>
  <c r="N80" i="11"/>
  <c r="O80" i="11"/>
  <c r="P80" i="11"/>
  <c r="Q80" i="11"/>
  <c r="R80" i="11"/>
  <c r="S80" i="11"/>
  <c r="T80" i="11"/>
  <c r="U80" i="11"/>
  <c r="V80" i="11"/>
  <c r="W80" i="11"/>
  <c r="X80" i="11"/>
  <c r="Y80" i="11"/>
  <c r="A81" i="11"/>
  <c r="B81" i="11"/>
  <c r="C81" i="11"/>
  <c r="D81" i="11"/>
  <c r="E81" i="11"/>
  <c r="F81" i="1"/>
  <c r="F81" i="11"/>
  <c r="G81" i="1"/>
  <c r="G81" i="11"/>
  <c r="H81" i="1"/>
  <c r="H81" i="11"/>
  <c r="I81" i="1"/>
  <c r="I81" i="11"/>
  <c r="J81" i="1"/>
  <c r="J81" i="11"/>
  <c r="K81" i="11"/>
  <c r="L81" i="11"/>
  <c r="M81" i="11"/>
  <c r="N81" i="11"/>
  <c r="O81" i="11"/>
  <c r="P81" i="11"/>
  <c r="Q81" i="11"/>
  <c r="R81" i="11"/>
  <c r="S81" i="11"/>
  <c r="T81" i="11"/>
  <c r="U81" i="11"/>
  <c r="V81" i="11"/>
  <c r="W81" i="11"/>
  <c r="X81" i="11"/>
  <c r="Y81" i="11"/>
  <c r="A82" i="11"/>
  <c r="B82" i="11"/>
  <c r="C82" i="11"/>
  <c r="D82" i="11"/>
  <c r="E82" i="11"/>
  <c r="F82" i="1"/>
  <c r="F82" i="11"/>
  <c r="G82" i="1"/>
  <c r="G82" i="11"/>
  <c r="H82" i="1"/>
  <c r="H82" i="11"/>
  <c r="I82" i="1"/>
  <c r="I82" i="11"/>
  <c r="J82" i="1"/>
  <c r="J82" i="11"/>
  <c r="K82" i="11"/>
  <c r="L82" i="11"/>
  <c r="M82" i="11"/>
  <c r="N82" i="11"/>
  <c r="O82" i="11"/>
  <c r="P82" i="11"/>
  <c r="Q82" i="11"/>
  <c r="R82" i="11"/>
  <c r="S82" i="11"/>
  <c r="T82" i="11"/>
  <c r="U82" i="11"/>
  <c r="V82" i="11"/>
  <c r="W82" i="11"/>
  <c r="X82" i="11"/>
  <c r="Y82" i="11"/>
  <c r="A83" i="11"/>
  <c r="B83" i="11"/>
  <c r="C83" i="11"/>
  <c r="D83" i="11"/>
  <c r="E83" i="11"/>
  <c r="F83" i="1"/>
  <c r="F83" i="11"/>
  <c r="G83" i="1"/>
  <c r="G83" i="11"/>
  <c r="H83" i="1"/>
  <c r="H83" i="11"/>
  <c r="I83" i="1"/>
  <c r="I83" i="11"/>
  <c r="J83" i="1"/>
  <c r="J83" i="11"/>
  <c r="K83" i="11"/>
  <c r="L83" i="11"/>
  <c r="M83" i="11"/>
  <c r="N83" i="11"/>
  <c r="O83" i="11"/>
  <c r="P83" i="11"/>
  <c r="Q83" i="11"/>
  <c r="R83" i="11"/>
  <c r="S83" i="11"/>
  <c r="T83" i="11"/>
  <c r="U83" i="11"/>
  <c r="V83" i="11"/>
  <c r="W83" i="11"/>
  <c r="X83" i="11"/>
  <c r="Y83" i="11"/>
  <c r="A84" i="11"/>
  <c r="B84" i="11"/>
  <c r="C84" i="11"/>
  <c r="D84" i="11"/>
  <c r="E84" i="11"/>
  <c r="F84" i="11"/>
  <c r="G84" i="11"/>
  <c r="H84" i="1"/>
  <c r="H84" i="11"/>
  <c r="I84" i="1"/>
  <c r="I84" i="11"/>
  <c r="J84" i="1"/>
  <c r="J84" i="11"/>
  <c r="K84" i="11"/>
  <c r="L84" i="11"/>
  <c r="M84" i="11"/>
  <c r="N84" i="11"/>
  <c r="O84" i="11"/>
  <c r="P84" i="11"/>
  <c r="Q84" i="11"/>
  <c r="R84" i="11"/>
  <c r="S84" i="11"/>
  <c r="T84" i="11"/>
  <c r="U84" i="11"/>
  <c r="V84" i="11"/>
  <c r="W84" i="11"/>
  <c r="X84" i="11"/>
  <c r="Y84" i="11"/>
  <c r="A85" i="11"/>
  <c r="B85" i="11"/>
  <c r="C85" i="11"/>
  <c r="D85" i="11"/>
  <c r="E85" i="11"/>
  <c r="F85" i="11"/>
  <c r="G85" i="11"/>
  <c r="H85" i="1"/>
  <c r="H85" i="11"/>
  <c r="I85" i="1"/>
  <c r="I85" i="11"/>
  <c r="J85" i="1"/>
  <c r="J85" i="11"/>
  <c r="K85" i="11"/>
  <c r="L85" i="11"/>
  <c r="M85" i="11"/>
  <c r="N85" i="11"/>
  <c r="O85" i="11"/>
  <c r="P85" i="11"/>
  <c r="Q85" i="11"/>
  <c r="R85" i="11"/>
  <c r="S85" i="11"/>
  <c r="T85" i="11"/>
  <c r="U85" i="11"/>
  <c r="V85" i="11"/>
  <c r="W85" i="11"/>
  <c r="X85" i="11"/>
  <c r="Y85" i="11"/>
  <c r="A86" i="11"/>
  <c r="B86" i="11"/>
  <c r="C86" i="11"/>
  <c r="D86" i="11"/>
  <c r="E86" i="11"/>
  <c r="F86" i="11"/>
  <c r="G86" i="11"/>
  <c r="H86" i="1"/>
  <c r="H86" i="11"/>
  <c r="I86" i="1"/>
  <c r="I86" i="11"/>
  <c r="J86" i="1"/>
  <c r="J86" i="11"/>
  <c r="K86" i="11"/>
  <c r="L86" i="11"/>
  <c r="M86" i="11"/>
  <c r="N86" i="11"/>
  <c r="O86" i="11"/>
  <c r="P86" i="11"/>
  <c r="Q86" i="11"/>
  <c r="R86" i="11"/>
  <c r="S86" i="11"/>
  <c r="T86" i="11"/>
  <c r="U86" i="11"/>
  <c r="V86" i="11"/>
  <c r="W86" i="11"/>
  <c r="X86" i="11"/>
  <c r="Y86" i="11"/>
  <c r="A87" i="11"/>
  <c r="B87" i="11"/>
  <c r="C87" i="11"/>
  <c r="D87" i="11"/>
  <c r="E87" i="11"/>
  <c r="F87" i="11"/>
  <c r="G87" i="11"/>
  <c r="H87" i="1"/>
  <c r="H87" i="11"/>
  <c r="I87" i="1"/>
  <c r="I87" i="11"/>
  <c r="J87" i="1"/>
  <c r="J87" i="11"/>
  <c r="K87" i="11"/>
  <c r="L87" i="11"/>
  <c r="M87" i="11"/>
  <c r="N87" i="11"/>
  <c r="O87" i="11"/>
  <c r="P87" i="11"/>
  <c r="Q87" i="11"/>
  <c r="R87" i="11"/>
  <c r="S87" i="11"/>
  <c r="T87" i="11"/>
  <c r="U87" i="11"/>
  <c r="V87" i="11"/>
  <c r="W87" i="11"/>
  <c r="X87" i="11"/>
  <c r="Y87" i="11"/>
  <c r="A88" i="11"/>
  <c r="B88" i="11"/>
  <c r="C88" i="11"/>
  <c r="D88" i="11"/>
  <c r="E88" i="11"/>
  <c r="F88" i="11"/>
  <c r="G88" i="11"/>
  <c r="H88" i="1"/>
  <c r="H88" i="11"/>
  <c r="I88" i="1"/>
  <c r="I88" i="11"/>
  <c r="J88" i="1"/>
  <c r="J88" i="11"/>
  <c r="K88" i="11"/>
  <c r="L88" i="11"/>
  <c r="M88" i="11"/>
  <c r="N88" i="11"/>
  <c r="O88" i="11"/>
  <c r="P88" i="11"/>
  <c r="Q88" i="11"/>
  <c r="R88" i="11"/>
  <c r="S88" i="11"/>
  <c r="T88" i="11"/>
  <c r="U88" i="11"/>
  <c r="V88" i="11"/>
  <c r="W88" i="11"/>
  <c r="X88" i="11"/>
  <c r="Y88" i="11"/>
  <c r="A89" i="11"/>
  <c r="B89" i="11"/>
  <c r="C89" i="11"/>
  <c r="D89" i="11"/>
  <c r="E89" i="11"/>
  <c r="F89" i="1"/>
  <c r="F89" i="11"/>
  <c r="G89" i="1"/>
  <c r="G89" i="11"/>
  <c r="H89" i="1"/>
  <c r="H89" i="11"/>
  <c r="I89" i="1"/>
  <c r="I89" i="11"/>
  <c r="J89" i="1"/>
  <c r="J89" i="11"/>
  <c r="K89" i="11"/>
  <c r="L89" i="11"/>
  <c r="M89" i="11"/>
  <c r="N89" i="11"/>
  <c r="O89" i="11"/>
  <c r="P89" i="11"/>
  <c r="Q89" i="11"/>
  <c r="R89" i="11"/>
  <c r="S89" i="11"/>
  <c r="T89" i="11"/>
  <c r="U89" i="11"/>
  <c r="V89" i="11"/>
  <c r="W89" i="11"/>
  <c r="X89" i="11"/>
  <c r="Y89" i="11"/>
  <c r="A90" i="11"/>
  <c r="B90" i="11"/>
  <c r="C90" i="11"/>
  <c r="D90" i="11"/>
  <c r="E90" i="11"/>
  <c r="F90" i="1"/>
  <c r="F90" i="11"/>
  <c r="G90" i="1"/>
  <c r="G90" i="11"/>
  <c r="H90" i="1"/>
  <c r="H90" i="11"/>
  <c r="I90" i="1"/>
  <c r="I90" i="11"/>
  <c r="J90" i="1"/>
  <c r="J90" i="11"/>
  <c r="K90" i="11"/>
  <c r="L90" i="11"/>
  <c r="M90" i="11"/>
  <c r="N90" i="11"/>
  <c r="O90" i="11"/>
  <c r="P90" i="11"/>
  <c r="Q90" i="11"/>
  <c r="R90" i="11"/>
  <c r="S90" i="11"/>
  <c r="T90" i="11"/>
  <c r="U90" i="11"/>
  <c r="V90" i="11"/>
  <c r="W90" i="11"/>
  <c r="X90" i="11"/>
  <c r="Y90" i="11"/>
  <c r="A91" i="11"/>
  <c r="B91" i="11"/>
  <c r="C91" i="11"/>
  <c r="D91" i="11"/>
  <c r="E91" i="11"/>
  <c r="F91" i="1"/>
  <c r="F91" i="11"/>
  <c r="G91" i="1"/>
  <c r="G91" i="11"/>
  <c r="H91" i="1"/>
  <c r="H91" i="11"/>
  <c r="I91" i="1"/>
  <c r="I91" i="11"/>
  <c r="J91" i="1"/>
  <c r="J91" i="11"/>
  <c r="K91" i="11"/>
  <c r="L91" i="11"/>
  <c r="M91" i="11"/>
  <c r="N91" i="11"/>
  <c r="O91" i="11"/>
  <c r="P91" i="11"/>
  <c r="Q91" i="11"/>
  <c r="R91" i="11"/>
  <c r="S91" i="11"/>
  <c r="T91" i="11"/>
  <c r="U91" i="11"/>
  <c r="V91" i="11"/>
  <c r="W91" i="11"/>
  <c r="X91" i="11"/>
  <c r="Y91" i="11"/>
  <c r="A92" i="11"/>
  <c r="B92" i="11"/>
  <c r="C92" i="11"/>
  <c r="D92" i="11"/>
  <c r="E92" i="11"/>
  <c r="F92" i="1"/>
  <c r="F92" i="11"/>
  <c r="G92" i="1"/>
  <c r="G92" i="11"/>
  <c r="H92" i="1"/>
  <c r="H92" i="11"/>
  <c r="I92" i="1"/>
  <c r="I92" i="11"/>
  <c r="J92" i="1"/>
  <c r="J92" i="11"/>
  <c r="K92" i="11"/>
  <c r="L92" i="11"/>
  <c r="M92" i="11"/>
  <c r="N92" i="11"/>
  <c r="O92" i="11"/>
  <c r="P92" i="11"/>
  <c r="Q92" i="11"/>
  <c r="R92" i="11"/>
  <c r="S92" i="11"/>
  <c r="T92" i="11"/>
  <c r="U92" i="11"/>
  <c r="V92" i="11"/>
  <c r="W92" i="11"/>
  <c r="X92" i="11"/>
  <c r="Y92" i="11"/>
  <c r="A93" i="11"/>
  <c r="B93" i="11"/>
  <c r="C93" i="11"/>
  <c r="D93" i="11"/>
  <c r="E93" i="11"/>
  <c r="F93" i="1"/>
  <c r="F93" i="11"/>
  <c r="G93" i="1"/>
  <c r="G93" i="11"/>
  <c r="H93" i="1"/>
  <c r="H93" i="11"/>
  <c r="I93" i="1"/>
  <c r="I93" i="11"/>
  <c r="J93" i="1"/>
  <c r="J93" i="11"/>
  <c r="K93" i="11"/>
  <c r="L93" i="11"/>
  <c r="M93" i="11"/>
  <c r="N93" i="11"/>
  <c r="O93" i="11"/>
  <c r="P93" i="11"/>
  <c r="Q93" i="11"/>
  <c r="R93" i="11"/>
  <c r="S93" i="11"/>
  <c r="T93" i="11"/>
  <c r="U93" i="11"/>
  <c r="V93" i="11"/>
  <c r="W93" i="11"/>
  <c r="X93" i="11"/>
  <c r="Y93" i="11"/>
  <c r="A94" i="11"/>
  <c r="B94" i="11"/>
  <c r="C94" i="11"/>
  <c r="D94" i="11"/>
  <c r="E94" i="11"/>
  <c r="F94" i="1"/>
  <c r="F94" i="11"/>
  <c r="G94" i="1"/>
  <c r="G94" i="11"/>
  <c r="H94" i="1"/>
  <c r="H94" i="11"/>
  <c r="I94" i="1"/>
  <c r="I94" i="11"/>
  <c r="J94" i="1"/>
  <c r="J94" i="11"/>
  <c r="K94" i="11"/>
  <c r="L94" i="11"/>
  <c r="M94" i="11"/>
  <c r="N94" i="11"/>
  <c r="O94" i="11"/>
  <c r="P94" i="11"/>
  <c r="Q94" i="11"/>
  <c r="R94" i="11"/>
  <c r="S94" i="11"/>
  <c r="T94" i="11"/>
  <c r="U94" i="11"/>
  <c r="V94" i="11"/>
  <c r="W94" i="11"/>
  <c r="X94" i="11"/>
  <c r="Y94" i="11"/>
  <c r="A95" i="11"/>
  <c r="B95" i="11"/>
  <c r="C95" i="11"/>
  <c r="D95" i="11"/>
  <c r="E95" i="11"/>
  <c r="F95" i="1"/>
  <c r="F95" i="11"/>
  <c r="G95" i="1"/>
  <c r="G95" i="11"/>
  <c r="H95" i="1"/>
  <c r="H95" i="11"/>
  <c r="I95" i="1"/>
  <c r="I95" i="11"/>
  <c r="J95" i="1"/>
  <c r="J95" i="11"/>
  <c r="K95" i="11"/>
  <c r="L95" i="11"/>
  <c r="M95" i="11"/>
  <c r="N95" i="11"/>
  <c r="O95" i="11"/>
  <c r="P95" i="11"/>
  <c r="Q95" i="11"/>
  <c r="R95" i="11"/>
  <c r="S95" i="11"/>
  <c r="T95" i="11"/>
  <c r="U95" i="11"/>
  <c r="V95" i="11"/>
  <c r="W95" i="11"/>
  <c r="X95" i="11"/>
  <c r="Y95" i="11"/>
  <c r="A96" i="11"/>
  <c r="B96" i="11"/>
  <c r="C96" i="11"/>
  <c r="D96" i="11"/>
  <c r="E96" i="11"/>
  <c r="F96" i="1"/>
  <c r="F96" i="11"/>
  <c r="G96" i="1"/>
  <c r="G96" i="11"/>
  <c r="H96" i="1"/>
  <c r="H96" i="11"/>
  <c r="I96" i="1"/>
  <c r="I96" i="11"/>
  <c r="J96" i="1"/>
  <c r="J96" i="11"/>
  <c r="K96" i="11"/>
  <c r="L96" i="11"/>
  <c r="M96" i="11"/>
  <c r="N96" i="11"/>
  <c r="O96" i="11"/>
  <c r="P96" i="11"/>
  <c r="Q96" i="11"/>
  <c r="R96" i="11"/>
  <c r="S96" i="11"/>
  <c r="T96" i="11"/>
  <c r="U96" i="11"/>
  <c r="V96" i="11"/>
  <c r="W96" i="11"/>
  <c r="X96" i="11"/>
  <c r="Y96" i="11"/>
  <c r="A97" i="11"/>
  <c r="B97" i="11"/>
  <c r="C97" i="11"/>
  <c r="D97" i="11"/>
  <c r="E97" i="11"/>
  <c r="F97" i="1"/>
  <c r="F97" i="11"/>
  <c r="G97" i="1"/>
  <c r="G97" i="11"/>
  <c r="H97" i="1"/>
  <c r="H97" i="11"/>
  <c r="I97" i="1"/>
  <c r="I97" i="11"/>
  <c r="J97" i="1"/>
  <c r="J97" i="11"/>
  <c r="K97" i="11"/>
  <c r="L97" i="11"/>
  <c r="M97" i="11"/>
  <c r="N97" i="11"/>
  <c r="O97" i="11"/>
  <c r="P97" i="11"/>
  <c r="Q97" i="11"/>
  <c r="R97" i="11"/>
  <c r="S97" i="11"/>
  <c r="T97" i="11"/>
  <c r="U97" i="11"/>
  <c r="V97" i="11"/>
  <c r="W97" i="11"/>
  <c r="X97" i="11"/>
  <c r="Y97" i="11"/>
  <c r="A98" i="11"/>
  <c r="B98" i="11"/>
  <c r="C98" i="11"/>
  <c r="D98" i="11"/>
  <c r="E98" i="11"/>
  <c r="F98" i="1"/>
  <c r="F98" i="11"/>
  <c r="G98" i="1"/>
  <c r="G98" i="11"/>
  <c r="H98" i="1"/>
  <c r="H98" i="11"/>
  <c r="I98" i="1"/>
  <c r="I98" i="11"/>
  <c r="J98" i="1"/>
  <c r="J98" i="11"/>
  <c r="K98" i="11"/>
  <c r="L98" i="11"/>
  <c r="M98" i="11"/>
  <c r="N98" i="11"/>
  <c r="O98" i="11"/>
  <c r="P98" i="11"/>
  <c r="Q98" i="11"/>
  <c r="R98" i="11"/>
  <c r="S98" i="11"/>
  <c r="T98" i="11"/>
  <c r="U98" i="11"/>
  <c r="V98" i="11"/>
  <c r="W98" i="11"/>
  <c r="X98" i="11"/>
  <c r="Y98" i="11"/>
  <c r="A99" i="11"/>
  <c r="B99" i="11"/>
  <c r="C99" i="11"/>
  <c r="D99" i="11"/>
  <c r="E99" i="11"/>
  <c r="F99" i="1"/>
  <c r="F99" i="11"/>
  <c r="G99" i="1"/>
  <c r="G99" i="11"/>
  <c r="H99" i="1"/>
  <c r="H99" i="11"/>
  <c r="I99" i="1"/>
  <c r="I99" i="11"/>
  <c r="J99" i="1"/>
  <c r="J99" i="11"/>
  <c r="K99" i="11"/>
  <c r="L99" i="11"/>
  <c r="M99" i="11"/>
  <c r="N99" i="11"/>
  <c r="O99" i="11"/>
  <c r="P99" i="11"/>
  <c r="Q99" i="11"/>
  <c r="R99" i="11"/>
  <c r="S99" i="11"/>
  <c r="T99" i="11"/>
  <c r="U99" i="11"/>
  <c r="V99" i="11"/>
  <c r="W99" i="11"/>
  <c r="X99" i="11"/>
  <c r="Y99" i="11"/>
  <c r="A100" i="11"/>
  <c r="B100" i="11"/>
  <c r="C100" i="11"/>
  <c r="D100" i="11"/>
  <c r="E100" i="11"/>
  <c r="F100" i="1"/>
  <c r="F100" i="11"/>
  <c r="G100" i="1"/>
  <c r="G100" i="11"/>
  <c r="H100" i="1"/>
  <c r="H100" i="11"/>
  <c r="I100" i="1"/>
  <c r="I100" i="11"/>
  <c r="J100" i="1"/>
  <c r="J100" i="11"/>
  <c r="K100" i="11"/>
  <c r="L100" i="11"/>
  <c r="M100" i="11"/>
  <c r="N100" i="11"/>
  <c r="O100" i="11"/>
  <c r="P100" i="11"/>
  <c r="Q100" i="11"/>
  <c r="R100" i="11"/>
  <c r="S100" i="11"/>
  <c r="T100" i="11"/>
  <c r="U100" i="11"/>
  <c r="V100" i="11"/>
  <c r="W100" i="11"/>
  <c r="X100" i="11"/>
  <c r="Y100" i="11"/>
  <c r="A101" i="11"/>
  <c r="B101" i="11"/>
  <c r="C101" i="11"/>
  <c r="D101" i="11"/>
  <c r="E101" i="11"/>
  <c r="F101" i="1"/>
  <c r="F101" i="11"/>
  <c r="G101" i="1"/>
  <c r="G101" i="11"/>
  <c r="H101" i="1"/>
  <c r="H101" i="11"/>
  <c r="I101" i="1"/>
  <c r="I101" i="11"/>
  <c r="J101" i="1"/>
  <c r="J101" i="11"/>
  <c r="K101" i="11"/>
  <c r="L101" i="11"/>
  <c r="M101" i="11"/>
  <c r="N101" i="11"/>
  <c r="O101" i="11"/>
  <c r="P101" i="11"/>
  <c r="Q101" i="11"/>
  <c r="R101" i="11"/>
  <c r="S101" i="11"/>
  <c r="T101" i="11"/>
  <c r="U101" i="11"/>
  <c r="V101" i="11"/>
  <c r="W101" i="11"/>
  <c r="X101" i="11"/>
  <c r="Y101" i="11"/>
  <c r="A102" i="11"/>
  <c r="B102" i="11"/>
  <c r="C102" i="11"/>
  <c r="D102" i="11"/>
  <c r="E102" i="11"/>
  <c r="F102" i="1"/>
  <c r="F102" i="11"/>
  <c r="G102" i="1"/>
  <c r="G102" i="11"/>
  <c r="H102" i="1"/>
  <c r="H102" i="11"/>
  <c r="I102" i="1"/>
  <c r="I102" i="11"/>
  <c r="J102" i="1"/>
  <c r="J102" i="11"/>
  <c r="K102" i="11"/>
  <c r="L102" i="11"/>
  <c r="M102" i="11"/>
  <c r="N102" i="11"/>
  <c r="O102" i="11"/>
  <c r="P102" i="11"/>
  <c r="Q102" i="11"/>
  <c r="R102" i="11"/>
  <c r="S102" i="11"/>
  <c r="T102" i="11"/>
  <c r="U102" i="11"/>
  <c r="V102" i="11"/>
  <c r="W102" i="11"/>
  <c r="X102" i="11"/>
  <c r="Y102" i="11"/>
  <c r="A103" i="11"/>
  <c r="B103" i="11"/>
  <c r="C103" i="11"/>
  <c r="D103" i="11"/>
  <c r="E103" i="11"/>
  <c r="F103" i="1"/>
  <c r="F103" i="11"/>
  <c r="G103" i="1"/>
  <c r="G103" i="11"/>
  <c r="H103" i="1"/>
  <c r="H103" i="11"/>
  <c r="I103" i="1"/>
  <c r="I103" i="11"/>
  <c r="J103" i="1"/>
  <c r="J103" i="11"/>
  <c r="K103" i="11"/>
  <c r="L103" i="11"/>
  <c r="M103" i="11"/>
  <c r="N103" i="11"/>
  <c r="O103" i="11"/>
  <c r="P103" i="11"/>
  <c r="Q103" i="11"/>
  <c r="R103" i="11"/>
  <c r="S103" i="11"/>
  <c r="T103" i="11"/>
  <c r="U103" i="11"/>
  <c r="V103" i="11"/>
  <c r="W103" i="11"/>
  <c r="X103" i="11"/>
  <c r="Y103" i="11"/>
  <c r="A104" i="11"/>
  <c r="B104" i="11"/>
  <c r="C104" i="11"/>
  <c r="D104" i="11"/>
  <c r="E104" i="11"/>
  <c r="F104" i="1"/>
  <c r="F104" i="11"/>
  <c r="G104" i="1"/>
  <c r="G104" i="11"/>
  <c r="H104" i="1"/>
  <c r="H104" i="11"/>
  <c r="I104" i="1"/>
  <c r="I104" i="11"/>
  <c r="J104" i="1"/>
  <c r="J104" i="11"/>
  <c r="K104" i="11"/>
  <c r="L104" i="11"/>
  <c r="M104" i="11"/>
  <c r="N104" i="11"/>
  <c r="O104" i="11"/>
  <c r="P104" i="11"/>
  <c r="Q104" i="11"/>
  <c r="R104" i="11"/>
  <c r="S104" i="11"/>
  <c r="T104" i="11"/>
  <c r="U104" i="11"/>
  <c r="V104" i="11"/>
  <c r="W104" i="11"/>
  <c r="X104" i="11"/>
  <c r="Y104" i="11"/>
  <c r="A105" i="11"/>
  <c r="B105" i="11"/>
  <c r="C105" i="11"/>
  <c r="D105" i="11"/>
  <c r="E105" i="11"/>
  <c r="F105" i="1"/>
  <c r="F105" i="11"/>
  <c r="G105" i="1"/>
  <c r="G105" i="11"/>
  <c r="H105" i="1"/>
  <c r="H105" i="11"/>
  <c r="I105" i="1"/>
  <c r="I105" i="11"/>
  <c r="J105" i="1"/>
  <c r="J105" i="11"/>
  <c r="K105" i="11"/>
  <c r="L105" i="11"/>
  <c r="M105" i="11"/>
  <c r="N105" i="11"/>
  <c r="O105" i="11"/>
  <c r="P105" i="11"/>
  <c r="Q105" i="11"/>
  <c r="R105" i="11"/>
  <c r="S105" i="11"/>
  <c r="T105" i="11"/>
  <c r="U105" i="11"/>
  <c r="V105" i="11"/>
  <c r="W105" i="11"/>
  <c r="X105" i="11"/>
  <c r="Y105" i="11"/>
  <c r="A106" i="11"/>
  <c r="B106" i="11"/>
  <c r="C106" i="11"/>
  <c r="D106" i="11"/>
  <c r="E106" i="11"/>
  <c r="F106" i="1"/>
  <c r="F106" i="11"/>
  <c r="G106" i="1"/>
  <c r="G106" i="11"/>
  <c r="H106" i="1"/>
  <c r="H106" i="11"/>
  <c r="I106" i="1"/>
  <c r="I106" i="11"/>
  <c r="J106" i="1"/>
  <c r="J106" i="11"/>
  <c r="K106" i="11"/>
  <c r="L106" i="11"/>
  <c r="M106" i="11"/>
  <c r="N106" i="11"/>
  <c r="O106" i="11"/>
  <c r="P106" i="11"/>
  <c r="Q106" i="11"/>
  <c r="R106" i="11"/>
  <c r="S106" i="11"/>
  <c r="T106" i="11"/>
  <c r="U106" i="11"/>
  <c r="V106" i="11"/>
  <c r="W106" i="11"/>
  <c r="X106" i="11"/>
  <c r="Y106" i="11"/>
  <c r="A107" i="11"/>
  <c r="B107" i="11"/>
  <c r="C107" i="11"/>
  <c r="D107" i="11"/>
  <c r="E107" i="11"/>
  <c r="F107" i="1"/>
  <c r="F107" i="11"/>
  <c r="G107" i="1"/>
  <c r="G107" i="11"/>
  <c r="H107" i="1"/>
  <c r="H107" i="11"/>
  <c r="I107" i="1"/>
  <c r="I107" i="11"/>
  <c r="J107" i="1"/>
  <c r="J107" i="11"/>
  <c r="K107" i="11"/>
  <c r="L107" i="11"/>
  <c r="M107" i="11"/>
  <c r="N107" i="11"/>
  <c r="O107" i="11"/>
  <c r="P107" i="11"/>
  <c r="Q107" i="11"/>
  <c r="R107" i="11"/>
  <c r="S107" i="11"/>
  <c r="T107" i="11"/>
  <c r="U107" i="11"/>
  <c r="V107" i="11"/>
  <c r="W107" i="11"/>
  <c r="X107" i="11"/>
  <c r="Y107" i="11"/>
  <c r="A108" i="11"/>
  <c r="B108" i="11"/>
  <c r="C108" i="11"/>
  <c r="D108" i="11"/>
  <c r="E108" i="11"/>
  <c r="F108" i="1"/>
  <c r="F108" i="11"/>
  <c r="G108" i="1"/>
  <c r="G108" i="11"/>
  <c r="H108" i="1"/>
  <c r="H108" i="11"/>
  <c r="I108" i="1"/>
  <c r="I108" i="11"/>
  <c r="J108" i="1"/>
  <c r="J108" i="11"/>
  <c r="K108" i="11"/>
  <c r="L108" i="11"/>
  <c r="M108" i="11"/>
  <c r="N108" i="11"/>
  <c r="O108" i="11"/>
  <c r="P108" i="11"/>
  <c r="Q108" i="11"/>
  <c r="R108" i="11"/>
  <c r="S108" i="11"/>
  <c r="T108" i="11"/>
  <c r="U108" i="11"/>
  <c r="V108" i="11"/>
  <c r="W108" i="11"/>
  <c r="X108" i="11"/>
  <c r="Y108" i="11"/>
  <c r="A109" i="11"/>
  <c r="B109" i="11"/>
  <c r="C109" i="11"/>
  <c r="D109" i="11"/>
  <c r="E109" i="11"/>
  <c r="F109" i="1"/>
  <c r="F109" i="11"/>
  <c r="G109" i="1"/>
  <c r="G109" i="11"/>
  <c r="H109" i="1"/>
  <c r="H109" i="11"/>
  <c r="I109" i="1"/>
  <c r="I109" i="11"/>
  <c r="J109" i="1"/>
  <c r="J109" i="11"/>
  <c r="K109" i="11"/>
  <c r="L109" i="11"/>
  <c r="M109" i="11"/>
  <c r="N109" i="11"/>
  <c r="O109" i="11"/>
  <c r="P109" i="11"/>
  <c r="Q109" i="11"/>
  <c r="R109" i="11"/>
  <c r="S109" i="11"/>
  <c r="T109" i="11"/>
  <c r="U109" i="11"/>
  <c r="V109" i="11"/>
  <c r="W109" i="11"/>
  <c r="X109" i="11"/>
  <c r="Y109" i="11"/>
  <c r="A110" i="11"/>
  <c r="B110" i="11"/>
  <c r="C110" i="11"/>
  <c r="D110" i="11"/>
  <c r="E110" i="11"/>
  <c r="F110" i="1"/>
  <c r="F110" i="11"/>
  <c r="G110" i="1"/>
  <c r="G110" i="11"/>
  <c r="H110" i="1"/>
  <c r="H110" i="11"/>
  <c r="I110" i="1"/>
  <c r="I110" i="11"/>
  <c r="J110" i="1"/>
  <c r="J110" i="11"/>
  <c r="K110" i="11"/>
  <c r="L110" i="11"/>
  <c r="M110" i="11"/>
  <c r="N110" i="11"/>
  <c r="O110" i="11"/>
  <c r="P110" i="11"/>
  <c r="Q110" i="11"/>
  <c r="R110" i="11"/>
  <c r="S110" i="11"/>
  <c r="T110" i="11"/>
  <c r="U110" i="11"/>
  <c r="V110" i="11"/>
  <c r="W110" i="11"/>
  <c r="X110" i="11"/>
  <c r="Y110" i="11"/>
  <c r="A111" i="11"/>
  <c r="B111" i="11"/>
  <c r="C111" i="11"/>
  <c r="D111" i="11"/>
  <c r="E111" i="11"/>
  <c r="F111" i="1"/>
  <c r="F111" i="11"/>
  <c r="G111" i="1"/>
  <c r="G111" i="11"/>
  <c r="H111" i="1"/>
  <c r="H111" i="11"/>
  <c r="I111" i="1"/>
  <c r="I111" i="11"/>
  <c r="J111" i="1"/>
  <c r="J111" i="11"/>
  <c r="K111" i="11"/>
  <c r="L111" i="11"/>
  <c r="M111" i="11"/>
  <c r="N111" i="11"/>
  <c r="O111" i="11"/>
  <c r="P111" i="11"/>
  <c r="Q111" i="11"/>
  <c r="R111" i="11"/>
  <c r="S111" i="11"/>
  <c r="T111" i="11"/>
  <c r="U111" i="11"/>
  <c r="V111" i="11"/>
  <c r="W111" i="11"/>
  <c r="X111" i="11"/>
  <c r="Y111" i="11"/>
  <c r="A112" i="11"/>
  <c r="B112" i="11"/>
  <c r="C112" i="11"/>
  <c r="D112" i="11"/>
  <c r="E112" i="11"/>
  <c r="F112" i="1"/>
  <c r="F112" i="11"/>
  <c r="G112" i="1"/>
  <c r="G112" i="11"/>
  <c r="H112" i="1"/>
  <c r="H112" i="11"/>
  <c r="I112" i="1"/>
  <c r="I112" i="11"/>
  <c r="J112" i="1"/>
  <c r="J112" i="11"/>
  <c r="K112" i="11"/>
  <c r="L112" i="11"/>
  <c r="M112" i="11"/>
  <c r="N112" i="11"/>
  <c r="O112" i="11"/>
  <c r="P112" i="11"/>
  <c r="Q112" i="11"/>
  <c r="R112" i="11"/>
  <c r="S112" i="11"/>
  <c r="T112" i="11"/>
  <c r="U112" i="11"/>
  <c r="V112" i="11"/>
  <c r="W112" i="11"/>
  <c r="X112" i="11"/>
  <c r="Y112" i="11"/>
  <c r="A113" i="11"/>
  <c r="B113" i="11"/>
  <c r="C113" i="11"/>
  <c r="D113" i="11"/>
  <c r="E113" i="11"/>
  <c r="F113" i="1"/>
  <c r="F113" i="11"/>
  <c r="G113" i="1"/>
  <c r="G113" i="11"/>
  <c r="H113" i="1"/>
  <c r="H113" i="11"/>
  <c r="I113" i="1"/>
  <c r="I113" i="11"/>
  <c r="J113" i="1"/>
  <c r="J113" i="11"/>
  <c r="K113" i="11"/>
  <c r="L113" i="11"/>
  <c r="M113" i="11"/>
  <c r="N113" i="11"/>
  <c r="O113" i="11"/>
  <c r="P113" i="11"/>
  <c r="Q113" i="11"/>
  <c r="R113" i="11"/>
  <c r="S113" i="11"/>
  <c r="T113" i="11"/>
  <c r="U113" i="11"/>
  <c r="V113" i="11"/>
  <c r="W113" i="11"/>
  <c r="X113" i="11"/>
  <c r="Y113" i="11"/>
  <c r="A114" i="11"/>
  <c r="B114" i="11"/>
  <c r="C114" i="11"/>
  <c r="D114" i="11"/>
  <c r="E114" i="11"/>
  <c r="F114" i="1"/>
  <c r="F114" i="11"/>
  <c r="G114" i="1"/>
  <c r="G114" i="11"/>
  <c r="H114" i="1"/>
  <c r="H114" i="11"/>
  <c r="I114" i="1"/>
  <c r="I114" i="11"/>
  <c r="J114" i="1"/>
  <c r="J114" i="11"/>
  <c r="K114" i="11"/>
  <c r="L114" i="11"/>
  <c r="M114" i="11"/>
  <c r="N114" i="11"/>
  <c r="O114" i="11"/>
  <c r="P114" i="11"/>
  <c r="Q114" i="11"/>
  <c r="R114" i="11"/>
  <c r="S114" i="11"/>
  <c r="T114" i="11"/>
  <c r="U114" i="11"/>
  <c r="V114" i="11"/>
  <c r="W114" i="11"/>
  <c r="X114" i="11"/>
  <c r="Y114" i="11"/>
  <c r="A115" i="11"/>
  <c r="B115" i="11"/>
  <c r="C115" i="11"/>
  <c r="D115" i="11"/>
  <c r="E115" i="11"/>
  <c r="F115" i="1"/>
  <c r="F115" i="11"/>
  <c r="G115" i="1"/>
  <c r="G115" i="11"/>
  <c r="H115" i="1"/>
  <c r="H115" i="11"/>
  <c r="I115" i="1"/>
  <c r="I115" i="11"/>
  <c r="J115" i="1"/>
  <c r="J115" i="11"/>
  <c r="K115" i="11"/>
  <c r="L115" i="11"/>
  <c r="M115" i="11"/>
  <c r="N115" i="11"/>
  <c r="O115" i="11"/>
  <c r="P115" i="11"/>
  <c r="Q115" i="11"/>
  <c r="R115" i="11"/>
  <c r="S115" i="11"/>
  <c r="T115" i="11"/>
  <c r="U115" i="11"/>
  <c r="V115" i="11"/>
  <c r="W115" i="11"/>
  <c r="X115" i="11"/>
  <c r="Y115" i="11"/>
  <c r="A116" i="11"/>
  <c r="B116" i="11"/>
  <c r="C116" i="11"/>
  <c r="D116" i="11"/>
  <c r="E116" i="11"/>
  <c r="F116" i="1"/>
  <c r="F116" i="11"/>
  <c r="G116" i="1"/>
  <c r="G116" i="11"/>
  <c r="H116" i="1"/>
  <c r="H116" i="11"/>
  <c r="I116" i="1"/>
  <c r="I116" i="11"/>
  <c r="J116" i="1"/>
  <c r="J116" i="11"/>
  <c r="K116" i="11"/>
  <c r="L116" i="11"/>
  <c r="M116" i="11"/>
  <c r="N116" i="11"/>
  <c r="O116" i="11"/>
  <c r="P116" i="11"/>
  <c r="Q116" i="11"/>
  <c r="R116" i="11"/>
  <c r="S116" i="11"/>
  <c r="T116" i="11"/>
  <c r="U116" i="11"/>
  <c r="V116" i="11"/>
  <c r="W116" i="11"/>
  <c r="X116" i="11"/>
  <c r="Y116" i="11"/>
  <c r="A117" i="11"/>
  <c r="B117" i="11"/>
  <c r="C117" i="11"/>
  <c r="D117" i="11"/>
  <c r="E117" i="11"/>
  <c r="F117" i="1"/>
  <c r="F117" i="11"/>
  <c r="G117" i="1"/>
  <c r="G117" i="11"/>
  <c r="H117" i="1"/>
  <c r="H117" i="11"/>
  <c r="I117" i="1"/>
  <c r="I117" i="11"/>
  <c r="J117" i="1"/>
  <c r="J117" i="11"/>
  <c r="K117" i="11"/>
  <c r="L117" i="11"/>
  <c r="M117" i="11"/>
  <c r="N117" i="11"/>
  <c r="O117" i="11"/>
  <c r="P117" i="11"/>
  <c r="Q117" i="11"/>
  <c r="R117" i="11"/>
  <c r="S117" i="11"/>
  <c r="T117" i="11"/>
  <c r="U117" i="11"/>
  <c r="V117" i="11"/>
  <c r="W117" i="11"/>
  <c r="X117" i="11"/>
  <c r="Y117" i="11"/>
  <c r="A118" i="11"/>
  <c r="B118" i="11"/>
  <c r="C118" i="11"/>
  <c r="D118" i="11"/>
  <c r="E118" i="11"/>
  <c r="F118" i="1"/>
  <c r="F118" i="11"/>
  <c r="G118" i="1"/>
  <c r="G118" i="11"/>
  <c r="H118" i="1"/>
  <c r="H118" i="11"/>
  <c r="I118" i="1"/>
  <c r="I118" i="11"/>
  <c r="J118" i="1"/>
  <c r="J118" i="11"/>
  <c r="K118" i="11"/>
  <c r="L118" i="11"/>
  <c r="M118" i="11"/>
  <c r="N118" i="11"/>
  <c r="O118" i="11"/>
  <c r="P118" i="11"/>
  <c r="Q118" i="11"/>
  <c r="R118" i="11"/>
  <c r="S118" i="11"/>
  <c r="T118" i="11"/>
  <c r="U118" i="11"/>
  <c r="V118" i="11"/>
  <c r="W118" i="11"/>
  <c r="X118" i="11"/>
  <c r="Y118" i="11"/>
  <c r="A119" i="11"/>
  <c r="B119" i="11"/>
  <c r="C119" i="11"/>
  <c r="D119" i="11"/>
  <c r="E119" i="11"/>
  <c r="F119" i="1"/>
  <c r="F119" i="11"/>
  <c r="G119" i="1"/>
  <c r="G119" i="11"/>
  <c r="H119" i="1"/>
  <c r="H119" i="11"/>
  <c r="I119" i="1"/>
  <c r="I119" i="11"/>
  <c r="J119" i="1"/>
  <c r="J119" i="11"/>
  <c r="K119" i="11"/>
  <c r="L119" i="11"/>
  <c r="M119" i="11"/>
  <c r="N119" i="11"/>
  <c r="O119" i="11"/>
  <c r="P119" i="11"/>
  <c r="Q119" i="11"/>
  <c r="R119" i="11"/>
  <c r="S119" i="11"/>
  <c r="T119" i="11"/>
  <c r="U119" i="11"/>
  <c r="V119" i="11"/>
  <c r="W119" i="11"/>
  <c r="X119" i="11"/>
  <c r="Y119" i="11"/>
  <c r="A120" i="11"/>
  <c r="B120" i="11"/>
  <c r="C120" i="11"/>
  <c r="D120" i="11"/>
  <c r="E120" i="11"/>
  <c r="F120" i="1"/>
  <c r="F120" i="11"/>
  <c r="G120" i="1"/>
  <c r="G120" i="11"/>
  <c r="H120" i="1"/>
  <c r="H120" i="11"/>
  <c r="I120" i="1"/>
  <c r="I120" i="11"/>
  <c r="J120" i="1"/>
  <c r="J120" i="11"/>
  <c r="K120" i="11"/>
  <c r="L120" i="11"/>
  <c r="M120" i="11"/>
  <c r="N120" i="11"/>
  <c r="O120" i="11"/>
  <c r="P120" i="11"/>
  <c r="Q120" i="11"/>
  <c r="R120" i="11"/>
  <c r="S120" i="11"/>
  <c r="T120" i="11"/>
  <c r="U120" i="11"/>
  <c r="V120" i="11"/>
  <c r="W120" i="11"/>
  <c r="X120" i="11"/>
  <c r="Y120" i="11"/>
  <c r="A121" i="11"/>
  <c r="B121" i="11"/>
  <c r="C121" i="11"/>
  <c r="D121" i="11"/>
  <c r="E121" i="11"/>
  <c r="F121" i="1"/>
  <c r="F121" i="11"/>
  <c r="G121" i="1"/>
  <c r="G121" i="11"/>
  <c r="H121" i="1"/>
  <c r="H121" i="11"/>
  <c r="I121" i="1"/>
  <c r="I121" i="11"/>
  <c r="J121" i="1"/>
  <c r="J121" i="11"/>
  <c r="K121" i="11"/>
  <c r="L121" i="11"/>
  <c r="M121" i="11"/>
  <c r="N121" i="11"/>
  <c r="O121" i="11"/>
  <c r="P121" i="11"/>
  <c r="Q121" i="11"/>
  <c r="R121" i="11"/>
  <c r="S121" i="11"/>
  <c r="T121" i="11"/>
  <c r="U121" i="11"/>
  <c r="V121" i="11"/>
  <c r="W121" i="11"/>
  <c r="X121" i="11"/>
  <c r="Y121" i="11"/>
  <c r="A122" i="11"/>
  <c r="B122" i="11"/>
  <c r="C122" i="11"/>
  <c r="D122" i="11"/>
  <c r="E122" i="11"/>
  <c r="F122" i="1"/>
  <c r="F122" i="11"/>
  <c r="G122" i="1"/>
  <c r="G122" i="11"/>
  <c r="H122" i="1"/>
  <c r="H122" i="11"/>
  <c r="I122" i="1"/>
  <c r="I122" i="11"/>
  <c r="J122" i="1"/>
  <c r="J122" i="11"/>
  <c r="K122" i="11"/>
  <c r="L122" i="11"/>
  <c r="M122" i="11"/>
  <c r="N122" i="11"/>
  <c r="O122" i="11"/>
  <c r="P122" i="11"/>
  <c r="Q122" i="11"/>
  <c r="R122" i="11"/>
  <c r="S122" i="11"/>
  <c r="T122" i="11"/>
  <c r="U122" i="11"/>
  <c r="V122" i="11"/>
  <c r="W122" i="11"/>
  <c r="X122" i="11"/>
  <c r="Y122" i="11"/>
  <c r="A123" i="11"/>
  <c r="B123" i="11"/>
  <c r="C123" i="11"/>
  <c r="D123" i="11"/>
  <c r="E123" i="11"/>
  <c r="F123" i="1"/>
  <c r="F123" i="11"/>
  <c r="G123" i="1"/>
  <c r="G123" i="11"/>
  <c r="H123" i="1"/>
  <c r="H123" i="11"/>
  <c r="I123" i="1"/>
  <c r="I123" i="11"/>
  <c r="J123" i="1"/>
  <c r="J123" i="11"/>
  <c r="K123" i="11"/>
  <c r="L123" i="11"/>
  <c r="M123" i="11"/>
  <c r="N123" i="11"/>
  <c r="O123" i="11"/>
  <c r="P123" i="11"/>
  <c r="Q123" i="11"/>
  <c r="R123" i="11"/>
  <c r="S123" i="11"/>
  <c r="T123" i="11"/>
  <c r="U123" i="11"/>
  <c r="V123" i="11"/>
  <c r="W123" i="11"/>
  <c r="X123" i="11"/>
  <c r="Y123" i="11"/>
  <c r="A124" i="11"/>
  <c r="B124" i="11"/>
  <c r="C124" i="11"/>
  <c r="D124" i="11"/>
  <c r="E124" i="11"/>
  <c r="F124" i="1"/>
  <c r="F124" i="11"/>
  <c r="G124" i="1"/>
  <c r="G124" i="11"/>
  <c r="H124" i="1"/>
  <c r="H124" i="11"/>
  <c r="I124" i="1"/>
  <c r="I124" i="11"/>
  <c r="J124" i="1"/>
  <c r="J124" i="11"/>
  <c r="K124" i="11"/>
  <c r="L124" i="11"/>
  <c r="M124" i="11"/>
  <c r="N124" i="11"/>
  <c r="O124" i="11"/>
  <c r="P124" i="11"/>
  <c r="Q124" i="11"/>
  <c r="R124" i="11"/>
  <c r="S124" i="11"/>
  <c r="T124" i="11"/>
  <c r="U124" i="11"/>
  <c r="V124" i="11"/>
  <c r="W124" i="11"/>
  <c r="X124" i="11"/>
  <c r="Y124" i="11"/>
  <c r="A125" i="11"/>
  <c r="B125" i="11"/>
  <c r="C125" i="11"/>
  <c r="D125" i="11"/>
  <c r="E125" i="11"/>
  <c r="F125" i="1"/>
  <c r="F125" i="11"/>
  <c r="G125" i="1"/>
  <c r="G125" i="11"/>
  <c r="H125" i="1"/>
  <c r="H125" i="11"/>
  <c r="I125" i="1"/>
  <c r="I125" i="11"/>
  <c r="J125" i="1"/>
  <c r="J125" i="11"/>
  <c r="K125" i="11"/>
  <c r="L125" i="11"/>
  <c r="M125" i="11"/>
  <c r="N125" i="11"/>
  <c r="O125" i="11"/>
  <c r="P125" i="11"/>
  <c r="Q125" i="11"/>
  <c r="R125" i="11"/>
  <c r="S125" i="11"/>
  <c r="T125" i="11"/>
  <c r="U125" i="11"/>
  <c r="V125" i="11"/>
  <c r="W125" i="11"/>
  <c r="X125" i="11"/>
  <c r="Y125" i="11"/>
  <c r="A126" i="11"/>
  <c r="B126" i="11"/>
  <c r="C126" i="11"/>
  <c r="D126" i="11"/>
  <c r="E126" i="11"/>
  <c r="F126" i="1"/>
  <c r="F126" i="11"/>
  <c r="G126" i="1"/>
  <c r="G126" i="11"/>
  <c r="H126" i="1"/>
  <c r="H126" i="11"/>
  <c r="I126" i="1"/>
  <c r="I126" i="11"/>
  <c r="J126" i="1"/>
  <c r="J126" i="11"/>
  <c r="K126" i="11"/>
  <c r="L126" i="11"/>
  <c r="M126" i="11"/>
  <c r="N126" i="11"/>
  <c r="O126" i="11"/>
  <c r="P126" i="11"/>
  <c r="Q126" i="11"/>
  <c r="R126" i="11"/>
  <c r="S126" i="11"/>
  <c r="T126" i="11"/>
  <c r="U126" i="11"/>
  <c r="V126" i="11"/>
  <c r="W126" i="11"/>
  <c r="X126" i="11"/>
  <c r="Y126" i="11"/>
  <c r="A127" i="11"/>
  <c r="B127" i="11"/>
  <c r="C127" i="11"/>
  <c r="D127" i="11"/>
  <c r="E127" i="11"/>
  <c r="F127" i="1"/>
  <c r="F127" i="11"/>
  <c r="G127" i="1"/>
  <c r="G127" i="11"/>
  <c r="H127" i="1"/>
  <c r="H127" i="11"/>
  <c r="I127" i="1"/>
  <c r="I127" i="11"/>
  <c r="J127" i="1"/>
  <c r="J127" i="11"/>
  <c r="K127" i="11"/>
  <c r="L127" i="11"/>
  <c r="M127" i="11"/>
  <c r="N127" i="11"/>
  <c r="O127" i="11"/>
  <c r="P127" i="11"/>
  <c r="Q127" i="11"/>
  <c r="R127" i="11"/>
  <c r="S127" i="11"/>
  <c r="T127" i="11"/>
  <c r="U127" i="11"/>
  <c r="V127" i="11"/>
  <c r="W127" i="11"/>
  <c r="X127" i="11"/>
  <c r="Y127" i="11"/>
  <c r="A128" i="11"/>
  <c r="B128" i="11"/>
  <c r="C128" i="11"/>
  <c r="D128" i="11"/>
  <c r="E128" i="11"/>
  <c r="F128" i="1"/>
  <c r="F128" i="11"/>
  <c r="G128" i="1"/>
  <c r="G128" i="11"/>
  <c r="H128" i="1"/>
  <c r="H128" i="11"/>
  <c r="I128" i="1"/>
  <c r="I128" i="11"/>
  <c r="J128" i="1"/>
  <c r="J128" i="11"/>
  <c r="K128" i="11"/>
  <c r="L128" i="11"/>
  <c r="M128" i="11"/>
  <c r="N128" i="11"/>
  <c r="O128" i="11"/>
  <c r="P128" i="11"/>
  <c r="Q128" i="11"/>
  <c r="R128" i="11"/>
  <c r="S128" i="11"/>
  <c r="T128" i="11"/>
  <c r="U128" i="11"/>
  <c r="V128" i="11"/>
  <c r="W128" i="11"/>
  <c r="X128" i="11"/>
  <c r="Y128" i="11"/>
  <c r="A129" i="11"/>
  <c r="B129" i="11"/>
  <c r="C129" i="11"/>
  <c r="D129" i="11"/>
  <c r="E129" i="11"/>
  <c r="F129" i="1"/>
  <c r="F129" i="11"/>
  <c r="G129" i="1"/>
  <c r="G129" i="11"/>
  <c r="H129" i="1"/>
  <c r="H129" i="11"/>
  <c r="I129" i="1"/>
  <c r="I129" i="11"/>
  <c r="J129" i="1"/>
  <c r="J129" i="11"/>
  <c r="K129" i="11"/>
  <c r="L129" i="11"/>
  <c r="M129" i="11"/>
  <c r="N129" i="11"/>
  <c r="O129" i="11"/>
  <c r="P129" i="11"/>
  <c r="Q129" i="11"/>
  <c r="R129" i="11"/>
  <c r="S129" i="11"/>
  <c r="T129" i="11"/>
  <c r="U129" i="11"/>
  <c r="V129" i="11"/>
  <c r="W129" i="11"/>
  <c r="X129" i="11"/>
  <c r="Y129" i="11"/>
  <c r="A130" i="11"/>
  <c r="B130" i="11"/>
  <c r="C130" i="11"/>
  <c r="D130" i="11"/>
  <c r="E130" i="11"/>
  <c r="F130" i="1"/>
  <c r="F130" i="11"/>
  <c r="G130" i="1"/>
  <c r="G130" i="11"/>
  <c r="H130" i="1"/>
  <c r="H130" i="11"/>
  <c r="I130" i="1"/>
  <c r="I130" i="11"/>
  <c r="J130" i="1"/>
  <c r="J130" i="11"/>
  <c r="K130" i="11"/>
  <c r="L130" i="11"/>
  <c r="M130" i="11"/>
  <c r="N130" i="11"/>
  <c r="O130" i="11"/>
  <c r="P130" i="11"/>
  <c r="Q130" i="11"/>
  <c r="R130" i="11"/>
  <c r="S130" i="11"/>
  <c r="T130" i="11"/>
  <c r="U130" i="11"/>
  <c r="V130" i="11"/>
  <c r="W130" i="11"/>
  <c r="X130" i="11"/>
  <c r="Y130" i="11"/>
  <c r="A131" i="11"/>
  <c r="B131" i="11"/>
  <c r="C131" i="11"/>
  <c r="D131" i="11"/>
  <c r="E131" i="11"/>
  <c r="F131" i="1"/>
  <c r="F131" i="11"/>
  <c r="G131" i="1"/>
  <c r="G131" i="11"/>
  <c r="H131" i="1"/>
  <c r="H131" i="11"/>
  <c r="I131" i="1"/>
  <c r="I131" i="11"/>
  <c r="J131" i="1"/>
  <c r="J131" i="11"/>
  <c r="K131" i="11"/>
  <c r="L131" i="11"/>
  <c r="M131" i="11"/>
  <c r="N131" i="11"/>
  <c r="O131" i="11"/>
  <c r="P131" i="11"/>
  <c r="Q131" i="11"/>
  <c r="R131" i="11"/>
  <c r="S131" i="11"/>
  <c r="T131" i="11"/>
  <c r="U131" i="11"/>
  <c r="V131" i="11"/>
  <c r="W131" i="11"/>
  <c r="X131" i="11"/>
  <c r="Y131" i="11"/>
  <c r="A132" i="11"/>
  <c r="B132" i="11"/>
  <c r="C132" i="11"/>
  <c r="D132" i="11"/>
  <c r="E132" i="11"/>
  <c r="F132" i="1"/>
  <c r="F132" i="11"/>
  <c r="G132" i="1"/>
  <c r="G132" i="11"/>
  <c r="H132" i="1"/>
  <c r="H132" i="11"/>
  <c r="I132" i="1"/>
  <c r="I132" i="11"/>
  <c r="J132" i="1"/>
  <c r="J132" i="11"/>
  <c r="K132" i="11"/>
  <c r="L132" i="11"/>
  <c r="M132" i="11"/>
  <c r="N132" i="11"/>
  <c r="O132" i="11"/>
  <c r="P132" i="11"/>
  <c r="Q132" i="11"/>
  <c r="R132" i="11"/>
  <c r="S132" i="11"/>
  <c r="T132" i="11"/>
  <c r="U132" i="11"/>
  <c r="V132" i="11"/>
  <c r="W132" i="11"/>
  <c r="X132" i="11"/>
  <c r="Y132" i="11"/>
  <c r="A133" i="11"/>
  <c r="B133" i="11"/>
  <c r="C133" i="11"/>
  <c r="D133" i="11"/>
  <c r="E133" i="11"/>
  <c r="F133" i="1"/>
  <c r="F133" i="11"/>
  <c r="G133" i="1"/>
  <c r="G133" i="11"/>
  <c r="H133" i="1"/>
  <c r="H133" i="11"/>
  <c r="I133" i="1"/>
  <c r="I133" i="11"/>
  <c r="J133" i="1"/>
  <c r="J133" i="11"/>
  <c r="K133" i="11"/>
  <c r="L133" i="11"/>
  <c r="M133" i="11"/>
  <c r="N133" i="11"/>
  <c r="O133" i="11"/>
  <c r="P133" i="11"/>
  <c r="Q133" i="11"/>
  <c r="R133" i="11"/>
  <c r="S133" i="11"/>
  <c r="T133" i="11"/>
  <c r="U133" i="11"/>
  <c r="V133" i="11"/>
  <c r="W133" i="11"/>
  <c r="X133" i="11"/>
  <c r="Y133" i="11"/>
  <c r="A134" i="11"/>
  <c r="B134" i="11"/>
  <c r="C134" i="11"/>
  <c r="D134" i="11"/>
  <c r="E134" i="11"/>
  <c r="F134" i="1"/>
  <c r="F134" i="11"/>
  <c r="G134" i="1"/>
  <c r="G134" i="11"/>
  <c r="H134" i="1"/>
  <c r="H134" i="11"/>
  <c r="I134" i="1"/>
  <c r="I134" i="11"/>
  <c r="J134" i="1"/>
  <c r="J134" i="11"/>
  <c r="K134" i="11"/>
  <c r="L134" i="11"/>
  <c r="M134" i="11"/>
  <c r="N134" i="11"/>
  <c r="O134" i="11"/>
  <c r="P134" i="11"/>
  <c r="Q134" i="11"/>
  <c r="R134" i="11"/>
  <c r="S134" i="11"/>
  <c r="T134" i="11"/>
  <c r="U134" i="11"/>
  <c r="V134" i="11"/>
  <c r="W134" i="11"/>
  <c r="X134" i="11"/>
  <c r="Y134" i="11"/>
  <c r="A135" i="11"/>
  <c r="B135" i="11"/>
  <c r="C135" i="11"/>
  <c r="D135" i="11"/>
  <c r="E135" i="11"/>
  <c r="F135" i="1"/>
  <c r="F135" i="11"/>
  <c r="G135" i="1"/>
  <c r="G135" i="11"/>
  <c r="H135" i="1"/>
  <c r="H135" i="11"/>
  <c r="I135" i="1"/>
  <c r="I135" i="11"/>
  <c r="J135" i="1"/>
  <c r="J135" i="11"/>
  <c r="K135" i="11"/>
  <c r="L135" i="11"/>
  <c r="M135" i="11"/>
  <c r="N135" i="11"/>
  <c r="O135" i="11"/>
  <c r="P135" i="11"/>
  <c r="Q135" i="11"/>
  <c r="R135" i="11"/>
  <c r="S135" i="11"/>
  <c r="T135" i="11"/>
  <c r="U135" i="11"/>
  <c r="V135" i="11"/>
  <c r="W135" i="11"/>
  <c r="X135" i="11"/>
  <c r="Y135" i="11"/>
  <c r="A136" i="11"/>
  <c r="B136" i="11"/>
  <c r="C136" i="11"/>
  <c r="D136" i="11"/>
  <c r="E136" i="11"/>
  <c r="F136" i="1"/>
  <c r="F136" i="11"/>
  <c r="G136" i="1"/>
  <c r="G136" i="11"/>
  <c r="H136" i="1"/>
  <c r="H136" i="11"/>
  <c r="I136" i="1"/>
  <c r="I136" i="11"/>
  <c r="J136" i="1"/>
  <c r="J136" i="11"/>
  <c r="K136" i="11"/>
  <c r="L136" i="11"/>
  <c r="M136" i="11"/>
  <c r="N136" i="11"/>
  <c r="O136" i="11"/>
  <c r="P136" i="11"/>
  <c r="Q136" i="11"/>
  <c r="R136" i="11"/>
  <c r="S136" i="11"/>
  <c r="T136" i="11"/>
  <c r="U136" i="11"/>
  <c r="V136" i="11"/>
  <c r="W136" i="11"/>
  <c r="X136" i="11"/>
  <c r="Y136" i="11"/>
  <c r="A137" i="11"/>
  <c r="B137" i="11"/>
  <c r="C137" i="11"/>
  <c r="D137" i="11"/>
  <c r="E137" i="11"/>
  <c r="F137" i="1"/>
  <c r="F137" i="11"/>
  <c r="G137" i="1"/>
  <c r="G137" i="11"/>
  <c r="H137" i="1"/>
  <c r="H137" i="11"/>
  <c r="I137" i="1"/>
  <c r="I137" i="11"/>
  <c r="J137" i="1"/>
  <c r="J137" i="11"/>
  <c r="K137" i="11"/>
  <c r="L137" i="11"/>
  <c r="M137" i="11"/>
  <c r="N137" i="11"/>
  <c r="O137" i="11"/>
  <c r="P137" i="11"/>
  <c r="Q137" i="11"/>
  <c r="R137" i="11"/>
  <c r="S137" i="11"/>
  <c r="T137" i="11"/>
  <c r="U137" i="11"/>
  <c r="V137" i="11"/>
  <c r="W137" i="11"/>
  <c r="X137" i="11"/>
  <c r="Y137" i="11"/>
  <c r="A138" i="11"/>
  <c r="B138" i="11"/>
  <c r="C138" i="11"/>
  <c r="D138" i="11"/>
  <c r="E138" i="11"/>
  <c r="F138" i="1"/>
  <c r="F138" i="11"/>
  <c r="G138" i="1"/>
  <c r="G138" i="11"/>
  <c r="H138" i="1"/>
  <c r="H138" i="11"/>
  <c r="I138" i="1"/>
  <c r="I138" i="11"/>
  <c r="J138" i="1"/>
  <c r="J138" i="11"/>
  <c r="K138" i="11"/>
  <c r="L138" i="11"/>
  <c r="M138" i="11"/>
  <c r="N138" i="11"/>
  <c r="O138" i="11"/>
  <c r="P138" i="11"/>
  <c r="Q138" i="11"/>
  <c r="R138" i="11"/>
  <c r="S138" i="11"/>
  <c r="T138" i="11"/>
  <c r="U138" i="11"/>
  <c r="V138" i="11"/>
  <c r="W138" i="11"/>
  <c r="X138" i="11"/>
  <c r="Y138" i="11"/>
  <c r="A139" i="11"/>
  <c r="B139" i="11"/>
  <c r="C139" i="11"/>
  <c r="D139" i="11"/>
  <c r="E139" i="11"/>
  <c r="F139" i="1"/>
  <c r="F139" i="11"/>
  <c r="G139" i="1"/>
  <c r="G139" i="11"/>
  <c r="H139" i="1"/>
  <c r="H139" i="11"/>
  <c r="I139" i="1"/>
  <c r="I139" i="11"/>
  <c r="J139" i="1"/>
  <c r="J139" i="11"/>
  <c r="K139" i="11"/>
  <c r="L139" i="11"/>
  <c r="M139" i="11"/>
  <c r="N139" i="11"/>
  <c r="O139" i="11"/>
  <c r="P139" i="11"/>
  <c r="Q139" i="11"/>
  <c r="R139" i="11"/>
  <c r="S139" i="11"/>
  <c r="T139" i="11"/>
  <c r="U139" i="11"/>
  <c r="V139" i="11"/>
  <c r="W139" i="11"/>
  <c r="X139" i="11"/>
  <c r="Y139" i="11"/>
  <c r="A140" i="11"/>
  <c r="B140" i="11"/>
  <c r="C140" i="11"/>
  <c r="D140" i="11"/>
  <c r="E140" i="11"/>
  <c r="F140" i="1"/>
  <c r="F140" i="11"/>
  <c r="G140" i="1"/>
  <c r="G140" i="11"/>
  <c r="H140" i="1"/>
  <c r="H140" i="11"/>
  <c r="I140" i="1"/>
  <c r="I140" i="11"/>
  <c r="J140" i="1"/>
  <c r="J140" i="11"/>
  <c r="K140" i="11"/>
  <c r="L140" i="11"/>
  <c r="M140" i="11"/>
  <c r="N140" i="11"/>
  <c r="O140" i="11"/>
  <c r="P140" i="11"/>
  <c r="Q140" i="11"/>
  <c r="R140" i="11"/>
  <c r="S140" i="11"/>
  <c r="T140" i="11"/>
  <c r="U140" i="11"/>
  <c r="V140" i="11"/>
  <c r="W140" i="11"/>
  <c r="X140" i="11"/>
  <c r="Y140" i="11"/>
  <c r="A141" i="11"/>
  <c r="B141" i="11"/>
  <c r="C141" i="11"/>
  <c r="D141" i="11"/>
  <c r="E141" i="11"/>
  <c r="F141" i="1"/>
  <c r="F141" i="11"/>
  <c r="G141" i="1"/>
  <c r="G141" i="11"/>
  <c r="H141" i="1"/>
  <c r="H141" i="11"/>
  <c r="I141" i="1"/>
  <c r="I141" i="11"/>
  <c r="J141" i="1"/>
  <c r="J141" i="11"/>
  <c r="K141" i="11"/>
  <c r="L141" i="11"/>
  <c r="M141" i="11"/>
  <c r="N141" i="11"/>
  <c r="O141" i="11"/>
  <c r="P141" i="11"/>
  <c r="Q141" i="11"/>
  <c r="R141" i="11"/>
  <c r="S141" i="11"/>
  <c r="T141" i="11"/>
  <c r="U141" i="11"/>
  <c r="V141" i="11"/>
  <c r="W141" i="11"/>
  <c r="X141" i="11"/>
  <c r="Y141" i="11"/>
  <c r="A142" i="11"/>
  <c r="B142" i="11"/>
  <c r="C142" i="11"/>
  <c r="D142" i="11"/>
  <c r="E142" i="11"/>
  <c r="F142" i="1"/>
  <c r="F142" i="11"/>
  <c r="G142" i="1"/>
  <c r="G142" i="11"/>
  <c r="H142" i="1"/>
  <c r="H142" i="11"/>
  <c r="I142" i="1"/>
  <c r="I142" i="11"/>
  <c r="J142" i="1"/>
  <c r="J142" i="11"/>
  <c r="K142" i="11"/>
  <c r="L142" i="11"/>
  <c r="M142" i="11"/>
  <c r="N142" i="11"/>
  <c r="O142" i="11"/>
  <c r="P142" i="11"/>
  <c r="Q142" i="11"/>
  <c r="R142" i="11"/>
  <c r="S142" i="11"/>
  <c r="T142" i="11"/>
  <c r="U142" i="11"/>
  <c r="V142" i="11"/>
  <c r="W142" i="11"/>
  <c r="X142" i="11"/>
  <c r="Y142" i="11"/>
  <c r="A143" i="11"/>
  <c r="B143" i="11"/>
  <c r="C143" i="11"/>
  <c r="D143" i="11"/>
  <c r="E143" i="11"/>
  <c r="F143" i="1"/>
  <c r="F143" i="11"/>
  <c r="G143" i="1"/>
  <c r="G143" i="11"/>
  <c r="H143" i="1"/>
  <c r="H143" i="11"/>
  <c r="I143" i="1"/>
  <c r="I143" i="11"/>
  <c r="J143" i="1"/>
  <c r="J143" i="11"/>
  <c r="K143" i="11"/>
  <c r="L143" i="11"/>
  <c r="M143" i="11"/>
  <c r="N143" i="11"/>
  <c r="O143" i="11"/>
  <c r="P143" i="11"/>
  <c r="Q143" i="11"/>
  <c r="R143" i="11"/>
  <c r="S143" i="11"/>
  <c r="T143" i="11"/>
  <c r="U143" i="11"/>
  <c r="V143" i="11"/>
  <c r="W143" i="11"/>
  <c r="X143" i="11"/>
  <c r="Y143" i="11"/>
  <c r="A144" i="11"/>
  <c r="B144" i="11"/>
  <c r="C144" i="11"/>
  <c r="D144" i="11"/>
  <c r="E144" i="11"/>
  <c r="F144" i="1"/>
  <c r="F144" i="11"/>
  <c r="G144" i="1"/>
  <c r="G144" i="11"/>
  <c r="H144" i="1"/>
  <c r="H144" i="11"/>
  <c r="I144" i="1"/>
  <c r="I144" i="11"/>
  <c r="J144" i="1"/>
  <c r="J144" i="11"/>
  <c r="K144" i="11"/>
  <c r="L144" i="11"/>
  <c r="M144" i="11"/>
  <c r="N144" i="11"/>
  <c r="O144" i="11"/>
  <c r="P144" i="11"/>
  <c r="Q144" i="11"/>
  <c r="R144" i="11"/>
  <c r="S144" i="11"/>
  <c r="T144" i="11"/>
  <c r="U144" i="11"/>
  <c r="V144" i="11"/>
  <c r="W144" i="11"/>
  <c r="X144" i="11"/>
  <c r="Y144" i="11"/>
  <c r="A145" i="11"/>
  <c r="B145" i="11"/>
  <c r="C145" i="11"/>
  <c r="D145" i="11"/>
  <c r="E145" i="11"/>
  <c r="F145" i="1"/>
  <c r="F145" i="11"/>
  <c r="G145" i="1"/>
  <c r="G145" i="11"/>
  <c r="H145" i="1"/>
  <c r="H145" i="11"/>
  <c r="I145" i="1"/>
  <c r="I145" i="11"/>
  <c r="J145" i="1"/>
  <c r="J145" i="11"/>
  <c r="K145" i="11"/>
  <c r="L145" i="11"/>
  <c r="M145" i="11"/>
  <c r="N145" i="11"/>
  <c r="O145" i="11"/>
  <c r="P145" i="11"/>
  <c r="Q145" i="11"/>
  <c r="R145" i="11"/>
  <c r="S145" i="11"/>
  <c r="T145" i="11"/>
  <c r="U145" i="11"/>
  <c r="V145" i="11"/>
  <c r="W145" i="11"/>
  <c r="X145" i="11"/>
  <c r="Y145" i="11"/>
  <c r="A146" i="11"/>
  <c r="B146" i="11"/>
  <c r="C146" i="11"/>
  <c r="D146" i="11"/>
  <c r="E146" i="11"/>
  <c r="F146" i="1"/>
  <c r="F146" i="11"/>
  <c r="G146" i="1"/>
  <c r="G146" i="11"/>
  <c r="H146" i="1"/>
  <c r="H146" i="11"/>
  <c r="I146" i="1"/>
  <c r="I146" i="11"/>
  <c r="J146" i="1"/>
  <c r="J146" i="11"/>
  <c r="K146" i="11"/>
  <c r="L146" i="11"/>
  <c r="M146" i="11"/>
  <c r="N146" i="11"/>
  <c r="O146" i="11"/>
  <c r="P146" i="11"/>
  <c r="Q146" i="11"/>
  <c r="R146" i="11"/>
  <c r="S146" i="11"/>
  <c r="T146" i="11"/>
  <c r="U146" i="11"/>
  <c r="V146" i="11"/>
  <c r="W146" i="11"/>
  <c r="X146" i="11"/>
  <c r="Y146" i="11"/>
  <c r="A147" i="11"/>
  <c r="B147" i="11"/>
  <c r="C147" i="11"/>
  <c r="D147" i="11"/>
  <c r="E147" i="11"/>
  <c r="F147" i="1"/>
  <c r="F147" i="11"/>
  <c r="G147" i="1"/>
  <c r="G147" i="11"/>
  <c r="H147" i="1"/>
  <c r="H147" i="11"/>
  <c r="I147" i="1"/>
  <c r="I147" i="11"/>
  <c r="J147" i="1"/>
  <c r="J147" i="11"/>
  <c r="K147" i="11"/>
  <c r="L147" i="11"/>
  <c r="M147" i="11"/>
  <c r="N147" i="11"/>
  <c r="O147" i="11"/>
  <c r="P147" i="11"/>
  <c r="Q147" i="11"/>
  <c r="R147" i="11"/>
  <c r="S147" i="11"/>
  <c r="T147" i="11"/>
  <c r="U147" i="11"/>
  <c r="V147" i="11"/>
  <c r="W147" i="11"/>
  <c r="X147" i="11"/>
  <c r="Y147" i="11"/>
  <c r="A148" i="11"/>
  <c r="B148" i="11"/>
  <c r="C148" i="11"/>
  <c r="D148" i="11"/>
  <c r="E148" i="11"/>
  <c r="F148" i="1"/>
  <c r="F148" i="11"/>
  <c r="G148" i="1"/>
  <c r="G148" i="11"/>
  <c r="H148" i="1"/>
  <c r="H148" i="11"/>
  <c r="I148" i="1"/>
  <c r="I148" i="11"/>
  <c r="J148" i="1"/>
  <c r="J148" i="11"/>
  <c r="K148" i="11"/>
  <c r="L148" i="11"/>
  <c r="M148" i="11"/>
  <c r="N148" i="11"/>
  <c r="O148" i="11"/>
  <c r="P148" i="11"/>
  <c r="Q148" i="11"/>
  <c r="R148" i="11"/>
  <c r="S148" i="11"/>
  <c r="T148" i="11"/>
  <c r="U148" i="11"/>
  <c r="V148" i="11"/>
  <c r="W148" i="11"/>
  <c r="X148" i="11"/>
  <c r="Y148" i="11"/>
  <c r="A149" i="11"/>
  <c r="B149" i="11"/>
  <c r="C149" i="11"/>
  <c r="D149" i="11"/>
  <c r="E149" i="11"/>
  <c r="F149" i="1"/>
  <c r="F149" i="11"/>
  <c r="G149" i="1"/>
  <c r="G149" i="11"/>
  <c r="H149" i="1"/>
  <c r="H149" i="11"/>
  <c r="I149" i="1"/>
  <c r="I149" i="11"/>
  <c r="J149" i="1"/>
  <c r="J149" i="11"/>
  <c r="K149" i="11"/>
  <c r="L149" i="11"/>
  <c r="M149" i="11"/>
  <c r="N149" i="11"/>
  <c r="O149" i="11"/>
  <c r="P149" i="11"/>
  <c r="Q149" i="11"/>
  <c r="R149" i="11"/>
  <c r="S149" i="11"/>
  <c r="T149" i="11"/>
  <c r="U149" i="11"/>
  <c r="V149" i="11"/>
  <c r="W149" i="11"/>
  <c r="X149" i="11"/>
  <c r="Y149" i="11"/>
  <c r="A150" i="11"/>
  <c r="B150" i="11"/>
  <c r="C150" i="11"/>
  <c r="D150" i="11"/>
  <c r="E150" i="11"/>
  <c r="F150" i="1"/>
  <c r="F150" i="11"/>
  <c r="G150" i="1"/>
  <c r="G150" i="11"/>
  <c r="H150" i="1"/>
  <c r="H150" i="11"/>
  <c r="I150" i="1"/>
  <c r="I150" i="11"/>
  <c r="J150" i="1"/>
  <c r="J150" i="11"/>
  <c r="K150" i="11"/>
  <c r="L150" i="11"/>
  <c r="M150" i="11"/>
  <c r="N150" i="11"/>
  <c r="O150" i="11"/>
  <c r="P150" i="11"/>
  <c r="Q150" i="11"/>
  <c r="R150" i="11"/>
  <c r="S150" i="11"/>
  <c r="T150" i="11"/>
  <c r="U150" i="11"/>
  <c r="V150" i="11"/>
  <c r="W150" i="11"/>
  <c r="X150" i="11"/>
  <c r="Y150" i="11"/>
  <c r="A151" i="11"/>
  <c r="B151" i="11"/>
  <c r="C151" i="11"/>
  <c r="D151" i="11"/>
  <c r="E151" i="11"/>
  <c r="F151" i="1"/>
  <c r="F151" i="11"/>
  <c r="G151" i="1"/>
  <c r="G151" i="11"/>
  <c r="H151" i="1"/>
  <c r="H151" i="11"/>
  <c r="I151" i="1"/>
  <c r="I151" i="11"/>
  <c r="J151" i="1"/>
  <c r="J151" i="11"/>
  <c r="K151" i="11"/>
  <c r="L151" i="11"/>
  <c r="M151" i="11"/>
  <c r="N151" i="11"/>
  <c r="O151" i="11"/>
  <c r="P151" i="11"/>
  <c r="Q151" i="11"/>
  <c r="R151" i="11"/>
  <c r="S151" i="11"/>
  <c r="T151" i="11"/>
  <c r="U151" i="11"/>
  <c r="V151" i="11"/>
  <c r="W151" i="11"/>
  <c r="X151" i="11"/>
  <c r="Y151" i="11"/>
  <c r="A152" i="11"/>
  <c r="B152" i="11"/>
  <c r="C152" i="11"/>
  <c r="D152" i="11"/>
  <c r="E152" i="11"/>
  <c r="F152" i="1"/>
  <c r="F152" i="11"/>
  <c r="G152" i="1"/>
  <c r="G152" i="11"/>
  <c r="H152" i="1"/>
  <c r="H152" i="11"/>
  <c r="I152" i="1"/>
  <c r="I152" i="11"/>
  <c r="J152" i="1"/>
  <c r="J152" i="11"/>
  <c r="K152" i="11"/>
  <c r="L152" i="11"/>
  <c r="M152" i="11"/>
  <c r="N152" i="11"/>
  <c r="O152" i="11"/>
  <c r="P152" i="11"/>
  <c r="Q152" i="11"/>
  <c r="R152" i="11"/>
  <c r="S152" i="11"/>
  <c r="T152" i="11"/>
  <c r="U152" i="11"/>
  <c r="V152" i="11"/>
  <c r="W152" i="11"/>
  <c r="X152" i="11"/>
  <c r="Y152" i="11"/>
  <c r="A153" i="11"/>
  <c r="B153" i="11"/>
  <c r="C153" i="11"/>
  <c r="D153" i="11"/>
  <c r="E153" i="11"/>
  <c r="F153" i="1"/>
  <c r="F153" i="11"/>
  <c r="G153" i="1"/>
  <c r="G153" i="11"/>
  <c r="H153" i="1"/>
  <c r="H153" i="11"/>
  <c r="I153" i="1"/>
  <c r="I153" i="11"/>
  <c r="J153" i="1"/>
  <c r="J153" i="11"/>
  <c r="K153" i="11"/>
  <c r="L153" i="11"/>
  <c r="M153" i="11"/>
  <c r="N153" i="11"/>
  <c r="O153" i="11"/>
  <c r="P153" i="11"/>
  <c r="Q153" i="11"/>
  <c r="R153" i="11"/>
  <c r="S153" i="11"/>
  <c r="T153" i="11"/>
  <c r="U153" i="11"/>
  <c r="V153" i="11"/>
  <c r="W153" i="11"/>
  <c r="X153" i="11"/>
  <c r="Y153" i="11"/>
  <c r="A154" i="11"/>
  <c r="B154" i="11"/>
  <c r="C154" i="11"/>
  <c r="D154" i="11"/>
  <c r="E154" i="11"/>
  <c r="F154" i="1"/>
  <c r="F154" i="11"/>
  <c r="G154" i="1"/>
  <c r="G154" i="11"/>
  <c r="H154" i="1"/>
  <c r="H154" i="11"/>
  <c r="I154" i="1"/>
  <c r="I154" i="11"/>
  <c r="J154" i="1"/>
  <c r="J154" i="11"/>
  <c r="K154" i="11"/>
  <c r="L154" i="11"/>
  <c r="M154" i="11"/>
  <c r="N154" i="11"/>
  <c r="O154" i="11"/>
  <c r="P154" i="11"/>
  <c r="Q154" i="11"/>
  <c r="R154" i="11"/>
  <c r="S154" i="11"/>
  <c r="T154" i="11"/>
  <c r="U154" i="11"/>
  <c r="V154" i="11"/>
  <c r="W154" i="11"/>
  <c r="X154" i="11"/>
  <c r="Y154" i="11"/>
  <c r="A155" i="11"/>
  <c r="B155" i="11"/>
  <c r="C155" i="11"/>
  <c r="D155" i="11"/>
  <c r="E155" i="11"/>
  <c r="F155" i="1"/>
  <c r="F155" i="11"/>
  <c r="G155" i="1"/>
  <c r="G155" i="11"/>
  <c r="H155" i="1"/>
  <c r="H155" i="11"/>
  <c r="I155" i="1"/>
  <c r="I155" i="11"/>
  <c r="J155" i="1"/>
  <c r="J155" i="11"/>
  <c r="K155" i="11"/>
  <c r="L155" i="11"/>
  <c r="M155" i="11"/>
  <c r="N155" i="11"/>
  <c r="O155" i="11"/>
  <c r="P155" i="11"/>
  <c r="Q155" i="11"/>
  <c r="R155" i="11"/>
  <c r="S155" i="11"/>
  <c r="T155" i="11"/>
  <c r="U155" i="11"/>
  <c r="V155" i="11"/>
  <c r="W155" i="11"/>
  <c r="X155" i="11"/>
  <c r="Y155" i="11"/>
  <c r="A156" i="11"/>
  <c r="B156" i="11"/>
  <c r="C156" i="11"/>
  <c r="D156" i="11"/>
  <c r="E156" i="11"/>
  <c r="F156" i="1"/>
  <c r="F156" i="11"/>
  <c r="G156" i="1"/>
  <c r="G156" i="11"/>
  <c r="H156" i="1"/>
  <c r="H156" i="11"/>
  <c r="I156" i="1"/>
  <c r="I156" i="11"/>
  <c r="J156" i="1"/>
  <c r="J156" i="11"/>
  <c r="K156" i="11"/>
  <c r="L156" i="11"/>
  <c r="M156" i="11"/>
  <c r="N156" i="11"/>
  <c r="O156" i="11"/>
  <c r="P156" i="11"/>
  <c r="Q156" i="11"/>
  <c r="R156" i="11"/>
  <c r="S156" i="11"/>
  <c r="T156" i="11"/>
  <c r="U156" i="11"/>
  <c r="V156" i="11"/>
  <c r="W156" i="11"/>
  <c r="X156" i="11"/>
  <c r="Y156" i="11"/>
  <c r="A157" i="11"/>
  <c r="B157" i="11"/>
  <c r="C157" i="11"/>
  <c r="D157" i="11"/>
  <c r="E157" i="11"/>
  <c r="F157" i="1"/>
  <c r="F157" i="11"/>
  <c r="G157" i="1"/>
  <c r="G157" i="11"/>
  <c r="H157" i="1"/>
  <c r="H157" i="11"/>
  <c r="I157" i="1"/>
  <c r="I157" i="11"/>
  <c r="J157" i="1"/>
  <c r="J157" i="11"/>
  <c r="K157" i="11"/>
  <c r="L157" i="11"/>
  <c r="M157" i="11"/>
  <c r="N157" i="11"/>
  <c r="O157" i="11"/>
  <c r="P157" i="11"/>
  <c r="Q157" i="11"/>
  <c r="R157" i="11"/>
  <c r="S157" i="11"/>
  <c r="T157" i="11"/>
  <c r="U157" i="11"/>
  <c r="V157" i="11"/>
  <c r="W157" i="11"/>
  <c r="X157" i="11"/>
  <c r="Y157" i="11"/>
  <c r="A158" i="11"/>
  <c r="B158" i="11"/>
  <c r="C158" i="11"/>
  <c r="D158" i="11"/>
  <c r="E158" i="11"/>
  <c r="F158" i="1"/>
  <c r="F158" i="11"/>
  <c r="G158" i="1"/>
  <c r="G158" i="11"/>
  <c r="H158" i="1"/>
  <c r="H158" i="11"/>
  <c r="I158" i="1"/>
  <c r="I158" i="11"/>
  <c r="J158" i="1"/>
  <c r="J158" i="11"/>
  <c r="K158" i="11"/>
  <c r="L158" i="11"/>
  <c r="M158" i="11"/>
  <c r="N158" i="11"/>
  <c r="O158" i="11"/>
  <c r="P158" i="11"/>
  <c r="Q158" i="11"/>
  <c r="R158" i="11"/>
  <c r="S158" i="11"/>
  <c r="T158" i="11"/>
  <c r="U158" i="11"/>
  <c r="V158" i="11"/>
  <c r="W158" i="11"/>
  <c r="X158" i="11"/>
  <c r="Y158" i="11"/>
  <c r="A159" i="11"/>
  <c r="B159" i="11"/>
  <c r="C159" i="11"/>
  <c r="D159" i="11"/>
  <c r="E159" i="11"/>
  <c r="F159" i="1"/>
  <c r="F159" i="11"/>
  <c r="G159" i="1"/>
  <c r="G159" i="11"/>
  <c r="H159" i="1"/>
  <c r="H159" i="11"/>
  <c r="I159" i="1"/>
  <c r="I159" i="11"/>
  <c r="J159" i="1"/>
  <c r="J159" i="11"/>
  <c r="K159" i="11"/>
  <c r="L159" i="11"/>
  <c r="M159" i="11"/>
  <c r="N159" i="11"/>
  <c r="O159" i="11"/>
  <c r="P159" i="11"/>
  <c r="Q159" i="11"/>
  <c r="R159" i="11"/>
  <c r="S159" i="11"/>
  <c r="T159" i="11"/>
  <c r="U159" i="11"/>
  <c r="V159" i="11"/>
  <c r="W159" i="11"/>
  <c r="X159" i="11"/>
  <c r="Y159" i="11"/>
  <c r="A160" i="11"/>
  <c r="B160" i="11"/>
  <c r="C160" i="11"/>
  <c r="D160" i="11"/>
  <c r="E160" i="11"/>
  <c r="F160" i="1"/>
  <c r="F160" i="11"/>
  <c r="G160" i="1"/>
  <c r="G160" i="11"/>
  <c r="H160" i="1"/>
  <c r="H160" i="11"/>
  <c r="I160" i="1"/>
  <c r="I160" i="11"/>
  <c r="J160" i="1"/>
  <c r="J160" i="11"/>
  <c r="K160" i="11"/>
  <c r="L160" i="11"/>
  <c r="M160" i="11"/>
  <c r="N160" i="11"/>
  <c r="O160" i="11"/>
  <c r="P160" i="11"/>
  <c r="Q160" i="11"/>
  <c r="R160" i="11"/>
  <c r="S160" i="11"/>
  <c r="T160" i="11"/>
  <c r="U160" i="11"/>
  <c r="V160" i="11"/>
  <c r="W160" i="11"/>
  <c r="X160" i="11"/>
  <c r="Y160" i="11"/>
  <c r="A161" i="11"/>
  <c r="B161" i="11"/>
  <c r="C161" i="11"/>
  <c r="D161" i="11"/>
  <c r="E161" i="11"/>
  <c r="F161" i="1"/>
  <c r="F161" i="11"/>
  <c r="G161" i="1"/>
  <c r="G161" i="11"/>
  <c r="H161" i="1"/>
  <c r="H161" i="11"/>
  <c r="I161" i="1"/>
  <c r="I161" i="11"/>
  <c r="J161" i="1"/>
  <c r="J161" i="11"/>
  <c r="K161" i="11"/>
  <c r="L161" i="11"/>
  <c r="M161" i="11"/>
  <c r="N161" i="11"/>
  <c r="O161" i="11"/>
  <c r="P161" i="11"/>
  <c r="Q161" i="11"/>
  <c r="R161" i="11"/>
  <c r="S161" i="11"/>
  <c r="T161" i="11"/>
  <c r="U161" i="11"/>
  <c r="V161" i="11"/>
  <c r="W161" i="11"/>
  <c r="X161" i="11"/>
  <c r="Y161" i="11"/>
  <c r="A162" i="11"/>
  <c r="B162" i="11"/>
  <c r="C162" i="11"/>
  <c r="D162" i="11"/>
  <c r="E162" i="11"/>
  <c r="F162" i="1"/>
  <c r="F162" i="11"/>
  <c r="G162" i="1"/>
  <c r="G162" i="11"/>
  <c r="H162" i="1"/>
  <c r="H162" i="11"/>
  <c r="I162" i="1"/>
  <c r="I162" i="11"/>
  <c r="J162" i="1"/>
  <c r="J162" i="11"/>
  <c r="K162" i="11"/>
  <c r="L162" i="11"/>
  <c r="M162" i="11"/>
  <c r="N162" i="11"/>
  <c r="O162" i="11"/>
  <c r="P162" i="11"/>
  <c r="Q162" i="11"/>
  <c r="R162" i="11"/>
  <c r="S162" i="11"/>
  <c r="T162" i="11"/>
  <c r="U162" i="11"/>
  <c r="V162" i="11"/>
  <c r="W162" i="11"/>
  <c r="X162" i="11"/>
  <c r="Y162" i="11"/>
  <c r="A163" i="11"/>
  <c r="B163" i="11"/>
  <c r="C163" i="11"/>
  <c r="D163" i="11"/>
  <c r="E163" i="11"/>
  <c r="F163" i="1"/>
  <c r="F163" i="11"/>
  <c r="G163" i="1"/>
  <c r="G163" i="11"/>
  <c r="H163" i="1"/>
  <c r="H163" i="11"/>
  <c r="I163" i="1"/>
  <c r="I163" i="11"/>
  <c r="J163" i="1"/>
  <c r="J163" i="11"/>
  <c r="K163" i="11"/>
  <c r="L163" i="11"/>
  <c r="M163" i="11"/>
  <c r="N163" i="11"/>
  <c r="O163" i="11"/>
  <c r="P163" i="11"/>
  <c r="Q163" i="11"/>
  <c r="R163" i="11"/>
  <c r="S163" i="11"/>
  <c r="T163" i="11"/>
  <c r="U163" i="11"/>
  <c r="V163" i="11"/>
  <c r="W163" i="11"/>
  <c r="X163" i="11"/>
  <c r="Y163" i="11"/>
  <c r="A164" i="11"/>
  <c r="B164" i="11"/>
  <c r="C164" i="11"/>
  <c r="D164" i="11"/>
  <c r="E164" i="11"/>
  <c r="F164" i="1"/>
  <c r="F164" i="11"/>
  <c r="G164" i="1"/>
  <c r="G164" i="11"/>
  <c r="H164" i="1"/>
  <c r="H164" i="11"/>
  <c r="I164" i="1"/>
  <c r="I164" i="11"/>
  <c r="J164" i="1"/>
  <c r="J164" i="11"/>
  <c r="K164" i="11"/>
  <c r="L164" i="11"/>
  <c r="M164" i="11"/>
  <c r="N164" i="11"/>
  <c r="O164" i="11"/>
  <c r="P164" i="11"/>
  <c r="Q164" i="11"/>
  <c r="R164" i="11"/>
  <c r="S164" i="11"/>
  <c r="T164" i="11"/>
  <c r="U164" i="11"/>
  <c r="V164" i="11"/>
  <c r="W164" i="11"/>
  <c r="X164" i="11"/>
  <c r="Y164" i="11"/>
  <c r="A165" i="11"/>
  <c r="B165" i="11"/>
  <c r="C165" i="11"/>
  <c r="D165" i="11"/>
  <c r="E165" i="11"/>
  <c r="F165" i="1"/>
  <c r="F165" i="11"/>
  <c r="G165" i="1"/>
  <c r="G165" i="11"/>
  <c r="H165" i="1"/>
  <c r="H165" i="11"/>
  <c r="I165" i="1"/>
  <c r="I165" i="11"/>
  <c r="J165" i="1"/>
  <c r="J165" i="11"/>
  <c r="K165" i="11"/>
  <c r="L165" i="11"/>
  <c r="M165" i="11"/>
  <c r="N165" i="11"/>
  <c r="O165" i="11"/>
  <c r="P165" i="11"/>
  <c r="Q165" i="11"/>
  <c r="R165" i="11"/>
  <c r="S165" i="11"/>
  <c r="T165" i="11"/>
  <c r="U165" i="11"/>
  <c r="V165" i="11"/>
  <c r="W165" i="11"/>
  <c r="X165" i="11"/>
  <c r="Y165" i="11"/>
  <c r="A166" i="11"/>
  <c r="B166" i="11"/>
  <c r="C166" i="11"/>
  <c r="D166" i="11"/>
  <c r="E166" i="11"/>
  <c r="F166" i="1"/>
  <c r="F166" i="11"/>
  <c r="G166" i="1"/>
  <c r="G166" i="11"/>
  <c r="H166" i="1"/>
  <c r="H166" i="11"/>
  <c r="I166" i="1"/>
  <c r="I166" i="11"/>
  <c r="J166" i="1"/>
  <c r="J166" i="11"/>
  <c r="K166" i="11"/>
  <c r="L166" i="11"/>
  <c r="M166" i="11"/>
  <c r="N166" i="11"/>
  <c r="O166" i="11"/>
  <c r="P166" i="11"/>
  <c r="Q166" i="11"/>
  <c r="R166" i="11"/>
  <c r="S166" i="11"/>
  <c r="T166" i="11"/>
  <c r="U166" i="11"/>
  <c r="V166" i="11"/>
  <c r="W166" i="11"/>
  <c r="X166" i="11"/>
  <c r="Y166" i="11"/>
  <c r="A167" i="11"/>
  <c r="B167" i="11"/>
  <c r="C167" i="11"/>
  <c r="D167" i="11"/>
  <c r="E167" i="11"/>
  <c r="F167" i="1"/>
  <c r="F167" i="11"/>
  <c r="G167" i="1"/>
  <c r="G167" i="11"/>
  <c r="H167" i="1"/>
  <c r="H167" i="11"/>
  <c r="I167" i="1"/>
  <c r="I167" i="11"/>
  <c r="J167" i="1"/>
  <c r="J167" i="11"/>
  <c r="K167" i="11"/>
  <c r="L167" i="11"/>
  <c r="M167" i="11"/>
  <c r="N167" i="11"/>
  <c r="O167" i="11"/>
  <c r="P167" i="11"/>
  <c r="Q167" i="11"/>
  <c r="R167" i="11"/>
  <c r="S167" i="11"/>
  <c r="T167" i="11"/>
  <c r="U167" i="11"/>
  <c r="V167" i="11"/>
  <c r="W167" i="11"/>
  <c r="X167" i="11"/>
  <c r="Y167" i="11"/>
  <c r="A168" i="11"/>
  <c r="B168" i="11"/>
  <c r="C168" i="11"/>
  <c r="D168" i="11"/>
  <c r="E168" i="11"/>
  <c r="F168" i="1"/>
  <c r="F168" i="11"/>
  <c r="G168" i="1"/>
  <c r="G168" i="11"/>
  <c r="H168" i="1"/>
  <c r="H168" i="11"/>
  <c r="I168" i="1"/>
  <c r="I168" i="11"/>
  <c r="J168" i="1"/>
  <c r="J168" i="11"/>
  <c r="K168" i="11"/>
  <c r="L168" i="11"/>
  <c r="M168" i="11"/>
  <c r="N168" i="11"/>
  <c r="O168" i="11"/>
  <c r="P168" i="11"/>
  <c r="Q168" i="11"/>
  <c r="R168" i="11"/>
  <c r="S168" i="11"/>
  <c r="T168" i="11"/>
  <c r="U168" i="11"/>
  <c r="V168" i="11"/>
  <c r="W168" i="11"/>
  <c r="X168" i="11"/>
  <c r="Y168" i="11"/>
  <c r="A169" i="11"/>
  <c r="B169" i="11"/>
  <c r="C169" i="11"/>
  <c r="D169" i="11"/>
  <c r="E169" i="11"/>
  <c r="F169" i="11"/>
  <c r="G169" i="11"/>
  <c r="H169" i="1"/>
  <c r="H169" i="11"/>
  <c r="I169" i="1"/>
  <c r="I169" i="11"/>
  <c r="J169" i="1"/>
  <c r="J169" i="11"/>
  <c r="K169" i="11"/>
  <c r="L169" i="11"/>
  <c r="M169" i="11"/>
  <c r="N169" i="11"/>
  <c r="O169" i="11"/>
  <c r="P169" i="11"/>
  <c r="Q169" i="11"/>
  <c r="R169" i="11"/>
  <c r="S169" i="11"/>
  <c r="T169" i="11"/>
  <c r="U169" i="11"/>
  <c r="V169" i="11"/>
  <c r="W169" i="11"/>
  <c r="X169" i="11"/>
  <c r="Y169" i="11"/>
  <c r="A170" i="11"/>
  <c r="B170" i="11"/>
  <c r="C170" i="11"/>
  <c r="D170" i="11"/>
  <c r="E170" i="11"/>
  <c r="F170" i="11"/>
  <c r="G170" i="11"/>
  <c r="H170" i="1"/>
  <c r="H170" i="11"/>
  <c r="I170" i="1"/>
  <c r="I170" i="11"/>
  <c r="J170" i="1"/>
  <c r="J170" i="11"/>
  <c r="K170" i="11"/>
  <c r="L170" i="11"/>
  <c r="M170" i="11"/>
  <c r="N170" i="11"/>
  <c r="O170" i="11"/>
  <c r="P170" i="11"/>
  <c r="Q170" i="11"/>
  <c r="R170" i="11"/>
  <c r="S170" i="11"/>
  <c r="T170" i="11"/>
  <c r="U170" i="11"/>
  <c r="V170" i="11"/>
  <c r="W170" i="11"/>
  <c r="X170" i="11"/>
  <c r="Y170" i="11"/>
  <c r="A171" i="11"/>
  <c r="B171" i="11"/>
  <c r="C171" i="11"/>
  <c r="D171" i="11"/>
  <c r="E171" i="11"/>
  <c r="F171" i="11"/>
  <c r="G171" i="11"/>
  <c r="H171" i="1"/>
  <c r="H171" i="11"/>
  <c r="I171" i="1"/>
  <c r="I171" i="11"/>
  <c r="J171" i="1"/>
  <c r="J171" i="11"/>
  <c r="K171" i="11"/>
  <c r="L171" i="11"/>
  <c r="M171" i="11"/>
  <c r="N171" i="11"/>
  <c r="O171" i="11"/>
  <c r="P171" i="11"/>
  <c r="Q171" i="11"/>
  <c r="R171" i="11"/>
  <c r="S171" i="11"/>
  <c r="T171" i="11"/>
  <c r="U171" i="11"/>
  <c r="V171" i="11"/>
  <c r="W171" i="11"/>
  <c r="X171" i="11"/>
  <c r="Y171" i="11"/>
  <c r="A172" i="11"/>
  <c r="B172" i="11"/>
  <c r="C172" i="11"/>
  <c r="D172" i="11"/>
  <c r="E172" i="11"/>
  <c r="F172" i="11"/>
  <c r="G172" i="11"/>
  <c r="H172" i="1"/>
  <c r="H172" i="11"/>
  <c r="I172" i="1"/>
  <c r="I172" i="11"/>
  <c r="J172" i="1"/>
  <c r="J172" i="11"/>
  <c r="K172" i="11"/>
  <c r="L172" i="11"/>
  <c r="M172" i="11"/>
  <c r="N172" i="11"/>
  <c r="O172" i="11"/>
  <c r="P172" i="11"/>
  <c r="Q172" i="11"/>
  <c r="R172" i="11"/>
  <c r="S172" i="11"/>
  <c r="T172" i="11"/>
  <c r="U172" i="11"/>
  <c r="V172" i="11"/>
  <c r="W172" i="11"/>
  <c r="X172" i="11"/>
  <c r="Y172" i="11"/>
  <c r="A173" i="11"/>
  <c r="B173" i="11"/>
  <c r="C173" i="11"/>
  <c r="D173" i="11"/>
  <c r="E173" i="11"/>
  <c r="F173" i="11"/>
  <c r="G173" i="11"/>
  <c r="H173" i="1"/>
  <c r="H173" i="11"/>
  <c r="I173" i="1"/>
  <c r="I173" i="11"/>
  <c r="J173" i="1"/>
  <c r="J173" i="11"/>
  <c r="K173" i="11"/>
  <c r="L173" i="11"/>
  <c r="M173" i="11"/>
  <c r="N173" i="11"/>
  <c r="O173" i="11"/>
  <c r="P173" i="11"/>
  <c r="Q173" i="11"/>
  <c r="R173" i="11"/>
  <c r="S173" i="11"/>
  <c r="T173" i="11"/>
  <c r="U173" i="11"/>
  <c r="V173" i="11"/>
  <c r="W173" i="11"/>
  <c r="X173" i="11"/>
  <c r="Y173" i="11"/>
  <c r="A174" i="11"/>
  <c r="B174" i="11"/>
  <c r="C174" i="11"/>
  <c r="D174" i="11"/>
  <c r="E174" i="11"/>
  <c r="F174" i="11"/>
  <c r="G174" i="11"/>
  <c r="H174" i="1"/>
  <c r="H174" i="11"/>
  <c r="I174" i="1"/>
  <c r="I174" i="11"/>
  <c r="J174" i="1"/>
  <c r="J174" i="11"/>
  <c r="K174" i="11"/>
  <c r="L174" i="11"/>
  <c r="M174" i="11"/>
  <c r="N174" i="11"/>
  <c r="O174" i="11"/>
  <c r="P174" i="11"/>
  <c r="Q174" i="11"/>
  <c r="R174" i="11"/>
  <c r="S174" i="11"/>
  <c r="T174" i="11"/>
  <c r="U174" i="11"/>
  <c r="V174" i="11"/>
  <c r="W174" i="11"/>
  <c r="X174" i="11"/>
  <c r="Y174" i="11"/>
  <c r="A175" i="11"/>
  <c r="B175" i="11"/>
  <c r="C175" i="11"/>
  <c r="D175" i="11"/>
  <c r="E175" i="11"/>
  <c r="F175" i="11"/>
  <c r="G175" i="11"/>
  <c r="H175" i="1"/>
  <c r="H175" i="11"/>
  <c r="I175" i="1"/>
  <c r="I175" i="11"/>
  <c r="J175" i="1"/>
  <c r="J175" i="11"/>
  <c r="K175" i="11"/>
  <c r="L175" i="11"/>
  <c r="M175" i="11"/>
  <c r="N175" i="11"/>
  <c r="O175" i="11"/>
  <c r="P175" i="11"/>
  <c r="Q175" i="11"/>
  <c r="R175" i="11"/>
  <c r="S175" i="11"/>
  <c r="T175" i="11"/>
  <c r="U175" i="11"/>
  <c r="V175" i="11"/>
  <c r="W175" i="11"/>
  <c r="X175" i="11"/>
  <c r="Y175" i="11"/>
  <c r="A176" i="11"/>
  <c r="B176" i="11"/>
  <c r="C176" i="11"/>
  <c r="D176" i="11"/>
  <c r="E176" i="11"/>
  <c r="F176" i="11"/>
  <c r="G176" i="11"/>
  <c r="H176" i="1"/>
  <c r="H176" i="11"/>
  <c r="I176" i="1"/>
  <c r="I176" i="11"/>
  <c r="J176" i="1"/>
  <c r="J176" i="11"/>
  <c r="K176" i="11"/>
  <c r="L176" i="11"/>
  <c r="M176" i="11"/>
  <c r="N176" i="11"/>
  <c r="O176" i="11"/>
  <c r="P176" i="11"/>
  <c r="Q176" i="11"/>
  <c r="R176" i="11"/>
  <c r="S176" i="11"/>
  <c r="T176" i="11"/>
  <c r="U176" i="11"/>
  <c r="V176" i="11"/>
  <c r="W176" i="11"/>
  <c r="X176" i="11"/>
  <c r="Y176" i="11"/>
  <c r="A177" i="11"/>
  <c r="B177" i="11"/>
  <c r="C177" i="11"/>
  <c r="D177" i="11"/>
  <c r="E177" i="11"/>
  <c r="F177" i="11"/>
  <c r="G177" i="11"/>
  <c r="H177" i="1"/>
  <c r="H177" i="11"/>
  <c r="I177" i="1"/>
  <c r="I177" i="11"/>
  <c r="J177" i="1"/>
  <c r="J177" i="11"/>
  <c r="K177" i="11"/>
  <c r="L177" i="11"/>
  <c r="M177" i="11"/>
  <c r="N177" i="11"/>
  <c r="O177" i="11"/>
  <c r="P177" i="11"/>
  <c r="Q177" i="11"/>
  <c r="R177" i="11"/>
  <c r="S177" i="11"/>
  <c r="T177" i="11"/>
  <c r="U177" i="11"/>
  <c r="V177" i="11"/>
  <c r="W177" i="11"/>
  <c r="X177" i="11"/>
  <c r="Y177" i="11"/>
  <c r="A178" i="11"/>
  <c r="B178" i="11"/>
  <c r="C178" i="11"/>
  <c r="D178" i="11"/>
  <c r="E178" i="11"/>
  <c r="F178" i="11"/>
  <c r="G178" i="11"/>
  <c r="H178" i="1"/>
  <c r="H178" i="11"/>
  <c r="I178" i="1"/>
  <c r="I178" i="11"/>
  <c r="J178" i="1"/>
  <c r="J178" i="11"/>
  <c r="K178" i="11"/>
  <c r="L178" i="11"/>
  <c r="M178" i="11"/>
  <c r="N178" i="11"/>
  <c r="O178" i="11"/>
  <c r="P178" i="11"/>
  <c r="Q178" i="11"/>
  <c r="R178" i="11"/>
  <c r="S178" i="11"/>
  <c r="T178" i="11"/>
  <c r="U178" i="11"/>
  <c r="V178" i="11"/>
  <c r="W178" i="11"/>
  <c r="X178" i="11"/>
  <c r="Y178" i="11"/>
  <c r="A179" i="11"/>
  <c r="B179" i="11"/>
  <c r="C179" i="11"/>
  <c r="D179" i="11"/>
  <c r="E179" i="11"/>
  <c r="F179" i="11"/>
  <c r="G179" i="11"/>
  <c r="H179" i="1"/>
  <c r="H179" i="11"/>
  <c r="I179" i="1"/>
  <c r="I179" i="11"/>
  <c r="J179" i="1"/>
  <c r="J179" i="11"/>
  <c r="K179" i="11"/>
  <c r="L179" i="11"/>
  <c r="M179" i="11"/>
  <c r="N179" i="11"/>
  <c r="O179" i="11"/>
  <c r="P179" i="11"/>
  <c r="Q179" i="11"/>
  <c r="R179" i="11"/>
  <c r="S179" i="11"/>
  <c r="T179" i="11"/>
  <c r="U179" i="11"/>
  <c r="V179" i="11"/>
  <c r="W179" i="11"/>
  <c r="X179" i="11"/>
  <c r="Y179" i="11"/>
  <c r="A180" i="11"/>
  <c r="B180" i="11"/>
  <c r="C180" i="11"/>
  <c r="D180" i="11"/>
  <c r="E180" i="11"/>
  <c r="F180" i="11"/>
  <c r="G180" i="11"/>
  <c r="H180" i="1"/>
  <c r="H180" i="11"/>
  <c r="I180" i="1"/>
  <c r="I180" i="11"/>
  <c r="J180" i="1"/>
  <c r="J180" i="11"/>
  <c r="K180" i="11"/>
  <c r="L180" i="11"/>
  <c r="M180" i="11"/>
  <c r="N180" i="11"/>
  <c r="O180" i="11"/>
  <c r="P180" i="11"/>
  <c r="Q180" i="11"/>
  <c r="R180" i="11"/>
  <c r="S180" i="11"/>
  <c r="T180" i="11"/>
  <c r="U180" i="11"/>
  <c r="V180" i="11"/>
  <c r="W180" i="11"/>
  <c r="X180" i="11"/>
  <c r="Y180" i="11"/>
  <c r="A181" i="11"/>
  <c r="B181" i="11"/>
  <c r="C181" i="11"/>
  <c r="D181" i="11"/>
  <c r="E181" i="11"/>
  <c r="F181" i="11"/>
  <c r="G181" i="11"/>
  <c r="H181" i="1"/>
  <c r="H181" i="11"/>
  <c r="I181" i="1"/>
  <c r="I181" i="11"/>
  <c r="J181" i="1"/>
  <c r="J181" i="11"/>
  <c r="K181" i="11"/>
  <c r="L181" i="11"/>
  <c r="M181" i="11"/>
  <c r="N181" i="11"/>
  <c r="O181" i="11"/>
  <c r="P181" i="11"/>
  <c r="Q181" i="11"/>
  <c r="R181" i="11"/>
  <c r="S181" i="11"/>
  <c r="T181" i="11"/>
  <c r="U181" i="11"/>
  <c r="V181" i="11"/>
  <c r="W181" i="11"/>
  <c r="X181" i="11"/>
  <c r="Y181" i="11"/>
  <c r="A182" i="11"/>
  <c r="B182" i="11"/>
  <c r="C182" i="11"/>
  <c r="D182" i="11"/>
  <c r="E182" i="11"/>
  <c r="F182" i="11"/>
  <c r="G182" i="11"/>
  <c r="H182" i="1"/>
  <c r="H182" i="11"/>
  <c r="I182" i="1"/>
  <c r="I182" i="11"/>
  <c r="J182" i="1"/>
  <c r="J182" i="11"/>
  <c r="K182" i="11"/>
  <c r="L182" i="11"/>
  <c r="M182" i="11"/>
  <c r="N182" i="11"/>
  <c r="O182" i="11"/>
  <c r="P182" i="11"/>
  <c r="Q182" i="11"/>
  <c r="R182" i="11"/>
  <c r="S182" i="11"/>
  <c r="T182" i="11"/>
  <c r="U182" i="11"/>
  <c r="V182" i="11"/>
  <c r="W182" i="11"/>
  <c r="X182" i="11"/>
  <c r="Y182" i="11"/>
  <c r="A183" i="11"/>
  <c r="B183" i="11"/>
  <c r="C183" i="11"/>
  <c r="D183" i="11"/>
  <c r="E183" i="11"/>
  <c r="F183" i="11"/>
  <c r="G183" i="11"/>
  <c r="H183" i="1"/>
  <c r="H183" i="11"/>
  <c r="I183" i="1"/>
  <c r="I183" i="11"/>
  <c r="J183" i="1"/>
  <c r="J183" i="11"/>
  <c r="K183" i="11"/>
  <c r="L183" i="11"/>
  <c r="M183" i="11"/>
  <c r="N183" i="11"/>
  <c r="O183" i="11"/>
  <c r="P183" i="11"/>
  <c r="Q183" i="11"/>
  <c r="R183" i="11"/>
  <c r="S183" i="11"/>
  <c r="T183" i="11"/>
  <c r="U183" i="11"/>
  <c r="V183" i="11"/>
  <c r="W183" i="11"/>
  <c r="X183" i="11"/>
  <c r="Y183" i="11"/>
  <c r="A184" i="11"/>
  <c r="B184" i="11"/>
  <c r="C184" i="11"/>
  <c r="D184" i="11"/>
  <c r="E184" i="11"/>
  <c r="F184" i="11"/>
  <c r="G184" i="11"/>
  <c r="H184" i="1"/>
  <c r="H184" i="11"/>
  <c r="I184" i="1"/>
  <c r="I184" i="11"/>
  <c r="J184" i="1"/>
  <c r="J184" i="11"/>
  <c r="K184" i="11"/>
  <c r="L184" i="11"/>
  <c r="M184" i="11"/>
  <c r="N184" i="11"/>
  <c r="O184" i="11"/>
  <c r="P184" i="11"/>
  <c r="Q184" i="11"/>
  <c r="R184" i="11"/>
  <c r="S184" i="11"/>
  <c r="T184" i="11"/>
  <c r="U184" i="11"/>
  <c r="V184" i="11"/>
  <c r="W184" i="11"/>
  <c r="X184" i="11"/>
  <c r="Y184" i="11"/>
  <c r="A185" i="11"/>
  <c r="B185" i="11"/>
  <c r="C185" i="11"/>
  <c r="D185" i="11"/>
  <c r="E185" i="11"/>
  <c r="F185" i="11"/>
  <c r="G185" i="11"/>
  <c r="H185" i="1"/>
  <c r="H185" i="11"/>
  <c r="I185" i="1"/>
  <c r="I185" i="11"/>
  <c r="J185" i="1"/>
  <c r="J185" i="11"/>
  <c r="K185" i="11"/>
  <c r="L185" i="11"/>
  <c r="M185" i="11"/>
  <c r="N185" i="11"/>
  <c r="O185" i="11"/>
  <c r="P185" i="11"/>
  <c r="Q185" i="11"/>
  <c r="R185" i="11"/>
  <c r="S185" i="11"/>
  <c r="T185" i="11"/>
  <c r="U185" i="11"/>
  <c r="V185" i="11"/>
  <c r="W185" i="11"/>
  <c r="X185" i="11"/>
  <c r="Y185" i="11"/>
  <c r="A186" i="11"/>
  <c r="B186" i="11"/>
  <c r="C186" i="11"/>
  <c r="D186" i="11"/>
  <c r="E186" i="11"/>
  <c r="F186" i="11"/>
  <c r="G186" i="11"/>
  <c r="H186" i="1"/>
  <c r="H186" i="11"/>
  <c r="I186" i="1"/>
  <c r="I186" i="11"/>
  <c r="J186" i="1"/>
  <c r="J186" i="11"/>
  <c r="K186" i="11"/>
  <c r="L186" i="11"/>
  <c r="M186" i="11"/>
  <c r="N186" i="11"/>
  <c r="O186" i="11"/>
  <c r="P186" i="11"/>
  <c r="Q186" i="11"/>
  <c r="R186" i="11"/>
  <c r="S186" i="11"/>
  <c r="T186" i="11"/>
  <c r="U186" i="11"/>
  <c r="V186" i="11"/>
  <c r="W186" i="11"/>
  <c r="X186" i="11"/>
  <c r="Y186" i="11"/>
  <c r="A187" i="11"/>
  <c r="B187" i="11"/>
  <c r="C187" i="11"/>
  <c r="D187" i="11"/>
  <c r="E187" i="11"/>
  <c r="F187" i="11"/>
  <c r="G187" i="11"/>
  <c r="H187" i="1"/>
  <c r="H187" i="11"/>
  <c r="I187" i="1"/>
  <c r="I187" i="11"/>
  <c r="J187" i="1"/>
  <c r="J187" i="11"/>
  <c r="K187" i="11"/>
  <c r="L187" i="11"/>
  <c r="M187" i="11"/>
  <c r="N187" i="11"/>
  <c r="O187" i="11"/>
  <c r="P187" i="11"/>
  <c r="Q187" i="11"/>
  <c r="R187" i="11"/>
  <c r="S187" i="11"/>
  <c r="T187" i="11"/>
  <c r="U187" i="11"/>
  <c r="V187" i="11"/>
  <c r="W187" i="11"/>
  <c r="X187" i="11"/>
  <c r="Y187" i="11"/>
  <c r="A188" i="11"/>
  <c r="B188" i="11"/>
  <c r="C188" i="11"/>
  <c r="D188" i="11"/>
  <c r="E188" i="11"/>
  <c r="F188" i="11"/>
  <c r="G188" i="11"/>
  <c r="H188" i="1"/>
  <c r="H188" i="11"/>
  <c r="I188" i="1"/>
  <c r="I188" i="11"/>
  <c r="J188" i="1"/>
  <c r="J188" i="11"/>
  <c r="K188" i="11"/>
  <c r="L188" i="11"/>
  <c r="M188" i="11"/>
  <c r="N188" i="11"/>
  <c r="O188" i="11"/>
  <c r="P188" i="11"/>
  <c r="Q188" i="11"/>
  <c r="R188" i="11"/>
  <c r="S188" i="11"/>
  <c r="T188" i="11"/>
  <c r="U188" i="11"/>
  <c r="V188" i="11"/>
  <c r="W188" i="11"/>
  <c r="X188" i="11"/>
  <c r="Y188" i="11"/>
  <c r="A189" i="11"/>
  <c r="B189" i="11"/>
  <c r="C189" i="11"/>
  <c r="D189" i="11"/>
  <c r="E189" i="11"/>
  <c r="F189" i="11"/>
  <c r="G189" i="11"/>
  <c r="H189" i="1"/>
  <c r="H189" i="11"/>
  <c r="I189" i="1"/>
  <c r="I189" i="11"/>
  <c r="J189" i="1"/>
  <c r="J189" i="11"/>
  <c r="K189" i="11"/>
  <c r="L189" i="11"/>
  <c r="M189" i="11"/>
  <c r="N189" i="11"/>
  <c r="O189" i="11"/>
  <c r="P189" i="11"/>
  <c r="Q189" i="11"/>
  <c r="R189" i="11"/>
  <c r="S189" i="11"/>
  <c r="T189" i="11"/>
  <c r="U189" i="11"/>
  <c r="V189" i="11"/>
  <c r="W189" i="11"/>
  <c r="X189" i="11"/>
  <c r="Y189" i="11"/>
  <c r="A190" i="11"/>
  <c r="B190" i="11"/>
  <c r="C190" i="11"/>
  <c r="D190" i="11"/>
  <c r="E190" i="11"/>
  <c r="F190" i="11"/>
  <c r="G190" i="11"/>
  <c r="H190" i="1"/>
  <c r="H190" i="11"/>
  <c r="I190" i="1"/>
  <c r="I190" i="11"/>
  <c r="J190" i="1"/>
  <c r="J190" i="11"/>
  <c r="K190" i="11"/>
  <c r="L190" i="11"/>
  <c r="M190" i="11"/>
  <c r="N190" i="11"/>
  <c r="O190" i="11"/>
  <c r="P190" i="11"/>
  <c r="Q190" i="11"/>
  <c r="R190" i="11"/>
  <c r="S190" i="11"/>
  <c r="T190" i="11"/>
  <c r="U190" i="11"/>
  <c r="V190" i="11"/>
  <c r="W190" i="11"/>
  <c r="X190" i="11"/>
  <c r="Y190" i="11"/>
  <c r="A191" i="11"/>
  <c r="B191" i="11"/>
  <c r="C191" i="11"/>
  <c r="D191" i="11"/>
  <c r="E191" i="11"/>
  <c r="F191" i="11"/>
  <c r="G191" i="11"/>
  <c r="H191" i="1"/>
  <c r="H191" i="11"/>
  <c r="I191" i="1"/>
  <c r="I191" i="11"/>
  <c r="J191" i="1"/>
  <c r="J191" i="11"/>
  <c r="K191" i="11"/>
  <c r="L191" i="11"/>
  <c r="M191" i="11"/>
  <c r="N191" i="11"/>
  <c r="O191" i="11"/>
  <c r="P191" i="11"/>
  <c r="Q191" i="11"/>
  <c r="R191" i="11"/>
  <c r="S191" i="11"/>
  <c r="T191" i="11"/>
  <c r="U191" i="11"/>
  <c r="V191" i="11"/>
  <c r="W191" i="11"/>
  <c r="X191" i="11"/>
  <c r="Y191" i="11"/>
  <c r="A192" i="11"/>
  <c r="B192" i="11"/>
  <c r="C192" i="11"/>
  <c r="D192" i="11"/>
  <c r="E192" i="11"/>
  <c r="F192" i="11"/>
  <c r="G192" i="11"/>
  <c r="H192" i="1"/>
  <c r="H192" i="11"/>
  <c r="I192" i="1"/>
  <c r="I192" i="11"/>
  <c r="J192" i="1"/>
  <c r="J192" i="11"/>
  <c r="K192" i="11"/>
  <c r="L192" i="11"/>
  <c r="M192" i="11"/>
  <c r="N192" i="11"/>
  <c r="O192" i="11"/>
  <c r="P192" i="11"/>
  <c r="Q192" i="11"/>
  <c r="R192" i="11"/>
  <c r="S192" i="11"/>
  <c r="T192" i="11"/>
  <c r="U192" i="11"/>
  <c r="V192" i="11"/>
  <c r="W192" i="11"/>
  <c r="X192" i="11"/>
  <c r="Y192" i="11"/>
  <c r="A193" i="11"/>
  <c r="B193" i="11"/>
  <c r="C193" i="11"/>
  <c r="D193" i="11"/>
  <c r="E193" i="11"/>
  <c r="F193" i="11"/>
  <c r="G193" i="11"/>
  <c r="H193" i="1"/>
  <c r="H193" i="11"/>
  <c r="I193" i="1"/>
  <c r="I193" i="11"/>
  <c r="J193" i="1"/>
  <c r="J193" i="11"/>
  <c r="K193" i="11"/>
  <c r="L193" i="11"/>
  <c r="M193" i="11"/>
  <c r="N193" i="11"/>
  <c r="O193" i="11"/>
  <c r="P193" i="11"/>
  <c r="Q193" i="11"/>
  <c r="R193" i="11"/>
  <c r="S193" i="11"/>
  <c r="T193" i="11"/>
  <c r="U193" i="11"/>
  <c r="V193" i="11"/>
  <c r="W193" i="11"/>
  <c r="X193" i="11"/>
  <c r="Y193" i="11"/>
  <c r="A194" i="11"/>
  <c r="B194" i="11"/>
  <c r="C194" i="11"/>
  <c r="D194" i="11"/>
  <c r="E194" i="11"/>
  <c r="F194" i="11"/>
  <c r="G194" i="11"/>
  <c r="H194" i="1"/>
  <c r="H194" i="11"/>
  <c r="I194" i="1"/>
  <c r="I194" i="11"/>
  <c r="J194" i="1"/>
  <c r="J194" i="11"/>
  <c r="K194" i="11"/>
  <c r="L194" i="11"/>
  <c r="M194" i="11"/>
  <c r="N194" i="11"/>
  <c r="O194" i="11"/>
  <c r="P194" i="11"/>
  <c r="Q194" i="11"/>
  <c r="R194" i="11"/>
  <c r="S194" i="11"/>
  <c r="T194" i="11"/>
  <c r="U194" i="11"/>
  <c r="V194" i="11"/>
  <c r="W194" i="11"/>
  <c r="X194" i="11"/>
  <c r="Y194" i="11"/>
  <c r="A195" i="11"/>
  <c r="B195" i="11"/>
  <c r="C195" i="11"/>
  <c r="D195" i="11"/>
  <c r="E195" i="11"/>
  <c r="F195" i="11"/>
  <c r="G195" i="11"/>
  <c r="H195" i="1"/>
  <c r="H195" i="11"/>
  <c r="I195" i="1"/>
  <c r="I195" i="11"/>
  <c r="J195" i="1"/>
  <c r="J195" i="11"/>
  <c r="K195" i="11"/>
  <c r="L195" i="11"/>
  <c r="M195" i="11"/>
  <c r="N195" i="11"/>
  <c r="O195" i="11"/>
  <c r="P195" i="11"/>
  <c r="Q195" i="11"/>
  <c r="R195" i="11"/>
  <c r="S195" i="11"/>
  <c r="T195" i="11"/>
  <c r="U195" i="11"/>
  <c r="V195" i="11"/>
  <c r="W195" i="11"/>
  <c r="X195" i="11"/>
  <c r="Y195" i="11"/>
  <c r="A196" i="11"/>
  <c r="B196" i="11"/>
  <c r="C196" i="11"/>
  <c r="D196" i="11"/>
  <c r="E196" i="11"/>
  <c r="F196" i="11"/>
  <c r="G196" i="11"/>
  <c r="H196" i="1"/>
  <c r="H196" i="11"/>
  <c r="I196" i="1"/>
  <c r="I196" i="11"/>
  <c r="J196" i="1"/>
  <c r="J196" i="11"/>
  <c r="K196" i="11"/>
  <c r="L196" i="11"/>
  <c r="M196" i="11"/>
  <c r="N196" i="11"/>
  <c r="O196" i="11"/>
  <c r="P196" i="11"/>
  <c r="Q196" i="11"/>
  <c r="R196" i="11"/>
  <c r="S196" i="11"/>
  <c r="T196" i="11"/>
  <c r="U196" i="11"/>
  <c r="V196" i="11"/>
  <c r="W196" i="11"/>
  <c r="X196" i="11"/>
  <c r="Y196" i="11"/>
  <c r="A197" i="11"/>
  <c r="B197" i="11"/>
  <c r="C197" i="11"/>
  <c r="D197" i="11"/>
  <c r="E197" i="11"/>
  <c r="F197" i="11"/>
  <c r="G197" i="11"/>
  <c r="H197" i="1"/>
  <c r="H197" i="11"/>
  <c r="I197" i="1"/>
  <c r="I197" i="11"/>
  <c r="J197" i="1"/>
  <c r="J197" i="11"/>
  <c r="K197" i="11"/>
  <c r="L197" i="11"/>
  <c r="M197" i="11"/>
  <c r="N197" i="11"/>
  <c r="O197" i="11"/>
  <c r="P197" i="11"/>
  <c r="Q197" i="11"/>
  <c r="R197" i="11"/>
  <c r="S197" i="11"/>
  <c r="T197" i="11"/>
  <c r="U197" i="11"/>
  <c r="V197" i="11"/>
  <c r="W197" i="11"/>
  <c r="X197" i="11"/>
  <c r="Y197" i="11"/>
  <c r="A198" i="11"/>
  <c r="B198" i="11"/>
  <c r="C198" i="11"/>
  <c r="D198" i="11"/>
  <c r="E198" i="11"/>
  <c r="F198" i="11"/>
  <c r="G198" i="11"/>
  <c r="H198" i="1"/>
  <c r="H198" i="11"/>
  <c r="I198" i="1"/>
  <c r="I198" i="11"/>
  <c r="J198" i="1"/>
  <c r="J198" i="11"/>
  <c r="K198" i="11"/>
  <c r="L198" i="11"/>
  <c r="M198" i="11"/>
  <c r="N198" i="11"/>
  <c r="O198" i="11"/>
  <c r="P198" i="11"/>
  <c r="Q198" i="11"/>
  <c r="R198" i="11"/>
  <c r="S198" i="11"/>
  <c r="T198" i="11"/>
  <c r="U198" i="11"/>
  <c r="V198" i="11"/>
  <c r="W198" i="11"/>
  <c r="X198" i="11"/>
  <c r="Y198" i="11"/>
  <c r="A199" i="11"/>
  <c r="B199" i="11"/>
  <c r="C199" i="11"/>
  <c r="D199" i="11"/>
  <c r="E199" i="11"/>
  <c r="F199" i="11"/>
  <c r="G199" i="11"/>
  <c r="H199" i="1"/>
  <c r="H199" i="11"/>
  <c r="I199" i="1"/>
  <c r="I199" i="11"/>
  <c r="J199" i="1"/>
  <c r="J199" i="11"/>
  <c r="K199" i="11"/>
  <c r="L199" i="11"/>
  <c r="M199" i="11"/>
  <c r="N199" i="11"/>
  <c r="O199" i="11"/>
  <c r="P199" i="11"/>
  <c r="Q199" i="11"/>
  <c r="R199" i="11"/>
  <c r="S199" i="11"/>
  <c r="T199" i="11"/>
  <c r="U199" i="11"/>
  <c r="V199" i="11"/>
  <c r="W199" i="11"/>
  <c r="X199" i="11"/>
  <c r="Y199" i="11"/>
  <c r="A200" i="11"/>
  <c r="B200" i="11"/>
  <c r="C200" i="11"/>
  <c r="D200" i="11"/>
  <c r="E200" i="11"/>
  <c r="F200" i="11"/>
  <c r="G200" i="11"/>
  <c r="H200" i="1"/>
  <c r="H200" i="11"/>
  <c r="I200" i="1"/>
  <c r="I200" i="11"/>
  <c r="J200" i="1"/>
  <c r="J200" i="11"/>
  <c r="K200" i="11"/>
  <c r="L200" i="11"/>
  <c r="M200" i="11"/>
  <c r="N200" i="11"/>
  <c r="O200" i="11"/>
  <c r="P200" i="11"/>
  <c r="Q200" i="11"/>
  <c r="R200" i="11"/>
  <c r="S200" i="11"/>
  <c r="T200" i="11"/>
  <c r="U200" i="11"/>
  <c r="V200" i="11"/>
  <c r="W200" i="11"/>
  <c r="X200" i="11"/>
  <c r="Y200" i="11"/>
  <c r="A201" i="11"/>
  <c r="B201" i="11"/>
  <c r="C201" i="11"/>
  <c r="D201" i="11"/>
  <c r="E201" i="11"/>
  <c r="F201" i="11"/>
  <c r="G201" i="11"/>
  <c r="H201" i="1"/>
  <c r="H201" i="11"/>
  <c r="I201" i="1"/>
  <c r="I201" i="11"/>
  <c r="J201" i="1"/>
  <c r="J201" i="11"/>
  <c r="K201" i="11"/>
  <c r="L201" i="11"/>
  <c r="M201" i="11"/>
  <c r="N201" i="11"/>
  <c r="O201" i="11"/>
  <c r="P201" i="11"/>
  <c r="Q201" i="11"/>
  <c r="R201" i="11"/>
  <c r="S201" i="11"/>
  <c r="T201" i="11"/>
  <c r="U201" i="11"/>
  <c r="V201" i="11"/>
  <c r="W201" i="11"/>
  <c r="X201" i="11"/>
  <c r="Y201" i="11"/>
  <c r="A202" i="11"/>
  <c r="B202" i="11"/>
  <c r="C202" i="11"/>
  <c r="D202" i="11"/>
  <c r="E202" i="11"/>
  <c r="F202" i="11"/>
  <c r="G202" i="11"/>
  <c r="H202" i="1"/>
  <c r="H202" i="11"/>
  <c r="I202" i="1"/>
  <c r="I202" i="11"/>
  <c r="J202" i="1"/>
  <c r="J202" i="11"/>
  <c r="K202" i="11"/>
  <c r="L202" i="11"/>
  <c r="M202" i="11"/>
  <c r="N202" i="11"/>
  <c r="O202" i="11"/>
  <c r="P202" i="11"/>
  <c r="Q202" i="11"/>
  <c r="R202" i="11"/>
  <c r="S202" i="11"/>
  <c r="T202" i="11"/>
  <c r="U202" i="11"/>
  <c r="V202" i="11"/>
  <c r="W202" i="11"/>
  <c r="X202" i="11"/>
  <c r="Y202" i="11"/>
  <c r="A203" i="11"/>
  <c r="B203" i="11"/>
  <c r="C203" i="11"/>
  <c r="D203" i="11"/>
  <c r="E203" i="11"/>
  <c r="F203" i="11"/>
  <c r="G203" i="11"/>
  <c r="H203" i="1"/>
  <c r="H203" i="11"/>
  <c r="I203" i="1"/>
  <c r="I203" i="11"/>
  <c r="J203" i="1"/>
  <c r="J203" i="11"/>
  <c r="K203" i="11"/>
  <c r="L203" i="11"/>
  <c r="M203" i="11"/>
  <c r="N203" i="11"/>
  <c r="O203" i="11"/>
  <c r="P203" i="11"/>
  <c r="Q203" i="11"/>
  <c r="R203" i="11"/>
  <c r="S203" i="11"/>
  <c r="T203" i="11"/>
  <c r="U203" i="11"/>
  <c r="V203" i="11"/>
  <c r="W203" i="11"/>
  <c r="X203" i="11"/>
  <c r="Y203" i="11"/>
  <c r="A204" i="11"/>
  <c r="B204" i="11"/>
  <c r="C204" i="11"/>
  <c r="D204" i="11"/>
  <c r="E204" i="11"/>
  <c r="F204" i="11"/>
  <c r="G204" i="11"/>
  <c r="H204" i="1"/>
  <c r="H204" i="11"/>
  <c r="I204" i="1"/>
  <c r="I204" i="11"/>
  <c r="J204" i="1"/>
  <c r="J204" i="11"/>
  <c r="K204" i="11"/>
  <c r="L204" i="11"/>
  <c r="M204" i="11"/>
  <c r="N204" i="11"/>
  <c r="O204" i="11"/>
  <c r="P204" i="11"/>
  <c r="Q204" i="11"/>
  <c r="R204" i="11"/>
  <c r="S204" i="11"/>
  <c r="T204" i="11"/>
  <c r="U204" i="11"/>
  <c r="V204" i="11"/>
  <c r="W204" i="11"/>
  <c r="X204" i="11"/>
  <c r="Y204" i="11"/>
  <c r="A205" i="11"/>
  <c r="B205" i="11"/>
  <c r="C205" i="11"/>
  <c r="D205" i="11"/>
  <c r="E205" i="11"/>
  <c r="F205" i="11"/>
  <c r="G205" i="11"/>
  <c r="H205" i="1"/>
  <c r="H205" i="11"/>
  <c r="I205" i="1"/>
  <c r="I205" i="11"/>
  <c r="J205" i="1"/>
  <c r="J205" i="11"/>
  <c r="K205" i="11"/>
  <c r="L205" i="11"/>
  <c r="M205" i="11"/>
  <c r="N205" i="11"/>
  <c r="O205" i="11"/>
  <c r="P205" i="11"/>
  <c r="Q205" i="11"/>
  <c r="R205" i="11"/>
  <c r="S205" i="11"/>
  <c r="T205" i="11"/>
  <c r="U205" i="11"/>
  <c r="V205" i="11"/>
  <c r="W205" i="11"/>
  <c r="X205" i="11"/>
  <c r="Y205" i="11"/>
  <c r="A206" i="11"/>
  <c r="B206" i="11"/>
  <c r="C206" i="11"/>
  <c r="D206" i="11"/>
  <c r="E206" i="11"/>
  <c r="F206" i="11"/>
  <c r="G206" i="11"/>
  <c r="H206" i="1"/>
  <c r="H206" i="11"/>
  <c r="I206" i="1"/>
  <c r="I206" i="11"/>
  <c r="J206" i="1"/>
  <c r="J206" i="11"/>
  <c r="K206" i="11"/>
  <c r="L206" i="11"/>
  <c r="M206" i="11"/>
  <c r="N206" i="11"/>
  <c r="O206" i="11"/>
  <c r="P206" i="11"/>
  <c r="Q206" i="11"/>
  <c r="R206" i="11"/>
  <c r="S206" i="11"/>
  <c r="T206" i="11"/>
  <c r="U206" i="11"/>
  <c r="V206" i="11"/>
  <c r="W206" i="11"/>
  <c r="X206" i="11"/>
  <c r="Y206" i="11"/>
  <c r="A207" i="11"/>
  <c r="B207" i="11"/>
  <c r="C207" i="11"/>
  <c r="D207" i="11"/>
  <c r="E207" i="11"/>
  <c r="F207" i="11"/>
  <c r="G207" i="11"/>
  <c r="H207" i="1"/>
  <c r="H207" i="11"/>
  <c r="I207" i="1"/>
  <c r="I207" i="11"/>
  <c r="J207" i="1"/>
  <c r="J207" i="11"/>
  <c r="K207" i="11"/>
  <c r="L207" i="11"/>
  <c r="M207" i="11"/>
  <c r="N207" i="11"/>
  <c r="O207" i="11"/>
  <c r="P207" i="11"/>
  <c r="Q207" i="11"/>
  <c r="R207" i="11"/>
  <c r="S207" i="11"/>
  <c r="T207" i="11"/>
  <c r="U207" i="11"/>
  <c r="V207" i="11"/>
  <c r="W207" i="11"/>
  <c r="X207" i="11"/>
  <c r="Y207" i="11"/>
  <c r="A208" i="11"/>
  <c r="B208" i="11"/>
  <c r="C208" i="11"/>
  <c r="D208" i="11"/>
  <c r="E208" i="11"/>
  <c r="F208" i="11"/>
  <c r="G208" i="11"/>
  <c r="H208" i="1"/>
  <c r="H208" i="11"/>
  <c r="I208" i="1"/>
  <c r="I208" i="11"/>
  <c r="J208" i="1"/>
  <c r="J208" i="11"/>
  <c r="K208" i="11"/>
  <c r="L208" i="11"/>
  <c r="M208" i="11"/>
  <c r="N208" i="11"/>
  <c r="O208" i="11"/>
  <c r="P208" i="11"/>
  <c r="Q208" i="11"/>
  <c r="R208" i="11"/>
  <c r="S208" i="11"/>
  <c r="T208" i="11"/>
  <c r="U208" i="11"/>
  <c r="V208" i="11"/>
  <c r="W208" i="11"/>
  <c r="X208" i="11"/>
  <c r="Y208" i="11"/>
  <c r="A209" i="11"/>
  <c r="B209" i="11"/>
  <c r="C209" i="11"/>
  <c r="D209" i="11"/>
  <c r="E209" i="11"/>
  <c r="F209" i="11"/>
  <c r="G209" i="11"/>
  <c r="H209" i="1"/>
  <c r="H209" i="11"/>
  <c r="I209" i="1"/>
  <c r="I209" i="11"/>
  <c r="J209" i="1"/>
  <c r="J209" i="11"/>
  <c r="K209" i="11"/>
  <c r="L209" i="11"/>
  <c r="M209" i="11"/>
  <c r="N209" i="11"/>
  <c r="O209" i="11"/>
  <c r="P209" i="11"/>
  <c r="Q209" i="11"/>
  <c r="R209" i="11"/>
  <c r="S209" i="11"/>
  <c r="T209" i="11"/>
  <c r="U209" i="11"/>
  <c r="V209" i="11"/>
  <c r="W209" i="11"/>
  <c r="X209" i="11"/>
  <c r="Y209" i="11"/>
  <c r="A210" i="11"/>
  <c r="B210" i="11"/>
  <c r="C210" i="11"/>
  <c r="D210" i="11"/>
  <c r="E210" i="11"/>
  <c r="F210" i="11"/>
  <c r="G210" i="11"/>
  <c r="H210" i="1"/>
  <c r="H210" i="11"/>
  <c r="I210" i="1"/>
  <c r="I210" i="11"/>
  <c r="J210" i="1"/>
  <c r="J210" i="11"/>
  <c r="K210" i="11"/>
  <c r="L210" i="11"/>
  <c r="M210" i="11"/>
  <c r="N210" i="11"/>
  <c r="O210" i="11"/>
  <c r="P210" i="11"/>
  <c r="Q210" i="11"/>
  <c r="R210" i="11"/>
  <c r="S210" i="11"/>
  <c r="T210" i="11"/>
  <c r="U210" i="11"/>
  <c r="V210" i="11"/>
  <c r="W210" i="11"/>
  <c r="X210" i="11"/>
  <c r="Y210" i="11"/>
  <c r="A211" i="11"/>
  <c r="B211" i="11"/>
  <c r="C211" i="11"/>
  <c r="D211" i="11"/>
  <c r="E211" i="11"/>
  <c r="F211" i="11"/>
  <c r="G211" i="11"/>
  <c r="H211" i="1"/>
  <c r="H211" i="11"/>
  <c r="I211" i="1"/>
  <c r="I211" i="11"/>
  <c r="J211" i="1"/>
  <c r="J211" i="11"/>
  <c r="K211" i="11"/>
  <c r="L211" i="11"/>
  <c r="M211" i="11"/>
  <c r="N211" i="11"/>
  <c r="O211" i="11"/>
  <c r="P211" i="11"/>
  <c r="Q211" i="11"/>
  <c r="R211" i="11"/>
  <c r="S211" i="11"/>
  <c r="T211" i="11"/>
  <c r="U211" i="11"/>
  <c r="V211" i="11"/>
  <c r="W211" i="11"/>
  <c r="X211" i="11"/>
  <c r="Y211" i="11"/>
  <c r="A212" i="11"/>
  <c r="B212" i="11"/>
  <c r="C212" i="11"/>
  <c r="D212" i="11"/>
  <c r="E212" i="11"/>
  <c r="F212" i="11"/>
  <c r="G212" i="11"/>
  <c r="H212" i="1"/>
  <c r="H212" i="11"/>
  <c r="I212" i="1"/>
  <c r="I212" i="11"/>
  <c r="J212" i="1"/>
  <c r="J212" i="11"/>
  <c r="K212" i="11"/>
  <c r="L212" i="11"/>
  <c r="M212" i="11"/>
  <c r="N212" i="11"/>
  <c r="O212" i="11"/>
  <c r="P212" i="11"/>
  <c r="Q212" i="11"/>
  <c r="R212" i="11"/>
  <c r="S212" i="11"/>
  <c r="T212" i="11"/>
  <c r="U212" i="11"/>
  <c r="V212" i="11"/>
  <c r="W212" i="11"/>
  <c r="X212" i="11"/>
  <c r="Y212" i="11"/>
  <c r="A213" i="11"/>
  <c r="B213" i="11"/>
  <c r="C213" i="11"/>
  <c r="D213" i="11"/>
  <c r="E213" i="11"/>
  <c r="F213" i="11"/>
  <c r="G213" i="11"/>
  <c r="H213" i="1"/>
  <c r="H213" i="11"/>
  <c r="I213" i="1"/>
  <c r="I213" i="11"/>
  <c r="J213" i="1"/>
  <c r="J213" i="11"/>
  <c r="K213" i="11"/>
  <c r="L213" i="11"/>
  <c r="M213" i="11"/>
  <c r="N213" i="11"/>
  <c r="O213" i="11"/>
  <c r="P213" i="11"/>
  <c r="Q213" i="11"/>
  <c r="R213" i="11"/>
  <c r="S213" i="11"/>
  <c r="T213" i="11"/>
  <c r="U213" i="11"/>
  <c r="V213" i="11"/>
  <c r="W213" i="11"/>
  <c r="X213" i="11"/>
  <c r="Y213" i="11"/>
  <c r="A214" i="11"/>
  <c r="B214" i="11"/>
  <c r="C214" i="11"/>
  <c r="D214" i="11"/>
  <c r="E214" i="11"/>
  <c r="F214" i="11"/>
  <c r="G214" i="11"/>
  <c r="H214" i="1"/>
  <c r="H214" i="11"/>
  <c r="I214" i="1"/>
  <c r="I214" i="11"/>
  <c r="J214" i="1"/>
  <c r="J214" i="11"/>
  <c r="K214" i="11"/>
  <c r="L214" i="11"/>
  <c r="M214" i="11"/>
  <c r="N214" i="11"/>
  <c r="O214" i="11"/>
  <c r="P214" i="11"/>
  <c r="Q214" i="11"/>
  <c r="R214" i="11"/>
  <c r="S214" i="11"/>
  <c r="T214" i="11"/>
  <c r="U214" i="11"/>
  <c r="V214" i="11"/>
  <c r="W214" i="11"/>
  <c r="X214" i="11"/>
  <c r="Y214" i="11"/>
  <c r="A215" i="11"/>
  <c r="B215" i="11"/>
  <c r="C215" i="11"/>
  <c r="D215" i="11"/>
  <c r="E215" i="11"/>
  <c r="F215" i="11"/>
  <c r="G215" i="11"/>
  <c r="H215" i="1"/>
  <c r="H215" i="11"/>
  <c r="I215" i="1"/>
  <c r="I215" i="11"/>
  <c r="J215" i="1"/>
  <c r="J215" i="11"/>
  <c r="K215" i="11"/>
  <c r="L215" i="11"/>
  <c r="M215" i="11"/>
  <c r="N215" i="11"/>
  <c r="O215" i="11"/>
  <c r="P215" i="11"/>
  <c r="Q215" i="11"/>
  <c r="R215" i="11"/>
  <c r="S215" i="11"/>
  <c r="T215" i="11"/>
  <c r="U215" i="11"/>
  <c r="V215" i="11"/>
  <c r="W215" i="11"/>
  <c r="X215" i="11"/>
  <c r="Y215" i="11"/>
  <c r="A216" i="11"/>
  <c r="B216" i="11"/>
  <c r="C216" i="11"/>
  <c r="D216" i="11"/>
  <c r="E216" i="11"/>
  <c r="F216" i="11"/>
  <c r="G216" i="11"/>
  <c r="H216" i="1"/>
  <c r="H216" i="11"/>
  <c r="I216" i="1"/>
  <c r="I216" i="11"/>
  <c r="J216" i="1"/>
  <c r="J216" i="11"/>
  <c r="K216" i="11"/>
  <c r="L216" i="11"/>
  <c r="M216" i="11"/>
  <c r="N216" i="11"/>
  <c r="O216" i="11"/>
  <c r="P216" i="11"/>
  <c r="Q216" i="11"/>
  <c r="R216" i="11"/>
  <c r="S216" i="11"/>
  <c r="T216" i="11"/>
  <c r="U216" i="11"/>
  <c r="V216" i="11"/>
  <c r="W216" i="11"/>
  <c r="X216" i="11"/>
  <c r="Y216" i="11"/>
  <c r="A217" i="11"/>
  <c r="B217" i="11"/>
  <c r="C217" i="11"/>
  <c r="D217" i="11"/>
  <c r="E217" i="11"/>
  <c r="F217" i="11"/>
  <c r="G217" i="11"/>
  <c r="H217" i="1"/>
  <c r="H217" i="11"/>
  <c r="I217" i="1"/>
  <c r="I217" i="11"/>
  <c r="J217" i="1"/>
  <c r="J217" i="11"/>
  <c r="K217" i="11"/>
  <c r="L217" i="11"/>
  <c r="M217" i="11"/>
  <c r="N217" i="11"/>
  <c r="O217" i="11"/>
  <c r="P217" i="11"/>
  <c r="Q217" i="11"/>
  <c r="R217" i="11"/>
  <c r="S217" i="11"/>
  <c r="T217" i="11"/>
  <c r="U217" i="11"/>
  <c r="V217" i="11"/>
  <c r="W217" i="11"/>
  <c r="X217" i="11"/>
  <c r="Y217" i="11"/>
  <c r="A218" i="11"/>
  <c r="B218" i="11"/>
  <c r="C218" i="11"/>
  <c r="D218" i="11"/>
  <c r="E218" i="11"/>
  <c r="F218" i="11"/>
  <c r="G218" i="11"/>
  <c r="H218" i="1"/>
  <c r="H218" i="11"/>
  <c r="I218" i="1"/>
  <c r="I218" i="11"/>
  <c r="J218" i="1"/>
  <c r="J218" i="11"/>
  <c r="K218" i="11"/>
  <c r="L218" i="11"/>
  <c r="M218" i="11"/>
  <c r="N218" i="11"/>
  <c r="O218" i="11"/>
  <c r="P218" i="11"/>
  <c r="Q218" i="11"/>
  <c r="R218" i="11"/>
  <c r="S218" i="11"/>
  <c r="T218" i="11"/>
  <c r="U218" i="11"/>
  <c r="V218" i="11"/>
  <c r="W218" i="11"/>
  <c r="X218" i="11"/>
  <c r="Y218" i="11"/>
  <c r="A219" i="11"/>
  <c r="B219" i="11"/>
  <c r="C219" i="11"/>
  <c r="D219" i="11"/>
  <c r="E219" i="11"/>
  <c r="F219" i="11"/>
  <c r="G219" i="11"/>
  <c r="H219" i="1"/>
  <c r="H219" i="11"/>
  <c r="I219" i="1"/>
  <c r="I219" i="11"/>
  <c r="J219" i="1"/>
  <c r="J219" i="11"/>
  <c r="K219" i="11"/>
  <c r="L219" i="11"/>
  <c r="M219" i="11"/>
  <c r="N219" i="11"/>
  <c r="O219" i="11"/>
  <c r="P219" i="11"/>
  <c r="Q219" i="11"/>
  <c r="R219" i="11"/>
  <c r="S219" i="11"/>
  <c r="T219" i="11"/>
  <c r="U219" i="11"/>
  <c r="V219" i="11"/>
  <c r="W219" i="11"/>
  <c r="X219" i="11"/>
  <c r="Y219" i="11"/>
  <c r="A220" i="11"/>
  <c r="B220" i="11"/>
  <c r="C220" i="11"/>
  <c r="D220" i="11"/>
  <c r="E220" i="11"/>
  <c r="F220" i="11"/>
  <c r="G220" i="11"/>
  <c r="H220" i="1"/>
  <c r="H220" i="11"/>
  <c r="I220" i="1"/>
  <c r="I220" i="11"/>
  <c r="J220" i="1"/>
  <c r="J220" i="11"/>
  <c r="K220" i="11"/>
  <c r="L220" i="11"/>
  <c r="M220" i="11"/>
  <c r="N220" i="11"/>
  <c r="O220" i="11"/>
  <c r="P220" i="11"/>
  <c r="Q220" i="11"/>
  <c r="R220" i="11"/>
  <c r="S220" i="11"/>
  <c r="T220" i="11"/>
  <c r="U220" i="11"/>
  <c r="V220" i="11"/>
  <c r="W220" i="11"/>
  <c r="X220" i="11"/>
  <c r="Y220" i="11"/>
  <c r="A221" i="11"/>
  <c r="B221" i="11"/>
  <c r="C221" i="11"/>
  <c r="D221" i="11"/>
  <c r="E221" i="11"/>
  <c r="F221" i="11"/>
  <c r="G221" i="11"/>
  <c r="H221" i="1"/>
  <c r="H221" i="11"/>
  <c r="I221" i="1"/>
  <c r="I221" i="11"/>
  <c r="J221" i="1"/>
  <c r="J221" i="11"/>
  <c r="K221" i="11"/>
  <c r="L221" i="11"/>
  <c r="M221" i="11"/>
  <c r="N221" i="11"/>
  <c r="O221" i="11"/>
  <c r="P221" i="11"/>
  <c r="Q221" i="11"/>
  <c r="R221" i="11"/>
  <c r="S221" i="11"/>
  <c r="T221" i="11"/>
  <c r="U221" i="11"/>
  <c r="V221" i="11"/>
  <c r="W221" i="11"/>
  <c r="X221" i="11"/>
  <c r="Y221" i="11"/>
  <c r="A222" i="11"/>
  <c r="B222" i="11"/>
  <c r="C222" i="11"/>
  <c r="D222" i="11"/>
  <c r="E222" i="11"/>
  <c r="F222" i="11"/>
  <c r="G222" i="11"/>
  <c r="H222" i="1"/>
  <c r="H222" i="11"/>
  <c r="I222" i="1"/>
  <c r="I222" i="11"/>
  <c r="J222" i="1"/>
  <c r="J222" i="11"/>
  <c r="K222" i="11"/>
  <c r="L222" i="11"/>
  <c r="M222" i="11"/>
  <c r="N222" i="11"/>
  <c r="O222" i="11"/>
  <c r="P222" i="11"/>
  <c r="Q222" i="11"/>
  <c r="R222" i="11"/>
  <c r="S222" i="11"/>
  <c r="T222" i="11"/>
  <c r="U222" i="11"/>
  <c r="V222" i="11"/>
  <c r="W222" i="11"/>
  <c r="X222" i="11"/>
  <c r="Y222" i="11"/>
  <c r="A223" i="11"/>
  <c r="B223" i="11"/>
  <c r="C223" i="11"/>
  <c r="D223" i="11"/>
  <c r="E223" i="11"/>
  <c r="F223" i="11"/>
  <c r="G223" i="11"/>
  <c r="H223" i="1"/>
  <c r="H223" i="11"/>
  <c r="I223" i="1"/>
  <c r="I223" i="11"/>
  <c r="J223" i="1"/>
  <c r="J223" i="11"/>
  <c r="K223" i="11"/>
  <c r="L223" i="11"/>
  <c r="M223" i="11"/>
  <c r="N223" i="11"/>
  <c r="O223" i="11"/>
  <c r="P223" i="11"/>
  <c r="Q223" i="11"/>
  <c r="R223" i="11"/>
  <c r="S223" i="11"/>
  <c r="T223" i="11"/>
  <c r="U223" i="11"/>
  <c r="V223" i="11"/>
  <c r="W223" i="11"/>
  <c r="X223" i="11"/>
  <c r="Y223" i="11"/>
  <c r="A224" i="11"/>
  <c r="B224" i="11"/>
  <c r="C224" i="11"/>
  <c r="D224" i="11"/>
  <c r="E224" i="11"/>
  <c r="F224" i="11"/>
  <c r="G224" i="11"/>
  <c r="H224" i="1"/>
  <c r="H224" i="11"/>
  <c r="I224" i="1"/>
  <c r="I224" i="11"/>
  <c r="J224" i="1"/>
  <c r="J224" i="11"/>
  <c r="K224" i="11"/>
  <c r="L224" i="11"/>
  <c r="M224" i="11"/>
  <c r="N224" i="11"/>
  <c r="O224" i="11"/>
  <c r="P224" i="11"/>
  <c r="Q224" i="11"/>
  <c r="R224" i="11"/>
  <c r="S224" i="11"/>
  <c r="T224" i="11"/>
  <c r="U224" i="11"/>
  <c r="V224" i="11"/>
  <c r="W224" i="11"/>
  <c r="X224" i="11"/>
  <c r="Y224" i="11"/>
  <c r="A225" i="11"/>
  <c r="B225" i="11"/>
  <c r="C225" i="11"/>
  <c r="D225" i="11"/>
  <c r="E225" i="11"/>
  <c r="F225" i="11"/>
  <c r="G225" i="11"/>
  <c r="H225" i="1"/>
  <c r="H225" i="11"/>
  <c r="I225" i="1"/>
  <c r="I225" i="11"/>
  <c r="J225" i="1"/>
  <c r="J225" i="11"/>
  <c r="K225" i="11"/>
  <c r="L225" i="11"/>
  <c r="M225" i="11"/>
  <c r="N225" i="11"/>
  <c r="O225" i="11"/>
  <c r="P225" i="11"/>
  <c r="Q225" i="11"/>
  <c r="R225" i="11"/>
  <c r="S225" i="11"/>
  <c r="T225" i="11"/>
  <c r="U225" i="11"/>
  <c r="V225" i="11"/>
  <c r="W225" i="11"/>
  <c r="X225" i="11"/>
  <c r="Y225" i="11"/>
  <c r="A226" i="11"/>
  <c r="B226" i="11"/>
  <c r="C226" i="11"/>
  <c r="D226" i="11"/>
  <c r="E226" i="11"/>
  <c r="F226" i="11"/>
  <c r="G226" i="11"/>
  <c r="H226" i="1"/>
  <c r="H226" i="11"/>
  <c r="I226" i="1"/>
  <c r="I226" i="11"/>
  <c r="J226" i="1"/>
  <c r="J226" i="11"/>
  <c r="K226" i="11"/>
  <c r="L226" i="11"/>
  <c r="M226" i="11"/>
  <c r="N226" i="11"/>
  <c r="O226" i="11"/>
  <c r="P226" i="11"/>
  <c r="Q226" i="11"/>
  <c r="R226" i="11"/>
  <c r="S226" i="11"/>
  <c r="T226" i="11"/>
  <c r="U226" i="11"/>
  <c r="V226" i="11"/>
  <c r="W226" i="11"/>
  <c r="X226" i="11"/>
  <c r="Y226" i="11"/>
  <c r="A227" i="11"/>
  <c r="B227" i="11"/>
  <c r="C227" i="11"/>
  <c r="D227" i="11"/>
  <c r="E227" i="11"/>
  <c r="F227" i="11"/>
  <c r="G227" i="11"/>
  <c r="H227" i="1"/>
  <c r="H227" i="11"/>
  <c r="I227" i="1"/>
  <c r="I227" i="11"/>
  <c r="J227" i="1"/>
  <c r="J227" i="11"/>
  <c r="K227" i="11"/>
  <c r="L227" i="11"/>
  <c r="M227" i="11"/>
  <c r="N227" i="11"/>
  <c r="O227" i="11"/>
  <c r="P227" i="11"/>
  <c r="Q227" i="11"/>
  <c r="R227" i="11"/>
  <c r="S227" i="11"/>
  <c r="T227" i="11"/>
  <c r="U227" i="11"/>
  <c r="V227" i="11"/>
  <c r="W227" i="11"/>
  <c r="X227" i="11"/>
  <c r="Y227" i="11"/>
  <c r="A228" i="11"/>
  <c r="B228" i="11"/>
  <c r="C228" i="11"/>
  <c r="D228" i="11"/>
  <c r="E228" i="11"/>
  <c r="F228" i="11"/>
  <c r="G228" i="11"/>
  <c r="H228" i="1"/>
  <c r="H228" i="11"/>
  <c r="I228" i="1"/>
  <c r="I228" i="11"/>
  <c r="J228" i="1"/>
  <c r="J228" i="11"/>
  <c r="K228" i="11"/>
  <c r="L228" i="11"/>
  <c r="M228" i="11"/>
  <c r="N228" i="11"/>
  <c r="O228" i="11"/>
  <c r="P228" i="11"/>
  <c r="Q228" i="11"/>
  <c r="R228" i="11"/>
  <c r="S228" i="11"/>
  <c r="T228" i="11"/>
  <c r="U228" i="11"/>
  <c r="V228" i="11"/>
  <c r="W228" i="11"/>
  <c r="X228" i="11"/>
  <c r="Y228" i="11"/>
  <c r="A229" i="11"/>
  <c r="B229" i="11"/>
  <c r="C229" i="11"/>
  <c r="D229" i="11"/>
  <c r="E229" i="11"/>
  <c r="F229" i="11"/>
  <c r="G229" i="11"/>
  <c r="H229" i="1"/>
  <c r="H229" i="11"/>
  <c r="I229" i="1"/>
  <c r="I229" i="11"/>
  <c r="J229" i="1"/>
  <c r="J229" i="11"/>
  <c r="K229" i="11"/>
  <c r="L229" i="11"/>
  <c r="M229" i="11"/>
  <c r="N229" i="11"/>
  <c r="O229" i="11"/>
  <c r="P229" i="11"/>
  <c r="Q229" i="11"/>
  <c r="R229" i="11"/>
  <c r="S229" i="11"/>
  <c r="T229" i="11"/>
  <c r="U229" i="11"/>
  <c r="V229" i="11"/>
  <c r="W229" i="11"/>
  <c r="X229" i="11"/>
  <c r="Y229" i="11"/>
  <c r="A230" i="11"/>
  <c r="B230" i="11"/>
  <c r="C230" i="11"/>
  <c r="D230" i="11"/>
  <c r="E230" i="11"/>
  <c r="F230" i="11"/>
  <c r="G230" i="11"/>
  <c r="H230" i="1"/>
  <c r="H230" i="11"/>
  <c r="I230" i="1"/>
  <c r="I230" i="11"/>
  <c r="J230" i="1"/>
  <c r="J230" i="11"/>
  <c r="K230" i="11"/>
  <c r="L230" i="11"/>
  <c r="M230" i="11"/>
  <c r="N230" i="11"/>
  <c r="O230" i="11"/>
  <c r="P230" i="11"/>
  <c r="Q230" i="11"/>
  <c r="R230" i="11"/>
  <c r="S230" i="11"/>
  <c r="T230" i="11"/>
  <c r="U230" i="11"/>
  <c r="V230" i="11"/>
  <c r="W230" i="11"/>
  <c r="X230" i="11"/>
  <c r="Y230" i="11"/>
  <c r="A231" i="11"/>
  <c r="B231" i="11"/>
  <c r="C231" i="11"/>
  <c r="D231" i="11"/>
  <c r="E231" i="11"/>
  <c r="F231" i="11"/>
  <c r="G231" i="11"/>
  <c r="H231" i="1"/>
  <c r="H231" i="11"/>
  <c r="I231" i="1"/>
  <c r="I231" i="11"/>
  <c r="J231" i="1"/>
  <c r="J231" i="11"/>
  <c r="K231" i="11"/>
  <c r="L231" i="11"/>
  <c r="M231" i="11"/>
  <c r="N231" i="11"/>
  <c r="O231" i="11"/>
  <c r="P231" i="11"/>
  <c r="Q231" i="11"/>
  <c r="R231" i="11"/>
  <c r="S231" i="11"/>
  <c r="T231" i="11"/>
  <c r="U231" i="11"/>
  <c r="V231" i="11"/>
  <c r="W231" i="11"/>
  <c r="X231" i="11"/>
  <c r="Y231" i="11"/>
  <c r="A232" i="11"/>
  <c r="B232" i="11"/>
  <c r="C232" i="11"/>
  <c r="D232" i="11"/>
  <c r="E232" i="11"/>
  <c r="F232" i="11"/>
  <c r="G232" i="11"/>
  <c r="H232" i="1"/>
  <c r="H232" i="11"/>
  <c r="I232" i="1"/>
  <c r="I232" i="11"/>
  <c r="J232" i="1"/>
  <c r="J232" i="11"/>
  <c r="K232" i="11"/>
  <c r="L232" i="11"/>
  <c r="M232" i="11"/>
  <c r="N232" i="11"/>
  <c r="O232" i="11"/>
  <c r="P232" i="11"/>
  <c r="Q232" i="11"/>
  <c r="R232" i="11"/>
  <c r="S232" i="11"/>
  <c r="T232" i="11"/>
  <c r="U232" i="11"/>
  <c r="V232" i="11"/>
  <c r="W232" i="11"/>
  <c r="X232" i="11"/>
  <c r="Y232" i="11"/>
  <c r="A233" i="11"/>
  <c r="B233" i="11"/>
  <c r="C233" i="11"/>
  <c r="D233" i="11"/>
  <c r="E233" i="11"/>
  <c r="F233" i="11"/>
  <c r="G233" i="11"/>
  <c r="H233" i="1"/>
  <c r="H233" i="11"/>
  <c r="I233" i="1"/>
  <c r="I233" i="11"/>
  <c r="J233" i="1"/>
  <c r="J233" i="11"/>
  <c r="K233" i="11"/>
  <c r="L233" i="11"/>
  <c r="M233" i="11"/>
  <c r="N233" i="11"/>
  <c r="O233" i="11"/>
  <c r="P233" i="11"/>
  <c r="Q233" i="11"/>
  <c r="R233" i="11"/>
  <c r="S233" i="11"/>
  <c r="T233" i="11"/>
  <c r="U233" i="11"/>
  <c r="V233" i="11"/>
  <c r="W233" i="11"/>
  <c r="X233" i="11"/>
  <c r="Y233" i="11"/>
  <c r="A234" i="11"/>
  <c r="B234" i="11"/>
  <c r="C234" i="11"/>
  <c r="D234" i="11"/>
  <c r="E234" i="11"/>
  <c r="F234" i="11"/>
  <c r="G234" i="11"/>
  <c r="H234" i="1"/>
  <c r="H234" i="11"/>
  <c r="I234" i="1"/>
  <c r="I234" i="11"/>
  <c r="J234" i="1"/>
  <c r="J234" i="11"/>
  <c r="K234" i="11"/>
  <c r="L234" i="11"/>
  <c r="M234" i="11"/>
  <c r="N234" i="11"/>
  <c r="O234" i="11"/>
  <c r="P234" i="11"/>
  <c r="Q234" i="11"/>
  <c r="R234" i="11"/>
  <c r="S234" i="11"/>
  <c r="T234" i="11"/>
  <c r="U234" i="11"/>
  <c r="V234" i="11"/>
  <c r="W234" i="11"/>
  <c r="X234" i="11"/>
  <c r="Y234" i="11"/>
  <c r="A235" i="11"/>
  <c r="B235" i="11"/>
  <c r="C235" i="11"/>
  <c r="D235" i="11"/>
  <c r="E235" i="11"/>
  <c r="F235" i="11"/>
  <c r="G235" i="11"/>
  <c r="H235" i="1"/>
  <c r="H235" i="11"/>
  <c r="I235" i="1"/>
  <c r="I235" i="11"/>
  <c r="J235" i="1"/>
  <c r="J235" i="11"/>
  <c r="K235" i="11"/>
  <c r="L235" i="11"/>
  <c r="M235" i="11"/>
  <c r="N235" i="11"/>
  <c r="O235" i="11"/>
  <c r="P235" i="11"/>
  <c r="Q235" i="11"/>
  <c r="R235" i="11"/>
  <c r="S235" i="11"/>
  <c r="T235" i="11"/>
  <c r="U235" i="11"/>
  <c r="V235" i="11"/>
  <c r="W235" i="11"/>
  <c r="X235" i="11"/>
  <c r="Y235" i="11"/>
  <c r="A236" i="11"/>
  <c r="B236" i="11"/>
  <c r="C236" i="11"/>
  <c r="D236" i="11"/>
  <c r="E236" i="11"/>
  <c r="F236" i="11"/>
  <c r="G236" i="11"/>
  <c r="H236" i="1"/>
  <c r="H236" i="11"/>
  <c r="I236" i="1"/>
  <c r="I236" i="11"/>
  <c r="J236" i="1"/>
  <c r="J236" i="11"/>
  <c r="K236" i="11"/>
  <c r="L236" i="11"/>
  <c r="M236" i="11"/>
  <c r="N236" i="11"/>
  <c r="O236" i="11"/>
  <c r="P236" i="11"/>
  <c r="Q236" i="11"/>
  <c r="R236" i="11"/>
  <c r="S236" i="11"/>
  <c r="T236" i="11"/>
  <c r="U236" i="11"/>
  <c r="V236" i="11"/>
  <c r="W236" i="11"/>
  <c r="X236" i="11"/>
  <c r="Y236" i="11"/>
  <c r="A237" i="11"/>
  <c r="B237" i="11"/>
  <c r="C237" i="11"/>
  <c r="D237" i="11"/>
  <c r="E237" i="11"/>
  <c r="F237" i="11"/>
  <c r="G237" i="11"/>
  <c r="H237" i="1"/>
  <c r="H237" i="11"/>
  <c r="I237" i="1"/>
  <c r="I237" i="11"/>
  <c r="J237" i="1"/>
  <c r="J237" i="11"/>
  <c r="K237" i="11"/>
  <c r="L237" i="11"/>
  <c r="M237" i="11"/>
  <c r="N237" i="11"/>
  <c r="O237" i="11"/>
  <c r="P237" i="11"/>
  <c r="Q237" i="11"/>
  <c r="R237" i="11"/>
  <c r="S237" i="11"/>
  <c r="T237" i="11"/>
  <c r="U237" i="11"/>
  <c r="V237" i="11"/>
  <c r="W237" i="11"/>
  <c r="X237" i="11"/>
  <c r="Y237" i="11"/>
  <c r="A238" i="11"/>
  <c r="B238" i="11"/>
  <c r="C238" i="11"/>
  <c r="D238" i="11"/>
  <c r="E238" i="11"/>
  <c r="F238" i="11"/>
  <c r="G238" i="11"/>
  <c r="H238" i="1"/>
  <c r="H238" i="11"/>
  <c r="I238" i="1"/>
  <c r="I238" i="11"/>
  <c r="J238" i="1"/>
  <c r="J238" i="11"/>
  <c r="K238" i="11"/>
  <c r="L238" i="11"/>
  <c r="M238" i="11"/>
  <c r="N238" i="11"/>
  <c r="O238" i="11"/>
  <c r="P238" i="11"/>
  <c r="Q238" i="11"/>
  <c r="R238" i="11"/>
  <c r="S238" i="11"/>
  <c r="T238" i="11"/>
  <c r="U238" i="11"/>
  <c r="V238" i="11"/>
  <c r="W238" i="11"/>
  <c r="X238" i="11"/>
  <c r="Y238" i="11"/>
  <c r="A239" i="11"/>
  <c r="B239" i="11"/>
  <c r="C239" i="11"/>
  <c r="D239" i="11"/>
  <c r="E239" i="11"/>
  <c r="F239" i="11"/>
  <c r="G239" i="11"/>
  <c r="H239" i="1"/>
  <c r="H239" i="11"/>
  <c r="I239" i="1"/>
  <c r="I239" i="11"/>
  <c r="J239" i="1"/>
  <c r="J239" i="11"/>
  <c r="K239" i="11"/>
  <c r="L239" i="11"/>
  <c r="M239" i="11"/>
  <c r="N239" i="11"/>
  <c r="O239" i="11"/>
  <c r="P239" i="11"/>
  <c r="Q239" i="11"/>
  <c r="R239" i="11"/>
  <c r="S239" i="11"/>
  <c r="T239" i="11"/>
  <c r="U239" i="11"/>
  <c r="V239" i="11"/>
  <c r="W239" i="11"/>
  <c r="X239" i="11"/>
  <c r="Y239" i="11"/>
  <c r="A240" i="11"/>
  <c r="B240" i="11"/>
  <c r="C240" i="11"/>
  <c r="D240" i="11"/>
  <c r="E240" i="11"/>
  <c r="F240" i="11"/>
  <c r="G240" i="11"/>
  <c r="H240" i="1"/>
  <c r="H240" i="11"/>
  <c r="I240" i="1"/>
  <c r="I240" i="11"/>
  <c r="J240" i="1"/>
  <c r="J240" i="11"/>
  <c r="K240" i="11"/>
  <c r="L240" i="11"/>
  <c r="M240" i="11"/>
  <c r="N240" i="11"/>
  <c r="O240" i="11"/>
  <c r="P240" i="11"/>
  <c r="Q240" i="11"/>
  <c r="R240" i="11"/>
  <c r="S240" i="11"/>
  <c r="T240" i="11"/>
  <c r="U240" i="11"/>
  <c r="V240" i="11"/>
  <c r="W240" i="11"/>
  <c r="X240" i="11"/>
  <c r="Y240" i="11"/>
  <c r="A241" i="11"/>
  <c r="B241" i="11"/>
  <c r="C241" i="11"/>
  <c r="D241" i="11"/>
  <c r="E241" i="11"/>
  <c r="F241" i="11"/>
  <c r="G241" i="11"/>
  <c r="H241" i="1"/>
  <c r="H241" i="11"/>
  <c r="I241" i="1"/>
  <c r="I241" i="11"/>
  <c r="J241" i="1"/>
  <c r="J241" i="11"/>
  <c r="K241" i="11"/>
  <c r="L241" i="11"/>
  <c r="M241" i="11"/>
  <c r="N241" i="11"/>
  <c r="O241" i="11"/>
  <c r="P241" i="11"/>
  <c r="Q241" i="11"/>
  <c r="R241" i="11"/>
  <c r="S241" i="11"/>
  <c r="T241" i="11"/>
  <c r="U241" i="11"/>
  <c r="V241" i="11"/>
  <c r="W241" i="11"/>
  <c r="X241" i="11"/>
  <c r="Y241" i="11"/>
  <c r="A242" i="11"/>
  <c r="B242" i="11"/>
  <c r="C242" i="11"/>
  <c r="D242" i="11"/>
  <c r="E242" i="11"/>
  <c r="F242" i="11"/>
  <c r="G242" i="11"/>
  <c r="H242" i="1"/>
  <c r="H242" i="11"/>
  <c r="I242" i="1"/>
  <c r="I242" i="11"/>
  <c r="J242" i="1"/>
  <c r="J242" i="11"/>
  <c r="K242" i="11"/>
  <c r="L242" i="11"/>
  <c r="M242" i="11"/>
  <c r="N242" i="11"/>
  <c r="O242" i="11"/>
  <c r="P242" i="11"/>
  <c r="Q242" i="11"/>
  <c r="R242" i="11"/>
  <c r="S242" i="11"/>
  <c r="T242" i="11"/>
  <c r="U242" i="11"/>
  <c r="V242" i="11"/>
  <c r="W242" i="11"/>
  <c r="X242" i="11"/>
  <c r="Y242" i="11"/>
  <c r="A243" i="11"/>
  <c r="B243" i="11"/>
  <c r="C243" i="11"/>
  <c r="D243" i="11"/>
  <c r="E243" i="11"/>
  <c r="F243" i="11"/>
  <c r="G243" i="11"/>
  <c r="H243" i="1"/>
  <c r="H243" i="11"/>
  <c r="I243" i="1"/>
  <c r="I243" i="11"/>
  <c r="J243" i="1"/>
  <c r="J243" i="11"/>
  <c r="K243" i="11"/>
  <c r="L243" i="11"/>
  <c r="M243" i="11"/>
  <c r="N243" i="11"/>
  <c r="O243" i="11"/>
  <c r="P243" i="11"/>
  <c r="Q243" i="11"/>
  <c r="R243" i="11"/>
  <c r="S243" i="11"/>
  <c r="T243" i="11"/>
  <c r="U243" i="11"/>
  <c r="V243" i="11"/>
  <c r="W243" i="11"/>
  <c r="X243" i="11"/>
  <c r="Y243" i="11"/>
  <c r="A244" i="11"/>
  <c r="B244" i="11"/>
  <c r="C244" i="11"/>
  <c r="D244" i="11"/>
  <c r="E244" i="11"/>
  <c r="F244" i="11"/>
  <c r="G244" i="11"/>
  <c r="H244" i="1"/>
  <c r="H244" i="11"/>
  <c r="I244" i="1"/>
  <c r="I244" i="11"/>
  <c r="J244" i="1"/>
  <c r="J244" i="11"/>
  <c r="K244" i="11"/>
  <c r="L244" i="11"/>
  <c r="M244" i="11"/>
  <c r="N244" i="11"/>
  <c r="O244" i="11"/>
  <c r="P244" i="11"/>
  <c r="Q244" i="11"/>
  <c r="R244" i="11"/>
  <c r="S244" i="11"/>
  <c r="T244" i="11"/>
  <c r="U244" i="11"/>
  <c r="V244" i="11"/>
  <c r="W244" i="11"/>
  <c r="X244" i="11"/>
  <c r="Y244" i="11"/>
  <c r="A245" i="11"/>
  <c r="B245" i="11"/>
  <c r="C245" i="11"/>
  <c r="D245" i="11"/>
  <c r="E245" i="11"/>
  <c r="F245" i="11"/>
  <c r="G245" i="11"/>
  <c r="H245" i="1"/>
  <c r="H245" i="11"/>
  <c r="I245" i="1"/>
  <c r="I245" i="11"/>
  <c r="J245" i="1"/>
  <c r="J245" i="11"/>
  <c r="K245" i="11"/>
  <c r="L245" i="11"/>
  <c r="M245" i="11"/>
  <c r="N245" i="11"/>
  <c r="O245" i="11"/>
  <c r="P245" i="11"/>
  <c r="Q245" i="11"/>
  <c r="R245" i="11"/>
  <c r="S245" i="11"/>
  <c r="T245" i="11"/>
  <c r="U245" i="11"/>
  <c r="V245" i="11"/>
  <c r="W245" i="11"/>
  <c r="X245" i="11"/>
  <c r="Y245" i="11"/>
  <c r="A246" i="11"/>
  <c r="B246" i="11"/>
  <c r="C246" i="11"/>
  <c r="D246" i="11"/>
  <c r="E246" i="11"/>
  <c r="F246" i="11"/>
  <c r="G246" i="11"/>
  <c r="H246" i="1"/>
  <c r="H246" i="11"/>
  <c r="I246" i="1"/>
  <c r="I246" i="11"/>
  <c r="J246" i="1"/>
  <c r="J246" i="11"/>
  <c r="K246" i="11"/>
  <c r="L246" i="11"/>
  <c r="M246" i="11"/>
  <c r="N246" i="11"/>
  <c r="O246" i="11"/>
  <c r="P246" i="11"/>
  <c r="Q246" i="11"/>
  <c r="R246" i="11"/>
  <c r="S246" i="11"/>
  <c r="T246" i="11"/>
  <c r="U246" i="11"/>
  <c r="V246" i="11"/>
  <c r="W246" i="11"/>
  <c r="X246" i="11"/>
  <c r="Y246" i="11"/>
  <c r="A247" i="11"/>
  <c r="B247" i="11"/>
  <c r="C247" i="11"/>
  <c r="D247" i="11"/>
  <c r="E247" i="11"/>
  <c r="F247" i="11"/>
  <c r="G247" i="11"/>
  <c r="H247" i="1"/>
  <c r="H247" i="11"/>
  <c r="I247" i="1"/>
  <c r="I247" i="11"/>
  <c r="J247" i="1"/>
  <c r="J247" i="11"/>
  <c r="K247" i="11"/>
  <c r="L247" i="11"/>
  <c r="M247" i="11"/>
  <c r="N247" i="11"/>
  <c r="O247" i="11"/>
  <c r="P247" i="11"/>
  <c r="Q247" i="11"/>
  <c r="R247" i="11"/>
  <c r="S247" i="11"/>
  <c r="T247" i="11"/>
  <c r="U247" i="11"/>
  <c r="V247" i="11"/>
  <c r="W247" i="11"/>
  <c r="X247" i="11"/>
  <c r="Y247" i="11"/>
  <c r="A248" i="11"/>
  <c r="B248" i="11"/>
  <c r="C248" i="11"/>
  <c r="D248" i="11"/>
  <c r="E248" i="11"/>
  <c r="F248" i="11"/>
  <c r="G248" i="11"/>
  <c r="H248" i="1"/>
  <c r="H248" i="11"/>
  <c r="I248" i="1"/>
  <c r="I248" i="11"/>
  <c r="J248" i="1"/>
  <c r="J248" i="11"/>
  <c r="K248" i="11"/>
  <c r="L248" i="11"/>
  <c r="M248" i="11"/>
  <c r="N248" i="11"/>
  <c r="O248" i="11"/>
  <c r="P248" i="11"/>
  <c r="Q248" i="11"/>
  <c r="R248" i="11"/>
  <c r="S248" i="11"/>
  <c r="T248" i="11"/>
  <c r="U248" i="11"/>
  <c r="V248" i="11"/>
  <c r="W248" i="11"/>
  <c r="X248" i="11"/>
  <c r="Y248" i="11"/>
  <c r="A249" i="11"/>
  <c r="B249" i="11"/>
  <c r="C249" i="11"/>
  <c r="D249" i="11"/>
  <c r="E249" i="11"/>
  <c r="F249" i="11"/>
  <c r="G249" i="11"/>
  <c r="H249" i="1"/>
  <c r="H249" i="11"/>
  <c r="I249" i="1"/>
  <c r="I249" i="11"/>
  <c r="J249" i="1"/>
  <c r="J249" i="11"/>
  <c r="K249" i="11"/>
  <c r="L249" i="11"/>
  <c r="M249" i="11"/>
  <c r="N249" i="11"/>
  <c r="O249" i="11"/>
  <c r="P249" i="11"/>
  <c r="Q249" i="11"/>
  <c r="R249" i="11"/>
  <c r="S249" i="11"/>
  <c r="T249" i="11"/>
  <c r="U249" i="11"/>
  <c r="V249" i="11"/>
  <c r="W249" i="11"/>
  <c r="X249" i="11"/>
  <c r="Y249" i="11"/>
  <c r="A250" i="11"/>
  <c r="B250" i="11"/>
  <c r="C250" i="11"/>
  <c r="D250" i="11"/>
  <c r="E250" i="11"/>
  <c r="F250" i="11"/>
  <c r="G250" i="11"/>
  <c r="H250" i="1"/>
  <c r="H250" i="11"/>
  <c r="I250" i="1"/>
  <c r="I250" i="11"/>
  <c r="J250" i="1"/>
  <c r="J250" i="11"/>
  <c r="K250" i="11"/>
  <c r="L250" i="11"/>
  <c r="M250" i="11"/>
  <c r="N250" i="11"/>
  <c r="O250" i="11"/>
  <c r="P250" i="11"/>
  <c r="Q250" i="11"/>
  <c r="R250" i="11"/>
  <c r="S250" i="11"/>
  <c r="T250" i="11"/>
  <c r="U250" i="11"/>
  <c r="V250" i="11"/>
  <c r="W250" i="11"/>
  <c r="X250" i="11"/>
  <c r="Y250" i="11"/>
  <c r="A251" i="11"/>
  <c r="B251" i="11"/>
  <c r="C251" i="11"/>
  <c r="D251" i="11"/>
  <c r="E251" i="11"/>
  <c r="F251" i="11"/>
  <c r="G251" i="11"/>
  <c r="H251" i="1"/>
  <c r="H251" i="11"/>
  <c r="I251" i="1"/>
  <c r="I251" i="11"/>
  <c r="J251" i="1"/>
  <c r="J251" i="11"/>
  <c r="K251" i="11"/>
  <c r="L251" i="11"/>
  <c r="M251" i="11"/>
  <c r="N251" i="11"/>
  <c r="O251" i="11"/>
  <c r="P251" i="11"/>
  <c r="Q251" i="11"/>
  <c r="R251" i="11"/>
  <c r="S251" i="11"/>
  <c r="T251" i="11"/>
  <c r="U251" i="11"/>
  <c r="V251" i="11"/>
  <c r="W251" i="11"/>
  <c r="X251" i="11"/>
  <c r="Y251" i="11"/>
  <c r="A252" i="11"/>
  <c r="B252" i="11"/>
  <c r="C252" i="11"/>
  <c r="D252" i="11"/>
  <c r="E252" i="11"/>
  <c r="F252" i="11"/>
  <c r="G252" i="11"/>
  <c r="H252" i="1"/>
  <c r="H252" i="11"/>
  <c r="I252" i="1"/>
  <c r="I252" i="11"/>
  <c r="J252" i="1"/>
  <c r="J252" i="11"/>
  <c r="K252" i="11"/>
  <c r="L252" i="11"/>
  <c r="M252" i="11"/>
  <c r="N252" i="11"/>
  <c r="O252" i="11"/>
  <c r="P252" i="11"/>
  <c r="Q252" i="11"/>
  <c r="R252" i="11"/>
  <c r="S252" i="11"/>
  <c r="T252" i="11"/>
  <c r="U252" i="11"/>
  <c r="V252" i="11"/>
  <c r="W252" i="11"/>
  <c r="X252" i="11"/>
  <c r="Y252" i="11"/>
  <c r="A253" i="11"/>
  <c r="B253" i="11"/>
  <c r="C253" i="11"/>
  <c r="D253" i="11"/>
  <c r="E253" i="11"/>
  <c r="F253" i="11"/>
  <c r="G253" i="11"/>
  <c r="H253" i="1"/>
  <c r="H253" i="11"/>
  <c r="I253" i="1"/>
  <c r="I253" i="11"/>
  <c r="J253" i="1"/>
  <c r="J253" i="11"/>
  <c r="K253" i="11"/>
  <c r="L253" i="11"/>
  <c r="M253" i="11"/>
  <c r="N253" i="11"/>
  <c r="O253" i="11"/>
  <c r="P253" i="11"/>
  <c r="Q253" i="11"/>
  <c r="R253" i="11"/>
  <c r="S253" i="11"/>
  <c r="T253" i="11"/>
  <c r="U253" i="11"/>
  <c r="V253" i="11"/>
  <c r="W253" i="11"/>
  <c r="X253" i="11"/>
  <c r="Y253" i="11"/>
  <c r="A254" i="11"/>
  <c r="B254" i="11"/>
  <c r="C254" i="11"/>
  <c r="D254" i="11"/>
  <c r="E254" i="11"/>
  <c r="F254" i="11"/>
  <c r="G254" i="11"/>
  <c r="H254" i="1"/>
  <c r="H254" i="11"/>
  <c r="I254" i="1"/>
  <c r="I254" i="11"/>
  <c r="J254" i="1"/>
  <c r="J254" i="11"/>
  <c r="K254" i="11"/>
  <c r="L254" i="11"/>
  <c r="M254" i="11"/>
  <c r="N254" i="11"/>
  <c r="O254" i="11"/>
  <c r="P254" i="11"/>
  <c r="Q254" i="11"/>
  <c r="R254" i="11"/>
  <c r="S254" i="11"/>
  <c r="T254" i="11"/>
  <c r="U254" i="11"/>
  <c r="V254" i="11"/>
  <c r="W254" i="11"/>
  <c r="X254" i="11"/>
  <c r="Y254" i="11"/>
  <c r="A255" i="11"/>
  <c r="B255" i="11"/>
  <c r="C255" i="11"/>
  <c r="D255" i="11"/>
  <c r="E255" i="11"/>
  <c r="F255" i="11"/>
  <c r="G255" i="11"/>
  <c r="H255" i="1"/>
  <c r="H255" i="11"/>
  <c r="I255" i="1"/>
  <c r="I255" i="11"/>
  <c r="J255" i="1"/>
  <c r="J255" i="11"/>
  <c r="K255" i="11"/>
  <c r="L255" i="11"/>
  <c r="M255" i="11"/>
  <c r="N255" i="11"/>
  <c r="O255" i="11"/>
  <c r="P255" i="11"/>
  <c r="Q255" i="11"/>
  <c r="R255" i="11"/>
  <c r="S255" i="11"/>
  <c r="T255" i="11"/>
  <c r="U255" i="11"/>
  <c r="V255" i="11"/>
  <c r="W255" i="11"/>
  <c r="X255" i="11"/>
  <c r="Y255" i="11"/>
  <c r="A256" i="11"/>
  <c r="B256" i="11"/>
  <c r="C256" i="11"/>
  <c r="D256" i="11"/>
  <c r="E256" i="11"/>
  <c r="F256" i="11"/>
  <c r="G256" i="11"/>
  <c r="H256" i="1"/>
  <c r="H256" i="11"/>
  <c r="I256" i="1"/>
  <c r="I256" i="11"/>
  <c r="J256" i="1"/>
  <c r="J256" i="11"/>
  <c r="K256" i="11"/>
  <c r="L256" i="11"/>
  <c r="M256" i="11"/>
  <c r="N256" i="11"/>
  <c r="O256" i="11"/>
  <c r="P256" i="11"/>
  <c r="Q256" i="11"/>
  <c r="R256" i="11"/>
  <c r="S256" i="11"/>
  <c r="T256" i="11"/>
  <c r="U256" i="11"/>
  <c r="V256" i="11"/>
  <c r="W256" i="11"/>
  <c r="X256" i="11"/>
  <c r="Y256" i="11"/>
  <c r="A257" i="11"/>
  <c r="B257" i="11"/>
  <c r="C257" i="11"/>
  <c r="D257" i="11"/>
  <c r="E257" i="11"/>
  <c r="F257" i="11"/>
  <c r="G257" i="11"/>
  <c r="H257" i="1"/>
  <c r="H257" i="11"/>
  <c r="I257" i="1"/>
  <c r="I257" i="11"/>
  <c r="J257" i="1"/>
  <c r="J257" i="11"/>
  <c r="K257" i="11"/>
  <c r="L257" i="11"/>
  <c r="M257" i="11"/>
  <c r="N257" i="11"/>
  <c r="O257" i="11"/>
  <c r="P257" i="11"/>
  <c r="Q257" i="11"/>
  <c r="R257" i="11"/>
  <c r="S257" i="11"/>
  <c r="T257" i="11"/>
  <c r="U257" i="11"/>
  <c r="V257" i="11"/>
  <c r="W257" i="11"/>
  <c r="X257" i="11"/>
  <c r="Y257" i="11"/>
  <c r="A258" i="11"/>
  <c r="B258" i="11"/>
  <c r="C258" i="11"/>
  <c r="D258" i="11"/>
  <c r="E258" i="11"/>
  <c r="F258" i="11"/>
  <c r="G258" i="11"/>
  <c r="H258" i="1"/>
  <c r="H258" i="11"/>
  <c r="I258" i="1"/>
  <c r="I258" i="11"/>
  <c r="J258" i="1"/>
  <c r="J258" i="11"/>
  <c r="K258" i="11"/>
  <c r="L258" i="11"/>
  <c r="M258" i="11"/>
  <c r="N258" i="11"/>
  <c r="O258" i="11"/>
  <c r="P258" i="11"/>
  <c r="Q258" i="11"/>
  <c r="R258" i="11"/>
  <c r="S258" i="11"/>
  <c r="T258" i="11"/>
  <c r="U258" i="11"/>
  <c r="V258" i="11"/>
  <c r="W258" i="11"/>
  <c r="X258" i="11"/>
  <c r="Y258" i="11"/>
  <c r="A259" i="11"/>
  <c r="B259" i="11"/>
  <c r="C259" i="11"/>
  <c r="D259" i="11"/>
  <c r="E259" i="11"/>
  <c r="F259" i="11"/>
  <c r="G259" i="11"/>
  <c r="H259" i="1"/>
  <c r="H259" i="11"/>
  <c r="I259" i="1"/>
  <c r="I259" i="11"/>
  <c r="J259" i="1"/>
  <c r="J259" i="11"/>
  <c r="K259" i="11"/>
  <c r="L259" i="11"/>
  <c r="M259" i="11"/>
  <c r="N259" i="11"/>
  <c r="O259" i="11"/>
  <c r="P259" i="11"/>
  <c r="Q259" i="11"/>
  <c r="R259" i="11"/>
  <c r="S259" i="11"/>
  <c r="T259" i="11"/>
  <c r="U259" i="11"/>
  <c r="V259" i="11"/>
  <c r="W259" i="11"/>
  <c r="X259" i="11"/>
  <c r="Y259" i="11"/>
  <c r="A260" i="11"/>
  <c r="B260" i="11"/>
  <c r="C260" i="11"/>
  <c r="D260" i="11"/>
  <c r="E260" i="11"/>
  <c r="F260" i="11"/>
  <c r="G260" i="11"/>
  <c r="H260" i="1"/>
  <c r="H260" i="11"/>
  <c r="I260" i="1"/>
  <c r="I260" i="11"/>
  <c r="J260" i="1"/>
  <c r="J260" i="11"/>
  <c r="K260" i="11"/>
  <c r="L260" i="11"/>
  <c r="M260" i="11"/>
  <c r="N260" i="11"/>
  <c r="O260" i="11"/>
  <c r="P260" i="11"/>
  <c r="Q260" i="11"/>
  <c r="R260" i="11"/>
  <c r="S260" i="11"/>
  <c r="T260" i="11"/>
  <c r="U260" i="11"/>
  <c r="V260" i="11"/>
  <c r="W260" i="11"/>
  <c r="X260" i="11"/>
  <c r="Y260" i="11"/>
  <c r="A261" i="11"/>
  <c r="B261" i="11"/>
  <c r="C261" i="11"/>
  <c r="D261" i="11"/>
  <c r="E261" i="11"/>
  <c r="F261" i="11"/>
  <c r="G261" i="11"/>
  <c r="H261" i="1"/>
  <c r="H261" i="11"/>
  <c r="I261" i="1"/>
  <c r="I261" i="11"/>
  <c r="J261" i="1"/>
  <c r="J261" i="11"/>
  <c r="K261" i="11"/>
  <c r="L261" i="11"/>
  <c r="M261" i="11"/>
  <c r="N261" i="11"/>
  <c r="O261" i="11"/>
  <c r="P261" i="11"/>
  <c r="Q261" i="11"/>
  <c r="R261" i="11"/>
  <c r="S261" i="11"/>
  <c r="T261" i="11"/>
  <c r="U261" i="11"/>
  <c r="V261" i="11"/>
  <c r="W261" i="11"/>
  <c r="X261" i="11"/>
  <c r="Y261" i="11"/>
  <c r="A262" i="11"/>
  <c r="B262" i="11"/>
  <c r="C262" i="11"/>
  <c r="D262" i="11"/>
  <c r="E262" i="11"/>
  <c r="F262" i="11"/>
  <c r="G262" i="11"/>
  <c r="H262" i="1"/>
  <c r="H262" i="11"/>
  <c r="I262" i="1"/>
  <c r="I262" i="11"/>
  <c r="J262" i="1"/>
  <c r="J262" i="11"/>
  <c r="K262" i="11"/>
  <c r="L262" i="11"/>
  <c r="M262" i="11"/>
  <c r="N262" i="11"/>
  <c r="O262" i="11"/>
  <c r="P262" i="11"/>
  <c r="Q262" i="11"/>
  <c r="R262" i="11"/>
  <c r="S262" i="11"/>
  <c r="T262" i="11"/>
  <c r="U262" i="11"/>
  <c r="V262" i="11"/>
  <c r="W262" i="11"/>
  <c r="X262" i="11"/>
  <c r="Y262" i="11"/>
  <c r="A263" i="11"/>
  <c r="B263" i="11"/>
  <c r="C263" i="11"/>
  <c r="D263" i="11"/>
  <c r="E263" i="11"/>
  <c r="F263" i="11"/>
  <c r="G263" i="11"/>
  <c r="H263" i="1"/>
  <c r="H263" i="11"/>
  <c r="I263" i="1"/>
  <c r="I263" i="11"/>
  <c r="J263" i="1"/>
  <c r="J263" i="11"/>
  <c r="K263" i="11"/>
  <c r="L263" i="11"/>
  <c r="M263" i="11"/>
  <c r="N263" i="11"/>
  <c r="O263" i="11"/>
  <c r="P263" i="11"/>
  <c r="Q263" i="11"/>
  <c r="R263" i="11"/>
  <c r="S263" i="11"/>
  <c r="T263" i="11"/>
  <c r="U263" i="11"/>
  <c r="V263" i="11"/>
  <c r="W263" i="11"/>
  <c r="X263" i="11"/>
  <c r="Y263" i="11"/>
  <c r="A264" i="11"/>
  <c r="B264" i="11"/>
  <c r="C264" i="11"/>
  <c r="D264" i="11"/>
  <c r="E264" i="11"/>
  <c r="F264" i="11"/>
  <c r="G264" i="11"/>
  <c r="H264" i="1"/>
  <c r="H264" i="11"/>
  <c r="I264" i="1"/>
  <c r="I264" i="11"/>
  <c r="J264" i="1"/>
  <c r="J264" i="11"/>
  <c r="K264" i="11"/>
  <c r="L264" i="11"/>
  <c r="M264" i="11"/>
  <c r="N264" i="11"/>
  <c r="O264" i="11"/>
  <c r="P264" i="11"/>
  <c r="Q264" i="11"/>
  <c r="R264" i="11"/>
  <c r="S264" i="11"/>
  <c r="T264" i="11"/>
  <c r="U264" i="11"/>
  <c r="V264" i="11"/>
  <c r="W264" i="11"/>
  <c r="X264" i="11"/>
  <c r="Y264" i="11"/>
  <c r="A265" i="11"/>
  <c r="B265" i="11"/>
  <c r="C265" i="11"/>
  <c r="D265" i="11"/>
  <c r="E265" i="11"/>
  <c r="F265" i="11"/>
  <c r="G265" i="11"/>
  <c r="H265" i="1"/>
  <c r="H265" i="11"/>
  <c r="I265" i="1"/>
  <c r="I265" i="11"/>
  <c r="J265" i="1"/>
  <c r="J265" i="11"/>
  <c r="K265" i="11"/>
  <c r="L265" i="11"/>
  <c r="M265" i="11"/>
  <c r="N265" i="11"/>
  <c r="O265" i="11"/>
  <c r="P265" i="11"/>
  <c r="Q265" i="11"/>
  <c r="R265" i="11"/>
  <c r="S265" i="11"/>
  <c r="T265" i="11"/>
  <c r="U265" i="11"/>
  <c r="V265" i="11"/>
  <c r="W265" i="11"/>
  <c r="X265" i="11"/>
  <c r="Y265" i="11"/>
  <c r="A266" i="11"/>
  <c r="B266" i="11"/>
  <c r="C266" i="11"/>
  <c r="D266" i="11"/>
  <c r="E266" i="11"/>
  <c r="F266" i="11"/>
  <c r="G266" i="11"/>
  <c r="H266" i="1"/>
  <c r="H266" i="11"/>
  <c r="I266" i="1"/>
  <c r="I266" i="11"/>
  <c r="J266" i="1"/>
  <c r="J266" i="11"/>
  <c r="K266" i="11"/>
  <c r="L266" i="11"/>
  <c r="M266" i="11"/>
  <c r="N266" i="11"/>
  <c r="O266" i="11"/>
  <c r="P266" i="11"/>
  <c r="Q266" i="11"/>
  <c r="R266" i="11"/>
  <c r="S266" i="11"/>
  <c r="T266" i="11"/>
  <c r="U266" i="11"/>
  <c r="V266" i="11"/>
  <c r="W266" i="11"/>
  <c r="X266" i="11"/>
  <c r="Y266" i="11"/>
  <c r="A267" i="11"/>
  <c r="B267" i="11"/>
  <c r="C267" i="11"/>
  <c r="D267" i="11"/>
  <c r="E267" i="11"/>
  <c r="F267" i="11"/>
  <c r="G267" i="11"/>
  <c r="H267" i="1"/>
  <c r="H267" i="11"/>
  <c r="I267" i="1"/>
  <c r="I267" i="11"/>
  <c r="J267" i="1"/>
  <c r="J267" i="11"/>
  <c r="K267" i="11"/>
  <c r="L267" i="11"/>
  <c r="M267" i="11"/>
  <c r="N267" i="11"/>
  <c r="O267" i="11"/>
  <c r="P267" i="11"/>
  <c r="Q267" i="11"/>
  <c r="R267" i="11"/>
  <c r="S267" i="11"/>
  <c r="T267" i="11"/>
  <c r="U267" i="11"/>
  <c r="V267" i="11"/>
  <c r="W267" i="11"/>
  <c r="X267" i="11"/>
  <c r="Y267" i="11"/>
  <c r="A268" i="11"/>
  <c r="B268" i="11"/>
  <c r="C268" i="11"/>
  <c r="D268" i="11"/>
  <c r="E268" i="11"/>
  <c r="F268" i="11"/>
  <c r="G268" i="11"/>
  <c r="H268" i="1"/>
  <c r="H268" i="11"/>
  <c r="I268" i="1"/>
  <c r="I268" i="11"/>
  <c r="J268" i="1"/>
  <c r="J268" i="11"/>
  <c r="K268" i="11"/>
  <c r="L268" i="11"/>
  <c r="M268" i="11"/>
  <c r="N268" i="11"/>
  <c r="O268" i="11"/>
  <c r="P268" i="11"/>
  <c r="Q268" i="11"/>
  <c r="R268" i="11"/>
  <c r="S268" i="11"/>
  <c r="T268" i="11"/>
  <c r="U268" i="11"/>
  <c r="V268" i="11"/>
  <c r="W268" i="11"/>
  <c r="X268" i="11"/>
  <c r="Y268" i="11"/>
  <c r="A269" i="11"/>
  <c r="B269" i="11"/>
  <c r="C269" i="11"/>
  <c r="D269" i="11"/>
  <c r="E269" i="11"/>
  <c r="F269" i="11"/>
  <c r="G269" i="11"/>
  <c r="H269" i="1"/>
  <c r="H269" i="11"/>
  <c r="I269" i="1"/>
  <c r="I269" i="11"/>
  <c r="J269" i="1"/>
  <c r="J269" i="11"/>
  <c r="K269" i="11"/>
  <c r="L269" i="11"/>
  <c r="M269" i="11"/>
  <c r="N269" i="11"/>
  <c r="O269" i="11"/>
  <c r="P269" i="11"/>
  <c r="Q269" i="11"/>
  <c r="R269" i="11"/>
  <c r="S269" i="11"/>
  <c r="T269" i="11"/>
  <c r="U269" i="11"/>
  <c r="V269" i="11"/>
  <c r="W269" i="11"/>
  <c r="X269" i="11"/>
  <c r="Y269" i="11"/>
  <c r="A270" i="11"/>
  <c r="B270" i="11"/>
  <c r="C270" i="11"/>
  <c r="D270" i="11"/>
  <c r="E270" i="11"/>
  <c r="F270" i="11"/>
  <c r="G270" i="11"/>
  <c r="H270" i="1"/>
  <c r="H270" i="11"/>
  <c r="I270" i="1"/>
  <c r="I270" i="11"/>
  <c r="J270" i="1"/>
  <c r="J270" i="11"/>
  <c r="K270" i="11"/>
  <c r="L270" i="11"/>
  <c r="M270" i="11"/>
  <c r="N270" i="11"/>
  <c r="O270" i="11"/>
  <c r="P270" i="11"/>
  <c r="Q270" i="11"/>
  <c r="R270" i="11"/>
  <c r="S270" i="11"/>
  <c r="T270" i="11"/>
  <c r="U270" i="11"/>
  <c r="V270" i="11"/>
  <c r="W270" i="11"/>
  <c r="X270" i="11"/>
  <c r="Y270" i="11"/>
  <c r="A271" i="11"/>
  <c r="B271" i="11"/>
  <c r="C271" i="11"/>
  <c r="D271" i="11"/>
  <c r="E271" i="11"/>
  <c r="F271" i="11"/>
  <c r="G271" i="11"/>
  <c r="H271" i="1"/>
  <c r="H271" i="11"/>
  <c r="I271" i="1"/>
  <c r="I271" i="11"/>
  <c r="J271" i="1"/>
  <c r="J271" i="11"/>
  <c r="K271" i="11"/>
  <c r="L271" i="11"/>
  <c r="M271" i="11"/>
  <c r="N271" i="11"/>
  <c r="O271" i="11"/>
  <c r="P271" i="11"/>
  <c r="Q271" i="11"/>
  <c r="R271" i="11"/>
  <c r="S271" i="11"/>
  <c r="T271" i="11"/>
  <c r="U271" i="11"/>
  <c r="V271" i="11"/>
  <c r="W271" i="11"/>
  <c r="X271" i="11"/>
  <c r="Y271" i="11"/>
  <c r="A272" i="11"/>
  <c r="B272" i="11"/>
  <c r="C272" i="11"/>
  <c r="D272" i="11"/>
  <c r="E272" i="11"/>
  <c r="F272" i="11"/>
  <c r="G272" i="11"/>
  <c r="H272" i="1"/>
  <c r="H272" i="11"/>
  <c r="I272" i="1"/>
  <c r="I272" i="11"/>
  <c r="J272" i="1"/>
  <c r="J272" i="11"/>
  <c r="K272" i="11"/>
  <c r="L272" i="11"/>
  <c r="M272" i="11"/>
  <c r="N272" i="11"/>
  <c r="O272" i="11"/>
  <c r="P272" i="11"/>
  <c r="Q272" i="11"/>
  <c r="R272" i="11"/>
  <c r="S272" i="11"/>
  <c r="T272" i="11"/>
  <c r="U272" i="11"/>
  <c r="V272" i="11"/>
  <c r="W272" i="11"/>
  <c r="X272" i="11"/>
  <c r="Y272" i="11"/>
  <c r="A273" i="11"/>
  <c r="B273" i="11"/>
  <c r="C273" i="11"/>
  <c r="D273" i="11"/>
  <c r="E273" i="11"/>
  <c r="F273" i="11"/>
  <c r="G273" i="11"/>
  <c r="H273" i="1"/>
  <c r="H273" i="11"/>
  <c r="I273" i="1"/>
  <c r="I273" i="11"/>
  <c r="J273" i="1"/>
  <c r="J273" i="11"/>
  <c r="K273" i="11"/>
  <c r="L273" i="11"/>
  <c r="M273" i="11"/>
  <c r="N273" i="11"/>
  <c r="O273" i="11"/>
  <c r="P273" i="11"/>
  <c r="Q273" i="11"/>
  <c r="R273" i="11"/>
  <c r="S273" i="11"/>
  <c r="T273" i="11"/>
  <c r="U273" i="11"/>
  <c r="V273" i="11"/>
  <c r="W273" i="11"/>
  <c r="X273" i="11"/>
  <c r="Y273" i="11"/>
  <c r="A274" i="11"/>
  <c r="B274" i="11"/>
  <c r="C274" i="11"/>
  <c r="D274" i="11"/>
  <c r="E274" i="11"/>
  <c r="F274" i="11"/>
  <c r="G274" i="11"/>
  <c r="H274" i="1"/>
  <c r="H274" i="11"/>
  <c r="I274" i="1"/>
  <c r="I274" i="11"/>
  <c r="J274" i="1"/>
  <c r="J274" i="11"/>
  <c r="K274" i="11"/>
  <c r="L274" i="11"/>
  <c r="M274" i="11"/>
  <c r="N274" i="11"/>
  <c r="O274" i="11"/>
  <c r="P274" i="11"/>
  <c r="Q274" i="11"/>
  <c r="R274" i="11"/>
  <c r="S274" i="11"/>
  <c r="T274" i="11"/>
  <c r="U274" i="11"/>
  <c r="V274" i="11"/>
  <c r="W274" i="11"/>
  <c r="X274" i="11"/>
  <c r="Y274" i="11"/>
  <c r="A275" i="11"/>
  <c r="B275" i="11"/>
  <c r="C275" i="11"/>
  <c r="D275" i="11"/>
  <c r="E275" i="11"/>
  <c r="F275" i="11"/>
  <c r="G275" i="11"/>
  <c r="H275" i="1"/>
  <c r="H275" i="11"/>
  <c r="I275" i="1"/>
  <c r="I275" i="11"/>
  <c r="J275" i="1"/>
  <c r="J275" i="11"/>
  <c r="K275" i="11"/>
  <c r="L275" i="11"/>
  <c r="M275" i="11"/>
  <c r="N275" i="11"/>
  <c r="O275" i="11"/>
  <c r="P275" i="11"/>
  <c r="Q275" i="11"/>
  <c r="R275" i="11"/>
  <c r="S275" i="11"/>
  <c r="T275" i="11"/>
  <c r="U275" i="11"/>
  <c r="V275" i="11"/>
  <c r="W275" i="11"/>
  <c r="X275" i="11"/>
  <c r="Y275" i="11"/>
  <c r="A276" i="11"/>
  <c r="B276" i="11"/>
  <c r="C276" i="11"/>
  <c r="D276" i="11"/>
  <c r="E276" i="11"/>
  <c r="F276" i="11"/>
  <c r="G276" i="11"/>
  <c r="H276" i="1"/>
  <c r="H276" i="11"/>
  <c r="I276" i="1"/>
  <c r="I276" i="11"/>
  <c r="J276" i="1"/>
  <c r="J276" i="11"/>
  <c r="K276" i="11"/>
  <c r="L276" i="11"/>
  <c r="M276" i="11"/>
  <c r="N276" i="11"/>
  <c r="O276" i="11"/>
  <c r="P276" i="11"/>
  <c r="Q276" i="11"/>
  <c r="R276" i="11"/>
  <c r="S276" i="11"/>
  <c r="T276" i="11"/>
  <c r="U276" i="11"/>
  <c r="V276" i="11"/>
  <c r="W276" i="11"/>
  <c r="X276" i="11"/>
  <c r="Y276" i="11"/>
  <c r="A277" i="11"/>
  <c r="B277" i="11"/>
  <c r="C277" i="11"/>
  <c r="D277" i="11"/>
  <c r="E277" i="11"/>
  <c r="F277" i="11"/>
  <c r="G277" i="11"/>
  <c r="H277" i="1"/>
  <c r="H277" i="11"/>
  <c r="I277" i="1"/>
  <c r="I277" i="11"/>
  <c r="J277" i="1"/>
  <c r="J277" i="11"/>
  <c r="K277" i="11"/>
  <c r="L277" i="11"/>
  <c r="M277" i="11"/>
  <c r="N277" i="11"/>
  <c r="O277" i="11"/>
  <c r="P277" i="11"/>
  <c r="Q277" i="11"/>
  <c r="R277" i="11"/>
  <c r="S277" i="11"/>
  <c r="T277" i="11"/>
  <c r="U277" i="11"/>
  <c r="V277" i="11"/>
  <c r="W277" i="11"/>
  <c r="X277" i="11"/>
  <c r="Y277" i="11"/>
  <c r="A278" i="11"/>
  <c r="B278" i="11"/>
  <c r="C278" i="11"/>
  <c r="D278" i="11"/>
  <c r="E278" i="11"/>
  <c r="F278" i="11"/>
  <c r="G278" i="11"/>
  <c r="H278" i="1"/>
  <c r="H278" i="11"/>
  <c r="I278" i="1"/>
  <c r="I278" i="11"/>
  <c r="J278" i="1"/>
  <c r="J278" i="11"/>
  <c r="K278" i="11"/>
  <c r="L278" i="11"/>
  <c r="M278" i="11"/>
  <c r="N278" i="11"/>
  <c r="O278" i="11"/>
  <c r="P278" i="11"/>
  <c r="Q278" i="11"/>
  <c r="R278" i="11"/>
  <c r="S278" i="11"/>
  <c r="T278" i="11"/>
  <c r="U278" i="11"/>
  <c r="V278" i="11"/>
  <c r="W278" i="11"/>
  <c r="X278" i="11"/>
  <c r="Y278" i="11"/>
  <c r="A279" i="11"/>
  <c r="B279" i="11"/>
  <c r="C279" i="11"/>
  <c r="D279" i="11"/>
  <c r="E279" i="11"/>
  <c r="F279" i="11"/>
  <c r="G279" i="11"/>
  <c r="H279" i="1"/>
  <c r="H279" i="11"/>
  <c r="I279" i="1"/>
  <c r="I279" i="11"/>
  <c r="J279" i="1"/>
  <c r="J279" i="11"/>
  <c r="K279" i="11"/>
  <c r="L279" i="11"/>
  <c r="M279" i="11"/>
  <c r="N279" i="11"/>
  <c r="O279" i="11"/>
  <c r="P279" i="11"/>
  <c r="Q279" i="11"/>
  <c r="R279" i="11"/>
  <c r="S279" i="11"/>
  <c r="T279" i="11"/>
  <c r="U279" i="11"/>
  <c r="V279" i="11"/>
  <c r="W279" i="11"/>
  <c r="X279" i="11"/>
  <c r="Y279" i="11"/>
  <c r="A280" i="11"/>
  <c r="B280" i="11"/>
  <c r="C280" i="11"/>
  <c r="D280" i="11"/>
  <c r="E280" i="11"/>
  <c r="F280" i="11"/>
  <c r="G280" i="11"/>
  <c r="H280" i="1"/>
  <c r="H280" i="11"/>
  <c r="I280" i="1"/>
  <c r="I280" i="11"/>
  <c r="J280" i="1"/>
  <c r="J280" i="11"/>
  <c r="K280" i="11"/>
  <c r="L280" i="11"/>
  <c r="M280" i="11"/>
  <c r="N280" i="11"/>
  <c r="O280" i="11"/>
  <c r="P280" i="11"/>
  <c r="Q280" i="11"/>
  <c r="R280" i="11"/>
  <c r="S280" i="11"/>
  <c r="T280" i="11"/>
  <c r="U280" i="11"/>
  <c r="V280" i="11"/>
  <c r="W280" i="11"/>
  <c r="X280" i="11"/>
  <c r="Y280" i="11"/>
  <c r="A281" i="11"/>
  <c r="B281" i="11"/>
  <c r="C281" i="11"/>
  <c r="D281" i="11"/>
  <c r="E281" i="11"/>
  <c r="F281" i="11"/>
  <c r="G281" i="11"/>
  <c r="H281" i="1"/>
  <c r="H281" i="11"/>
  <c r="I281" i="1"/>
  <c r="I281" i="11"/>
  <c r="J281" i="1"/>
  <c r="J281" i="11"/>
  <c r="K281" i="11"/>
  <c r="L281" i="11"/>
  <c r="M281" i="11"/>
  <c r="N281" i="11"/>
  <c r="O281" i="11"/>
  <c r="P281" i="11"/>
  <c r="Q281" i="11"/>
  <c r="R281" i="11"/>
  <c r="S281" i="11"/>
  <c r="T281" i="11"/>
  <c r="U281" i="11"/>
  <c r="V281" i="11"/>
  <c r="W281" i="11"/>
  <c r="X281" i="11"/>
  <c r="Y281" i="11"/>
  <c r="A282" i="11"/>
  <c r="B282" i="11"/>
  <c r="C282" i="11"/>
  <c r="D282" i="11"/>
  <c r="E282" i="11"/>
  <c r="F282" i="11"/>
  <c r="G282" i="11"/>
  <c r="H282" i="1"/>
  <c r="H282" i="11"/>
  <c r="I282" i="1"/>
  <c r="I282" i="11"/>
  <c r="J282" i="1"/>
  <c r="J282" i="11"/>
  <c r="K282" i="11"/>
  <c r="L282" i="11"/>
  <c r="M282" i="11"/>
  <c r="N282" i="11"/>
  <c r="O282" i="11"/>
  <c r="P282" i="11"/>
  <c r="Q282" i="11"/>
  <c r="R282" i="11"/>
  <c r="S282" i="11"/>
  <c r="T282" i="11"/>
  <c r="U282" i="11"/>
  <c r="V282" i="11"/>
  <c r="W282" i="11"/>
  <c r="X282" i="11"/>
  <c r="Y282" i="11"/>
  <c r="A283" i="11"/>
  <c r="B283" i="11"/>
  <c r="C283" i="11"/>
  <c r="D283" i="11"/>
  <c r="E283" i="11"/>
  <c r="F283" i="11"/>
  <c r="G283" i="11"/>
  <c r="H283" i="1"/>
  <c r="H283" i="11"/>
  <c r="I283" i="1"/>
  <c r="I283" i="11"/>
  <c r="J283" i="1"/>
  <c r="J283" i="11"/>
  <c r="K283" i="11"/>
  <c r="L283" i="11"/>
  <c r="M283" i="11"/>
  <c r="N283" i="11"/>
  <c r="O283" i="11"/>
  <c r="P283" i="11"/>
  <c r="Q283" i="11"/>
  <c r="R283" i="11"/>
  <c r="S283" i="11"/>
  <c r="T283" i="11"/>
  <c r="U283" i="11"/>
  <c r="V283" i="11"/>
  <c r="W283" i="11"/>
  <c r="X283" i="11"/>
  <c r="Y283" i="11"/>
  <c r="A284" i="11"/>
  <c r="B284" i="11"/>
  <c r="C284" i="11"/>
  <c r="D284" i="11"/>
  <c r="E284" i="11"/>
  <c r="F284" i="11"/>
  <c r="G284" i="11"/>
  <c r="H284" i="1"/>
  <c r="H284" i="11"/>
  <c r="I284" i="1"/>
  <c r="I284" i="11"/>
  <c r="J284" i="1"/>
  <c r="J284" i="11"/>
  <c r="K284" i="11"/>
  <c r="L284" i="11"/>
  <c r="M284" i="11"/>
  <c r="N284" i="11"/>
  <c r="O284" i="11"/>
  <c r="P284" i="11"/>
  <c r="Q284" i="11"/>
  <c r="R284" i="11"/>
  <c r="S284" i="11"/>
  <c r="T284" i="11"/>
  <c r="U284" i="11"/>
  <c r="V284" i="11"/>
  <c r="W284" i="11"/>
  <c r="X284" i="11"/>
  <c r="Y284" i="11"/>
  <c r="A285" i="11"/>
  <c r="B285" i="11"/>
  <c r="C285" i="11"/>
  <c r="D285" i="11"/>
  <c r="E285" i="11"/>
  <c r="F285" i="11"/>
  <c r="G285" i="11"/>
  <c r="H285" i="1"/>
  <c r="H285" i="11"/>
  <c r="I285" i="1"/>
  <c r="I285" i="11"/>
  <c r="J285" i="1"/>
  <c r="J285" i="11"/>
  <c r="K285" i="11"/>
  <c r="L285" i="11"/>
  <c r="M285" i="11"/>
  <c r="N285" i="11"/>
  <c r="O285" i="11"/>
  <c r="P285" i="11"/>
  <c r="Q285" i="11"/>
  <c r="R285" i="11"/>
  <c r="S285" i="11"/>
  <c r="T285" i="11"/>
  <c r="U285" i="11"/>
  <c r="V285" i="11"/>
  <c r="W285" i="11"/>
  <c r="X285" i="11"/>
  <c r="Y285" i="11"/>
  <c r="A286" i="11"/>
  <c r="B286" i="11"/>
  <c r="C286" i="11"/>
  <c r="D286" i="11"/>
  <c r="E286" i="11"/>
  <c r="F286" i="11"/>
  <c r="G286" i="11"/>
  <c r="H286" i="1"/>
  <c r="H286" i="11"/>
  <c r="I286" i="1"/>
  <c r="I286" i="11"/>
  <c r="J286" i="1"/>
  <c r="J286" i="11"/>
  <c r="K286" i="11"/>
  <c r="L286" i="11"/>
  <c r="M286" i="11"/>
  <c r="N286" i="11"/>
  <c r="O286" i="11"/>
  <c r="P286" i="11"/>
  <c r="Q286" i="11"/>
  <c r="R286" i="11"/>
  <c r="S286" i="11"/>
  <c r="T286" i="11"/>
  <c r="U286" i="11"/>
  <c r="V286" i="11"/>
  <c r="W286" i="11"/>
  <c r="X286" i="11"/>
  <c r="Y286" i="11"/>
  <c r="A287" i="11"/>
  <c r="B287" i="11"/>
  <c r="C287" i="11"/>
  <c r="D287" i="11"/>
  <c r="E287" i="11"/>
  <c r="F287" i="11"/>
  <c r="G287" i="11"/>
  <c r="H287" i="1"/>
  <c r="H287" i="11"/>
  <c r="I287" i="1"/>
  <c r="I287" i="11"/>
  <c r="J287" i="1"/>
  <c r="J287" i="11"/>
  <c r="K287" i="11"/>
  <c r="L287" i="11"/>
  <c r="M287" i="11"/>
  <c r="N287" i="11"/>
  <c r="O287" i="11"/>
  <c r="P287" i="11"/>
  <c r="Q287" i="11"/>
  <c r="R287" i="11"/>
  <c r="S287" i="11"/>
  <c r="T287" i="11"/>
  <c r="U287" i="11"/>
  <c r="V287" i="11"/>
  <c r="W287" i="11"/>
  <c r="X287" i="11"/>
  <c r="Y287" i="11"/>
  <c r="A288" i="11"/>
  <c r="B288" i="11"/>
  <c r="C288" i="11"/>
  <c r="D288" i="11"/>
  <c r="E288" i="11"/>
  <c r="F288" i="11"/>
  <c r="G288" i="11"/>
  <c r="H288" i="1"/>
  <c r="H288" i="11"/>
  <c r="I288" i="1"/>
  <c r="I288" i="11"/>
  <c r="J288" i="1"/>
  <c r="J288" i="11"/>
  <c r="K288" i="11"/>
  <c r="L288" i="11"/>
  <c r="M288" i="11"/>
  <c r="N288" i="11"/>
  <c r="O288" i="11"/>
  <c r="P288" i="11"/>
  <c r="Q288" i="11"/>
  <c r="R288" i="11"/>
  <c r="S288" i="11"/>
  <c r="T288" i="11"/>
  <c r="U288" i="11"/>
  <c r="V288" i="11"/>
  <c r="W288" i="11"/>
  <c r="X288" i="11"/>
  <c r="Y288" i="11"/>
  <c r="A289" i="11"/>
  <c r="B289" i="11"/>
  <c r="C289" i="11"/>
  <c r="D289" i="11"/>
  <c r="E289" i="11"/>
  <c r="F289" i="11"/>
  <c r="G289" i="11"/>
  <c r="H289" i="1"/>
  <c r="H289" i="11"/>
  <c r="I289" i="1"/>
  <c r="I289" i="11"/>
  <c r="J289" i="1"/>
  <c r="J289" i="11"/>
  <c r="K289" i="11"/>
  <c r="L289" i="11"/>
  <c r="M289" i="11"/>
  <c r="N289" i="11"/>
  <c r="O289" i="11"/>
  <c r="P289" i="11"/>
  <c r="Q289" i="11"/>
  <c r="R289" i="11"/>
  <c r="S289" i="11"/>
  <c r="T289" i="11"/>
  <c r="U289" i="11"/>
  <c r="V289" i="11"/>
  <c r="W289" i="11"/>
  <c r="X289" i="11"/>
  <c r="Y289" i="11"/>
  <c r="A290" i="11"/>
  <c r="B290" i="11"/>
  <c r="C290" i="11"/>
  <c r="D290" i="11"/>
  <c r="E290" i="11"/>
  <c r="F290" i="11"/>
  <c r="G290" i="11"/>
  <c r="H290" i="1"/>
  <c r="H290" i="11"/>
  <c r="I290" i="1"/>
  <c r="I290" i="11"/>
  <c r="J290" i="1"/>
  <c r="J290" i="11"/>
  <c r="K290" i="11"/>
  <c r="L290" i="11"/>
  <c r="M290" i="11"/>
  <c r="N290" i="11"/>
  <c r="O290" i="11"/>
  <c r="P290" i="11"/>
  <c r="Q290" i="11"/>
  <c r="R290" i="11"/>
  <c r="S290" i="11"/>
  <c r="T290" i="11"/>
  <c r="U290" i="11"/>
  <c r="V290" i="11"/>
  <c r="W290" i="11"/>
  <c r="X290" i="11"/>
  <c r="Y290" i="11"/>
  <c r="A291" i="11"/>
  <c r="B291" i="11"/>
  <c r="C291" i="11"/>
  <c r="D291" i="11"/>
  <c r="E291" i="11"/>
  <c r="F291" i="11"/>
  <c r="G291" i="11"/>
  <c r="H291" i="1"/>
  <c r="H291" i="11"/>
  <c r="I291" i="1"/>
  <c r="I291" i="11"/>
  <c r="J291" i="1"/>
  <c r="J291" i="11"/>
  <c r="K291" i="11"/>
  <c r="L291" i="11"/>
  <c r="M291" i="11"/>
  <c r="N291" i="11"/>
  <c r="O291" i="11"/>
  <c r="P291" i="11"/>
  <c r="Q291" i="11"/>
  <c r="R291" i="11"/>
  <c r="S291" i="11"/>
  <c r="T291" i="11"/>
  <c r="U291" i="11"/>
  <c r="V291" i="11"/>
  <c r="W291" i="11"/>
  <c r="X291" i="11"/>
  <c r="Y291" i="11"/>
  <c r="A292" i="11"/>
  <c r="B292" i="11"/>
  <c r="C292" i="11"/>
  <c r="D292" i="11"/>
  <c r="E292" i="11"/>
  <c r="F292" i="11"/>
  <c r="G292" i="11"/>
  <c r="H292" i="1"/>
  <c r="H292" i="11"/>
  <c r="I292" i="1"/>
  <c r="I292" i="11"/>
  <c r="J292" i="1"/>
  <c r="J292" i="11"/>
  <c r="K292" i="11"/>
  <c r="L292" i="11"/>
  <c r="M292" i="11"/>
  <c r="N292" i="11"/>
  <c r="O292" i="11"/>
  <c r="P292" i="11"/>
  <c r="Q292" i="11"/>
  <c r="R292" i="11"/>
  <c r="S292" i="11"/>
  <c r="T292" i="11"/>
  <c r="U292" i="11"/>
  <c r="V292" i="11"/>
  <c r="W292" i="11"/>
  <c r="X292" i="11"/>
  <c r="Y292" i="11"/>
  <c r="A293" i="11"/>
  <c r="B293" i="11"/>
  <c r="C293" i="11"/>
  <c r="D293" i="11"/>
  <c r="E293" i="11"/>
  <c r="F293" i="11"/>
  <c r="G293" i="11"/>
  <c r="H293" i="1"/>
  <c r="H293" i="11"/>
  <c r="I293" i="1"/>
  <c r="I293" i="11"/>
  <c r="J293" i="1"/>
  <c r="J293" i="11"/>
  <c r="K293" i="11"/>
  <c r="L293" i="11"/>
  <c r="M293" i="11"/>
  <c r="N293" i="11"/>
  <c r="O293" i="11"/>
  <c r="P293" i="11"/>
  <c r="Q293" i="11"/>
  <c r="R293" i="11"/>
  <c r="S293" i="11"/>
  <c r="T293" i="11"/>
  <c r="U293" i="11"/>
  <c r="V293" i="11"/>
  <c r="W293" i="11"/>
  <c r="X293" i="11"/>
  <c r="Y293" i="11"/>
  <c r="A294" i="11"/>
  <c r="B294" i="11"/>
  <c r="C294" i="11"/>
  <c r="D294" i="11"/>
  <c r="E294" i="11"/>
  <c r="F294" i="11"/>
  <c r="G294" i="11"/>
  <c r="H294" i="1"/>
  <c r="H294" i="11"/>
  <c r="I294" i="1"/>
  <c r="I294" i="11"/>
  <c r="J294" i="1"/>
  <c r="J294" i="11"/>
  <c r="K294" i="11"/>
  <c r="L294" i="11"/>
  <c r="M294" i="11"/>
  <c r="N294" i="11"/>
  <c r="O294" i="11"/>
  <c r="P294" i="11"/>
  <c r="Q294" i="11"/>
  <c r="R294" i="11"/>
  <c r="S294" i="11"/>
  <c r="T294" i="11"/>
  <c r="U294" i="11"/>
  <c r="V294" i="11"/>
  <c r="W294" i="11"/>
  <c r="X294" i="11"/>
  <c r="Y294" i="11"/>
  <c r="A295" i="11"/>
  <c r="B295" i="11"/>
  <c r="C295" i="11"/>
  <c r="D295" i="11"/>
  <c r="E295" i="11"/>
  <c r="F295" i="11"/>
  <c r="G295" i="11"/>
  <c r="H295" i="1"/>
  <c r="H295" i="11"/>
  <c r="I295" i="1"/>
  <c r="I295" i="11"/>
  <c r="J295" i="1"/>
  <c r="J295" i="11"/>
  <c r="K295" i="11"/>
  <c r="L295" i="11"/>
  <c r="M295" i="11"/>
  <c r="N295" i="11"/>
  <c r="O295" i="11"/>
  <c r="P295" i="11"/>
  <c r="Q295" i="11"/>
  <c r="R295" i="11"/>
  <c r="S295" i="11"/>
  <c r="T295" i="11"/>
  <c r="U295" i="11"/>
  <c r="V295" i="11"/>
  <c r="W295" i="11"/>
  <c r="X295" i="11"/>
  <c r="Y295" i="11"/>
  <c r="A296" i="11"/>
  <c r="B296" i="11"/>
  <c r="C296" i="11"/>
  <c r="D296" i="11"/>
  <c r="E296" i="11"/>
  <c r="F296" i="11"/>
  <c r="G296" i="11"/>
  <c r="H296" i="1"/>
  <c r="H296" i="11"/>
  <c r="I296" i="1"/>
  <c r="I296" i="11"/>
  <c r="J296" i="1"/>
  <c r="J296" i="11"/>
  <c r="K296" i="11"/>
  <c r="L296" i="11"/>
  <c r="M296" i="11"/>
  <c r="N296" i="11"/>
  <c r="O296" i="11"/>
  <c r="P296" i="11"/>
  <c r="Q296" i="11"/>
  <c r="R296" i="11"/>
  <c r="S296" i="11"/>
  <c r="T296" i="11"/>
  <c r="U296" i="11"/>
  <c r="V296" i="11"/>
  <c r="W296" i="11"/>
  <c r="X296" i="11"/>
  <c r="Y296" i="11"/>
  <c r="A297" i="11"/>
  <c r="B297" i="11"/>
  <c r="C297" i="11"/>
  <c r="D297" i="11"/>
  <c r="E297" i="11"/>
  <c r="F297" i="11"/>
  <c r="G297" i="11"/>
  <c r="H297" i="1"/>
  <c r="H297" i="11"/>
  <c r="I297" i="1"/>
  <c r="I297" i="11"/>
  <c r="J297" i="1"/>
  <c r="J297" i="11"/>
  <c r="K297" i="11"/>
  <c r="L297" i="11"/>
  <c r="M297" i="11"/>
  <c r="N297" i="11"/>
  <c r="O297" i="11"/>
  <c r="P297" i="11"/>
  <c r="Q297" i="11"/>
  <c r="R297" i="11"/>
  <c r="S297" i="11"/>
  <c r="T297" i="11"/>
  <c r="U297" i="11"/>
  <c r="V297" i="11"/>
  <c r="W297" i="11"/>
  <c r="X297" i="11"/>
  <c r="Y297" i="11"/>
  <c r="A298" i="11"/>
  <c r="B298" i="11"/>
  <c r="C298" i="11"/>
  <c r="D298" i="11"/>
  <c r="E298" i="11"/>
  <c r="F298" i="11"/>
  <c r="G298" i="11"/>
  <c r="H298" i="1"/>
  <c r="H298" i="11"/>
  <c r="I298" i="1"/>
  <c r="I298" i="11"/>
  <c r="J298" i="1"/>
  <c r="J298" i="11"/>
  <c r="K298" i="11"/>
  <c r="L298" i="11"/>
  <c r="M298" i="11"/>
  <c r="N298" i="11"/>
  <c r="O298" i="11"/>
  <c r="P298" i="11"/>
  <c r="Q298" i="11"/>
  <c r="R298" i="11"/>
  <c r="S298" i="11"/>
  <c r="T298" i="11"/>
  <c r="U298" i="11"/>
  <c r="V298" i="11"/>
  <c r="W298" i="11"/>
  <c r="X298" i="11"/>
  <c r="Y298" i="11"/>
  <c r="A299" i="11"/>
  <c r="B299" i="11"/>
  <c r="C299" i="11"/>
  <c r="D299" i="11"/>
  <c r="E299" i="11"/>
  <c r="F299" i="11"/>
  <c r="G299" i="11"/>
  <c r="H299" i="1"/>
  <c r="H299" i="11"/>
  <c r="I299" i="1"/>
  <c r="I299" i="11"/>
  <c r="J299" i="1"/>
  <c r="J299" i="11"/>
  <c r="K299" i="11"/>
  <c r="L299" i="11"/>
  <c r="M299" i="11"/>
  <c r="N299" i="11"/>
  <c r="O299" i="11"/>
  <c r="P299" i="11"/>
  <c r="Q299" i="11"/>
  <c r="R299" i="11"/>
  <c r="S299" i="11"/>
  <c r="T299" i="11"/>
  <c r="U299" i="11"/>
  <c r="V299" i="11"/>
  <c r="W299" i="11"/>
  <c r="X299" i="11"/>
  <c r="Y299" i="11"/>
  <c r="A300" i="11"/>
  <c r="B300" i="11"/>
  <c r="C300" i="11"/>
  <c r="D300" i="11"/>
  <c r="E300" i="11"/>
  <c r="F300" i="11"/>
  <c r="G300" i="11"/>
  <c r="H300" i="1"/>
  <c r="H300" i="11"/>
  <c r="I300" i="1"/>
  <c r="I300" i="11"/>
  <c r="J300" i="1"/>
  <c r="J300" i="11"/>
  <c r="K300" i="11"/>
  <c r="L300" i="11"/>
  <c r="M300" i="11"/>
  <c r="N300" i="11"/>
  <c r="O300" i="11"/>
  <c r="P300" i="11"/>
  <c r="Q300" i="11"/>
  <c r="R300" i="11"/>
  <c r="S300" i="11"/>
  <c r="T300" i="11"/>
  <c r="U300" i="11"/>
  <c r="V300" i="11"/>
  <c r="W300" i="11"/>
  <c r="X300" i="11"/>
  <c r="Y300" i="11"/>
  <c r="A301" i="11"/>
  <c r="B301" i="11"/>
  <c r="C301" i="11"/>
  <c r="D301" i="11"/>
  <c r="E301" i="11"/>
  <c r="F301" i="11"/>
  <c r="G301" i="11"/>
  <c r="H301" i="1"/>
  <c r="H301" i="11"/>
  <c r="I301" i="1"/>
  <c r="I301" i="11"/>
  <c r="J301" i="1"/>
  <c r="J301" i="11"/>
  <c r="K301" i="11"/>
  <c r="L301" i="11"/>
  <c r="M301" i="11"/>
  <c r="N301" i="11"/>
  <c r="O301" i="11"/>
  <c r="P301" i="11"/>
  <c r="Q301" i="11"/>
  <c r="R301" i="11"/>
  <c r="S301" i="11"/>
  <c r="T301" i="11"/>
  <c r="U301" i="11"/>
  <c r="V301" i="11"/>
  <c r="W301" i="11"/>
  <c r="X301" i="11"/>
  <c r="Y301" i="11"/>
  <c r="A302" i="11"/>
  <c r="B302" i="11"/>
  <c r="C302" i="11"/>
  <c r="D302" i="11"/>
  <c r="E302" i="11"/>
  <c r="F302" i="11"/>
  <c r="G302" i="11"/>
  <c r="H302" i="1"/>
  <c r="H302" i="11"/>
  <c r="I302" i="1"/>
  <c r="I302" i="11"/>
  <c r="J302" i="1"/>
  <c r="J302" i="11"/>
  <c r="K302" i="11"/>
  <c r="L302" i="11"/>
  <c r="M302" i="11"/>
  <c r="N302" i="11"/>
  <c r="O302" i="11"/>
  <c r="P302" i="11"/>
  <c r="Q302" i="11"/>
  <c r="R302" i="11"/>
  <c r="S302" i="11"/>
  <c r="T302" i="11"/>
  <c r="U302" i="11"/>
  <c r="V302" i="11"/>
  <c r="W302" i="11"/>
  <c r="X302" i="11"/>
  <c r="Y302" i="11"/>
  <c r="A303" i="11"/>
  <c r="B303" i="11"/>
  <c r="C303" i="11"/>
  <c r="D303" i="11"/>
  <c r="E303" i="11"/>
  <c r="F303" i="11"/>
  <c r="G303" i="11"/>
  <c r="H303" i="1"/>
  <c r="H303" i="11"/>
  <c r="I303" i="1"/>
  <c r="I303" i="11"/>
  <c r="J303" i="1"/>
  <c r="J303" i="11"/>
  <c r="K303" i="11"/>
  <c r="L303" i="11"/>
  <c r="M303" i="11"/>
  <c r="N303" i="11"/>
  <c r="O303" i="11"/>
  <c r="P303" i="11"/>
  <c r="Q303" i="11"/>
  <c r="R303" i="11"/>
  <c r="S303" i="11"/>
  <c r="T303" i="11"/>
  <c r="U303" i="11"/>
  <c r="V303" i="11"/>
  <c r="W303" i="11"/>
  <c r="X303" i="11"/>
  <c r="Y303" i="11"/>
  <c r="A304" i="11"/>
  <c r="B304" i="11"/>
  <c r="C304" i="11"/>
  <c r="D304" i="11"/>
  <c r="E304" i="11"/>
  <c r="F304" i="11"/>
  <c r="G304" i="11"/>
  <c r="H304" i="1"/>
  <c r="H304" i="11"/>
  <c r="I304" i="1"/>
  <c r="I304" i="11"/>
  <c r="J304" i="1"/>
  <c r="J304" i="11"/>
  <c r="K304" i="11"/>
  <c r="L304" i="11"/>
  <c r="M304" i="11"/>
  <c r="N304" i="11"/>
  <c r="O304" i="11"/>
  <c r="P304" i="11"/>
  <c r="Q304" i="11"/>
  <c r="R304" i="11"/>
  <c r="S304" i="11"/>
  <c r="T304" i="11"/>
  <c r="U304" i="11"/>
  <c r="V304" i="11"/>
  <c r="W304" i="11"/>
  <c r="X304" i="11"/>
  <c r="Y304" i="11"/>
  <c r="A305" i="11"/>
  <c r="B305" i="11"/>
  <c r="C305" i="11"/>
  <c r="D305" i="11"/>
  <c r="E305" i="11"/>
  <c r="F305" i="11"/>
  <c r="G305" i="11"/>
  <c r="H305" i="1"/>
  <c r="H305" i="11"/>
  <c r="I305" i="1"/>
  <c r="I305" i="11"/>
  <c r="J305" i="1"/>
  <c r="J305" i="11"/>
  <c r="K305" i="11"/>
  <c r="L305" i="11"/>
  <c r="M305" i="11"/>
  <c r="N305" i="11"/>
  <c r="O305" i="11"/>
  <c r="P305" i="11"/>
  <c r="Q305" i="11"/>
  <c r="R305" i="11"/>
  <c r="S305" i="11"/>
  <c r="T305" i="11"/>
  <c r="U305" i="11"/>
  <c r="V305" i="11"/>
  <c r="W305" i="11"/>
  <c r="X305" i="11"/>
  <c r="Y305" i="11"/>
  <c r="A306" i="11"/>
  <c r="B306" i="11"/>
  <c r="C306" i="11"/>
  <c r="D306" i="11"/>
  <c r="E306" i="11"/>
  <c r="F306" i="11"/>
  <c r="G306" i="11"/>
  <c r="H306" i="1"/>
  <c r="H306" i="11"/>
  <c r="I306" i="1"/>
  <c r="I306" i="11"/>
  <c r="J306" i="1"/>
  <c r="J306" i="11"/>
  <c r="K306" i="11"/>
  <c r="L306" i="11"/>
  <c r="M306" i="11"/>
  <c r="N306" i="11"/>
  <c r="O306" i="11"/>
  <c r="P306" i="11"/>
  <c r="Q306" i="11"/>
  <c r="R306" i="11"/>
  <c r="S306" i="11"/>
  <c r="T306" i="11"/>
  <c r="U306" i="11"/>
  <c r="V306" i="11"/>
  <c r="W306" i="11"/>
  <c r="X306" i="11"/>
  <c r="Y306" i="11"/>
  <c r="A307" i="11"/>
  <c r="B307" i="11"/>
  <c r="C307" i="11"/>
  <c r="D307" i="11"/>
  <c r="E307" i="11"/>
  <c r="F307" i="11"/>
  <c r="G307" i="11"/>
  <c r="H307" i="1"/>
  <c r="H307" i="11"/>
  <c r="I307" i="1"/>
  <c r="I307" i="11"/>
  <c r="J307" i="1"/>
  <c r="J307" i="11"/>
  <c r="K307" i="11"/>
  <c r="L307" i="11"/>
  <c r="M307" i="11"/>
  <c r="N307" i="11"/>
  <c r="O307" i="11"/>
  <c r="P307" i="11"/>
  <c r="Q307" i="11"/>
  <c r="R307" i="11"/>
  <c r="S307" i="11"/>
  <c r="T307" i="11"/>
  <c r="U307" i="11"/>
  <c r="V307" i="11"/>
  <c r="W307" i="11"/>
  <c r="X307" i="11"/>
  <c r="Y307" i="11"/>
  <c r="A308" i="11"/>
  <c r="B308" i="11"/>
  <c r="C308" i="11"/>
  <c r="D308" i="11"/>
  <c r="E308" i="11"/>
  <c r="F308" i="11"/>
  <c r="G308" i="11"/>
  <c r="H308" i="1"/>
  <c r="H308" i="11"/>
  <c r="I308" i="1"/>
  <c r="I308" i="11"/>
  <c r="J308" i="1"/>
  <c r="J308" i="11"/>
  <c r="K308" i="11"/>
  <c r="L308" i="11"/>
  <c r="M308" i="11"/>
  <c r="N308" i="11"/>
  <c r="O308" i="11"/>
  <c r="P308" i="11"/>
  <c r="Q308" i="11"/>
  <c r="R308" i="11"/>
  <c r="S308" i="11"/>
  <c r="T308" i="11"/>
  <c r="U308" i="11"/>
  <c r="V308" i="11"/>
  <c r="W308" i="11"/>
  <c r="X308" i="11"/>
  <c r="Y308" i="11"/>
  <c r="A309" i="11"/>
  <c r="B309" i="11"/>
  <c r="C309" i="11"/>
  <c r="D309" i="11"/>
  <c r="E309" i="11"/>
  <c r="F309" i="11"/>
  <c r="G309" i="11"/>
  <c r="H309" i="1"/>
  <c r="H309" i="11"/>
  <c r="I309" i="1"/>
  <c r="I309" i="11"/>
  <c r="J309" i="1"/>
  <c r="J309" i="11"/>
  <c r="K309" i="11"/>
  <c r="L309" i="11"/>
  <c r="M309" i="11"/>
  <c r="N309" i="11"/>
  <c r="O309" i="11"/>
  <c r="P309" i="11"/>
  <c r="Q309" i="11"/>
  <c r="R309" i="11"/>
  <c r="S309" i="11"/>
  <c r="T309" i="11"/>
  <c r="U309" i="11"/>
  <c r="V309" i="11"/>
  <c r="W309" i="11"/>
  <c r="X309" i="11"/>
  <c r="Y309" i="11"/>
  <c r="A310" i="11"/>
  <c r="B310" i="11"/>
  <c r="C310" i="11"/>
  <c r="D310" i="11"/>
  <c r="E310" i="11"/>
  <c r="F310" i="11"/>
  <c r="G310" i="11"/>
  <c r="H310" i="1"/>
  <c r="H310" i="11"/>
  <c r="I310" i="1"/>
  <c r="I310" i="11"/>
  <c r="J310" i="1"/>
  <c r="J310" i="11"/>
  <c r="K310" i="11"/>
  <c r="L310" i="11"/>
  <c r="M310" i="11"/>
  <c r="N310" i="11"/>
  <c r="O310" i="11"/>
  <c r="P310" i="11"/>
  <c r="Q310" i="11"/>
  <c r="R310" i="11"/>
  <c r="S310" i="11"/>
  <c r="T310" i="11"/>
  <c r="U310" i="11"/>
  <c r="V310" i="11"/>
  <c r="W310" i="11"/>
  <c r="X310" i="11"/>
  <c r="Y310" i="11"/>
  <c r="A311" i="11"/>
  <c r="B311" i="11"/>
  <c r="C311" i="11"/>
  <c r="D311" i="11"/>
  <c r="E311" i="11"/>
  <c r="F311" i="11"/>
  <c r="G311" i="11"/>
  <c r="H311" i="1"/>
  <c r="H311" i="11"/>
  <c r="I311" i="1"/>
  <c r="I311" i="11"/>
  <c r="J311" i="1"/>
  <c r="J311" i="11"/>
  <c r="K311" i="11"/>
  <c r="L311" i="11"/>
  <c r="M311" i="11"/>
  <c r="N311" i="11"/>
  <c r="O311" i="11"/>
  <c r="P311" i="11"/>
  <c r="Q311" i="11"/>
  <c r="R311" i="11"/>
  <c r="S311" i="11"/>
  <c r="T311" i="11"/>
  <c r="U311" i="11"/>
  <c r="V311" i="11"/>
  <c r="W311" i="11"/>
  <c r="X311" i="11"/>
  <c r="Y311" i="11"/>
  <c r="A312" i="11"/>
  <c r="B312" i="11"/>
  <c r="C312" i="11"/>
  <c r="D312" i="11"/>
  <c r="E312" i="11"/>
  <c r="F312" i="11"/>
  <c r="G312" i="11"/>
  <c r="H312" i="1"/>
  <c r="H312" i="11"/>
  <c r="I312" i="1"/>
  <c r="I312" i="11"/>
  <c r="J312" i="1"/>
  <c r="J312" i="11"/>
  <c r="K312" i="11"/>
  <c r="L312" i="11"/>
  <c r="M312" i="11"/>
  <c r="N312" i="11"/>
  <c r="O312" i="11"/>
  <c r="P312" i="11"/>
  <c r="Q312" i="11"/>
  <c r="R312" i="11"/>
  <c r="S312" i="11"/>
  <c r="T312" i="11"/>
  <c r="U312" i="11"/>
  <c r="V312" i="11"/>
  <c r="W312" i="11"/>
  <c r="X312" i="11"/>
  <c r="Y312" i="11"/>
  <c r="A313" i="11"/>
  <c r="B313" i="11"/>
  <c r="C313" i="11"/>
  <c r="D313" i="11"/>
  <c r="E313" i="11"/>
  <c r="F313" i="11"/>
  <c r="G313" i="11"/>
  <c r="H313" i="1"/>
  <c r="H313" i="11"/>
  <c r="I313" i="1"/>
  <c r="I313" i="11"/>
  <c r="J313" i="1"/>
  <c r="J313" i="11"/>
  <c r="K313" i="11"/>
  <c r="L313" i="11"/>
  <c r="M313" i="11"/>
  <c r="N313" i="11"/>
  <c r="O313" i="11"/>
  <c r="P313" i="11"/>
  <c r="Q313" i="11"/>
  <c r="R313" i="11"/>
  <c r="S313" i="11"/>
  <c r="T313" i="11"/>
  <c r="U313" i="11"/>
  <c r="V313" i="11"/>
  <c r="W313" i="11"/>
  <c r="X313" i="11"/>
  <c r="Y313" i="11"/>
  <c r="A314" i="11"/>
  <c r="B314" i="11"/>
  <c r="C314" i="11"/>
  <c r="D314" i="11"/>
  <c r="E314" i="11"/>
  <c r="F314" i="11"/>
  <c r="G314" i="11"/>
  <c r="H314" i="11"/>
  <c r="I314" i="11"/>
  <c r="J314" i="11"/>
  <c r="K314" i="11"/>
  <c r="L314" i="11"/>
  <c r="M314" i="11"/>
  <c r="N314" i="11"/>
  <c r="O314" i="11"/>
  <c r="P314" i="11"/>
  <c r="Q314" i="11"/>
  <c r="R314" i="11"/>
  <c r="S314" i="11"/>
  <c r="T314" i="11"/>
  <c r="U314" i="11"/>
  <c r="V314" i="11"/>
  <c r="W314" i="11"/>
  <c r="X314" i="11"/>
  <c r="Y314" i="11"/>
  <c r="A315" i="11"/>
  <c r="B315" i="11"/>
  <c r="C315" i="11"/>
  <c r="D315" i="11"/>
  <c r="E315" i="11"/>
  <c r="F315" i="11"/>
  <c r="G315" i="11"/>
  <c r="H315" i="11"/>
  <c r="I315" i="11"/>
  <c r="J315" i="11"/>
  <c r="K315" i="11"/>
  <c r="L315" i="11"/>
  <c r="M315" i="11"/>
  <c r="N315" i="11"/>
  <c r="O315" i="11"/>
  <c r="P315" i="11"/>
  <c r="Q315" i="11"/>
  <c r="R315" i="11"/>
  <c r="S315" i="11"/>
  <c r="T315" i="11"/>
  <c r="U315" i="11"/>
  <c r="V315" i="11"/>
  <c r="W315" i="11"/>
  <c r="X315" i="11"/>
  <c r="Y315" i="11"/>
  <c r="A316" i="11"/>
  <c r="B316" i="11"/>
  <c r="C316" i="11"/>
  <c r="D316" i="11"/>
  <c r="E316" i="11"/>
  <c r="F316" i="11"/>
  <c r="G316" i="11"/>
  <c r="H316" i="11"/>
  <c r="I316" i="11"/>
  <c r="J316" i="11"/>
  <c r="K316" i="11"/>
  <c r="L316" i="11"/>
  <c r="M316" i="11"/>
  <c r="N316" i="11"/>
  <c r="O316" i="11"/>
  <c r="P316" i="11"/>
  <c r="Q316" i="11"/>
  <c r="R316" i="11"/>
  <c r="S316" i="11"/>
  <c r="T316" i="11"/>
  <c r="U316" i="11"/>
  <c r="V316" i="11"/>
  <c r="W316" i="11"/>
  <c r="X316" i="11"/>
  <c r="Y316" i="11"/>
  <c r="A317" i="11"/>
  <c r="B317" i="11"/>
  <c r="C317" i="11"/>
  <c r="D317" i="11"/>
  <c r="E317" i="11"/>
  <c r="F317" i="11"/>
  <c r="G317" i="11"/>
  <c r="H317" i="11"/>
  <c r="I317" i="11"/>
  <c r="J317" i="11"/>
  <c r="K317" i="11"/>
  <c r="L317" i="11"/>
  <c r="M317" i="11"/>
  <c r="N317" i="11"/>
  <c r="O317" i="11"/>
  <c r="P317" i="11"/>
  <c r="Q317" i="11"/>
  <c r="R317" i="11"/>
  <c r="S317" i="11"/>
  <c r="T317" i="11"/>
  <c r="U317" i="11"/>
  <c r="V317" i="11"/>
  <c r="W317" i="11"/>
  <c r="X317" i="11"/>
  <c r="Y317" i="11"/>
  <c r="A318" i="11"/>
  <c r="B318" i="11"/>
  <c r="C318" i="11"/>
  <c r="D318" i="11"/>
  <c r="E318" i="11"/>
  <c r="F318" i="11"/>
  <c r="G318" i="11"/>
  <c r="H318" i="11"/>
  <c r="I318" i="11"/>
  <c r="J318" i="11"/>
  <c r="K318" i="11"/>
  <c r="L318" i="11"/>
  <c r="M318" i="11"/>
  <c r="N318" i="11"/>
  <c r="O318" i="11"/>
  <c r="P318" i="11"/>
  <c r="Q318" i="11"/>
  <c r="R318" i="11"/>
  <c r="S318" i="11"/>
  <c r="T318" i="11"/>
  <c r="U318" i="11"/>
  <c r="V318" i="11"/>
  <c r="W318" i="11"/>
  <c r="X318" i="11"/>
  <c r="Y318" i="11"/>
  <c r="A319" i="11"/>
  <c r="B319" i="11"/>
  <c r="C319" i="11"/>
  <c r="D319" i="11"/>
  <c r="E319" i="11"/>
  <c r="F319" i="11"/>
  <c r="G319" i="11"/>
  <c r="H319" i="11"/>
  <c r="I319" i="11"/>
  <c r="J319" i="11"/>
  <c r="K319" i="11"/>
  <c r="L319" i="11"/>
  <c r="M319" i="11"/>
  <c r="N319" i="11"/>
  <c r="O319" i="11"/>
  <c r="P319" i="11"/>
  <c r="Q319" i="11"/>
  <c r="R319" i="11"/>
  <c r="S319" i="11"/>
  <c r="T319" i="11"/>
  <c r="U319" i="11"/>
  <c r="V319" i="11"/>
  <c r="W319" i="11"/>
  <c r="X319" i="11"/>
  <c r="Y319" i="11"/>
  <c r="A320" i="11"/>
  <c r="B320" i="11"/>
  <c r="C320" i="11"/>
  <c r="D320" i="11"/>
  <c r="E320" i="11"/>
  <c r="F320" i="11"/>
  <c r="G320" i="11"/>
  <c r="H320" i="11"/>
  <c r="I320" i="11"/>
  <c r="J320" i="11"/>
  <c r="K320" i="11"/>
  <c r="L320" i="11"/>
  <c r="M320" i="11"/>
  <c r="N320" i="11"/>
  <c r="O320" i="11"/>
  <c r="P320" i="11"/>
  <c r="Q320" i="11"/>
  <c r="R320" i="11"/>
  <c r="S320" i="11"/>
  <c r="T320" i="11"/>
  <c r="U320" i="11"/>
  <c r="V320" i="11"/>
  <c r="W320" i="11"/>
  <c r="X320" i="11"/>
  <c r="Y320" i="11"/>
  <c r="A321" i="11"/>
  <c r="B321" i="11"/>
  <c r="C321" i="11"/>
  <c r="D321" i="11"/>
  <c r="E321" i="11"/>
  <c r="F321" i="11"/>
  <c r="G321" i="11"/>
  <c r="H321" i="11"/>
  <c r="I321" i="11"/>
  <c r="J321" i="11"/>
  <c r="K321" i="11"/>
  <c r="L321" i="11"/>
  <c r="M321" i="11"/>
  <c r="N321" i="11"/>
  <c r="O321" i="11"/>
  <c r="P321" i="11"/>
  <c r="Q321" i="11"/>
  <c r="R321" i="11"/>
  <c r="S321" i="11"/>
  <c r="T321" i="11"/>
  <c r="U321" i="11"/>
  <c r="V321" i="11"/>
  <c r="W321" i="11"/>
  <c r="X321" i="11"/>
  <c r="Y321" i="11"/>
  <c r="A322" i="11"/>
  <c r="B322" i="11"/>
  <c r="C322" i="11"/>
  <c r="D322" i="11"/>
  <c r="E322" i="11"/>
  <c r="F322" i="11"/>
  <c r="G322" i="11"/>
  <c r="H322" i="11"/>
  <c r="I322" i="11"/>
  <c r="J322" i="11"/>
  <c r="K322" i="11"/>
  <c r="L322" i="11"/>
  <c r="M322" i="11"/>
  <c r="N322" i="11"/>
  <c r="O322" i="11"/>
  <c r="P322" i="11"/>
  <c r="Q322" i="11"/>
  <c r="R322" i="11"/>
  <c r="S322" i="11"/>
  <c r="T322" i="11"/>
  <c r="U322" i="11"/>
  <c r="V322" i="11"/>
  <c r="W322" i="11"/>
  <c r="X322" i="11"/>
  <c r="Y322" i="11"/>
  <c r="A323" i="11"/>
  <c r="B323" i="11"/>
  <c r="C323" i="11"/>
  <c r="D323" i="11"/>
  <c r="E323" i="11"/>
  <c r="F323" i="11"/>
  <c r="G323" i="11"/>
  <c r="H323" i="11"/>
  <c r="I323" i="11"/>
  <c r="J323" i="11"/>
  <c r="K323" i="11"/>
  <c r="L323" i="11"/>
  <c r="M323" i="11"/>
  <c r="N323" i="11"/>
  <c r="O323" i="11"/>
  <c r="P323" i="11"/>
  <c r="Q323" i="11"/>
  <c r="R323" i="11"/>
  <c r="S323" i="11"/>
  <c r="T323" i="11"/>
  <c r="U323" i="11"/>
  <c r="V323" i="11"/>
  <c r="W323" i="11"/>
  <c r="X323" i="11"/>
  <c r="Y323" i="11"/>
  <c r="A324" i="11"/>
  <c r="B324" i="11"/>
  <c r="C324" i="11"/>
  <c r="D324" i="11"/>
  <c r="E324" i="11"/>
  <c r="F324" i="11"/>
  <c r="G324" i="11"/>
  <c r="H324" i="11"/>
  <c r="I324" i="11"/>
  <c r="J324" i="11"/>
  <c r="K324" i="11"/>
  <c r="L324" i="11"/>
  <c r="M324" i="11"/>
  <c r="N324" i="11"/>
  <c r="O324" i="11"/>
  <c r="P324" i="11"/>
  <c r="Q324" i="11"/>
  <c r="R324" i="11"/>
  <c r="S324" i="11"/>
  <c r="T324" i="11"/>
  <c r="U324" i="11"/>
  <c r="V324" i="11"/>
  <c r="W324" i="11"/>
  <c r="X324" i="11"/>
  <c r="Y324" i="11"/>
  <c r="A325" i="11"/>
  <c r="B325" i="11"/>
  <c r="C325" i="11"/>
  <c r="D325" i="11"/>
  <c r="E325" i="11"/>
  <c r="F325" i="11"/>
  <c r="G325" i="11"/>
  <c r="H325" i="11"/>
  <c r="I325" i="11"/>
  <c r="J325" i="11"/>
  <c r="K325" i="11"/>
  <c r="L325" i="11"/>
  <c r="M325" i="11"/>
  <c r="N325" i="11"/>
  <c r="O325" i="11"/>
  <c r="P325" i="11"/>
  <c r="Q325" i="11"/>
  <c r="R325" i="11"/>
  <c r="S325" i="11"/>
  <c r="T325" i="11"/>
  <c r="U325" i="11"/>
  <c r="V325" i="11"/>
  <c r="W325" i="11"/>
  <c r="X325" i="11"/>
  <c r="Y325" i="11"/>
  <c r="A326" i="11"/>
  <c r="B326" i="11"/>
  <c r="C326" i="11"/>
  <c r="D326" i="11"/>
  <c r="E326" i="11"/>
  <c r="F326" i="11"/>
  <c r="G326" i="11"/>
  <c r="H326" i="11"/>
  <c r="I326" i="11"/>
  <c r="J326" i="11"/>
  <c r="K326" i="11"/>
  <c r="L326" i="11"/>
  <c r="M326" i="11"/>
  <c r="N326" i="11"/>
  <c r="O326" i="11"/>
  <c r="P326" i="11"/>
  <c r="Q326" i="11"/>
  <c r="R326" i="11"/>
  <c r="S326" i="11"/>
  <c r="T326" i="11"/>
  <c r="U326" i="11"/>
  <c r="V326" i="11"/>
  <c r="W326" i="11"/>
  <c r="X326" i="11"/>
  <c r="Y326" i="11"/>
  <c r="A327" i="11"/>
  <c r="B327" i="11"/>
  <c r="C327" i="11"/>
  <c r="D327" i="11"/>
  <c r="E327" i="11"/>
  <c r="F327" i="11"/>
  <c r="G327" i="11"/>
  <c r="H327" i="11"/>
  <c r="I327" i="11"/>
  <c r="J327" i="11"/>
  <c r="K327" i="11"/>
  <c r="L327" i="11"/>
  <c r="M327" i="11"/>
  <c r="N327" i="11"/>
  <c r="O327" i="11"/>
  <c r="P327" i="11"/>
  <c r="Q327" i="11"/>
  <c r="R327" i="11"/>
  <c r="S327" i="11"/>
  <c r="T327" i="11"/>
  <c r="U327" i="11"/>
  <c r="V327" i="11"/>
  <c r="W327" i="11"/>
  <c r="X327" i="11"/>
  <c r="Y327" i="11"/>
  <c r="A328" i="11"/>
  <c r="B328" i="11"/>
  <c r="C328" i="11"/>
  <c r="D328" i="11"/>
  <c r="E328" i="11"/>
  <c r="F328" i="11"/>
  <c r="G328" i="11"/>
  <c r="H328" i="11"/>
  <c r="I328" i="11"/>
  <c r="J328" i="11"/>
  <c r="K328" i="11"/>
  <c r="L328" i="11"/>
  <c r="M328" i="11"/>
  <c r="N328" i="11"/>
  <c r="O328" i="11"/>
  <c r="P328" i="11"/>
  <c r="Q328" i="11"/>
  <c r="R328" i="11"/>
  <c r="S328" i="11"/>
  <c r="T328" i="11"/>
  <c r="U328" i="11"/>
  <c r="V328" i="11"/>
  <c r="W328" i="11"/>
  <c r="X328" i="11"/>
  <c r="Y328" i="11"/>
  <c r="A329" i="11"/>
  <c r="B329" i="11"/>
  <c r="C329" i="11"/>
  <c r="D329" i="11"/>
  <c r="E329" i="11"/>
  <c r="F329" i="11"/>
  <c r="G329" i="11"/>
  <c r="H329" i="11"/>
  <c r="I329" i="11"/>
  <c r="J329" i="11"/>
  <c r="K329" i="11"/>
  <c r="L329" i="11"/>
  <c r="M329" i="11"/>
  <c r="N329" i="11"/>
  <c r="O329" i="11"/>
  <c r="P329" i="11"/>
  <c r="Q329" i="11"/>
  <c r="R329" i="11"/>
  <c r="S329" i="11"/>
  <c r="T329" i="11"/>
  <c r="U329" i="11"/>
  <c r="V329" i="11"/>
  <c r="W329" i="11"/>
  <c r="X329" i="11"/>
  <c r="Y329" i="11"/>
  <c r="A330" i="11"/>
  <c r="B330" i="11"/>
  <c r="C330" i="11"/>
  <c r="D330" i="11"/>
  <c r="E330" i="11"/>
  <c r="F330" i="11"/>
  <c r="G330" i="11"/>
  <c r="H330" i="11"/>
  <c r="I330" i="11"/>
  <c r="J330" i="11"/>
  <c r="K330" i="11"/>
  <c r="L330" i="11"/>
  <c r="M330" i="11"/>
  <c r="N330" i="11"/>
  <c r="O330" i="11"/>
  <c r="P330" i="11"/>
  <c r="Q330" i="11"/>
  <c r="R330" i="11"/>
  <c r="S330" i="11"/>
  <c r="T330" i="11"/>
  <c r="U330" i="11"/>
  <c r="V330" i="11"/>
  <c r="W330" i="11"/>
  <c r="X330" i="11"/>
  <c r="Y330" i="11"/>
  <c r="A331" i="11"/>
  <c r="B331" i="11"/>
  <c r="C331" i="11"/>
  <c r="D331" i="11"/>
  <c r="E331" i="11"/>
  <c r="F331" i="11"/>
  <c r="G331" i="11"/>
  <c r="H331" i="11"/>
  <c r="I331" i="11"/>
  <c r="J331" i="11"/>
  <c r="K331" i="11"/>
  <c r="L331" i="11"/>
  <c r="M331" i="11"/>
  <c r="N331" i="11"/>
  <c r="O331" i="11"/>
  <c r="P331" i="11"/>
  <c r="Q331" i="11"/>
  <c r="R331" i="11"/>
  <c r="S331" i="11"/>
  <c r="T331" i="11"/>
  <c r="U331" i="11"/>
  <c r="V331" i="11"/>
  <c r="W331" i="11"/>
  <c r="X331" i="11"/>
  <c r="Y331" i="11"/>
  <c r="A332" i="11"/>
  <c r="B332" i="11"/>
  <c r="C332" i="11"/>
  <c r="D332" i="11"/>
  <c r="E332" i="11"/>
  <c r="F332" i="11"/>
  <c r="G332" i="11"/>
  <c r="H332" i="11"/>
  <c r="I332" i="11"/>
  <c r="J332" i="11"/>
  <c r="K332" i="11"/>
  <c r="L332" i="11"/>
  <c r="M332" i="11"/>
  <c r="N332" i="11"/>
  <c r="O332" i="11"/>
  <c r="P332" i="11"/>
  <c r="Q332" i="11"/>
  <c r="R332" i="11"/>
  <c r="S332" i="11"/>
  <c r="T332" i="11"/>
  <c r="U332" i="11"/>
  <c r="V332" i="11"/>
  <c r="W332" i="11"/>
  <c r="X332" i="11"/>
  <c r="Y332" i="11"/>
  <c r="A333" i="11"/>
  <c r="B333" i="11"/>
  <c r="C333" i="11"/>
  <c r="D333" i="11"/>
  <c r="E333" i="11"/>
  <c r="F333" i="11"/>
  <c r="G333" i="11"/>
  <c r="H333" i="11"/>
  <c r="I333" i="11"/>
  <c r="J333" i="11"/>
  <c r="K333" i="11"/>
  <c r="L333" i="11"/>
  <c r="M333" i="11"/>
  <c r="N333" i="11"/>
  <c r="O333" i="11"/>
  <c r="P333" i="11"/>
  <c r="Q333" i="11"/>
  <c r="R333" i="11"/>
  <c r="S333" i="11"/>
  <c r="T333" i="11"/>
  <c r="U333" i="11"/>
  <c r="V333" i="11"/>
  <c r="W333" i="11"/>
  <c r="X333" i="11"/>
  <c r="Y333" i="11"/>
  <c r="A334" i="11"/>
  <c r="B334" i="11"/>
  <c r="C334" i="11"/>
  <c r="D334" i="11"/>
  <c r="E334" i="11"/>
  <c r="F334" i="11"/>
  <c r="G334" i="11"/>
  <c r="H334" i="11"/>
  <c r="I334" i="11"/>
  <c r="J334" i="11"/>
  <c r="K334" i="11"/>
  <c r="L334" i="11"/>
  <c r="M334" i="11"/>
  <c r="N334" i="11"/>
  <c r="O334" i="11"/>
  <c r="P334" i="11"/>
  <c r="Q334" i="11"/>
  <c r="R334" i="11"/>
  <c r="S334" i="11"/>
  <c r="T334" i="11"/>
  <c r="U334" i="11"/>
  <c r="V334" i="11"/>
  <c r="W334" i="11"/>
  <c r="X334" i="11"/>
  <c r="Y334" i="11"/>
  <c r="A335" i="11"/>
  <c r="B335" i="11"/>
  <c r="C335" i="11"/>
  <c r="D335" i="11"/>
  <c r="E335" i="11"/>
  <c r="F335" i="11"/>
  <c r="G335" i="11"/>
  <c r="H335" i="11"/>
  <c r="I335" i="11"/>
  <c r="J335" i="11"/>
  <c r="K335" i="11"/>
  <c r="L335" i="11"/>
  <c r="M335" i="11"/>
  <c r="N335" i="11"/>
  <c r="O335" i="11"/>
  <c r="P335" i="11"/>
  <c r="Q335" i="11"/>
  <c r="R335" i="11"/>
  <c r="S335" i="11"/>
  <c r="T335" i="11"/>
  <c r="U335" i="11"/>
  <c r="V335" i="11"/>
  <c r="W335" i="11"/>
  <c r="X335" i="11"/>
  <c r="Y335" i="11"/>
  <c r="A336" i="11"/>
  <c r="B336" i="11"/>
  <c r="C336" i="11"/>
  <c r="D336" i="11"/>
  <c r="E336" i="11"/>
  <c r="F336" i="11"/>
  <c r="G336" i="11"/>
  <c r="H336" i="11"/>
  <c r="I336" i="11"/>
  <c r="J336" i="11"/>
  <c r="K336" i="11"/>
  <c r="L336" i="11"/>
  <c r="M336" i="11"/>
  <c r="N336" i="11"/>
  <c r="O336" i="11"/>
  <c r="P336" i="11"/>
  <c r="Q336" i="11"/>
  <c r="R336" i="11"/>
  <c r="S336" i="11"/>
  <c r="T336" i="11"/>
  <c r="U336" i="11"/>
  <c r="V336" i="11"/>
  <c r="W336" i="11"/>
  <c r="X336" i="11"/>
  <c r="Y336" i="11"/>
  <c r="A337" i="11"/>
  <c r="B337" i="11"/>
  <c r="C337" i="11"/>
  <c r="D337" i="11"/>
  <c r="E337" i="11"/>
  <c r="F337" i="11"/>
  <c r="G337" i="11"/>
  <c r="H337" i="11"/>
  <c r="I337" i="11"/>
  <c r="J337" i="11"/>
  <c r="K337" i="11"/>
  <c r="L337" i="11"/>
  <c r="M337" i="11"/>
  <c r="N337" i="11"/>
  <c r="O337" i="11"/>
  <c r="P337" i="11"/>
  <c r="Q337" i="11"/>
  <c r="R337" i="11"/>
  <c r="S337" i="11"/>
  <c r="T337" i="11"/>
  <c r="U337" i="11"/>
  <c r="V337" i="11"/>
  <c r="W337" i="11"/>
  <c r="X337" i="11"/>
  <c r="Y337" i="11"/>
  <c r="A338" i="11"/>
  <c r="B338" i="11"/>
  <c r="C338" i="11"/>
  <c r="D338" i="11"/>
  <c r="E338" i="11"/>
  <c r="F338" i="11"/>
  <c r="G338" i="11"/>
  <c r="H338" i="11"/>
  <c r="I338" i="11"/>
  <c r="J338" i="11"/>
  <c r="K338" i="11"/>
  <c r="L338" i="11"/>
  <c r="M338" i="11"/>
  <c r="N338" i="11"/>
  <c r="O338" i="11"/>
  <c r="P338" i="11"/>
  <c r="Q338" i="11"/>
  <c r="R338" i="11"/>
  <c r="S338" i="11"/>
  <c r="T338" i="11"/>
  <c r="U338" i="11"/>
  <c r="V338" i="11"/>
  <c r="W338" i="11"/>
  <c r="X338" i="11"/>
  <c r="Y338" i="11"/>
  <c r="A339" i="11"/>
  <c r="B339" i="11"/>
  <c r="C339" i="11"/>
  <c r="D339" i="11"/>
  <c r="E339" i="11"/>
  <c r="F339" i="11"/>
  <c r="G339" i="11"/>
  <c r="H339" i="11"/>
  <c r="I339" i="11"/>
  <c r="J339" i="11"/>
  <c r="K339" i="11"/>
  <c r="L339" i="11"/>
  <c r="M339" i="11"/>
  <c r="N339" i="11"/>
  <c r="O339" i="11"/>
  <c r="P339" i="11"/>
  <c r="Q339" i="11"/>
  <c r="R339" i="11"/>
  <c r="S339" i="11"/>
  <c r="T339" i="11"/>
  <c r="U339" i="11"/>
  <c r="V339" i="11"/>
  <c r="W339" i="11"/>
  <c r="X339" i="11"/>
  <c r="Y339" i="11"/>
  <c r="A340" i="11"/>
  <c r="B340" i="11"/>
  <c r="C340" i="11"/>
  <c r="D340" i="11"/>
  <c r="E340" i="11"/>
  <c r="F340" i="11"/>
  <c r="G340" i="11"/>
  <c r="H340" i="11"/>
  <c r="I340" i="11"/>
  <c r="J340" i="11"/>
  <c r="K340" i="11"/>
  <c r="L340" i="11"/>
  <c r="M340" i="11"/>
  <c r="N340" i="11"/>
  <c r="O340" i="11"/>
  <c r="P340" i="11"/>
  <c r="Q340" i="11"/>
  <c r="R340" i="11"/>
  <c r="S340" i="11"/>
  <c r="T340" i="11"/>
  <c r="U340" i="11"/>
  <c r="V340" i="11"/>
  <c r="W340" i="11"/>
  <c r="X340" i="11"/>
  <c r="Y340" i="11"/>
  <c r="A341" i="11"/>
  <c r="B341" i="11"/>
  <c r="C341" i="11"/>
  <c r="D341" i="11"/>
  <c r="E341" i="11"/>
  <c r="F341" i="11"/>
  <c r="G341" i="11"/>
  <c r="H341" i="11"/>
  <c r="I341" i="11"/>
  <c r="J341" i="11"/>
  <c r="K341" i="11"/>
  <c r="L341" i="11"/>
  <c r="M341" i="11"/>
  <c r="N341" i="11"/>
  <c r="O341" i="11"/>
  <c r="P341" i="11"/>
  <c r="Q341" i="11"/>
  <c r="R341" i="11"/>
  <c r="S341" i="11"/>
  <c r="T341" i="11"/>
  <c r="U341" i="11"/>
  <c r="V341" i="11"/>
  <c r="W341" i="11"/>
  <c r="X341" i="11"/>
  <c r="Y341" i="11"/>
  <c r="A342" i="11"/>
  <c r="B342" i="11"/>
  <c r="C342" i="11"/>
  <c r="D342" i="11"/>
  <c r="E342" i="11"/>
  <c r="F342" i="11"/>
  <c r="G342" i="11"/>
  <c r="H342" i="11"/>
  <c r="I342" i="11"/>
  <c r="J342" i="11"/>
  <c r="K342" i="11"/>
  <c r="L342" i="11"/>
  <c r="M342" i="11"/>
  <c r="N342" i="11"/>
  <c r="O342" i="11"/>
  <c r="P342" i="11"/>
  <c r="Q342" i="11"/>
  <c r="R342" i="11"/>
  <c r="S342" i="11"/>
  <c r="T342" i="11"/>
  <c r="U342" i="11"/>
  <c r="V342" i="11"/>
  <c r="W342" i="11"/>
  <c r="X342" i="11"/>
  <c r="Y342" i="11"/>
  <c r="A343" i="11"/>
  <c r="B343" i="11"/>
  <c r="C343" i="11"/>
  <c r="D343" i="11"/>
  <c r="E343" i="11"/>
  <c r="F343" i="11"/>
  <c r="G343" i="11"/>
  <c r="H343" i="11"/>
  <c r="I343" i="11"/>
  <c r="J343" i="11"/>
  <c r="K343" i="11"/>
  <c r="L343" i="11"/>
  <c r="M343" i="11"/>
  <c r="N343" i="11"/>
  <c r="O343" i="11"/>
  <c r="P343" i="11"/>
  <c r="Q343" i="11"/>
  <c r="R343" i="11"/>
  <c r="S343" i="11"/>
  <c r="T343" i="11"/>
  <c r="U343" i="11"/>
  <c r="V343" i="11"/>
  <c r="W343" i="11"/>
  <c r="X343" i="11"/>
  <c r="Y343" i="11"/>
  <c r="A344" i="11"/>
  <c r="B344" i="11"/>
  <c r="C344" i="11"/>
  <c r="D344" i="11"/>
  <c r="E344" i="11"/>
  <c r="F344" i="11"/>
  <c r="G344" i="11"/>
  <c r="H344" i="11"/>
  <c r="I344" i="11"/>
  <c r="J344" i="11"/>
  <c r="K344" i="11"/>
  <c r="L344" i="11"/>
  <c r="M344" i="11"/>
  <c r="N344" i="11"/>
  <c r="O344" i="11"/>
  <c r="P344" i="11"/>
  <c r="Q344" i="11"/>
  <c r="R344" i="11"/>
  <c r="S344" i="11"/>
  <c r="T344" i="11"/>
  <c r="U344" i="11"/>
  <c r="V344" i="11"/>
  <c r="W344" i="11"/>
  <c r="X344" i="11"/>
  <c r="Y344" i="11"/>
  <c r="A345" i="11"/>
  <c r="B345" i="11"/>
  <c r="C345" i="11"/>
  <c r="D345" i="11"/>
  <c r="E345" i="11"/>
  <c r="F345" i="11"/>
  <c r="G345" i="11"/>
  <c r="H345" i="11"/>
  <c r="I345" i="11"/>
  <c r="J345" i="11"/>
  <c r="K345" i="11"/>
  <c r="L345" i="11"/>
  <c r="M345" i="11"/>
  <c r="N345" i="11"/>
  <c r="O345" i="11"/>
  <c r="P345" i="11"/>
  <c r="Q345" i="11"/>
  <c r="R345" i="11"/>
  <c r="S345" i="11"/>
  <c r="T345" i="11"/>
  <c r="U345" i="11"/>
  <c r="V345" i="11"/>
  <c r="W345" i="11"/>
  <c r="X345" i="11"/>
  <c r="Y345" i="11"/>
  <c r="A346" i="11"/>
  <c r="B346" i="11"/>
  <c r="C346" i="11"/>
  <c r="D346" i="11"/>
  <c r="E346" i="11"/>
  <c r="F346" i="11"/>
  <c r="G346" i="11"/>
  <c r="H346" i="11"/>
  <c r="I346" i="11"/>
  <c r="J346" i="11"/>
  <c r="K346" i="11"/>
  <c r="L346" i="11"/>
  <c r="M346" i="11"/>
  <c r="N346" i="11"/>
  <c r="O346" i="11"/>
  <c r="P346" i="11"/>
  <c r="Q346" i="11"/>
  <c r="R346" i="11"/>
  <c r="S346" i="11"/>
  <c r="T346" i="11"/>
  <c r="U346" i="11"/>
  <c r="V346" i="11"/>
  <c r="W346" i="11"/>
  <c r="X346" i="11"/>
  <c r="Y346" i="11"/>
  <c r="A347" i="11"/>
  <c r="B347" i="11"/>
  <c r="C347" i="11"/>
  <c r="D347" i="11"/>
  <c r="E347" i="11"/>
  <c r="F347" i="11"/>
  <c r="G347" i="11"/>
  <c r="H347" i="11"/>
  <c r="I347" i="11"/>
  <c r="J347" i="11"/>
  <c r="K347" i="11"/>
  <c r="L347" i="11"/>
  <c r="M347" i="11"/>
  <c r="N347" i="11"/>
  <c r="O347" i="11"/>
  <c r="P347" i="11"/>
  <c r="Q347" i="11"/>
  <c r="R347" i="11"/>
  <c r="S347" i="11"/>
  <c r="T347" i="11"/>
  <c r="U347" i="11"/>
  <c r="V347" i="11"/>
  <c r="W347" i="11"/>
  <c r="X347" i="11"/>
  <c r="Y347" i="11"/>
  <c r="A348" i="11"/>
  <c r="B348" i="11"/>
  <c r="C348" i="11"/>
  <c r="D348" i="11"/>
  <c r="E348" i="11"/>
  <c r="F348" i="11"/>
  <c r="G348" i="11"/>
  <c r="H348" i="11"/>
  <c r="I348" i="11"/>
  <c r="J348" i="11"/>
  <c r="K348" i="11"/>
  <c r="L348" i="11"/>
  <c r="M348" i="11"/>
  <c r="N348" i="11"/>
  <c r="O348" i="11"/>
  <c r="P348" i="11"/>
  <c r="Q348" i="11"/>
  <c r="R348" i="11"/>
  <c r="S348" i="11"/>
  <c r="T348" i="11"/>
  <c r="U348" i="11"/>
  <c r="V348" i="11"/>
  <c r="W348" i="11"/>
  <c r="X348" i="11"/>
  <c r="Y348" i="11"/>
  <c r="A349" i="11"/>
  <c r="B349" i="11"/>
  <c r="C349" i="11"/>
  <c r="D349" i="11"/>
  <c r="E349" i="11"/>
  <c r="F349" i="11"/>
  <c r="G349" i="11"/>
  <c r="H349" i="11"/>
  <c r="I349" i="11"/>
  <c r="J349" i="11"/>
  <c r="K349" i="11"/>
  <c r="L349" i="11"/>
  <c r="M349" i="11"/>
  <c r="N349" i="11"/>
  <c r="O349" i="11"/>
  <c r="P349" i="11"/>
  <c r="Q349" i="11"/>
  <c r="R349" i="11"/>
  <c r="S349" i="11"/>
  <c r="T349" i="11"/>
  <c r="U349" i="11"/>
  <c r="V349" i="11"/>
  <c r="W349" i="11"/>
  <c r="X349" i="11"/>
  <c r="Y349" i="11"/>
  <c r="A350" i="11"/>
  <c r="B350" i="11"/>
  <c r="C350" i="11"/>
  <c r="D350" i="11"/>
  <c r="E350" i="11"/>
  <c r="F350" i="11"/>
  <c r="G350" i="11"/>
  <c r="H350" i="11"/>
  <c r="I350" i="11"/>
  <c r="J350" i="11"/>
  <c r="K350" i="11"/>
  <c r="L350" i="11"/>
  <c r="M350" i="11"/>
  <c r="N350" i="11"/>
  <c r="O350" i="11"/>
  <c r="P350" i="11"/>
  <c r="Q350" i="11"/>
  <c r="R350" i="11"/>
  <c r="S350" i="11"/>
  <c r="T350" i="11"/>
  <c r="U350" i="11"/>
  <c r="V350" i="11"/>
  <c r="W350" i="11"/>
  <c r="X350" i="11"/>
  <c r="Y350" i="11"/>
  <c r="A351" i="11"/>
  <c r="B351" i="11"/>
  <c r="C351" i="11"/>
  <c r="D351" i="11"/>
  <c r="E351" i="11"/>
  <c r="F351" i="11"/>
  <c r="G351" i="11"/>
  <c r="H351" i="11"/>
  <c r="I351" i="11"/>
  <c r="J351" i="11"/>
  <c r="K351" i="11"/>
  <c r="L351" i="11"/>
  <c r="M351" i="11"/>
  <c r="N351" i="11"/>
  <c r="O351" i="11"/>
  <c r="P351" i="11"/>
  <c r="Q351" i="11"/>
  <c r="R351" i="11"/>
  <c r="S351" i="11"/>
  <c r="T351" i="11"/>
  <c r="U351" i="11"/>
  <c r="V351" i="11"/>
  <c r="W351" i="11"/>
  <c r="X351" i="11"/>
  <c r="Y351" i="11"/>
  <c r="A352" i="11"/>
  <c r="B352" i="11"/>
  <c r="C352" i="11"/>
  <c r="D352" i="11"/>
  <c r="E352" i="11"/>
  <c r="F352" i="11"/>
  <c r="G352" i="11"/>
  <c r="H352" i="11"/>
  <c r="I352" i="11"/>
  <c r="J352" i="11"/>
  <c r="K352" i="11"/>
  <c r="L352" i="11"/>
  <c r="M352" i="11"/>
  <c r="N352" i="11"/>
  <c r="O352" i="11"/>
  <c r="P352" i="11"/>
  <c r="Q352" i="11"/>
  <c r="R352" i="11"/>
  <c r="S352" i="11"/>
  <c r="T352" i="11"/>
  <c r="U352" i="11"/>
  <c r="V352" i="11"/>
  <c r="W352" i="11"/>
  <c r="X352" i="11"/>
  <c r="Y352" i="11"/>
  <c r="A353" i="11"/>
  <c r="B353" i="11"/>
  <c r="C353" i="11"/>
  <c r="D353" i="11"/>
  <c r="E353" i="11"/>
  <c r="F353" i="11"/>
  <c r="G353" i="11"/>
  <c r="H353" i="11"/>
  <c r="I353" i="11"/>
  <c r="J353" i="11"/>
  <c r="K353" i="11"/>
  <c r="L353" i="11"/>
  <c r="M353" i="11"/>
  <c r="N353" i="11"/>
  <c r="O353" i="11"/>
  <c r="P353" i="11"/>
  <c r="Q353" i="11"/>
  <c r="R353" i="11"/>
  <c r="S353" i="11"/>
  <c r="T353" i="11"/>
  <c r="U353" i="11"/>
  <c r="V353" i="11"/>
  <c r="W353" i="11"/>
  <c r="X353" i="11"/>
  <c r="Y353" i="11"/>
  <c r="A354" i="11"/>
  <c r="B354" i="11"/>
  <c r="C354" i="11"/>
  <c r="D354" i="11"/>
  <c r="E354" i="11"/>
  <c r="F354" i="11"/>
  <c r="G354" i="11"/>
  <c r="H354" i="11"/>
  <c r="I354" i="11"/>
  <c r="J354" i="11"/>
  <c r="K354" i="11"/>
  <c r="L354" i="11"/>
  <c r="M354" i="11"/>
  <c r="N354" i="11"/>
  <c r="O354" i="11"/>
  <c r="P354" i="11"/>
  <c r="Q354" i="11"/>
  <c r="R354" i="11"/>
  <c r="S354" i="11"/>
  <c r="T354" i="11"/>
  <c r="U354" i="11"/>
  <c r="V354" i="11"/>
  <c r="W354" i="11"/>
  <c r="X354" i="11"/>
  <c r="Y354" i="11"/>
  <c r="A355" i="11"/>
  <c r="B355" i="11"/>
  <c r="C355" i="11"/>
  <c r="D355" i="11"/>
  <c r="E355" i="11"/>
  <c r="F355" i="11"/>
  <c r="G355" i="11"/>
  <c r="H355" i="11"/>
  <c r="I355" i="11"/>
  <c r="J355" i="11"/>
  <c r="K355" i="11"/>
  <c r="L355" i="11"/>
  <c r="M355" i="11"/>
  <c r="N355" i="11"/>
  <c r="O355" i="11"/>
  <c r="P355" i="11"/>
  <c r="Q355" i="11"/>
  <c r="R355" i="11"/>
  <c r="S355" i="11"/>
  <c r="T355" i="11"/>
  <c r="U355" i="11"/>
  <c r="V355" i="11"/>
  <c r="W355" i="11"/>
  <c r="X355" i="11"/>
  <c r="Y355" i="11"/>
  <c r="A356" i="11"/>
  <c r="B356" i="11"/>
  <c r="C356" i="11"/>
  <c r="D356" i="11"/>
  <c r="E356" i="11"/>
  <c r="F356" i="11"/>
  <c r="G356" i="11"/>
  <c r="H356" i="11"/>
  <c r="I356" i="11"/>
  <c r="J356" i="11"/>
  <c r="K356" i="11"/>
  <c r="L356" i="11"/>
  <c r="M356" i="11"/>
  <c r="N356" i="11"/>
  <c r="O356" i="11"/>
  <c r="P356" i="11"/>
  <c r="Q356" i="11"/>
  <c r="R356" i="11"/>
  <c r="S356" i="11"/>
  <c r="T356" i="11"/>
  <c r="U356" i="11"/>
  <c r="V356" i="11"/>
  <c r="W356" i="11"/>
  <c r="X356" i="11"/>
  <c r="Y356" i="11"/>
  <c r="A357" i="11"/>
  <c r="B357" i="11"/>
  <c r="C357" i="11"/>
  <c r="D357" i="11"/>
  <c r="E357" i="11"/>
  <c r="F357" i="11"/>
  <c r="G357" i="11"/>
  <c r="H357" i="11"/>
  <c r="I357" i="11"/>
  <c r="J357" i="11"/>
  <c r="K357" i="11"/>
  <c r="L357" i="11"/>
  <c r="M357" i="11"/>
  <c r="N357" i="11"/>
  <c r="O357" i="11"/>
  <c r="P357" i="11"/>
  <c r="Q357" i="11"/>
  <c r="R357" i="11"/>
  <c r="S357" i="11"/>
  <c r="T357" i="11"/>
  <c r="U357" i="11"/>
  <c r="V357" i="11"/>
  <c r="W357" i="11"/>
  <c r="X357" i="11"/>
  <c r="Y357" i="11"/>
  <c r="A358" i="11"/>
  <c r="B358" i="11"/>
  <c r="C358" i="11"/>
  <c r="D358" i="11"/>
  <c r="E358" i="11"/>
  <c r="F358" i="11"/>
  <c r="G358" i="11"/>
  <c r="H358" i="11"/>
  <c r="I358" i="11"/>
  <c r="J358" i="11"/>
  <c r="K358" i="11"/>
  <c r="L358" i="11"/>
  <c r="M358" i="11"/>
  <c r="N358" i="11"/>
  <c r="O358" i="11"/>
  <c r="P358" i="11"/>
  <c r="Q358" i="11"/>
  <c r="R358" i="11"/>
  <c r="S358" i="11"/>
  <c r="T358" i="11"/>
  <c r="U358" i="11"/>
  <c r="V358" i="11"/>
  <c r="W358" i="11"/>
  <c r="X358" i="11"/>
  <c r="Y358" i="11"/>
  <c r="A359" i="11"/>
  <c r="B359" i="11"/>
  <c r="C359" i="11"/>
  <c r="D359" i="11"/>
  <c r="E359" i="11"/>
  <c r="F359" i="11"/>
  <c r="G359" i="11"/>
  <c r="H359" i="11"/>
  <c r="I359" i="11"/>
  <c r="J359" i="11"/>
  <c r="K359" i="11"/>
  <c r="L359" i="11"/>
  <c r="M359" i="11"/>
  <c r="N359" i="11"/>
  <c r="O359" i="11"/>
  <c r="P359" i="11"/>
  <c r="Q359" i="11"/>
  <c r="R359" i="11"/>
  <c r="S359" i="11"/>
  <c r="T359" i="11"/>
  <c r="U359" i="11"/>
  <c r="V359" i="11"/>
  <c r="W359" i="11"/>
  <c r="X359" i="11"/>
  <c r="Y359" i="11"/>
  <c r="A360" i="11"/>
  <c r="B360" i="11"/>
  <c r="C360" i="11"/>
  <c r="D360" i="11"/>
  <c r="E360" i="11"/>
  <c r="F360" i="11"/>
  <c r="G360" i="11"/>
  <c r="H360" i="11"/>
  <c r="I360" i="11"/>
  <c r="J360" i="11"/>
  <c r="K360" i="11"/>
  <c r="L360" i="11"/>
  <c r="M360" i="11"/>
  <c r="N360" i="11"/>
  <c r="O360" i="11"/>
  <c r="P360" i="11"/>
  <c r="Q360" i="11"/>
  <c r="R360" i="11"/>
  <c r="S360" i="11"/>
  <c r="T360" i="11"/>
  <c r="U360" i="11"/>
  <c r="V360" i="11"/>
  <c r="W360" i="11"/>
  <c r="X360" i="11"/>
  <c r="Y360" i="11"/>
  <c r="A361" i="11"/>
  <c r="B361" i="11"/>
  <c r="C361" i="11"/>
  <c r="D361" i="11"/>
  <c r="E361" i="11"/>
  <c r="F361" i="11"/>
  <c r="G361" i="11"/>
  <c r="H361" i="11"/>
  <c r="I361" i="11"/>
  <c r="J361" i="11"/>
  <c r="K361" i="11"/>
  <c r="L361" i="11"/>
  <c r="M361" i="11"/>
  <c r="N361" i="11"/>
  <c r="O361" i="11"/>
  <c r="P361" i="11"/>
  <c r="Q361" i="11"/>
  <c r="R361" i="11"/>
  <c r="S361" i="11"/>
  <c r="T361" i="11"/>
  <c r="U361" i="11"/>
  <c r="V361" i="11"/>
  <c r="W361" i="11"/>
  <c r="X361" i="11"/>
  <c r="Y361" i="11"/>
  <c r="A362" i="11"/>
  <c r="B362" i="11"/>
  <c r="C362" i="11"/>
  <c r="D362" i="11"/>
  <c r="E362" i="11"/>
  <c r="F362" i="11"/>
  <c r="G362" i="11"/>
  <c r="H362" i="11"/>
  <c r="I362" i="11"/>
  <c r="J362" i="11"/>
  <c r="K362" i="11"/>
  <c r="L362" i="11"/>
  <c r="M362" i="11"/>
  <c r="N362" i="11"/>
  <c r="O362" i="11"/>
  <c r="P362" i="11"/>
  <c r="Q362" i="11"/>
  <c r="R362" i="11"/>
  <c r="S362" i="11"/>
  <c r="T362" i="11"/>
  <c r="U362" i="11"/>
  <c r="V362" i="11"/>
  <c r="W362" i="11"/>
  <c r="X362" i="11"/>
  <c r="Y362" i="11"/>
  <c r="A363" i="11"/>
  <c r="B363" i="11"/>
  <c r="C363" i="11"/>
  <c r="D363" i="11"/>
  <c r="E363" i="11"/>
  <c r="F363" i="11"/>
  <c r="G363" i="11"/>
  <c r="H363" i="11"/>
  <c r="I363" i="11"/>
  <c r="J363" i="11"/>
  <c r="K363" i="11"/>
  <c r="L363" i="11"/>
  <c r="M363" i="11"/>
  <c r="N363" i="11"/>
  <c r="O363" i="11"/>
  <c r="P363" i="11"/>
  <c r="Q363" i="11"/>
  <c r="R363" i="11"/>
  <c r="S363" i="11"/>
  <c r="T363" i="11"/>
  <c r="U363" i="11"/>
  <c r="V363" i="11"/>
  <c r="W363" i="11"/>
  <c r="X363" i="11"/>
  <c r="Y363" i="11"/>
  <c r="A364" i="11"/>
  <c r="B364" i="11"/>
  <c r="C364" i="11"/>
  <c r="D364" i="11"/>
  <c r="E364" i="11"/>
  <c r="F364" i="11"/>
  <c r="G364" i="11"/>
  <c r="H364" i="11"/>
  <c r="I364" i="11"/>
  <c r="J364" i="11"/>
  <c r="K364" i="11"/>
  <c r="L364" i="11"/>
  <c r="M364" i="11"/>
  <c r="N364" i="11"/>
  <c r="O364" i="11"/>
  <c r="P364" i="11"/>
  <c r="Q364" i="11"/>
  <c r="R364" i="11"/>
  <c r="S364" i="11"/>
  <c r="T364" i="11"/>
  <c r="U364" i="11"/>
  <c r="V364" i="11"/>
  <c r="W364" i="11"/>
  <c r="X364" i="11"/>
  <c r="Y364" i="11"/>
  <c r="A365" i="11"/>
  <c r="B365" i="11"/>
  <c r="C365" i="11"/>
  <c r="D365" i="11"/>
  <c r="E365" i="11"/>
  <c r="F365" i="11"/>
  <c r="G365" i="11"/>
  <c r="H365" i="11"/>
  <c r="I365" i="11"/>
  <c r="J365" i="11"/>
  <c r="K365" i="11"/>
  <c r="L365" i="11"/>
  <c r="M365" i="11"/>
  <c r="N365" i="11"/>
  <c r="O365" i="11"/>
  <c r="P365" i="11"/>
  <c r="Q365" i="11"/>
  <c r="R365" i="11"/>
  <c r="S365" i="11"/>
  <c r="T365" i="11"/>
  <c r="U365" i="11"/>
  <c r="V365" i="11"/>
  <c r="W365" i="11"/>
  <c r="X365" i="11"/>
  <c r="Y365" i="11"/>
  <c r="A366" i="11"/>
  <c r="B366" i="11"/>
  <c r="C366" i="11"/>
  <c r="D366" i="11"/>
  <c r="E366" i="11"/>
  <c r="F366" i="11"/>
  <c r="G366" i="11"/>
  <c r="H366" i="11"/>
  <c r="I366" i="11"/>
  <c r="J366" i="11"/>
  <c r="K366" i="11"/>
  <c r="L366" i="11"/>
  <c r="M366" i="11"/>
  <c r="N366" i="11"/>
  <c r="O366" i="11"/>
  <c r="P366" i="11"/>
  <c r="Q366" i="11"/>
  <c r="R366" i="11"/>
  <c r="S366" i="11"/>
  <c r="T366" i="11"/>
  <c r="U366" i="11"/>
  <c r="V366" i="11"/>
  <c r="W366" i="11"/>
  <c r="X366" i="11"/>
  <c r="Y366" i="11"/>
  <c r="A367" i="11"/>
  <c r="B367" i="11"/>
  <c r="C367" i="11"/>
  <c r="D367" i="11"/>
  <c r="E367" i="11"/>
  <c r="F367" i="11"/>
  <c r="G367" i="11"/>
  <c r="H367" i="11"/>
  <c r="I367" i="11"/>
  <c r="J367" i="11"/>
  <c r="K367" i="11"/>
  <c r="L367" i="11"/>
  <c r="M367" i="11"/>
  <c r="N367" i="11"/>
  <c r="O367" i="11"/>
  <c r="P367" i="11"/>
  <c r="Q367" i="11"/>
  <c r="R367" i="11"/>
  <c r="S367" i="11"/>
  <c r="T367" i="11"/>
  <c r="U367" i="11"/>
  <c r="V367" i="11"/>
  <c r="W367" i="11"/>
  <c r="X367" i="11"/>
  <c r="Y367" i="11"/>
  <c r="A368" i="11"/>
  <c r="B368" i="11"/>
  <c r="C368" i="11"/>
  <c r="D368" i="11"/>
  <c r="E368" i="11"/>
  <c r="F368" i="11"/>
  <c r="G368" i="11"/>
  <c r="H368" i="11"/>
  <c r="I368" i="11"/>
  <c r="J368" i="11"/>
  <c r="K368" i="11"/>
  <c r="L368" i="11"/>
  <c r="M368" i="11"/>
  <c r="N368" i="11"/>
  <c r="O368" i="11"/>
  <c r="P368" i="11"/>
  <c r="Q368" i="11"/>
  <c r="R368" i="11"/>
  <c r="S368" i="11"/>
  <c r="T368" i="11"/>
  <c r="U368" i="11"/>
  <c r="V368" i="11"/>
  <c r="W368" i="11"/>
  <c r="X368" i="11"/>
  <c r="Y368" i="11"/>
  <c r="A369" i="11"/>
  <c r="B369" i="11"/>
  <c r="C369" i="11"/>
  <c r="D369" i="11"/>
  <c r="E369" i="11"/>
  <c r="F369" i="11"/>
  <c r="G369" i="11"/>
  <c r="H369" i="11"/>
  <c r="I369" i="11"/>
  <c r="J369" i="11"/>
  <c r="K369" i="11"/>
  <c r="L369" i="11"/>
  <c r="M369" i="11"/>
  <c r="N369" i="11"/>
  <c r="O369" i="11"/>
  <c r="P369" i="11"/>
  <c r="Q369" i="11"/>
  <c r="R369" i="11"/>
  <c r="S369" i="11"/>
  <c r="T369" i="11"/>
  <c r="U369" i="11"/>
  <c r="V369" i="11"/>
  <c r="W369" i="11"/>
  <c r="X369" i="11"/>
  <c r="Y369" i="11"/>
  <c r="A370" i="11"/>
  <c r="B370" i="11"/>
  <c r="C370" i="11"/>
  <c r="D370" i="11"/>
  <c r="E370" i="11"/>
  <c r="F370" i="11"/>
  <c r="G370" i="11"/>
  <c r="H370" i="11"/>
  <c r="I370" i="11"/>
  <c r="J370" i="11"/>
  <c r="K370" i="11"/>
  <c r="L370" i="11"/>
  <c r="M370" i="11"/>
  <c r="N370" i="11"/>
  <c r="O370" i="11"/>
  <c r="P370" i="11"/>
  <c r="Q370" i="11"/>
  <c r="R370" i="11"/>
  <c r="S370" i="11"/>
  <c r="T370" i="11"/>
  <c r="U370" i="11"/>
  <c r="V370" i="11"/>
  <c r="W370" i="11"/>
  <c r="X370" i="11"/>
  <c r="Y370" i="11"/>
  <c r="A371" i="11"/>
  <c r="B371" i="11"/>
  <c r="C371" i="11"/>
  <c r="D371" i="11"/>
  <c r="E371" i="11"/>
  <c r="F371" i="11"/>
  <c r="G371" i="11"/>
  <c r="H371" i="11"/>
  <c r="I371" i="11"/>
  <c r="J371" i="11"/>
  <c r="K371" i="11"/>
  <c r="L371" i="11"/>
  <c r="M371" i="11"/>
  <c r="N371" i="11"/>
  <c r="O371" i="11"/>
  <c r="P371" i="11"/>
  <c r="Q371" i="11"/>
  <c r="R371" i="11"/>
  <c r="S371" i="11"/>
  <c r="T371" i="11"/>
  <c r="U371" i="11"/>
  <c r="V371" i="11"/>
  <c r="W371" i="11"/>
  <c r="X371" i="11"/>
  <c r="Y371" i="11"/>
  <c r="A372" i="11"/>
  <c r="B372" i="11"/>
  <c r="C372" i="11"/>
  <c r="D372" i="11"/>
  <c r="E372" i="11"/>
  <c r="F372" i="11"/>
  <c r="G372" i="11"/>
  <c r="H372" i="11"/>
  <c r="I372" i="11"/>
  <c r="J372" i="11"/>
  <c r="K372" i="11"/>
  <c r="L372" i="11"/>
  <c r="M372" i="11"/>
  <c r="N372" i="11"/>
  <c r="O372" i="11"/>
  <c r="P372" i="11"/>
  <c r="Q372" i="11"/>
  <c r="R372" i="11"/>
  <c r="S372" i="11"/>
  <c r="T372" i="11"/>
  <c r="U372" i="11"/>
  <c r="V372" i="11"/>
  <c r="W372" i="11"/>
  <c r="X372" i="11"/>
  <c r="Y372" i="11"/>
  <c r="A373" i="11"/>
  <c r="B373" i="11"/>
  <c r="C373" i="11"/>
  <c r="D373" i="11"/>
  <c r="E373" i="11"/>
  <c r="F373" i="11"/>
  <c r="G373" i="11"/>
  <c r="H373" i="11"/>
  <c r="I373" i="11"/>
  <c r="J373" i="11"/>
  <c r="K373" i="11"/>
  <c r="L373" i="11"/>
  <c r="M373" i="11"/>
  <c r="N373" i="11"/>
  <c r="O373" i="11"/>
  <c r="P373" i="11"/>
  <c r="Q373" i="11"/>
  <c r="R373" i="11"/>
  <c r="S373" i="11"/>
  <c r="T373" i="11"/>
  <c r="U373" i="11"/>
  <c r="V373" i="11"/>
  <c r="W373" i="11"/>
  <c r="X373" i="11"/>
  <c r="Y373" i="11"/>
  <c r="A374" i="11"/>
  <c r="B374" i="11"/>
  <c r="C374" i="11"/>
  <c r="D374" i="11"/>
  <c r="E374" i="11"/>
  <c r="F374" i="11"/>
  <c r="G374" i="11"/>
  <c r="H374" i="11"/>
  <c r="I374" i="11"/>
  <c r="J374" i="11"/>
  <c r="K374" i="11"/>
  <c r="L374" i="11"/>
  <c r="M374" i="11"/>
  <c r="N374" i="11"/>
  <c r="O374" i="11"/>
  <c r="P374" i="11"/>
  <c r="Q374" i="11"/>
  <c r="R374" i="11"/>
  <c r="S374" i="11"/>
  <c r="T374" i="11"/>
  <c r="U374" i="11"/>
  <c r="V374" i="11"/>
  <c r="W374" i="11"/>
  <c r="X374" i="11"/>
  <c r="Y374" i="11"/>
  <c r="A375" i="11"/>
  <c r="B375" i="11"/>
  <c r="C375" i="11"/>
  <c r="D375" i="11"/>
  <c r="E375" i="11"/>
  <c r="F375" i="11"/>
  <c r="G375" i="11"/>
  <c r="H375" i="11"/>
  <c r="I375" i="11"/>
  <c r="J375" i="11"/>
  <c r="K375" i="11"/>
  <c r="L375" i="11"/>
  <c r="M375" i="11"/>
  <c r="N375" i="11"/>
  <c r="O375" i="11"/>
  <c r="P375" i="11"/>
  <c r="Q375" i="11"/>
  <c r="R375" i="11"/>
  <c r="S375" i="11"/>
  <c r="T375" i="11"/>
  <c r="U375" i="11"/>
  <c r="V375" i="11"/>
  <c r="W375" i="11"/>
  <c r="X375" i="11"/>
  <c r="Y375" i="11"/>
  <c r="A376" i="11"/>
  <c r="B376" i="11"/>
  <c r="C376" i="11"/>
  <c r="D376" i="11"/>
  <c r="E376" i="11"/>
  <c r="F376" i="11"/>
  <c r="G376" i="11"/>
  <c r="H376" i="11"/>
  <c r="I376" i="11"/>
  <c r="J376" i="11"/>
  <c r="K376" i="11"/>
  <c r="L376" i="11"/>
  <c r="M376" i="11"/>
  <c r="N376" i="11"/>
  <c r="O376" i="11"/>
  <c r="P376" i="11"/>
  <c r="Q376" i="11"/>
  <c r="R376" i="11"/>
  <c r="S376" i="11"/>
  <c r="T376" i="11"/>
  <c r="U376" i="11"/>
  <c r="V376" i="11"/>
  <c r="W376" i="11"/>
  <c r="X376" i="11"/>
  <c r="Y376" i="11"/>
  <c r="A377" i="11"/>
  <c r="B377" i="11"/>
  <c r="C377" i="11"/>
  <c r="D377" i="11"/>
  <c r="E377" i="11"/>
  <c r="F377" i="11"/>
  <c r="G377" i="11"/>
  <c r="H377" i="11"/>
  <c r="I377" i="11"/>
  <c r="J377" i="11"/>
  <c r="K377" i="11"/>
  <c r="L377" i="11"/>
  <c r="M377" i="11"/>
  <c r="N377" i="11"/>
  <c r="O377" i="11"/>
  <c r="P377" i="11"/>
  <c r="Q377" i="11"/>
  <c r="R377" i="11"/>
  <c r="S377" i="11"/>
  <c r="T377" i="11"/>
  <c r="U377" i="11"/>
  <c r="V377" i="11"/>
  <c r="W377" i="11"/>
  <c r="X377" i="11"/>
  <c r="Y377" i="11"/>
  <c r="A378" i="11"/>
  <c r="B378" i="11"/>
  <c r="C378" i="11"/>
  <c r="D378" i="11"/>
  <c r="E378" i="11"/>
  <c r="F378" i="11"/>
  <c r="G378" i="11"/>
  <c r="H378" i="11"/>
  <c r="I378" i="11"/>
  <c r="J378" i="11"/>
  <c r="K378" i="11"/>
  <c r="L378" i="11"/>
  <c r="M378" i="11"/>
  <c r="N378" i="11"/>
  <c r="O378" i="11"/>
  <c r="P378" i="11"/>
  <c r="Q378" i="11"/>
  <c r="R378" i="11"/>
  <c r="S378" i="11"/>
  <c r="T378" i="11"/>
  <c r="U378" i="11"/>
  <c r="V378" i="11"/>
  <c r="W378" i="11"/>
  <c r="X378" i="11"/>
  <c r="Y378" i="11"/>
  <c r="A379" i="11"/>
  <c r="B379" i="11"/>
  <c r="C379" i="11"/>
  <c r="D379" i="11"/>
  <c r="E379" i="11"/>
  <c r="F379" i="11"/>
  <c r="G379" i="11"/>
  <c r="H379" i="11"/>
  <c r="I379" i="11"/>
  <c r="J379" i="11"/>
  <c r="K379" i="11"/>
  <c r="L379" i="11"/>
  <c r="M379" i="11"/>
  <c r="N379" i="11"/>
  <c r="O379" i="11"/>
  <c r="P379" i="11"/>
  <c r="Q379" i="11"/>
  <c r="R379" i="11"/>
  <c r="S379" i="11"/>
  <c r="T379" i="11"/>
  <c r="U379" i="11"/>
  <c r="V379" i="11"/>
  <c r="W379" i="11"/>
  <c r="X379" i="11"/>
  <c r="Y379" i="11"/>
  <c r="A380" i="11"/>
  <c r="B380" i="11"/>
  <c r="C380" i="11"/>
  <c r="D380" i="11"/>
  <c r="E380" i="11"/>
  <c r="F380" i="11"/>
  <c r="G380" i="11"/>
  <c r="H380" i="11"/>
  <c r="I380" i="11"/>
  <c r="J380" i="11"/>
  <c r="K380" i="11"/>
  <c r="L380" i="11"/>
  <c r="M380" i="11"/>
  <c r="N380" i="11"/>
  <c r="O380" i="11"/>
  <c r="P380" i="11"/>
  <c r="Q380" i="11"/>
  <c r="R380" i="11"/>
  <c r="S380" i="11"/>
  <c r="T380" i="11"/>
  <c r="U380" i="11"/>
  <c r="V380" i="11"/>
  <c r="W380" i="11"/>
  <c r="X380" i="11"/>
  <c r="Y380" i="11"/>
  <c r="A381" i="11"/>
  <c r="B381" i="11"/>
  <c r="C381" i="11"/>
  <c r="D381" i="11"/>
  <c r="E381" i="11"/>
  <c r="F381" i="11"/>
  <c r="G381" i="11"/>
  <c r="H381" i="11"/>
  <c r="I381" i="11"/>
  <c r="J381" i="11"/>
  <c r="K381" i="11"/>
  <c r="L381" i="11"/>
  <c r="M381" i="11"/>
  <c r="N381" i="11"/>
  <c r="O381" i="11"/>
  <c r="P381" i="11"/>
  <c r="Q381" i="11"/>
  <c r="R381" i="11"/>
  <c r="S381" i="11"/>
  <c r="T381" i="11"/>
  <c r="U381" i="11"/>
  <c r="V381" i="11"/>
  <c r="W381" i="11"/>
  <c r="X381" i="11"/>
  <c r="Y381" i="11"/>
  <c r="A382" i="11"/>
  <c r="B382" i="11"/>
  <c r="C382" i="11"/>
  <c r="D382" i="11"/>
  <c r="E382" i="11"/>
  <c r="F382" i="11"/>
  <c r="G382" i="11"/>
  <c r="H382" i="11"/>
  <c r="I382" i="11"/>
  <c r="J382" i="11"/>
  <c r="K382" i="11"/>
  <c r="L382" i="11"/>
  <c r="M382" i="11"/>
  <c r="N382" i="11"/>
  <c r="O382" i="11"/>
  <c r="P382" i="11"/>
  <c r="Q382" i="11"/>
  <c r="R382" i="11"/>
  <c r="S382" i="11"/>
  <c r="T382" i="11"/>
  <c r="U382" i="11"/>
  <c r="V382" i="11"/>
  <c r="W382" i="11"/>
  <c r="X382" i="11"/>
  <c r="Y382" i="11"/>
  <c r="A383" i="11"/>
  <c r="B383" i="11"/>
  <c r="C383" i="11"/>
  <c r="D383" i="11"/>
  <c r="E383" i="11"/>
  <c r="F383" i="11"/>
  <c r="G383" i="11"/>
  <c r="H383" i="11"/>
  <c r="I383" i="11"/>
  <c r="J383" i="11"/>
  <c r="K383" i="11"/>
  <c r="L383" i="11"/>
  <c r="M383" i="11"/>
  <c r="N383" i="11"/>
  <c r="O383" i="11"/>
  <c r="P383" i="11"/>
  <c r="Q383" i="11"/>
  <c r="R383" i="11"/>
  <c r="S383" i="11"/>
  <c r="T383" i="11"/>
  <c r="U383" i="11"/>
  <c r="V383" i="11"/>
  <c r="W383" i="11"/>
  <c r="X383" i="11"/>
  <c r="Y383" i="11"/>
  <c r="A384" i="11"/>
  <c r="B384" i="11"/>
  <c r="C384" i="11"/>
  <c r="D384" i="11"/>
  <c r="E384" i="11"/>
  <c r="F384" i="11"/>
  <c r="G384" i="11"/>
  <c r="H384" i="11"/>
  <c r="I384" i="11"/>
  <c r="J384" i="11"/>
  <c r="K384" i="11"/>
  <c r="L384" i="11"/>
  <c r="M384" i="11"/>
  <c r="N384" i="11"/>
  <c r="O384" i="11"/>
  <c r="P384" i="11"/>
  <c r="Q384" i="11"/>
  <c r="R384" i="11"/>
  <c r="S384" i="11"/>
  <c r="T384" i="11"/>
  <c r="U384" i="11"/>
  <c r="V384" i="11"/>
  <c r="W384" i="11"/>
  <c r="X384" i="11"/>
  <c r="Y384" i="11"/>
  <c r="A385" i="11"/>
  <c r="B385" i="11"/>
  <c r="C385" i="11"/>
  <c r="D385" i="11"/>
  <c r="E385" i="11"/>
  <c r="F385" i="11"/>
  <c r="G385" i="11"/>
  <c r="H385" i="11"/>
  <c r="I385" i="11"/>
  <c r="J385" i="11"/>
  <c r="K385" i="11"/>
  <c r="L385" i="11"/>
  <c r="M385" i="11"/>
  <c r="N385" i="11"/>
  <c r="O385" i="11"/>
  <c r="P385" i="11"/>
  <c r="Q385" i="11"/>
  <c r="R385" i="11"/>
  <c r="S385" i="11"/>
  <c r="T385" i="11"/>
  <c r="U385" i="11"/>
  <c r="V385" i="11"/>
  <c r="W385" i="11"/>
  <c r="X385" i="11"/>
  <c r="Y385" i="11"/>
  <c r="A386" i="11"/>
  <c r="B386" i="11"/>
  <c r="C386" i="11"/>
  <c r="D386" i="11"/>
  <c r="E386" i="11"/>
  <c r="F386" i="11"/>
  <c r="G386" i="11"/>
  <c r="H386" i="11"/>
  <c r="I386" i="11"/>
  <c r="J386" i="11"/>
  <c r="K386" i="11"/>
  <c r="L386" i="11"/>
  <c r="M386" i="11"/>
  <c r="N386" i="11"/>
  <c r="O386" i="11"/>
  <c r="P386" i="11"/>
  <c r="Q386" i="11"/>
  <c r="R386" i="11"/>
  <c r="S386" i="11"/>
  <c r="T386" i="11"/>
  <c r="U386" i="11"/>
  <c r="V386" i="11"/>
  <c r="W386" i="11"/>
  <c r="X386" i="11"/>
  <c r="Y386" i="11"/>
  <c r="A387" i="11"/>
  <c r="B387" i="11"/>
  <c r="C387" i="11"/>
  <c r="D387" i="11"/>
  <c r="E387" i="11"/>
  <c r="F387" i="11"/>
  <c r="G387" i="11"/>
  <c r="H387" i="11"/>
  <c r="I387" i="11"/>
  <c r="J387" i="11"/>
  <c r="K387" i="11"/>
  <c r="L387" i="11"/>
  <c r="M387" i="11"/>
  <c r="N387" i="11"/>
  <c r="O387" i="11"/>
  <c r="P387" i="11"/>
  <c r="Q387" i="11"/>
  <c r="R387" i="11"/>
  <c r="S387" i="11"/>
  <c r="T387" i="11"/>
  <c r="U387" i="11"/>
  <c r="V387" i="11"/>
  <c r="W387" i="11"/>
  <c r="X387" i="11"/>
  <c r="Y387" i="11"/>
  <c r="A388" i="11"/>
  <c r="B388" i="11"/>
  <c r="C388" i="11"/>
  <c r="D388" i="11"/>
  <c r="E388" i="11"/>
  <c r="F388" i="11"/>
  <c r="G388" i="11"/>
  <c r="H388" i="11"/>
  <c r="I388" i="11"/>
  <c r="J388" i="11"/>
  <c r="K388" i="11"/>
  <c r="L388" i="11"/>
  <c r="M388" i="11"/>
  <c r="N388" i="11"/>
  <c r="O388" i="11"/>
  <c r="P388" i="11"/>
  <c r="Q388" i="11"/>
  <c r="R388" i="11"/>
  <c r="S388" i="11"/>
  <c r="T388" i="11"/>
  <c r="U388" i="11"/>
  <c r="V388" i="11"/>
  <c r="W388" i="11"/>
  <c r="X388" i="11"/>
  <c r="Y388" i="11"/>
  <c r="A389" i="11"/>
  <c r="B389" i="11"/>
  <c r="C389" i="11"/>
  <c r="D389" i="11"/>
  <c r="E389" i="11"/>
  <c r="F389" i="11"/>
  <c r="G389" i="11"/>
  <c r="H389" i="11"/>
  <c r="I389" i="11"/>
  <c r="J389" i="11"/>
  <c r="K389" i="11"/>
  <c r="L389" i="11"/>
  <c r="M389" i="11"/>
  <c r="N389" i="11"/>
  <c r="O389" i="11"/>
  <c r="P389" i="11"/>
  <c r="Q389" i="11"/>
  <c r="R389" i="11"/>
  <c r="S389" i="11"/>
  <c r="T389" i="11"/>
  <c r="U389" i="11"/>
  <c r="V389" i="11"/>
  <c r="W389" i="11"/>
  <c r="X389" i="11"/>
  <c r="Y389" i="11"/>
  <c r="A390" i="11"/>
  <c r="B390" i="11"/>
  <c r="C390" i="11"/>
  <c r="D390" i="11"/>
  <c r="E390" i="11"/>
  <c r="F390" i="11"/>
  <c r="G390" i="11"/>
  <c r="H390" i="11"/>
  <c r="I390" i="11"/>
  <c r="J390" i="11"/>
  <c r="K390" i="11"/>
  <c r="L390" i="11"/>
  <c r="M390" i="11"/>
  <c r="N390" i="11"/>
  <c r="O390" i="11"/>
  <c r="P390" i="11"/>
  <c r="Q390" i="11"/>
  <c r="R390" i="11"/>
  <c r="S390" i="11"/>
  <c r="T390" i="11"/>
  <c r="U390" i="11"/>
  <c r="V390" i="11"/>
  <c r="W390" i="11"/>
  <c r="X390" i="11"/>
  <c r="Y390" i="11"/>
  <c r="A391" i="11"/>
  <c r="B391" i="11"/>
  <c r="C391" i="11"/>
  <c r="D391" i="11"/>
  <c r="E391" i="11"/>
  <c r="F391" i="11"/>
  <c r="G391" i="11"/>
  <c r="H391" i="11"/>
  <c r="I391" i="11"/>
  <c r="J391" i="11"/>
  <c r="K391" i="11"/>
  <c r="L391" i="11"/>
  <c r="M391" i="11"/>
  <c r="N391" i="11"/>
  <c r="O391" i="11"/>
  <c r="P391" i="11"/>
  <c r="Q391" i="11"/>
  <c r="R391" i="11"/>
  <c r="S391" i="11"/>
  <c r="T391" i="11"/>
  <c r="U391" i="11"/>
  <c r="V391" i="11"/>
  <c r="W391" i="11"/>
  <c r="X391" i="11"/>
  <c r="Y391" i="11"/>
  <c r="A392" i="11"/>
  <c r="B392" i="11"/>
  <c r="C392" i="11"/>
  <c r="D392" i="11"/>
  <c r="E392" i="11"/>
  <c r="F392" i="11"/>
  <c r="G392" i="11"/>
  <c r="H392" i="11"/>
  <c r="I392" i="11"/>
  <c r="J392" i="11"/>
  <c r="K392" i="11"/>
  <c r="L392" i="11"/>
  <c r="M392" i="11"/>
  <c r="N392" i="11"/>
  <c r="O392" i="11"/>
  <c r="P392" i="11"/>
  <c r="Q392" i="11"/>
  <c r="R392" i="11"/>
  <c r="S392" i="11"/>
  <c r="T392" i="11"/>
  <c r="U392" i="11"/>
  <c r="V392" i="11"/>
  <c r="W392" i="11"/>
  <c r="X392" i="11"/>
  <c r="Y392" i="11"/>
  <c r="A393" i="11"/>
  <c r="B393" i="11"/>
  <c r="C393" i="11"/>
  <c r="D393" i="11"/>
  <c r="E393" i="11"/>
  <c r="F393" i="11"/>
  <c r="G393" i="11"/>
  <c r="H393" i="11"/>
  <c r="I393" i="11"/>
  <c r="J393" i="11"/>
  <c r="K393" i="11"/>
  <c r="L393" i="11"/>
  <c r="M393" i="11"/>
  <c r="N393" i="11"/>
  <c r="O393" i="11"/>
  <c r="P393" i="11"/>
  <c r="Q393" i="11"/>
  <c r="R393" i="11"/>
  <c r="S393" i="11"/>
  <c r="T393" i="11"/>
  <c r="U393" i="11"/>
  <c r="V393" i="11"/>
  <c r="W393" i="11"/>
  <c r="X393" i="11"/>
  <c r="Y393" i="11"/>
  <c r="A394" i="11"/>
  <c r="B394" i="11"/>
  <c r="C394" i="11"/>
  <c r="D394" i="11"/>
  <c r="E394" i="11"/>
  <c r="F394" i="11"/>
  <c r="G394" i="11"/>
  <c r="H394" i="11"/>
  <c r="I394" i="11"/>
  <c r="J394" i="11"/>
  <c r="K394" i="11"/>
  <c r="L394" i="11"/>
  <c r="M394" i="11"/>
  <c r="N394" i="11"/>
  <c r="O394" i="11"/>
  <c r="P394" i="11"/>
  <c r="Q394" i="11"/>
  <c r="R394" i="11"/>
  <c r="S394" i="11"/>
  <c r="T394" i="11"/>
  <c r="U394" i="11"/>
  <c r="V394" i="11"/>
  <c r="W394" i="11"/>
  <c r="X394" i="11"/>
  <c r="Y394" i="11"/>
  <c r="A395" i="11"/>
  <c r="B395" i="11"/>
  <c r="C395" i="11"/>
  <c r="D395" i="11"/>
  <c r="E395" i="11"/>
  <c r="F395" i="11"/>
  <c r="G395" i="11"/>
  <c r="H395" i="11"/>
  <c r="I395" i="11"/>
  <c r="J395" i="11"/>
  <c r="K395" i="11"/>
  <c r="L395" i="11"/>
  <c r="M395" i="11"/>
  <c r="N395" i="11"/>
  <c r="O395" i="11"/>
  <c r="P395" i="11"/>
  <c r="Q395" i="11"/>
  <c r="R395" i="11"/>
  <c r="S395" i="11"/>
  <c r="T395" i="11"/>
  <c r="U395" i="11"/>
  <c r="V395" i="11"/>
  <c r="W395" i="11"/>
  <c r="X395" i="11"/>
  <c r="Y395" i="11"/>
  <c r="A396" i="11"/>
  <c r="B396" i="11"/>
  <c r="C396" i="11"/>
  <c r="D396" i="11"/>
  <c r="E396" i="11"/>
  <c r="F396" i="11"/>
  <c r="G396" i="11"/>
  <c r="H396" i="11"/>
  <c r="I396" i="11"/>
  <c r="J396" i="11"/>
  <c r="K396" i="11"/>
  <c r="L396" i="11"/>
  <c r="M396" i="11"/>
  <c r="N396" i="11"/>
  <c r="O396" i="11"/>
  <c r="P396" i="11"/>
  <c r="Q396" i="11"/>
  <c r="R396" i="11"/>
  <c r="S396" i="11"/>
  <c r="T396" i="11"/>
  <c r="U396" i="11"/>
  <c r="V396" i="11"/>
  <c r="W396" i="11"/>
  <c r="X396" i="11"/>
  <c r="Y396" i="11"/>
  <c r="A397" i="11"/>
  <c r="B397" i="11"/>
  <c r="C397" i="11"/>
  <c r="D397" i="11"/>
  <c r="E397" i="11"/>
  <c r="F397" i="11"/>
  <c r="G397" i="11"/>
  <c r="H397" i="11"/>
  <c r="I397" i="11"/>
  <c r="J397" i="11"/>
  <c r="K397" i="11"/>
  <c r="L397" i="11"/>
  <c r="M397" i="11"/>
  <c r="N397" i="11"/>
  <c r="O397" i="11"/>
  <c r="P397" i="11"/>
  <c r="Q397" i="11"/>
  <c r="R397" i="11"/>
  <c r="S397" i="11"/>
  <c r="T397" i="11"/>
  <c r="U397" i="11"/>
  <c r="V397" i="11"/>
  <c r="W397" i="11"/>
  <c r="X397" i="11"/>
  <c r="Y397" i="11"/>
  <c r="A398" i="11"/>
  <c r="B398" i="11"/>
  <c r="C398" i="11"/>
  <c r="D398" i="11"/>
  <c r="E398" i="11"/>
  <c r="F398" i="11"/>
  <c r="G398" i="11"/>
  <c r="H398" i="11"/>
  <c r="I398" i="11"/>
  <c r="J398" i="11"/>
  <c r="K398" i="11"/>
  <c r="L398" i="11"/>
  <c r="M398" i="11"/>
  <c r="N398" i="11"/>
  <c r="O398" i="11"/>
  <c r="P398" i="11"/>
  <c r="Q398" i="11"/>
  <c r="R398" i="11"/>
  <c r="S398" i="11"/>
  <c r="T398" i="11"/>
  <c r="U398" i="11"/>
  <c r="V398" i="11"/>
  <c r="W398" i="11"/>
  <c r="X398" i="11"/>
  <c r="Y398" i="11"/>
  <c r="A399" i="11"/>
  <c r="B399" i="11"/>
  <c r="C399" i="11"/>
  <c r="D399" i="11"/>
  <c r="E399" i="11"/>
  <c r="F399" i="11"/>
  <c r="G399" i="11"/>
  <c r="H399" i="11"/>
  <c r="I399" i="11"/>
  <c r="J399" i="11"/>
  <c r="K399" i="11"/>
  <c r="L399" i="11"/>
  <c r="M399" i="11"/>
  <c r="N399" i="11"/>
  <c r="O399" i="11"/>
  <c r="P399" i="11"/>
  <c r="Q399" i="11"/>
  <c r="R399" i="11"/>
  <c r="S399" i="11"/>
  <c r="T399" i="11"/>
  <c r="U399" i="11"/>
  <c r="V399" i="11"/>
  <c r="W399" i="11"/>
  <c r="X399" i="11"/>
  <c r="Y399" i="11"/>
  <c r="A400" i="11"/>
  <c r="B400" i="11"/>
  <c r="C400" i="11"/>
  <c r="D400" i="11"/>
  <c r="E400" i="11"/>
  <c r="F400" i="11"/>
  <c r="G400" i="11"/>
  <c r="H400" i="11"/>
  <c r="I400" i="11"/>
  <c r="J400" i="11"/>
  <c r="K400" i="11"/>
  <c r="L400" i="11"/>
  <c r="M400" i="11"/>
  <c r="N400" i="11"/>
  <c r="O400" i="11"/>
  <c r="P400" i="11"/>
  <c r="Q400" i="11"/>
  <c r="R400" i="11"/>
  <c r="S400" i="11"/>
  <c r="T400" i="11"/>
  <c r="U400" i="11"/>
  <c r="V400" i="11"/>
  <c r="W400" i="11"/>
  <c r="X400" i="11"/>
  <c r="Y400" i="11"/>
  <c r="A401" i="11"/>
  <c r="B401" i="11"/>
  <c r="C401" i="11"/>
  <c r="D401" i="11"/>
  <c r="E401" i="11"/>
  <c r="F401" i="11"/>
  <c r="G401" i="11"/>
  <c r="H401" i="11"/>
  <c r="I401" i="11"/>
  <c r="J401" i="11"/>
  <c r="K401" i="11"/>
  <c r="L401" i="11"/>
  <c r="M401" i="11"/>
  <c r="N401" i="11"/>
  <c r="O401" i="11"/>
  <c r="P401" i="11"/>
  <c r="Q401" i="11"/>
  <c r="R401" i="11"/>
  <c r="S401" i="11"/>
  <c r="T401" i="11"/>
  <c r="U401" i="11"/>
  <c r="V401" i="11"/>
  <c r="W401" i="11"/>
  <c r="X401" i="11"/>
  <c r="Y401" i="11"/>
  <c r="A402" i="11"/>
  <c r="B402" i="11"/>
  <c r="C402" i="11"/>
  <c r="D402" i="11"/>
  <c r="E402" i="11"/>
  <c r="F402" i="11"/>
  <c r="G402" i="11"/>
  <c r="H402" i="11"/>
  <c r="I402" i="11"/>
  <c r="J402" i="11"/>
  <c r="K402" i="11"/>
  <c r="L402" i="11"/>
  <c r="M402" i="11"/>
  <c r="N402" i="11"/>
  <c r="O402" i="11"/>
  <c r="P402" i="11"/>
  <c r="Q402" i="11"/>
  <c r="R402" i="11"/>
  <c r="S402" i="11"/>
  <c r="T402" i="11"/>
  <c r="U402" i="11"/>
  <c r="V402" i="11"/>
  <c r="W402" i="11"/>
  <c r="X402" i="11"/>
  <c r="Y402" i="11"/>
  <c r="A403" i="11"/>
  <c r="B403" i="11"/>
  <c r="C403" i="11"/>
  <c r="D403" i="11"/>
  <c r="E403" i="11"/>
  <c r="F403" i="11"/>
  <c r="G403" i="11"/>
  <c r="H403" i="11"/>
  <c r="I403" i="11"/>
  <c r="J403" i="11"/>
  <c r="K403" i="11"/>
  <c r="L403" i="11"/>
  <c r="M403" i="11"/>
  <c r="N403" i="11"/>
  <c r="O403" i="11"/>
  <c r="P403" i="11"/>
  <c r="Q403" i="11"/>
  <c r="R403" i="11"/>
  <c r="S403" i="11"/>
  <c r="T403" i="11"/>
  <c r="U403" i="11"/>
  <c r="V403" i="11"/>
  <c r="W403" i="11"/>
  <c r="X403" i="11"/>
  <c r="Y403" i="11"/>
  <c r="A404" i="11"/>
  <c r="B404" i="11"/>
  <c r="C404" i="11"/>
  <c r="D404" i="11"/>
  <c r="E404" i="11"/>
  <c r="F404" i="11"/>
  <c r="G404" i="11"/>
  <c r="H404" i="11"/>
  <c r="I404" i="11"/>
  <c r="J404" i="11"/>
  <c r="K404" i="11"/>
  <c r="L404" i="11"/>
  <c r="M404" i="11"/>
  <c r="N404" i="11"/>
  <c r="O404" i="11"/>
  <c r="P404" i="11"/>
  <c r="Q404" i="11"/>
  <c r="R404" i="11"/>
  <c r="S404" i="11"/>
  <c r="T404" i="11"/>
  <c r="U404" i="11"/>
  <c r="V404" i="11"/>
  <c r="W404" i="11"/>
  <c r="X404" i="11"/>
  <c r="Y404" i="11"/>
  <c r="A405" i="11"/>
  <c r="B405" i="11"/>
  <c r="C405" i="11"/>
  <c r="D405" i="11"/>
  <c r="E405" i="11"/>
  <c r="F405" i="11"/>
  <c r="G405" i="11"/>
  <c r="H405" i="11"/>
  <c r="I405" i="11"/>
  <c r="J405" i="11"/>
  <c r="K405" i="11"/>
  <c r="L405" i="11"/>
  <c r="M405" i="11"/>
  <c r="N405" i="11"/>
  <c r="O405" i="11"/>
  <c r="P405" i="11"/>
  <c r="Q405" i="11"/>
  <c r="R405" i="11"/>
  <c r="S405" i="11"/>
  <c r="T405" i="11"/>
  <c r="U405" i="11"/>
  <c r="V405" i="11"/>
  <c r="W405" i="11"/>
  <c r="X405" i="11"/>
  <c r="Y405" i="11"/>
  <c r="A406" i="11"/>
  <c r="B406" i="11"/>
  <c r="C406" i="11"/>
  <c r="D406" i="11"/>
  <c r="E406" i="11"/>
  <c r="F406" i="11"/>
  <c r="G406" i="11"/>
  <c r="H406" i="11"/>
  <c r="I406" i="11"/>
  <c r="J406" i="11"/>
  <c r="K406" i="11"/>
  <c r="L406" i="11"/>
  <c r="M406" i="11"/>
  <c r="N406" i="11"/>
  <c r="O406" i="11"/>
  <c r="P406" i="11"/>
  <c r="Q406" i="11"/>
  <c r="R406" i="11"/>
  <c r="S406" i="11"/>
  <c r="T406" i="11"/>
  <c r="U406" i="11"/>
  <c r="V406" i="11"/>
  <c r="W406" i="11"/>
  <c r="X406" i="11"/>
  <c r="Y406" i="11"/>
  <c r="A407" i="11"/>
  <c r="B407" i="11"/>
  <c r="C407" i="11"/>
  <c r="D407" i="11"/>
  <c r="E407" i="11"/>
  <c r="F407" i="11"/>
  <c r="G407" i="11"/>
  <c r="H407" i="11"/>
  <c r="I407" i="11"/>
  <c r="J407" i="11"/>
  <c r="K407" i="11"/>
  <c r="L407" i="11"/>
  <c r="M407" i="11"/>
  <c r="N407" i="11"/>
  <c r="O407" i="11"/>
  <c r="P407" i="11"/>
  <c r="Q407" i="11"/>
  <c r="R407" i="11"/>
  <c r="S407" i="11"/>
  <c r="T407" i="11"/>
  <c r="U407" i="11"/>
  <c r="V407" i="11"/>
  <c r="W407" i="11"/>
  <c r="X407" i="11"/>
  <c r="Y407" i="11"/>
  <c r="A408" i="11"/>
  <c r="B408" i="11"/>
  <c r="C408" i="11"/>
  <c r="D408" i="11"/>
  <c r="E408" i="11"/>
  <c r="F408" i="11"/>
  <c r="G408" i="11"/>
  <c r="H408" i="11"/>
  <c r="I408" i="11"/>
  <c r="J408" i="11"/>
  <c r="K408" i="11"/>
  <c r="L408" i="11"/>
  <c r="M408" i="11"/>
  <c r="N408" i="11"/>
  <c r="O408" i="11"/>
  <c r="P408" i="11"/>
  <c r="Q408" i="11"/>
  <c r="R408" i="11"/>
  <c r="S408" i="11"/>
  <c r="T408" i="11"/>
  <c r="U408" i="11"/>
  <c r="V408" i="11"/>
  <c r="W408" i="11"/>
  <c r="X408" i="11"/>
  <c r="Y408" i="11"/>
  <c r="A409" i="11"/>
  <c r="B409" i="11"/>
  <c r="C409" i="11"/>
  <c r="D409" i="11"/>
  <c r="E409" i="11"/>
  <c r="F409" i="11"/>
  <c r="G409" i="11"/>
  <c r="H409" i="11"/>
  <c r="I409" i="11"/>
  <c r="J409" i="11"/>
  <c r="K409" i="11"/>
  <c r="L409" i="11"/>
  <c r="M409" i="11"/>
  <c r="N409" i="11"/>
  <c r="O409" i="11"/>
  <c r="P409" i="11"/>
  <c r="Q409" i="11"/>
  <c r="R409" i="11"/>
  <c r="S409" i="11"/>
  <c r="T409" i="11"/>
  <c r="U409" i="11"/>
  <c r="V409" i="11"/>
  <c r="W409" i="11"/>
  <c r="X409" i="11"/>
  <c r="Y409" i="11"/>
  <c r="A410" i="11"/>
  <c r="B410" i="11"/>
  <c r="C410" i="11"/>
  <c r="D410" i="11"/>
  <c r="E410" i="11"/>
  <c r="F410" i="11"/>
  <c r="G410" i="11"/>
  <c r="H410" i="11"/>
  <c r="I410" i="11"/>
  <c r="J410" i="11"/>
  <c r="K410" i="11"/>
  <c r="L410" i="11"/>
  <c r="M410" i="11"/>
  <c r="N410" i="11"/>
  <c r="O410" i="11"/>
  <c r="P410" i="11"/>
  <c r="Q410" i="11"/>
  <c r="R410" i="11"/>
  <c r="S410" i="11"/>
  <c r="T410" i="11"/>
  <c r="U410" i="11"/>
  <c r="V410" i="11"/>
  <c r="W410" i="11"/>
  <c r="X410" i="11"/>
  <c r="Y410" i="11"/>
  <c r="A411" i="11"/>
  <c r="B411" i="11"/>
  <c r="C411" i="11"/>
  <c r="D411" i="11"/>
  <c r="E411" i="11"/>
  <c r="F411" i="11"/>
  <c r="G411" i="11"/>
  <c r="H411" i="11"/>
  <c r="I411" i="11"/>
  <c r="J411" i="11"/>
  <c r="K411" i="11"/>
  <c r="L411" i="11"/>
  <c r="M411" i="11"/>
  <c r="N411" i="11"/>
  <c r="O411" i="11"/>
  <c r="P411" i="11"/>
  <c r="Q411" i="11"/>
  <c r="R411" i="11"/>
  <c r="S411" i="11"/>
  <c r="T411" i="11"/>
  <c r="U411" i="11"/>
  <c r="V411" i="11"/>
  <c r="W411" i="11"/>
  <c r="X411" i="11"/>
  <c r="Y411" i="11"/>
  <c r="A412" i="11"/>
  <c r="B412" i="11"/>
  <c r="C412" i="11"/>
  <c r="D412" i="11"/>
  <c r="E412" i="11"/>
  <c r="F412" i="11"/>
  <c r="G412" i="11"/>
  <c r="H412" i="11"/>
  <c r="I412" i="11"/>
  <c r="J412" i="11"/>
  <c r="K412" i="11"/>
  <c r="L412" i="11"/>
  <c r="M412" i="11"/>
  <c r="N412" i="11"/>
  <c r="O412" i="11"/>
  <c r="P412" i="11"/>
  <c r="Q412" i="11"/>
  <c r="R412" i="11"/>
  <c r="S412" i="11"/>
  <c r="T412" i="11"/>
  <c r="U412" i="11"/>
  <c r="V412" i="11"/>
  <c r="W412" i="11"/>
  <c r="X412" i="11"/>
  <c r="Y412" i="11"/>
  <c r="A413" i="11"/>
  <c r="B413" i="11"/>
  <c r="C413" i="11"/>
  <c r="D413" i="11"/>
  <c r="E413" i="11"/>
  <c r="F413" i="11"/>
  <c r="G413" i="11"/>
  <c r="H413" i="11"/>
  <c r="I413" i="11"/>
  <c r="J413" i="11"/>
  <c r="K413" i="11"/>
  <c r="L413" i="11"/>
  <c r="M413" i="11"/>
  <c r="N413" i="11"/>
  <c r="O413" i="11"/>
  <c r="P413" i="11"/>
  <c r="Q413" i="11"/>
  <c r="R413" i="11"/>
  <c r="S413" i="11"/>
  <c r="T413" i="11"/>
  <c r="U413" i="11"/>
  <c r="V413" i="11"/>
  <c r="W413" i="11"/>
  <c r="X413" i="11"/>
  <c r="Y413" i="11"/>
  <c r="A414" i="11"/>
  <c r="B414" i="11"/>
  <c r="C414" i="11"/>
  <c r="D414" i="11"/>
  <c r="E414" i="11"/>
  <c r="F414" i="11"/>
  <c r="G414" i="11"/>
  <c r="H414" i="11"/>
  <c r="I414" i="11"/>
  <c r="J414" i="11"/>
  <c r="K414" i="11"/>
  <c r="L414" i="11"/>
  <c r="M414" i="11"/>
  <c r="N414" i="11"/>
  <c r="O414" i="11"/>
  <c r="P414" i="11"/>
  <c r="Q414" i="11"/>
  <c r="R414" i="11"/>
  <c r="S414" i="11"/>
  <c r="T414" i="11"/>
  <c r="U414" i="11"/>
  <c r="V414" i="11"/>
  <c r="W414" i="11"/>
  <c r="X414" i="11"/>
  <c r="Y414" i="11"/>
  <c r="A415" i="11"/>
  <c r="B415" i="11"/>
  <c r="C415" i="11"/>
  <c r="D415" i="11"/>
  <c r="E415" i="11"/>
  <c r="F415" i="11"/>
  <c r="G415" i="11"/>
  <c r="H415" i="11"/>
  <c r="I415" i="11"/>
  <c r="J415" i="11"/>
  <c r="K415" i="11"/>
  <c r="L415" i="11"/>
  <c r="M415" i="11"/>
  <c r="N415" i="11"/>
  <c r="O415" i="11"/>
  <c r="P415" i="11"/>
  <c r="Q415" i="11"/>
  <c r="R415" i="11"/>
  <c r="S415" i="11"/>
  <c r="T415" i="11"/>
  <c r="U415" i="11"/>
  <c r="V415" i="11"/>
  <c r="W415" i="11"/>
  <c r="X415" i="11"/>
  <c r="Y415" i="11"/>
  <c r="A416" i="11"/>
  <c r="B416" i="11"/>
  <c r="C416" i="11"/>
  <c r="D416" i="11"/>
  <c r="E416" i="11"/>
  <c r="F416" i="11"/>
  <c r="G416" i="11"/>
  <c r="H416" i="11"/>
  <c r="I416" i="11"/>
  <c r="J416" i="11"/>
  <c r="K416" i="11"/>
  <c r="L416" i="11"/>
  <c r="M416" i="11"/>
  <c r="N416" i="11"/>
  <c r="O416" i="11"/>
  <c r="P416" i="11"/>
  <c r="Q416" i="11"/>
  <c r="R416" i="11"/>
  <c r="S416" i="11"/>
  <c r="T416" i="11"/>
  <c r="U416" i="11"/>
  <c r="V416" i="11"/>
  <c r="W416" i="11"/>
  <c r="X416" i="11"/>
  <c r="Y416" i="11"/>
  <c r="A417" i="11"/>
  <c r="B417" i="11"/>
  <c r="C417" i="11"/>
  <c r="D417" i="11"/>
  <c r="E417" i="11"/>
  <c r="F417" i="11"/>
  <c r="G417" i="11"/>
  <c r="H417" i="11"/>
  <c r="I417" i="11"/>
  <c r="J417" i="11"/>
  <c r="K417" i="11"/>
  <c r="L417" i="11"/>
  <c r="M417" i="11"/>
  <c r="N417" i="11"/>
  <c r="O417" i="11"/>
  <c r="P417" i="11"/>
  <c r="Q417" i="11"/>
  <c r="R417" i="11"/>
  <c r="S417" i="11"/>
  <c r="T417" i="11"/>
  <c r="U417" i="11"/>
  <c r="V417" i="11"/>
  <c r="W417" i="11"/>
  <c r="X417" i="11"/>
  <c r="Y417" i="11"/>
  <c r="A418" i="11"/>
  <c r="B418" i="11"/>
  <c r="C418" i="11"/>
  <c r="D418" i="11"/>
  <c r="E418" i="11"/>
  <c r="F418" i="11"/>
  <c r="G418" i="11"/>
  <c r="H418" i="11"/>
  <c r="I418" i="11"/>
  <c r="J418" i="11"/>
  <c r="K418" i="11"/>
  <c r="L418" i="11"/>
  <c r="M418" i="11"/>
  <c r="N418" i="11"/>
  <c r="O418" i="11"/>
  <c r="P418" i="11"/>
  <c r="Q418" i="11"/>
  <c r="R418" i="11"/>
  <c r="S418" i="11"/>
  <c r="T418" i="11"/>
  <c r="U418" i="11"/>
  <c r="V418" i="11"/>
  <c r="W418" i="11"/>
  <c r="X418" i="11"/>
  <c r="Y418" i="11"/>
  <c r="A419" i="11"/>
  <c r="B419" i="11"/>
  <c r="C419" i="11"/>
  <c r="D419" i="11"/>
  <c r="E419" i="11"/>
  <c r="F419" i="11"/>
  <c r="G419" i="11"/>
  <c r="H419" i="11"/>
  <c r="I419" i="11"/>
  <c r="J419" i="11"/>
  <c r="K419" i="11"/>
  <c r="L419" i="11"/>
  <c r="M419" i="11"/>
  <c r="N419" i="11"/>
  <c r="O419" i="11"/>
  <c r="P419" i="11"/>
  <c r="Q419" i="11"/>
  <c r="R419" i="11"/>
  <c r="S419" i="11"/>
  <c r="T419" i="11"/>
  <c r="U419" i="11"/>
  <c r="V419" i="11"/>
  <c r="W419" i="11"/>
  <c r="X419" i="11"/>
  <c r="Y419" i="11"/>
  <c r="A420" i="11"/>
  <c r="B420" i="11"/>
  <c r="C420" i="11"/>
  <c r="D420" i="11"/>
  <c r="E420" i="11"/>
  <c r="F420" i="11"/>
  <c r="G420" i="11"/>
  <c r="H420" i="11"/>
  <c r="I420" i="11"/>
  <c r="J420" i="11"/>
  <c r="K420" i="11"/>
  <c r="L420" i="11"/>
  <c r="M420" i="11"/>
  <c r="N420" i="11"/>
  <c r="O420" i="11"/>
  <c r="P420" i="11"/>
  <c r="Q420" i="11"/>
  <c r="R420" i="11"/>
  <c r="S420" i="11"/>
  <c r="T420" i="11"/>
  <c r="U420" i="11"/>
  <c r="V420" i="11"/>
  <c r="W420" i="11"/>
  <c r="X420" i="11"/>
  <c r="Y420" i="11"/>
  <c r="A421" i="11"/>
  <c r="B421" i="11"/>
  <c r="C421" i="11"/>
  <c r="D421" i="11"/>
  <c r="E421" i="11"/>
  <c r="F421" i="11"/>
  <c r="G421" i="11"/>
  <c r="H421" i="11"/>
  <c r="I421" i="11"/>
  <c r="J421" i="11"/>
  <c r="K421" i="11"/>
  <c r="L421" i="11"/>
  <c r="M421" i="11"/>
  <c r="N421" i="11"/>
  <c r="O421" i="11"/>
  <c r="P421" i="11"/>
  <c r="Q421" i="11"/>
  <c r="R421" i="11"/>
  <c r="S421" i="11"/>
  <c r="T421" i="11"/>
  <c r="U421" i="11"/>
  <c r="V421" i="11"/>
  <c r="W421" i="11"/>
  <c r="X421" i="11"/>
  <c r="Y421" i="11"/>
  <c r="A422" i="11"/>
  <c r="B422" i="11"/>
  <c r="C422" i="11"/>
  <c r="D422" i="11"/>
  <c r="E422" i="11"/>
  <c r="F422" i="11"/>
  <c r="G422" i="11"/>
  <c r="H422" i="11"/>
  <c r="I422" i="11"/>
  <c r="J422" i="11"/>
  <c r="K422" i="11"/>
  <c r="L422" i="11"/>
  <c r="M422" i="11"/>
  <c r="N422" i="11"/>
  <c r="O422" i="11"/>
  <c r="P422" i="11"/>
  <c r="Q422" i="11"/>
  <c r="R422" i="11"/>
  <c r="S422" i="11"/>
  <c r="T422" i="11"/>
  <c r="U422" i="11"/>
  <c r="V422" i="11"/>
  <c r="W422" i="11"/>
  <c r="X422" i="11"/>
  <c r="Y422" i="11"/>
  <c r="A423" i="11"/>
  <c r="B423" i="11"/>
  <c r="C423" i="11"/>
  <c r="D423" i="11"/>
  <c r="E423" i="11"/>
  <c r="F423" i="11"/>
  <c r="G423" i="11"/>
  <c r="H423" i="11"/>
  <c r="I423" i="11"/>
  <c r="J423" i="11"/>
  <c r="K423" i="11"/>
  <c r="L423" i="11"/>
  <c r="M423" i="11"/>
  <c r="N423" i="11"/>
  <c r="O423" i="11"/>
  <c r="P423" i="11"/>
  <c r="Q423" i="11"/>
  <c r="R423" i="11"/>
  <c r="S423" i="11"/>
  <c r="T423" i="11"/>
  <c r="U423" i="11"/>
  <c r="V423" i="11"/>
  <c r="W423" i="11"/>
  <c r="X423" i="11"/>
  <c r="Y423" i="11"/>
  <c r="A424" i="11"/>
  <c r="B424" i="11"/>
  <c r="C424" i="11"/>
  <c r="D424" i="11"/>
  <c r="E424" i="11"/>
  <c r="F424" i="11"/>
  <c r="G424" i="11"/>
  <c r="H424" i="11"/>
  <c r="I424" i="11"/>
  <c r="J424" i="11"/>
  <c r="K424" i="11"/>
  <c r="L424" i="11"/>
  <c r="M424" i="11"/>
  <c r="N424" i="11"/>
  <c r="O424" i="11"/>
  <c r="P424" i="11"/>
  <c r="Q424" i="11"/>
  <c r="R424" i="11"/>
  <c r="S424" i="11"/>
  <c r="T424" i="11"/>
  <c r="U424" i="11"/>
  <c r="V424" i="11"/>
  <c r="W424" i="11"/>
  <c r="X424" i="11"/>
  <c r="Y424" i="11"/>
  <c r="A425" i="11"/>
  <c r="B425" i="11"/>
  <c r="C425" i="11"/>
  <c r="D425" i="11"/>
  <c r="E425" i="11"/>
  <c r="F425" i="11"/>
  <c r="G425" i="11"/>
  <c r="H425" i="11"/>
  <c r="I425" i="11"/>
  <c r="J425" i="11"/>
  <c r="K425" i="11"/>
  <c r="L425" i="11"/>
  <c r="M425" i="11"/>
  <c r="N425" i="11"/>
  <c r="O425" i="11"/>
  <c r="P425" i="11"/>
  <c r="Q425" i="11"/>
  <c r="R425" i="11"/>
  <c r="S425" i="11"/>
  <c r="T425" i="11"/>
  <c r="U425" i="11"/>
  <c r="V425" i="11"/>
  <c r="W425" i="11"/>
  <c r="X425" i="11"/>
  <c r="Y425" i="11"/>
  <c r="A426" i="11"/>
  <c r="B426" i="11"/>
  <c r="C426" i="11"/>
  <c r="D426" i="11"/>
  <c r="E426" i="11"/>
  <c r="F426" i="11"/>
  <c r="G426" i="11"/>
  <c r="H426" i="11"/>
  <c r="I426" i="11"/>
  <c r="J426" i="11"/>
  <c r="K426" i="11"/>
  <c r="L426" i="11"/>
  <c r="M426" i="11"/>
  <c r="N426" i="11"/>
  <c r="O426" i="11"/>
  <c r="P426" i="11"/>
  <c r="Q426" i="11"/>
  <c r="R426" i="11"/>
  <c r="S426" i="11"/>
  <c r="T426" i="11"/>
  <c r="U426" i="11"/>
  <c r="V426" i="11"/>
  <c r="W426" i="11"/>
  <c r="X426" i="11"/>
  <c r="Y426" i="11"/>
  <c r="A427" i="11"/>
  <c r="B427" i="11"/>
  <c r="C427" i="11"/>
  <c r="D427" i="11"/>
  <c r="E427" i="11"/>
  <c r="F427" i="11"/>
  <c r="G427" i="11"/>
  <c r="H427" i="11"/>
  <c r="I427" i="11"/>
  <c r="J427" i="11"/>
  <c r="K427" i="11"/>
  <c r="L427" i="11"/>
  <c r="M427" i="11"/>
  <c r="N427" i="11"/>
  <c r="O427" i="11"/>
  <c r="P427" i="11"/>
  <c r="Q427" i="11"/>
  <c r="R427" i="11"/>
  <c r="S427" i="11"/>
  <c r="T427" i="11"/>
  <c r="U427" i="11"/>
  <c r="V427" i="11"/>
  <c r="W427" i="11"/>
  <c r="X427" i="11"/>
  <c r="Y427" i="11"/>
  <c r="A428" i="11"/>
  <c r="B428" i="11"/>
  <c r="C428" i="11"/>
  <c r="D428" i="11"/>
  <c r="E428" i="11"/>
  <c r="F428" i="11"/>
  <c r="G428" i="11"/>
  <c r="H428" i="11"/>
  <c r="I428" i="11"/>
  <c r="J428" i="11"/>
  <c r="K428" i="11"/>
  <c r="L428" i="11"/>
  <c r="M428" i="11"/>
  <c r="N428" i="11"/>
  <c r="O428" i="11"/>
  <c r="P428" i="11"/>
  <c r="Q428" i="11"/>
  <c r="R428" i="11"/>
  <c r="S428" i="11"/>
  <c r="T428" i="11"/>
  <c r="U428" i="11"/>
  <c r="V428" i="11"/>
  <c r="W428" i="11"/>
  <c r="X428" i="11"/>
  <c r="Y428" i="11"/>
  <c r="A429" i="11"/>
  <c r="B429" i="11"/>
  <c r="C429" i="11"/>
  <c r="D429" i="11"/>
  <c r="E429" i="11"/>
  <c r="F429" i="11"/>
  <c r="G429" i="11"/>
  <c r="H429" i="11"/>
  <c r="I429" i="11"/>
  <c r="J429" i="11"/>
  <c r="K429" i="11"/>
  <c r="L429" i="11"/>
  <c r="M429" i="11"/>
  <c r="N429" i="11"/>
  <c r="O429" i="11"/>
  <c r="P429" i="11"/>
  <c r="Q429" i="11"/>
  <c r="R429" i="11"/>
  <c r="S429" i="11"/>
  <c r="T429" i="11"/>
  <c r="U429" i="11"/>
  <c r="V429" i="11"/>
  <c r="W429" i="11"/>
  <c r="X429" i="11"/>
  <c r="Y429" i="11"/>
  <c r="A430" i="11"/>
  <c r="B430" i="11"/>
  <c r="C430" i="11"/>
  <c r="D430" i="11"/>
  <c r="E430" i="11"/>
  <c r="F430" i="11"/>
  <c r="G430" i="11"/>
  <c r="H430" i="11"/>
  <c r="I430" i="11"/>
  <c r="J430" i="11"/>
  <c r="K430" i="11"/>
  <c r="L430" i="11"/>
  <c r="M430" i="11"/>
  <c r="N430" i="11"/>
  <c r="O430" i="11"/>
  <c r="P430" i="11"/>
  <c r="Q430" i="11"/>
  <c r="R430" i="11"/>
  <c r="S430" i="11"/>
  <c r="T430" i="11"/>
  <c r="U430" i="11"/>
  <c r="V430" i="11"/>
  <c r="W430" i="11"/>
  <c r="X430" i="11"/>
  <c r="Y430" i="11"/>
  <c r="A431" i="11"/>
  <c r="B431" i="11"/>
  <c r="C431" i="11"/>
  <c r="D431" i="11"/>
  <c r="E431" i="11"/>
  <c r="F431" i="11"/>
  <c r="G431" i="11"/>
  <c r="H431" i="11"/>
  <c r="I431" i="11"/>
  <c r="J431" i="11"/>
  <c r="K431" i="11"/>
  <c r="L431" i="11"/>
  <c r="M431" i="11"/>
  <c r="N431" i="11"/>
  <c r="O431" i="11"/>
  <c r="P431" i="11"/>
  <c r="Q431" i="11"/>
  <c r="R431" i="11"/>
  <c r="S431" i="11"/>
  <c r="T431" i="11"/>
  <c r="U431" i="11"/>
  <c r="V431" i="11"/>
  <c r="W431" i="11"/>
  <c r="X431" i="11"/>
  <c r="Y431" i="11"/>
  <c r="A432" i="11"/>
  <c r="B432" i="11"/>
  <c r="C432" i="11"/>
  <c r="D432" i="11"/>
  <c r="E432" i="11"/>
  <c r="F432" i="11"/>
  <c r="G432" i="11"/>
  <c r="H432" i="11"/>
  <c r="I432" i="11"/>
  <c r="J432" i="11"/>
  <c r="K432" i="11"/>
  <c r="L432" i="11"/>
  <c r="M432" i="11"/>
  <c r="N432" i="11"/>
  <c r="O432" i="11"/>
  <c r="P432" i="11"/>
  <c r="Q432" i="11"/>
  <c r="R432" i="11"/>
  <c r="S432" i="11"/>
  <c r="T432" i="11"/>
  <c r="U432" i="11"/>
  <c r="V432" i="11"/>
  <c r="W432" i="11"/>
  <c r="X432" i="11"/>
  <c r="Y432" i="11"/>
  <c r="A433" i="11"/>
  <c r="B433" i="11"/>
  <c r="C433" i="11"/>
  <c r="D433" i="11"/>
  <c r="E433" i="11"/>
  <c r="F433" i="11"/>
  <c r="G433" i="11"/>
  <c r="H433" i="11"/>
  <c r="I433" i="11"/>
  <c r="J433" i="11"/>
  <c r="K433" i="11"/>
  <c r="L433" i="11"/>
  <c r="M433" i="11"/>
  <c r="N433" i="11"/>
  <c r="O433" i="11"/>
  <c r="P433" i="11"/>
  <c r="Q433" i="11"/>
  <c r="R433" i="11"/>
  <c r="S433" i="11"/>
  <c r="T433" i="11"/>
  <c r="U433" i="11"/>
  <c r="V433" i="11"/>
  <c r="W433" i="11"/>
  <c r="X433" i="11"/>
  <c r="Y433" i="11"/>
  <c r="A434" i="11"/>
  <c r="B434" i="11"/>
  <c r="C434" i="11"/>
  <c r="D434" i="11"/>
  <c r="E434" i="11"/>
  <c r="F434" i="11"/>
  <c r="G434" i="11"/>
  <c r="H434" i="11"/>
  <c r="I434" i="11"/>
  <c r="J434" i="11"/>
  <c r="K434" i="11"/>
  <c r="L434" i="11"/>
  <c r="M434" i="11"/>
  <c r="N434" i="11"/>
  <c r="O434" i="11"/>
  <c r="P434" i="11"/>
  <c r="Q434" i="11"/>
  <c r="R434" i="11"/>
  <c r="S434" i="11"/>
  <c r="T434" i="11"/>
  <c r="U434" i="11"/>
  <c r="V434" i="11"/>
  <c r="W434" i="11"/>
  <c r="X434" i="11"/>
  <c r="Y434" i="11"/>
  <c r="A435" i="11"/>
  <c r="B435" i="11"/>
  <c r="C435" i="11"/>
  <c r="D435" i="11"/>
  <c r="E435" i="11"/>
  <c r="F435" i="11"/>
  <c r="G435" i="11"/>
  <c r="H435" i="11"/>
  <c r="I435" i="11"/>
  <c r="J435" i="11"/>
  <c r="K435" i="11"/>
  <c r="L435" i="11"/>
  <c r="M435" i="11"/>
  <c r="N435" i="11"/>
  <c r="O435" i="11"/>
  <c r="P435" i="11"/>
  <c r="Q435" i="11"/>
  <c r="R435" i="11"/>
  <c r="S435" i="11"/>
  <c r="T435" i="11"/>
  <c r="U435" i="11"/>
  <c r="V435" i="11"/>
  <c r="W435" i="11"/>
  <c r="X435" i="11"/>
  <c r="Y435" i="11"/>
  <c r="A436" i="11"/>
  <c r="B436" i="11"/>
  <c r="C436" i="11"/>
  <c r="D436" i="11"/>
  <c r="E436" i="11"/>
  <c r="F436" i="11"/>
  <c r="G436" i="11"/>
  <c r="H436" i="11"/>
  <c r="I436" i="11"/>
  <c r="J436" i="11"/>
  <c r="K436" i="11"/>
  <c r="L436" i="11"/>
  <c r="M436" i="11"/>
  <c r="N436" i="11"/>
  <c r="O436" i="11"/>
  <c r="P436" i="11"/>
  <c r="Q436" i="11"/>
  <c r="R436" i="11"/>
  <c r="S436" i="11"/>
  <c r="T436" i="11"/>
  <c r="U436" i="11"/>
  <c r="V436" i="11"/>
  <c r="W436" i="11"/>
  <c r="X436" i="11"/>
  <c r="Y436" i="11"/>
  <c r="A437" i="11"/>
  <c r="B437" i="11"/>
  <c r="C437" i="11"/>
  <c r="D437" i="11"/>
  <c r="E437" i="11"/>
  <c r="F437" i="11"/>
  <c r="G437" i="11"/>
  <c r="H437" i="11"/>
  <c r="I437" i="11"/>
  <c r="J437" i="11"/>
  <c r="K437" i="11"/>
  <c r="L437" i="11"/>
  <c r="M437" i="11"/>
  <c r="N437" i="11"/>
  <c r="O437" i="11"/>
  <c r="P437" i="11"/>
  <c r="Q437" i="11"/>
  <c r="R437" i="11"/>
  <c r="S437" i="11"/>
  <c r="T437" i="11"/>
  <c r="U437" i="11"/>
  <c r="V437" i="11"/>
  <c r="W437" i="11"/>
  <c r="X437" i="11"/>
  <c r="Y437" i="11"/>
  <c r="A438" i="11"/>
  <c r="B438" i="11"/>
  <c r="C438" i="11"/>
  <c r="D438" i="11"/>
  <c r="E438" i="11"/>
  <c r="F438" i="11"/>
  <c r="G438" i="11"/>
  <c r="H438" i="11"/>
  <c r="I438" i="11"/>
  <c r="J438" i="11"/>
  <c r="K438" i="11"/>
  <c r="L438" i="11"/>
  <c r="M438" i="11"/>
  <c r="N438" i="11"/>
  <c r="O438" i="11"/>
  <c r="P438" i="11"/>
  <c r="Q438" i="11"/>
  <c r="R438" i="11"/>
  <c r="S438" i="11"/>
  <c r="T438" i="11"/>
  <c r="U438" i="11"/>
  <c r="V438" i="11"/>
  <c r="W438" i="11"/>
  <c r="X438" i="11"/>
  <c r="Y438" i="11"/>
  <c r="A439" i="11"/>
  <c r="B439" i="11"/>
  <c r="C439" i="11"/>
  <c r="D439" i="11"/>
  <c r="E439" i="11"/>
  <c r="F439" i="11"/>
  <c r="G439" i="11"/>
  <c r="H439" i="11"/>
  <c r="I439" i="11"/>
  <c r="J439" i="11"/>
  <c r="K439" i="11"/>
  <c r="L439" i="11"/>
  <c r="M439" i="11"/>
  <c r="N439" i="11"/>
  <c r="O439" i="11"/>
  <c r="P439" i="11"/>
  <c r="Q439" i="11"/>
  <c r="R439" i="11"/>
  <c r="S439" i="11"/>
  <c r="T439" i="11"/>
  <c r="U439" i="11"/>
  <c r="V439" i="11"/>
  <c r="W439" i="11"/>
  <c r="X439" i="11"/>
  <c r="Y439" i="11"/>
  <c r="A440" i="11"/>
  <c r="B440" i="11"/>
  <c r="C440" i="11"/>
  <c r="D440" i="11"/>
  <c r="E440" i="11"/>
  <c r="F440" i="11"/>
  <c r="G440" i="11"/>
  <c r="H440" i="11"/>
  <c r="I440" i="11"/>
  <c r="J440" i="11"/>
  <c r="K440" i="11"/>
  <c r="L440" i="11"/>
  <c r="M440" i="11"/>
  <c r="N440" i="11"/>
  <c r="O440" i="11"/>
  <c r="P440" i="11"/>
  <c r="Q440" i="11"/>
  <c r="R440" i="11"/>
  <c r="S440" i="11"/>
  <c r="T440" i="11"/>
  <c r="U440" i="11"/>
  <c r="V440" i="11"/>
  <c r="W440" i="11"/>
  <c r="X440" i="11"/>
  <c r="Y440" i="11"/>
  <c r="A441" i="11"/>
  <c r="B441" i="11"/>
  <c r="C441" i="11"/>
  <c r="D441" i="11"/>
  <c r="E441" i="11"/>
  <c r="F441" i="11"/>
  <c r="G441" i="11"/>
  <c r="H441" i="11"/>
  <c r="I441" i="11"/>
  <c r="J441" i="11"/>
  <c r="K441" i="11"/>
  <c r="L441" i="11"/>
  <c r="M441" i="11"/>
  <c r="N441" i="11"/>
  <c r="O441" i="11"/>
  <c r="P441" i="11"/>
  <c r="Q441" i="11"/>
  <c r="R441" i="11"/>
  <c r="S441" i="11"/>
  <c r="T441" i="11"/>
  <c r="U441" i="11"/>
  <c r="V441" i="11"/>
  <c r="W441" i="11"/>
  <c r="X441" i="11"/>
  <c r="Y441" i="11"/>
  <c r="A442" i="11"/>
  <c r="B442" i="11"/>
  <c r="C442" i="11"/>
  <c r="D442" i="11"/>
  <c r="E442" i="11"/>
  <c r="F442" i="11"/>
  <c r="G442" i="11"/>
  <c r="H442" i="11"/>
  <c r="I442" i="11"/>
  <c r="J442" i="11"/>
  <c r="K442" i="11"/>
  <c r="L442" i="11"/>
  <c r="M442" i="11"/>
  <c r="N442" i="11"/>
  <c r="O442" i="11"/>
  <c r="P442" i="11"/>
  <c r="Q442" i="11"/>
  <c r="R442" i="11"/>
  <c r="S442" i="11"/>
  <c r="T442" i="11"/>
  <c r="U442" i="11"/>
  <c r="V442" i="11"/>
  <c r="W442" i="11"/>
  <c r="X442" i="11"/>
  <c r="Y442" i="11"/>
  <c r="A443" i="11"/>
  <c r="B443" i="11"/>
  <c r="C443" i="11"/>
  <c r="D443" i="11"/>
  <c r="E443" i="11"/>
  <c r="F443" i="11"/>
  <c r="G443" i="11"/>
  <c r="H443" i="11"/>
  <c r="I443" i="11"/>
  <c r="J443" i="11"/>
  <c r="K443" i="11"/>
  <c r="L443" i="11"/>
  <c r="M443" i="11"/>
  <c r="N443" i="11"/>
  <c r="O443" i="11"/>
  <c r="P443" i="11"/>
  <c r="Q443" i="11"/>
  <c r="R443" i="11"/>
  <c r="S443" i="11"/>
  <c r="T443" i="11"/>
  <c r="U443" i="11"/>
  <c r="V443" i="11"/>
  <c r="W443" i="11"/>
  <c r="X443" i="11"/>
  <c r="Y443" i="11"/>
  <c r="A444" i="11"/>
  <c r="B444" i="11"/>
  <c r="C444" i="11"/>
  <c r="D444" i="11"/>
  <c r="E444" i="11"/>
  <c r="F444" i="11"/>
  <c r="G444" i="11"/>
  <c r="H444" i="11"/>
  <c r="I444" i="11"/>
  <c r="J444" i="11"/>
  <c r="K444" i="11"/>
  <c r="L444" i="11"/>
  <c r="M444" i="11"/>
  <c r="N444" i="11"/>
  <c r="O444" i="11"/>
  <c r="P444" i="11"/>
  <c r="Q444" i="11"/>
  <c r="R444" i="11"/>
  <c r="S444" i="11"/>
  <c r="T444" i="11"/>
  <c r="U444" i="11"/>
  <c r="V444" i="11"/>
  <c r="W444" i="11"/>
  <c r="X444" i="11"/>
  <c r="Y444" i="11"/>
  <c r="A445" i="11"/>
  <c r="B445" i="11"/>
  <c r="C445" i="11"/>
  <c r="D445" i="11"/>
  <c r="E445" i="11"/>
  <c r="F445" i="11"/>
  <c r="G445" i="11"/>
  <c r="H445" i="11"/>
  <c r="I445" i="11"/>
  <c r="J445" i="11"/>
  <c r="K445" i="11"/>
  <c r="L445" i="11"/>
  <c r="M445" i="11"/>
  <c r="N445" i="11"/>
  <c r="O445" i="11"/>
  <c r="P445" i="11"/>
  <c r="Q445" i="11"/>
  <c r="R445" i="11"/>
  <c r="S445" i="11"/>
  <c r="T445" i="11"/>
  <c r="U445" i="11"/>
  <c r="V445" i="11"/>
  <c r="W445" i="11"/>
  <c r="X445" i="11"/>
  <c r="Y445" i="11"/>
  <c r="A446" i="11"/>
  <c r="B446" i="11"/>
  <c r="C446" i="11"/>
  <c r="D446" i="11"/>
  <c r="E446" i="11"/>
  <c r="F446" i="11"/>
  <c r="G446" i="11"/>
  <c r="H446" i="11"/>
  <c r="I446" i="11"/>
  <c r="J446" i="11"/>
  <c r="K446" i="11"/>
  <c r="L446" i="11"/>
  <c r="M446" i="11"/>
  <c r="N446" i="11"/>
  <c r="O446" i="11"/>
  <c r="P446" i="11"/>
  <c r="Q446" i="11"/>
  <c r="R446" i="11"/>
  <c r="S446" i="11"/>
  <c r="T446" i="11"/>
  <c r="U446" i="11"/>
  <c r="V446" i="11"/>
  <c r="W446" i="11"/>
  <c r="X446" i="11"/>
  <c r="Y446" i="11"/>
  <c r="A447" i="11"/>
  <c r="B447" i="11"/>
  <c r="C447" i="11"/>
  <c r="D447" i="11"/>
  <c r="E447" i="11"/>
  <c r="F447" i="11"/>
  <c r="G447" i="11"/>
  <c r="H447" i="11"/>
  <c r="I447" i="11"/>
  <c r="J447" i="11"/>
  <c r="K447" i="11"/>
  <c r="L447" i="11"/>
  <c r="M447" i="11"/>
  <c r="N447" i="11"/>
  <c r="O447" i="11"/>
  <c r="P447" i="11"/>
  <c r="Q447" i="11"/>
  <c r="R447" i="11"/>
  <c r="S447" i="11"/>
  <c r="T447" i="11"/>
  <c r="U447" i="11"/>
  <c r="V447" i="11"/>
  <c r="W447" i="11"/>
  <c r="X447" i="11"/>
  <c r="Y447" i="11"/>
  <c r="A448" i="11"/>
  <c r="B448" i="11"/>
  <c r="C448" i="11"/>
  <c r="D448" i="11"/>
  <c r="E448" i="11"/>
  <c r="F448" i="11"/>
  <c r="G448" i="11"/>
  <c r="H448" i="11"/>
  <c r="I448" i="11"/>
  <c r="J448" i="11"/>
  <c r="K448" i="11"/>
  <c r="L448" i="11"/>
  <c r="M448" i="11"/>
  <c r="N448" i="11"/>
  <c r="O448" i="11"/>
  <c r="P448" i="11"/>
  <c r="Q448" i="11"/>
  <c r="R448" i="11"/>
  <c r="S448" i="11"/>
  <c r="T448" i="11"/>
  <c r="U448" i="11"/>
  <c r="V448" i="11"/>
  <c r="W448" i="11"/>
  <c r="X448" i="11"/>
  <c r="Y448" i="11"/>
  <c r="A449" i="11"/>
  <c r="B449" i="11"/>
  <c r="C449" i="11"/>
  <c r="D449" i="11"/>
  <c r="E449" i="11"/>
  <c r="F449" i="11"/>
  <c r="G449" i="11"/>
  <c r="H449" i="11"/>
  <c r="I449" i="11"/>
  <c r="J449" i="11"/>
  <c r="K449" i="11"/>
  <c r="L449" i="11"/>
  <c r="M449" i="11"/>
  <c r="N449" i="11"/>
  <c r="O449" i="11"/>
  <c r="P449" i="11"/>
  <c r="Q449" i="11"/>
  <c r="R449" i="11"/>
  <c r="S449" i="11"/>
  <c r="T449" i="11"/>
  <c r="U449" i="11"/>
  <c r="V449" i="11"/>
  <c r="W449" i="11"/>
  <c r="X449" i="11"/>
  <c r="Y449" i="11"/>
  <c r="A450" i="11"/>
  <c r="B450" i="11"/>
  <c r="C450" i="11"/>
  <c r="D450" i="11"/>
  <c r="E450" i="11"/>
  <c r="F450" i="11"/>
  <c r="G450" i="11"/>
  <c r="H450" i="11"/>
  <c r="I450" i="11"/>
  <c r="J450" i="11"/>
  <c r="K450" i="11"/>
  <c r="L450" i="11"/>
  <c r="M450" i="11"/>
  <c r="N450" i="11"/>
  <c r="O450" i="11"/>
  <c r="P450" i="11"/>
  <c r="Q450" i="11"/>
  <c r="R450" i="11"/>
  <c r="S450" i="11"/>
  <c r="T450" i="11"/>
  <c r="U450" i="11"/>
  <c r="V450" i="11"/>
  <c r="W450" i="11"/>
  <c r="X450" i="11"/>
  <c r="Y450" i="11"/>
  <c r="A451" i="11"/>
  <c r="B451" i="11"/>
  <c r="C451" i="11"/>
  <c r="D451" i="11"/>
  <c r="E451" i="11"/>
  <c r="F451" i="11"/>
  <c r="G451" i="11"/>
  <c r="H451" i="11"/>
  <c r="I451" i="11"/>
  <c r="J451" i="11"/>
  <c r="K451" i="11"/>
  <c r="L451" i="11"/>
  <c r="M451" i="11"/>
  <c r="N451" i="11"/>
  <c r="O451" i="11"/>
  <c r="P451" i="11"/>
  <c r="Q451" i="11"/>
  <c r="R451" i="11"/>
  <c r="S451" i="11"/>
  <c r="T451" i="11"/>
  <c r="U451" i="11"/>
  <c r="V451" i="11"/>
  <c r="W451" i="11"/>
  <c r="X451" i="11"/>
  <c r="Y451" i="11"/>
  <c r="A452" i="11"/>
  <c r="B452" i="11"/>
  <c r="C452" i="11"/>
  <c r="D452" i="11"/>
  <c r="E452" i="11"/>
  <c r="F452" i="11"/>
  <c r="G452" i="11"/>
  <c r="H452" i="11"/>
  <c r="I452" i="11"/>
  <c r="J452" i="11"/>
  <c r="K452" i="11"/>
  <c r="L452" i="11"/>
  <c r="M452" i="11"/>
  <c r="N452" i="11"/>
  <c r="O452" i="11"/>
  <c r="P452" i="11"/>
  <c r="Q452" i="11"/>
  <c r="R452" i="11"/>
  <c r="S452" i="11"/>
  <c r="T452" i="11"/>
  <c r="U452" i="11"/>
  <c r="V452" i="11"/>
  <c r="W452" i="11"/>
  <c r="X452" i="11"/>
  <c r="Y452" i="11"/>
  <c r="A453" i="11"/>
  <c r="B453" i="11"/>
  <c r="C453" i="11"/>
  <c r="D453" i="11"/>
  <c r="E453" i="11"/>
  <c r="F453" i="11"/>
  <c r="G453" i="11"/>
  <c r="H453" i="11"/>
  <c r="I453" i="11"/>
  <c r="J453" i="11"/>
  <c r="K453" i="11"/>
  <c r="L453" i="11"/>
  <c r="M453" i="11"/>
  <c r="N453" i="11"/>
  <c r="O453" i="11"/>
  <c r="P453" i="11"/>
  <c r="Q453" i="11"/>
  <c r="R453" i="11"/>
  <c r="S453" i="11"/>
  <c r="T453" i="11"/>
  <c r="U453" i="11"/>
  <c r="V453" i="11"/>
  <c r="W453" i="11"/>
  <c r="X453" i="11"/>
  <c r="Y453" i="11"/>
  <c r="A454" i="11"/>
  <c r="B454" i="11"/>
  <c r="C454" i="11"/>
  <c r="D454" i="11"/>
  <c r="E454" i="11"/>
  <c r="F454" i="11"/>
  <c r="G454" i="11"/>
  <c r="H454" i="11"/>
  <c r="I454" i="11"/>
  <c r="J454" i="11"/>
  <c r="K454" i="11"/>
  <c r="L454" i="11"/>
  <c r="M454" i="11"/>
  <c r="N454" i="11"/>
  <c r="O454" i="11"/>
  <c r="P454" i="11"/>
  <c r="Q454" i="11"/>
  <c r="R454" i="11"/>
  <c r="S454" i="11"/>
  <c r="T454" i="11"/>
  <c r="U454" i="11"/>
  <c r="V454" i="11"/>
  <c r="W454" i="11"/>
  <c r="X454" i="11"/>
  <c r="Y454" i="11"/>
  <c r="A455" i="11"/>
  <c r="B455" i="11"/>
  <c r="C455" i="11"/>
  <c r="D455" i="11"/>
  <c r="E455" i="11"/>
  <c r="F455" i="11"/>
  <c r="G455" i="11"/>
  <c r="H455" i="11"/>
  <c r="I455" i="11"/>
  <c r="J455" i="11"/>
  <c r="K455" i="11"/>
  <c r="L455" i="11"/>
  <c r="M455" i="11"/>
  <c r="N455" i="11"/>
  <c r="O455" i="11"/>
  <c r="P455" i="11"/>
  <c r="Q455" i="11"/>
  <c r="R455" i="11"/>
  <c r="S455" i="11"/>
  <c r="T455" i="11"/>
  <c r="U455" i="11"/>
  <c r="V455" i="11"/>
  <c r="W455" i="11"/>
  <c r="X455" i="11"/>
  <c r="Y455" i="11"/>
  <c r="A456" i="11"/>
  <c r="B456" i="11"/>
  <c r="C456" i="11"/>
  <c r="D456" i="11"/>
  <c r="E456" i="11"/>
  <c r="F456" i="11"/>
  <c r="G456" i="11"/>
  <c r="H456" i="11"/>
  <c r="I456" i="11"/>
  <c r="J456" i="11"/>
  <c r="K456" i="11"/>
  <c r="L456" i="11"/>
  <c r="M456" i="11"/>
  <c r="N456" i="11"/>
  <c r="O456" i="11"/>
  <c r="P456" i="11"/>
  <c r="Q456" i="11"/>
  <c r="R456" i="11"/>
  <c r="S456" i="11"/>
  <c r="T456" i="11"/>
  <c r="U456" i="11"/>
  <c r="V456" i="11"/>
  <c r="W456" i="11"/>
  <c r="X456" i="11"/>
  <c r="Y456" i="11"/>
  <c r="A457" i="11"/>
  <c r="B457" i="11"/>
  <c r="C457" i="11"/>
  <c r="D457" i="11"/>
  <c r="E457" i="11"/>
  <c r="F457" i="11"/>
  <c r="G457" i="11"/>
  <c r="H457" i="11"/>
  <c r="I457" i="11"/>
  <c r="J457" i="11"/>
  <c r="K457" i="11"/>
  <c r="L457" i="11"/>
  <c r="M457" i="11"/>
  <c r="N457" i="11"/>
  <c r="O457" i="11"/>
  <c r="P457" i="11"/>
  <c r="Q457" i="11"/>
  <c r="R457" i="11"/>
  <c r="S457" i="11"/>
  <c r="T457" i="11"/>
  <c r="U457" i="11"/>
  <c r="V457" i="11"/>
  <c r="W457" i="11"/>
  <c r="X457" i="11"/>
  <c r="Y457" i="11"/>
  <c r="A458" i="11"/>
  <c r="B458" i="11"/>
  <c r="C458" i="11"/>
  <c r="D458" i="11"/>
  <c r="E458" i="11"/>
  <c r="F458" i="11"/>
  <c r="G458" i="11"/>
  <c r="H458" i="11"/>
  <c r="I458" i="11"/>
  <c r="J458" i="11"/>
  <c r="K458" i="11"/>
  <c r="L458" i="11"/>
  <c r="M458" i="11"/>
  <c r="N458" i="11"/>
  <c r="O458" i="11"/>
  <c r="P458" i="11"/>
  <c r="Q458" i="11"/>
  <c r="R458" i="11"/>
  <c r="S458" i="11"/>
  <c r="T458" i="11"/>
  <c r="U458" i="11"/>
  <c r="V458" i="11"/>
  <c r="W458" i="11"/>
  <c r="X458" i="11"/>
  <c r="Y458" i="11"/>
  <c r="A459" i="11"/>
  <c r="B459" i="11"/>
  <c r="C459" i="11"/>
  <c r="D459" i="11"/>
  <c r="E459" i="11"/>
  <c r="F459" i="11"/>
  <c r="G459" i="11"/>
  <c r="H459" i="11"/>
  <c r="I459" i="11"/>
  <c r="J459" i="11"/>
  <c r="K459" i="11"/>
  <c r="L459" i="11"/>
  <c r="M459" i="11"/>
  <c r="N459" i="11"/>
  <c r="O459" i="11"/>
  <c r="P459" i="11"/>
  <c r="Q459" i="11"/>
  <c r="R459" i="11"/>
  <c r="S459" i="11"/>
  <c r="T459" i="11"/>
  <c r="U459" i="11"/>
  <c r="V459" i="11"/>
  <c r="W459" i="11"/>
  <c r="X459" i="11"/>
  <c r="Y459" i="11"/>
  <c r="A460" i="11"/>
  <c r="B460" i="11"/>
  <c r="C460" i="11"/>
  <c r="D460" i="11"/>
  <c r="E460" i="11"/>
  <c r="F460" i="11"/>
  <c r="G460" i="11"/>
  <c r="H460" i="11"/>
  <c r="I460" i="11"/>
  <c r="J460" i="11"/>
  <c r="K460" i="11"/>
  <c r="L460" i="11"/>
  <c r="M460" i="11"/>
  <c r="N460" i="11"/>
  <c r="O460" i="11"/>
  <c r="P460" i="11"/>
  <c r="Q460" i="11"/>
  <c r="R460" i="11"/>
  <c r="S460" i="11"/>
  <c r="T460" i="11"/>
  <c r="U460" i="11"/>
  <c r="V460" i="11"/>
  <c r="W460" i="11"/>
  <c r="X460" i="11"/>
  <c r="Y460" i="11"/>
  <c r="A461" i="11"/>
  <c r="B461" i="11"/>
  <c r="C461" i="11"/>
  <c r="D461" i="11"/>
  <c r="E461" i="11"/>
  <c r="F461" i="11"/>
  <c r="G461" i="11"/>
  <c r="H461" i="11"/>
  <c r="I461" i="11"/>
  <c r="J461" i="11"/>
  <c r="K461" i="11"/>
  <c r="L461" i="11"/>
  <c r="M461" i="11"/>
  <c r="N461" i="11"/>
  <c r="O461" i="11"/>
  <c r="P461" i="11"/>
  <c r="Q461" i="11"/>
  <c r="R461" i="11"/>
  <c r="S461" i="11"/>
  <c r="T461" i="11"/>
  <c r="U461" i="11"/>
  <c r="V461" i="11"/>
  <c r="W461" i="11"/>
  <c r="X461" i="11"/>
  <c r="Y461" i="11"/>
  <c r="A462" i="11"/>
  <c r="B462" i="11"/>
  <c r="C462" i="11"/>
  <c r="D462" i="11"/>
  <c r="E462" i="11"/>
  <c r="F462" i="11"/>
  <c r="G462" i="11"/>
  <c r="H462" i="11"/>
  <c r="I462" i="11"/>
  <c r="J462" i="11"/>
  <c r="K462" i="11"/>
  <c r="L462" i="11"/>
  <c r="M462" i="11"/>
  <c r="N462" i="11"/>
  <c r="O462" i="11"/>
  <c r="P462" i="11"/>
  <c r="Q462" i="11"/>
  <c r="R462" i="11"/>
  <c r="S462" i="11"/>
  <c r="T462" i="11"/>
  <c r="U462" i="11"/>
  <c r="V462" i="11"/>
  <c r="W462" i="11"/>
  <c r="X462" i="11"/>
  <c r="Y462" i="11"/>
  <c r="A463" i="11"/>
  <c r="B463" i="11"/>
  <c r="C463" i="11"/>
  <c r="D463" i="11"/>
  <c r="E463" i="11"/>
  <c r="F463" i="11"/>
  <c r="G463" i="11"/>
  <c r="H463" i="11"/>
  <c r="I463" i="11"/>
  <c r="J463" i="11"/>
  <c r="K463" i="11"/>
  <c r="L463" i="11"/>
  <c r="M463" i="11"/>
  <c r="N463" i="11"/>
  <c r="O463" i="11"/>
  <c r="P463" i="11"/>
  <c r="Q463" i="11"/>
  <c r="R463" i="11"/>
  <c r="S463" i="11"/>
  <c r="T463" i="11"/>
  <c r="U463" i="11"/>
  <c r="V463" i="11"/>
  <c r="W463" i="11"/>
  <c r="X463" i="11"/>
  <c r="Y463" i="11"/>
  <c r="A464" i="11"/>
  <c r="B464" i="11"/>
  <c r="C464" i="11"/>
  <c r="D464" i="11"/>
  <c r="E464" i="11"/>
  <c r="F464" i="11"/>
  <c r="G464" i="11"/>
  <c r="H464" i="11"/>
  <c r="I464" i="11"/>
  <c r="J464" i="11"/>
  <c r="K464" i="11"/>
  <c r="L464" i="11"/>
  <c r="M464" i="11"/>
  <c r="N464" i="11"/>
  <c r="O464" i="11"/>
  <c r="P464" i="11"/>
  <c r="Q464" i="11"/>
  <c r="R464" i="11"/>
  <c r="S464" i="11"/>
  <c r="T464" i="11"/>
  <c r="U464" i="11"/>
  <c r="V464" i="11"/>
  <c r="W464" i="11"/>
  <c r="X464" i="11"/>
  <c r="Y464" i="11"/>
  <c r="A465" i="11"/>
  <c r="B465" i="11"/>
  <c r="C465" i="11"/>
  <c r="D465" i="11"/>
  <c r="E465" i="11"/>
  <c r="F465" i="11"/>
  <c r="G465" i="11"/>
  <c r="H465" i="11"/>
  <c r="I465" i="11"/>
  <c r="J465" i="11"/>
  <c r="K465" i="11"/>
  <c r="L465" i="11"/>
  <c r="M465" i="11"/>
  <c r="N465" i="11"/>
  <c r="O465" i="11"/>
  <c r="P465" i="11"/>
  <c r="Q465" i="11"/>
  <c r="R465" i="11"/>
  <c r="S465" i="11"/>
  <c r="T465" i="11"/>
  <c r="U465" i="11"/>
  <c r="V465" i="11"/>
  <c r="W465" i="11"/>
  <c r="X465" i="11"/>
  <c r="Y465" i="11"/>
  <c r="A466" i="11"/>
  <c r="B466" i="11"/>
  <c r="C466" i="11"/>
  <c r="D466" i="11"/>
  <c r="E466" i="11"/>
  <c r="F466" i="11"/>
  <c r="G466" i="11"/>
  <c r="H466" i="11"/>
  <c r="I466" i="11"/>
  <c r="J466" i="11"/>
  <c r="K466" i="11"/>
  <c r="L466" i="11"/>
  <c r="M466" i="11"/>
  <c r="N466" i="11"/>
  <c r="O466" i="11"/>
  <c r="P466" i="11"/>
  <c r="Q466" i="11"/>
  <c r="R466" i="11"/>
  <c r="S466" i="11"/>
  <c r="T466" i="11"/>
  <c r="U466" i="11"/>
  <c r="V466" i="11"/>
  <c r="W466" i="11"/>
  <c r="X466" i="11"/>
  <c r="Y466" i="11"/>
  <c r="A467" i="11"/>
  <c r="B467" i="11"/>
  <c r="C467" i="11"/>
  <c r="D467" i="11"/>
  <c r="E467" i="11"/>
  <c r="F467" i="11"/>
  <c r="G467" i="11"/>
  <c r="H467" i="11"/>
  <c r="I467" i="11"/>
  <c r="J467" i="11"/>
  <c r="K467" i="11"/>
  <c r="L467" i="11"/>
  <c r="M467" i="11"/>
  <c r="N467" i="11"/>
  <c r="O467" i="11"/>
  <c r="P467" i="11"/>
  <c r="Q467" i="11"/>
  <c r="R467" i="11"/>
  <c r="S467" i="11"/>
  <c r="T467" i="11"/>
  <c r="U467" i="11"/>
  <c r="V467" i="11"/>
  <c r="W467" i="11"/>
  <c r="X467" i="11"/>
  <c r="Y467" i="11"/>
  <c r="A468" i="11"/>
  <c r="B468" i="11"/>
  <c r="C468" i="11"/>
  <c r="D468" i="11"/>
  <c r="E468" i="11"/>
  <c r="F468" i="11"/>
  <c r="G468" i="11"/>
  <c r="H468" i="11"/>
  <c r="I468" i="11"/>
  <c r="J468" i="11"/>
  <c r="K468" i="11"/>
  <c r="L468" i="11"/>
  <c r="M468" i="11"/>
  <c r="N468" i="11"/>
  <c r="O468" i="11"/>
  <c r="P468" i="11"/>
  <c r="Q468" i="11"/>
  <c r="R468" i="11"/>
  <c r="S468" i="11"/>
  <c r="T468" i="11"/>
  <c r="U468" i="11"/>
  <c r="V468" i="11"/>
  <c r="W468" i="11"/>
  <c r="X468" i="11"/>
  <c r="Y468" i="11"/>
  <c r="A469" i="11"/>
  <c r="B469" i="11"/>
  <c r="C469" i="11"/>
  <c r="D469" i="11"/>
  <c r="E469" i="11"/>
  <c r="F469" i="11"/>
  <c r="G469" i="11"/>
  <c r="H469" i="11"/>
  <c r="I469" i="11"/>
  <c r="J469" i="11"/>
  <c r="K469" i="11"/>
  <c r="L469" i="11"/>
  <c r="M469" i="11"/>
  <c r="N469" i="11"/>
  <c r="O469" i="11"/>
  <c r="P469" i="11"/>
  <c r="Q469" i="11"/>
  <c r="R469" i="11"/>
  <c r="S469" i="11"/>
  <c r="T469" i="11"/>
  <c r="U469" i="11"/>
  <c r="V469" i="11"/>
  <c r="W469" i="11"/>
  <c r="X469" i="11"/>
  <c r="Y469" i="11"/>
  <c r="A470" i="11"/>
  <c r="B470" i="11"/>
  <c r="C470" i="11"/>
  <c r="D470" i="11"/>
  <c r="E470" i="11"/>
  <c r="F470" i="11"/>
  <c r="G470" i="11"/>
  <c r="H470" i="11"/>
  <c r="I470" i="11"/>
  <c r="J470" i="11"/>
  <c r="K470" i="11"/>
  <c r="L470" i="11"/>
  <c r="M470" i="11"/>
  <c r="N470" i="11"/>
  <c r="O470" i="11"/>
  <c r="P470" i="11"/>
  <c r="Q470" i="11"/>
  <c r="R470" i="11"/>
  <c r="S470" i="11"/>
  <c r="T470" i="11"/>
  <c r="U470" i="11"/>
  <c r="V470" i="11"/>
  <c r="W470" i="11"/>
  <c r="X470" i="11"/>
  <c r="Y470" i="11"/>
  <c r="A471" i="11"/>
  <c r="B471" i="11"/>
  <c r="C471" i="11"/>
  <c r="D471" i="11"/>
  <c r="E471" i="11"/>
  <c r="F471" i="11"/>
  <c r="G471" i="11"/>
  <c r="H471" i="11"/>
  <c r="I471" i="11"/>
  <c r="J471" i="11"/>
  <c r="K471" i="11"/>
  <c r="L471" i="11"/>
  <c r="M471" i="11"/>
  <c r="N471" i="11"/>
  <c r="O471" i="11"/>
  <c r="P471" i="11"/>
  <c r="Q471" i="11"/>
  <c r="R471" i="11"/>
  <c r="S471" i="11"/>
  <c r="T471" i="11"/>
  <c r="U471" i="11"/>
  <c r="V471" i="11"/>
  <c r="W471" i="11"/>
  <c r="X471" i="11"/>
  <c r="Y471" i="11"/>
  <c r="A472" i="11"/>
  <c r="B472" i="11"/>
  <c r="C472" i="11"/>
  <c r="D472" i="11"/>
  <c r="E472" i="11"/>
  <c r="F472" i="11"/>
  <c r="G472" i="11"/>
  <c r="H472" i="11"/>
  <c r="I472" i="11"/>
  <c r="J472" i="11"/>
  <c r="K472" i="11"/>
  <c r="L472" i="11"/>
  <c r="M472" i="11"/>
  <c r="N472" i="11"/>
  <c r="O472" i="11"/>
  <c r="P472" i="11"/>
  <c r="Q472" i="11"/>
  <c r="R472" i="11"/>
  <c r="S472" i="11"/>
  <c r="T472" i="11"/>
  <c r="U472" i="11"/>
  <c r="V472" i="11"/>
  <c r="W472" i="11"/>
  <c r="X472" i="11"/>
  <c r="Y472" i="11"/>
  <c r="A473" i="11"/>
  <c r="B473" i="11"/>
  <c r="C473" i="11"/>
  <c r="D473" i="11"/>
  <c r="E473" i="11"/>
  <c r="F473" i="11"/>
  <c r="G473" i="11"/>
  <c r="H473" i="11"/>
  <c r="I473" i="11"/>
  <c r="J473" i="11"/>
  <c r="K473" i="11"/>
  <c r="L473" i="11"/>
  <c r="M473" i="11"/>
  <c r="N473" i="11"/>
  <c r="O473" i="11"/>
  <c r="P473" i="11"/>
  <c r="Q473" i="11"/>
  <c r="R473" i="11"/>
  <c r="S473" i="11"/>
  <c r="T473" i="11"/>
  <c r="U473" i="11"/>
  <c r="V473" i="11"/>
  <c r="W473" i="11"/>
  <c r="X473" i="11"/>
  <c r="Y473" i="11"/>
  <c r="A474" i="11"/>
  <c r="B474" i="11"/>
  <c r="C474" i="11"/>
  <c r="D474" i="11"/>
  <c r="E474" i="11"/>
  <c r="F474" i="11"/>
  <c r="G474" i="11"/>
  <c r="H474" i="11"/>
  <c r="I474" i="11"/>
  <c r="J474" i="11"/>
  <c r="K474" i="11"/>
  <c r="L474" i="11"/>
  <c r="M474" i="11"/>
  <c r="N474" i="11"/>
  <c r="O474" i="11"/>
  <c r="P474" i="11"/>
  <c r="Q474" i="11"/>
  <c r="R474" i="11"/>
  <c r="S474" i="11"/>
  <c r="T474" i="11"/>
  <c r="U474" i="11"/>
  <c r="V474" i="11"/>
  <c r="W474" i="11"/>
  <c r="X474" i="11"/>
  <c r="Y474" i="11"/>
  <c r="A475" i="11"/>
  <c r="B475" i="11"/>
  <c r="C475" i="11"/>
  <c r="D475" i="11"/>
  <c r="E475" i="11"/>
  <c r="F475" i="11"/>
  <c r="G475" i="11"/>
  <c r="H475" i="11"/>
  <c r="I475" i="11"/>
  <c r="J475" i="11"/>
  <c r="K475" i="11"/>
  <c r="L475" i="11"/>
  <c r="M475" i="11"/>
  <c r="N475" i="11"/>
  <c r="O475" i="11"/>
  <c r="P475" i="11"/>
  <c r="Q475" i="11"/>
  <c r="R475" i="11"/>
  <c r="S475" i="11"/>
  <c r="T475" i="11"/>
  <c r="U475" i="11"/>
  <c r="V475" i="11"/>
  <c r="W475" i="11"/>
  <c r="X475" i="11"/>
  <c r="Y475" i="11"/>
  <c r="A476" i="11"/>
  <c r="B476" i="11"/>
  <c r="C476" i="11"/>
  <c r="D476" i="11"/>
  <c r="E476" i="11"/>
  <c r="F476" i="11"/>
  <c r="G476" i="11"/>
  <c r="H476" i="11"/>
  <c r="I476" i="11"/>
  <c r="J476" i="11"/>
  <c r="K476" i="11"/>
  <c r="L476" i="11"/>
  <c r="M476" i="11"/>
  <c r="N476" i="11"/>
  <c r="O476" i="11"/>
  <c r="P476" i="11"/>
  <c r="Q476" i="11"/>
  <c r="R476" i="11"/>
  <c r="S476" i="11"/>
  <c r="T476" i="11"/>
  <c r="U476" i="11"/>
  <c r="V476" i="11"/>
  <c r="W476" i="11"/>
  <c r="X476" i="11"/>
  <c r="Y476" i="11"/>
  <c r="A477" i="11"/>
  <c r="B477" i="11"/>
  <c r="C477" i="11"/>
  <c r="D477" i="11"/>
  <c r="E477" i="11"/>
  <c r="F477" i="11"/>
  <c r="G477" i="11"/>
  <c r="H477" i="11"/>
  <c r="I477" i="11"/>
  <c r="J477" i="11"/>
  <c r="K477" i="11"/>
  <c r="L477" i="11"/>
  <c r="M477" i="11"/>
  <c r="N477" i="11"/>
  <c r="O477" i="11"/>
  <c r="P477" i="11"/>
  <c r="Q477" i="11"/>
  <c r="R477" i="11"/>
  <c r="S477" i="11"/>
  <c r="T477" i="11"/>
  <c r="U477" i="11"/>
  <c r="V477" i="11"/>
  <c r="W477" i="11"/>
  <c r="X477" i="11"/>
  <c r="Y477" i="11"/>
  <c r="A478" i="11"/>
  <c r="B478" i="11"/>
  <c r="C478" i="11"/>
  <c r="D478" i="11"/>
  <c r="E478" i="11"/>
  <c r="F478" i="11"/>
  <c r="G478" i="11"/>
  <c r="H478" i="11"/>
  <c r="I478" i="11"/>
  <c r="J478" i="11"/>
  <c r="K478" i="11"/>
  <c r="L478" i="11"/>
  <c r="M478" i="11"/>
  <c r="N478" i="11"/>
  <c r="O478" i="11"/>
  <c r="P478" i="11"/>
  <c r="Q478" i="11"/>
  <c r="R478" i="11"/>
  <c r="S478" i="11"/>
  <c r="T478" i="11"/>
  <c r="U478" i="11"/>
  <c r="V478" i="11"/>
  <c r="W478" i="11"/>
  <c r="X478" i="11"/>
  <c r="Y478" i="11"/>
  <c r="A479" i="11"/>
  <c r="B479" i="11"/>
  <c r="C479" i="11"/>
  <c r="D479" i="11"/>
  <c r="E479" i="11"/>
  <c r="F479" i="11"/>
  <c r="G479" i="11"/>
  <c r="H479" i="11"/>
  <c r="I479" i="11"/>
  <c r="J479" i="11"/>
  <c r="K479" i="11"/>
  <c r="L479" i="11"/>
  <c r="M479" i="11"/>
  <c r="N479" i="11"/>
  <c r="O479" i="11"/>
  <c r="P479" i="11"/>
  <c r="Q479" i="11"/>
  <c r="R479" i="11"/>
  <c r="S479" i="11"/>
  <c r="T479" i="11"/>
  <c r="U479" i="11"/>
  <c r="V479" i="11"/>
  <c r="W479" i="11"/>
  <c r="X479" i="11"/>
  <c r="Y479" i="11"/>
  <c r="A480" i="11"/>
  <c r="B480" i="11"/>
  <c r="C480" i="11"/>
  <c r="D480" i="11"/>
  <c r="E480" i="11"/>
  <c r="F480" i="11"/>
  <c r="G480" i="11"/>
  <c r="H480" i="11"/>
  <c r="I480" i="11"/>
  <c r="J480" i="11"/>
  <c r="K480" i="11"/>
  <c r="L480" i="11"/>
  <c r="M480" i="11"/>
  <c r="N480" i="11"/>
  <c r="O480" i="11"/>
  <c r="P480" i="11"/>
  <c r="Q480" i="11"/>
  <c r="R480" i="11"/>
  <c r="S480" i="11"/>
  <c r="T480" i="11"/>
  <c r="U480" i="11"/>
  <c r="V480" i="11"/>
  <c r="W480" i="11"/>
  <c r="X480" i="11"/>
  <c r="Y480" i="11"/>
  <c r="A481" i="11"/>
  <c r="B481" i="11"/>
  <c r="C481" i="11"/>
  <c r="D481" i="11"/>
  <c r="E481" i="11"/>
  <c r="F481" i="11"/>
  <c r="G481" i="11"/>
  <c r="H481" i="11"/>
  <c r="I481" i="11"/>
  <c r="J481" i="11"/>
  <c r="K481" i="11"/>
  <c r="L481" i="11"/>
  <c r="M481" i="11"/>
  <c r="N481" i="11"/>
  <c r="O481" i="11"/>
  <c r="P481" i="11"/>
  <c r="Q481" i="11"/>
  <c r="R481" i="11"/>
  <c r="S481" i="11"/>
  <c r="T481" i="11"/>
  <c r="U481" i="11"/>
  <c r="V481" i="11"/>
  <c r="W481" i="11"/>
  <c r="X481" i="11"/>
  <c r="Y481" i="11"/>
  <c r="A482" i="11"/>
  <c r="B482" i="11"/>
  <c r="C482" i="11"/>
  <c r="D482" i="11"/>
  <c r="E482" i="11"/>
  <c r="F482" i="11"/>
  <c r="G482" i="11"/>
  <c r="H482" i="11"/>
  <c r="I482" i="11"/>
  <c r="J482" i="11"/>
  <c r="K482" i="11"/>
  <c r="L482" i="11"/>
  <c r="M482" i="11"/>
  <c r="N482" i="11"/>
  <c r="O482" i="11"/>
  <c r="P482" i="11"/>
  <c r="Q482" i="11"/>
  <c r="R482" i="11"/>
  <c r="S482" i="11"/>
  <c r="T482" i="11"/>
  <c r="U482" i="11"/>
  <c r="V482" i="11"/>
  <c r="W482" i="11"/>
  <c r="X482" i="11"/>
  <c r="Y482" i="11"/>
  <c r="A483" i="11"/>
  <c r="B483" i="11"/>
  <c r="C483" i="11"/>
  <c r="D483" i="11"/>
  <c r="E483" i="11"/>
  <c r="F483" i="11"/>
  <c r="G483" i="11"/>
  <c r="H483" i="11"/>
  <c r="I483" i="11"/>
  <c r="J483" i="11"/>
  <c r="K483" i="11"/>
  <c r="L483" i="11"/>
  <c r="M483" i="11"/>
  <c r="N483" i="11"/>
  <c r="O483" i="11"/>
  <c r="P483" i="11"/>
  <c r="Q483" i="11"/>
  <c r="R483" i="11"/>
  <c r="S483" i="11"/>
  <c r="T483" i="11"/>
  <c r="U483" i="11"/>
  <c r="V483" i="11"/>
  <c r="W483" i="11"/>
  <c r="X483" i="11"/>
  <c r="Y483" i="11"/>
  <c r="A484" i="11"/>
  <c r="B484" i="11"/>
  <c r="C484" i="11"/>
  <c r="D484" i="11"/>
  <c r="E484" i="11"/>
  <c r="F484" i="11"/>
  <c r="G484" i="11"/>
  <c r="H484" i="11"/>
  <c r="I484" i="11"/>
  <c r="J484" i="11"/>
  <c r="K484" i="11"/>
  <c r="L484" i="11"/>
  <c r="M484" i="11"/>
  <c r="N484" i="11"/>
  <c r="O484" i="11"/>
  <c r="P484" i="11"/>
  <c r="Q484" i="11"/>
  <c r="R484" i="11"/>
  <c r="S484" i="11"/>
  <c r="T484" i="11"/>
  <c r="U484" i="11"/>
  <c r="V484" i="11"/>
  <c r="W484" i="11"/>
  <c r="X484" i="11"/>
  <c r="Y484" i="11"/>
  <c r="A485" i="11"/>
  <c r="B485" i="11"/>
  <c r="C485" i="11"/>
  <c r="D485" i="11"/>
  <c r="E485" i="11"/>
  <c r="F485" i="11"/>
  <c r="G485" i="11"/>
  <c r="H485" i="11"/>
  <c r="I485" i="11"/>
  <c r="J485" i="11"/>
  <c r="K485" i="11"/>
  <c r="L485" i="11"/>
  <c r="M485" i="11"/>
  <c r="N485" i="11"/>
  <c r="O485" i="11"/>
  <c r="P485" i="11"/>
  <c r="Q485" i="11"/>
  <c r="R485" i="11"/>
  <c r="S485" i="11"/>
  <c r="T485" i="11"/>
  <c r="U485" i="11"/>
  <c r="V485" i="11"/>
  <c r="W485" i="11"/>
  <c r="X485" i="11"/>
  <c r="Y485" i="11"/>
  <c r="A486" i="11"/>
  <c r="B486" i="11"/>
  <c r="C486" i="11"/>
  <c r="D486" i="11"/>
  <c r="E486" i="11"/>
  <c r="F486" i="11"/>
  <c r="G486" i="11"/>
  <c r="H486" i="11"/>
  <c r="I486" i="11"/>
  <c r="J486" i="11"/>
  <c r="K486" i="11"/>
  <c r="L486" i="11"/>
  <c r="M486" i="11"/>
  <c r="N486" i="11"/>
  <c r="O486" i="11"/>
  <c r="P486" i="11"/>
  <c r="Q486" i="11"/>
  <c r="R486" i="11"/>
  <c r="S486" i="11"/>
  <c r="T486" i="11"/>
  <c r="U486" i="11"/>
  <c r="V486" i="11"/>
  <c r="W486" i="11"/>
  <c r="X486" i="11"/>
  <c r="Y486" i="11"/>
  <c r="A487" i="11"/>
  <c r="B487" i="11"/>
  <c r="C487" i="11"/>
  <c r="D487" i="11"/>
  <c r="E487" i="11"/>
  <c r="F487" i="11"/>
  <c r="G487" i="11"/>
  <c r="H487" i="11"/>
  <c r="I487" i="11"/>
  <c r="J487" i="11"/>
  <c r="K487" i="11"/>
  <c r="L487" i="11"/>
  <c r="M487" i="11"/>
  <c r="N487" i="11"/>
  <c r="O487" i="11"/>
  <c r="P487" i="11"/>
  <c r="Q487" i="11"/>
  <c r="R487" i="11"/>
  <c r="S487" i="11"/>
  <c r="T487" i="11"/>
  <c r="U487" i="11"/>
  <c r="V487" i="11"/>
  <c r="W487" i="11"/>
  <c r="X487" i="11"/>
  <c r="Y487" i="11"/>
  <c r="A488" i="11"/>
  <c r="B488" i="11"/>
  <c r="C488" i="11"/>
  <c r="D488" i="11"/>
  <c r="E488" i="11"/>
  <c r="F488" i="11"/>
  <c r="G488" i="11"/>
  <c r="H488" i="11"/>
  <c r="I488" i="11"/>
  <c r="J488" i="11"/>
  <c r="K488" i="11"/>
  <c r="L488" i="11"/>
  <c r="M488" i="11"/>
  <c r="N488" i="11"/>
  <c r="O488" i="11"/>
  <c r="P488" i="11"/>
  <c r="Q488" i="11"/>
  <c r="R488" i="11"/>
  <c r="S488" i="11"/>
  <c r="T488" i="11"/>
  <c r="U488" i="11"/>
  <c r="V488" i="11"/>
  <c r="W488" i="11"/>
  <c r="X488" i="11"/>
  <c r="Y488" i="11"/>
  <c r="A489" i="11"/>
  <c r="B489" i="11"/>
  <c r="C489" i="11"/>
  <c r="D489" i="11"/>
  <c r="E489" i="11"/>
  <c r="F489" i="11"/>
  <c r="G489" i="11"/>
  <c r="H489" i="11"/>
  <c r="I489" i="11"/>
  <c r="J489" i="11"/>
  <c r="K489" i="11"/>
  <c r="L489" i="11"/>
  <c r="M489" i="11"/>
  <c r="N489" i="11"/>
  <c r="O489" i="11"/>
  <c r="P489" i="11"/>
  <c r="Q489" i="11"/>
  <c r="R489" i="11"/>
  <c r="S489" i="11"/>
  <c r="T489" i="11"/>
  <c r="U489" i="11"/>
  <c r="V489" i="11"/>
  <c r="W489" i="11"/>
  <c r="X489" i="11"/>
  <c r="Y489" i="11"/>
  <c r="A490" i="11"/>
  <c r="B490" i="11"/>
  <c r="C490" i="11"/>
  <c r="D490" i="11"/>
  <c r="E490" i="11"/>
  <c r="F490" i="11"/>
  <c r="G490" i="11"/>
  <c r="H490" i="11"/>
  <c r="I490" i="11"/>
  <c r="J490" i="11"/>
  <c r="K490" i="11"/>
  <c r="L490" i="11"/>
  <c r="M490" i="11"/>
  <c r="N490" i="11"/>
  <c r="O490" i="11"/>
  <c r="P490" i="11"/>
  <c r="Q490" i="11"/>
  <c r="R490" i="11"/>
  <c r="S490" i="11"/>
  <c r="T490" i="11"/>
  <c r="U490" i="11"/>
  <c r="V490" i="11"/>
  <c r="W490" i="11"/>
  <c r="X490" i="11"/>
  <c r="Y490" i="11"/>
  <c r="A491" i="11"/>
  <c r="B491" i="11"/>
  <c r="C491" i="11"/>
  <c r="D491" i="11"/>
  <c r="E491" i="11"/>
  <c r="F491" i="11"/>
  <c r="G491" i="11"/>
  <c r="H491" i="11"/>
  <c r="I491" i="11"/>
  <c r="J491" i="11"/>
  <c r="K491" i="11"/>
  <c r="L491" i="11"/>
  <c r="M491" i="11"/>
  <c r="N491" i="11"/>
  <c r="O491" i="11"/>
  <c r="P491" i="11"/>
  <c r="Q491" i="11"/>
  <c r="R491" i="11"/>
  <c r="S491" i="11"/>
  <c r="T491" i="11"/>
  <c r="U491" i="11"/>
  <c r="V491" i="11"/>
  <c r="W491" i="11"/>
  <c r="X491" i="11"/>
  <c r="Y491" i="11"/>
  <c r="A492" i="11"/>
  <c r="B492" i="11"/>
  <c r="C492" i="11"/>
  <c r="D492" i="11"/>
  <c r="E492" i="11"/>
  <c r="F492" i="11"/>
  <c r="G492" i="11"/>
  <c r="H492" i="11"/>
  <c r="I492" i="11"/>
  <c r="J492" i="11"/>
  <c r="K492" i="11"/>
  <c r="L492" i="11"/>
  <c r="M492" i="11"/>
  <c r="N492" i="11"/>
  <c r="O492" i="11"/>
  <c r="P492" i="11"/>
  <c r="Q492" i="11"/>
  <c r="R492" i="11"/>
  <c r="S492" i="11"/>
  <c r="T492" i="11"/>
  <c r="U492" i="11"/>
  <c r="V492" i="11"/>
  <c r="W492" i="11"/>
  <c r="X492" i="11"/>
  <c r="Y492" i="11"/>
  <c r="A493" i="11"/>
  <c r="B493" i="11"/>
  <c r="C493" i="11"/>
  <c r="D493" i="11"/>
  <c r="E493" i="11"/>
  <c r="F493" i="11"/>
  <c r="G493" i="11"/>
  <c r="H493" i="11"/>
  <c r="I493" i="11"/>
  <c r="J493" i="11"/>
  <c r="K493" i="11"/>
  <c r="L493" i="11"/>
  <c r="M493" i="11"/>
  <c r="N493" i="11"/>
  <c r="O493" i="11"/>
  <c r="P493" i="11"/>
  <c r="Q493" i="11"/>
  <c r="R493" i="11"/>
  <c r="S493" i="11"/>
  <c r="T493" i="11"/>
  <c r="U493" i="11"/>
  <c r="V493" i="11"/>
  <c r="W493" i="11"/>
  <c r="X493" i="11"/>
  <c r="Y493" i="11"/>
  <c r="A494" i="11"/>
  <c r="B494" i="11"/>
  <c r="C494" i="11"/>
  <c r="D494" i="11"/>
  <c r="E494" i="11"/>
  <c r="F494" i="11"/>
  <c r="G494" i="11"/>
  <c r="H494" i="11"/>
  <c r="I494" i="11"/>
  <c r="J494" i="11"/>
  <c r="K494" i="11"/>
  <c r="L494" i="11"/>
  <c r="M494" i="11"/>
  <c r="N494" i="11"/>
  <c r="O494" i="11"/>
  <c r="P494" i="11"/>
  <c r="Q494" i="11"/>
  <c r="R494" i="11"/>
  <c r="S494" i="11"/>
  <c r="T494" i="11"/>
  <c r="U494" i="11"/>
  <c r="V494" i="11"/>
  <c r="W494" i="11"/>
  <c r="X494" i="11"/>
  <c r="Y494" i="11"/>
  <c r="A495" i="11"/>
  <c r="B495" i="11"/>
  <c r="C495" i="11"/>
  <c r="D495" i="11"/>
  <c r="E495" i="11"/>
  <c r="F495" i="11"/>
  <c r="G495" i="11"/>
  <c r="H495" i="11"/>
  <c r="I495" i="11"/>
  <c r="J495" i="11"/>
  <c r="K495" i="11"/>
  <c r="L495" i="11"/>
  <c r="M495" i="11"/>
  <c r="N495" i="11"/>
  <c r="O495" i="11"/>
  <c r="P495" i="11"/>
  <c r="Q495" i="11"/>
  <c r="R495" i="11"/>
  <c r="S495" i="11"/>
  <c r="T495" i="11"/>
  <c r="U495" i="11"/>
  <c r="V495" i="11"/>
  <c r="W495" i="11"/>
  <c r="X495" i="11"/>
  <c r="Y495" i="11"/>
  <c r="A496" i="11"/>
  <c r="B496" i="11"/>
  <c r="C496" i="11"/>
  <c r="D496" i="11"/>
  <c r="E496" i="11"/>
  <c r="F496" i="11"/>
  <c r="G496" i="11"/>
  <c r="H496" i="11"/>
  <c r="I496" i="11"/>
  <c r="J496" i="11"/>
  <c r="K496" i="11"/>
  <c r="L496" i="11"/>
  <c r="M496" i="11"/>
  <c r="N496" i="11"/>
  <c r="O496" i="11"/>
  <c r="P496" i="11"/>
  <c r="Q496" i="11"/>
  <c r="R496" i="11"/>
  <c r="S496" i="11"/>
  <c r="T496" i="11"/>
  <c r="U496" i="11"/>
  <c r="V496" i="11"/>
  <c r="W496" i="11"/>
  <c r="X496" i="11"/>
  <c r="Y496" i="11"/>
  <c r="A497" i="11"/>
  <c r="B497" i="11"/>
  <c r="C497" i="11"/>
  <c r="D497" i="11"/>
  <c r="E497" i="11"/>
  <c r="F497" i="11"/>
  <c r="G497" i="11"/>
  <c r="H497" i="11"/>
  <c r="I497" i="11"/>
  <c r="J497" i="11"/>
  <c r="K497" i="11"/>
  <c r="L497" i="11"/>
  <c r="M497" i="11"/>
  <c r="N497" i="11"/>
  <c r="O497" i="11"/>
  <c r="P497" i="11"/>
  <c r="Q497" i="11"/>
  <c r="R497" i="11"/>
  <c r="S497" i="11"/>
  <c r="T497" i="11"/>
  <c r="U497" i="11"/>
  <c r="V497" i="11"/>
  <c r="W497" i="11"/>
  <c r="X497" i="11"/>
  <c r="Y497" i="11"/>
  <c r="A498" i="11"/>
  <c r="B498" i="11"/>
  <c r="C498" i="11"/>
  <c r="D498" i="11"/>
  <c r="E498" i="11"/>
  <c r="F498" i="11"/>
  <c r="G498" i="11"/>
  <c r="H498" i="11"/>
  <c r="I498" i="11"/>
  <c r="J498" i="11"/>
  <c r="K498" i="11"/>
  <c r="L498" i="11"/>
  <c r="M498" i="11"/>
  <c r="N498" i="11"/>
  <c r="O498" i="11"/>
  <c r="P498" i="11"/>
  <c r="Q498" i="11"/>
  <c r="R498" i="11"/>
  <c r="S498" i="11"/>
  <c r="T498" i="11"/>
  <c r="U498" i="11"/>
  <c r="V498" i="11"/>
  <c r="W498" i="11"/>
  <c r="X498" i="11"/>
  <c r="Y498" i="11"/>
  <c r="A499" i="11"/>
  <c r="B499" i="11"/>
  <c r="C499" i="11"/>
  <c r="D499" i="11"/>
  <c r="E499" i="11"/>
  <c r="F499" i="11"/>
  <c r="G499" i="11"/>
  <c r="H499" i="11"/>
  <c r="I499" i="11"/>
  <c r="J499" i="11"/>
  <c r="K499" i="11"/>
  <c r="L499" i="11"/>
  <c r="M499" i="11"/>
  <c r="N499" i="11"/>
  <c r="O499" i="11"/>
  <c r="P499" i="11"/>
  <c r="Q499" i="11"/>
  <c r="R499" i="11"/>
  <c r="S499" i="11"/>
  <c r="T499" i="11"/>
  <c r="U499" i="11"/>
  <c r="V499" i="11"/>
  <c r="W499" i="11"/>
  <c r="X499" i="11"/>
  <c r="Y499" i="11"/>
  <c r="A500" i="11"/>
  <c r="B500" i="11"/>
  <c r="C500" i="11"/>
  <c r="D500" i="11"/>
  <c r="E500" i="11"/>
  <c r="F500" i="11"/>
  <c r="G500" i="11"/>
  <c r="H500" i="11"/>
  <c r="I500" i="11"/>
  <c r="J500" i="11"/>
  <c r="K500" i="11"/>
  <c r="L500" i="11"/>
  <c r="M500" i="11"/>
  <c r="N500" i="11"/>
  <c r="O500" i="11"/>
  <c r="P500" i="11"/>
  <c r="Q500" i="11"/>
  <c r="R500" i="11"/>
  <c r="S500" i="11"/>
  <c r="T500" i="11"/>
  <c r="U500" i="11"/>
  <c r="V500" i="11"/>
  <c r="W500" i="11"/>
  <c r="X500" i="11"/>
  <c r="Y500" i="11"/>
  <c r="A501" i="11"/>
  <c r="B501" i="11"/>
  <c r="C501" i="11"/>
  <c r="D501" i="11"/>
  <c r="E501" i="11"/>
  <c r="F501" i="11"/>
  <c r="G501" i="11"/>
  <c r="H501" i="11"/>
  <c r="I501" i="11"/>
  <c r="J501" i="11"/>
  <c r="K501" i="11"/>
  <c r="L501" i="11"/>
  <c r="M501" i="11"/>
  <c r="N501" i="11"/>
  <c r="O501" i="11"/>
  <c r="P501" i="11"/>
  <c r="Q501" i="11"/>
  <c r="R501" i="11"/>
  <c r="S501" i="11"/>
  <c r="T501" i="11"/>
  <c r="U501" i="11"/>
  <c r="V501" i="11"/>
  <c r="W501" i="11"/>
  <c r="X501" i="11"/>
  <c r="Y501" i="11"/>
  <c r="A502" i="11"/>
  <c r="B502" i="11"/>
  <c r="C502" i="11"/>
  <c r="D502" i="11"/>
  <c r="E502" i="11"/>
  <c r="F502" i="11"/>
  <c r="G502" i="11"/>
  <c r="H502" i="11"/>
  <c r="I502" i="11"/>
  <c r="J502" i="11"/>
  <c r="K502" i="11"/>
  <c r="L502" i="11"/>
  <c r="M502" i="11"/>
  <c r="N502" i="11"/>
  <c r="O502" i="11"/>
  <c r="P502" i="11"/>
  <c r="Q502" i="11"/>
  <c r="R502" i="11"/>
  <c r="S502" i="11"/>
  <c r="T502" i="11"/>
  <c r="U502" i="11"/>
  <c r="V502" i="11"/>
  <c r="W502" i="11"/>
  <c r="X502" i="11"/>
  <c r="Y502" i="11"/>
  <c r="A503" i="11"/>
  <c r="B503" i="11"/>
  <c r="C503" i="11"/>
  <c r="D503" i="11"/>
  <c r="E503" i="11"/>
  <c r="F503" i="11"/>
  <c r="G503" i="11"/>
  <c r="H503" i="11"/>
  <c r="I503" i="11"/>
  <c r="J503" i="11"/>
  <c r="K503" i="11"/>
  <c r="L503" i="11"/>
  <c r="M503" i="11"/>
  <c r="N503" i="11"/>
  <c r="O503" i="11"/>
  <c r="P503" i="11"/>
  <c r="Q503" i="11"/>
  <c r="R503" i="11"/>
  <c r="S503" i="11"/>
  <c r="T503" i="11"/>
  <c r="U503" i="11"/>
  <c r="V503" i="11"/>
  <c r="W503" i="11"/>
  <c r="X503" i="11"/>
  <c r="Y503" i="11"/>
  <c r="A504" i="11"/>
  <c r="B504" i="11"/>
  <c r="C504" i="11"/>
  <c r="D504" i="11"/>
  <c r="E504" i="11"/>
  <c r="F504" i="11"/>
  <c r="G504" i="11"/>
  <c r="H504" i="11"/>
  <c r="I504" i="11"/>
  <c r="J504" i="11"/>
  <c r="K504" i="11"/>
  <c r="L504" i="11"/>
  <c r="M504" i="11"/>
  <c r="N504" i="11"/>
  <c r="O504" i="11"/>
  <c r="P504" i="11"/>
  <c r="Q504" i="11"/>
  <c r="R504" i="11"/>
  <c r="S504" i="11"/>
  <c r="T504" i="11"/>
  <c r="U504" i="11"/>
  <c r="V504" i="11"/>
  <c r="W504" i="11"/>
  <c r="X504" i="11"/>
  <c r="Y504" i="11"/>
  <c r="A505" i="11"/>
  <c r="B505" i="11"/>
  <c r="C505" i="11"/>
  <c r="D505" i="11"/>
  <c r="E505" i="11"/>
  <c r="F505" i="11"/>
  <c r="G505" i="11"/>
  <c r="H505" i="11"/>
  <c r="I505" i="11"/>
  <c r="J505" i="11"/>
  <c r="K505" i="11"/>
  <c r="L505" i="11"/>
  <c r="M505" i="11"/>
  <c r="N505" i="11"/>
  <c r="O505" i="11"/>
  <c r="P505" i="11"/>
  <c r="Q505" i="11"/>
  <c r="R505" i="11"/>
  <c r="S505" i="11"/>
  <c r="T505" i="11"/>
  <c r="U505" i="11"/>
  <c r="V505" i="11"/>
  <c r="W505" i="11"/>
  <c r="X505" i="11"/>
  <c r="Y505" i="11"/>
  <c r="A506" i="11"/>
  <c r="B506" i="11"/>
  <c r="C506" i="11"/>
  <c r="D506" i="11"/>
  <c r="E506" i="11"/>
  <c r="F506" i="11"/>
  <c r="G506" i="11"/>
  <c r="H506" i="11"/>
  <c r="I506" i="11"/>
  <c r="J506" i="11"/>
  <c r="K506" i="11"/>
  <c r="L506" i="11"/>
  <c r="M506" i="11"/>
  <c r="N506" i="11"/>
  <c r="O506" i="11"/>
  <c r="P506" i="11"/>
  <c r="Q506" i="11"/>
  <c r="R506" i="11"/>
  <c r="S506" i="11"/>
  <c r="T506" i="11"/>
  <c r="U506" i="11"/>
  <c r="V506" i="11"/>
  <c r="W506" i="11"/>
  <c r="X506" i="11"/>
  <c r="Y506" i="11"/>
  <c r="A507" i="11"/>
  <c r="B507" i="11"/>
  <c r="C507" i="11"/>
  <c r="D507" i="11"/>
  <c r="E507" i="11"/>
  <c r="F507" i="11"/>
  <c r="G507" i="11"/>
  <c r="H507" i="11"/>
  <c r="I507" i="11"/>
  <c r="J507" i="11"/>
  <c r="K507" i="11"/>
  <c r="L507" i="11"/>
  <c r="M507" i="11"/>
  <c r="N507" i="11"/>
  <c r="O507" i="11"/>
  <c r="P507" i="11"/>
  <c r="Q507" i="11"/>
  <c r="R507" i="11"/>
  <c r="S507" i="11"/>
  <c r="T507" i="11"/>
  <c r="U507" i="11"/>
  <c r="V507" i="11"/>
  <c r="W507" i="11"/>
  <c r="X507" i="11"/>
  <c r="Y507" i="11"/>
  <c r="A508" i="11"/>
  <c r="B508" i="11"/>
  <c r="C508" i="11"/>
  <c r="D508" i="11"/>
  <c r="E508" i="11"/>
  <c r="F508" i="11"/>
  <c r="G508" i="11"/>
  <c r="H508" i="11"/>
  <c r="I508" i="11"/>
  <c r="J508" i="11"/>
  <c r="K508" i="11"/>
  <c r="L508" i="11"/>
  <c r="M508" i="11"/>
  <c r="N508" i="11"/>
  <c r="O508" i="11"/>
  <c r="P508" i="11"/>
  <c r="Q508" i="11"/>
  <c r="R508" i="11"/>
  <c r="S508" i="11"/>
  <c r="T508" i="11"/>
  <c r="U508" i="11"/>
  <c r="V508" i="11"/>
  <c r="W508" i="11"/>
  <c r="X508" i="11"/>
  <c r="Y508" i="11"/>
  <c r="A509" i="11"/>
  <c r="B509" i="11"/>
  <c r="C509" i="11"/>
  <c r="D509" i="11"/>
  <c r="E509" i="11"/>
  <c r="F509" i="11"/>
  <c r="G509" i="11"/>
  <c r="H509" i="11"/>
  <c r="I509" i="11"/>
  <c r="J509" i="11"/>
  <c r="K509" i="11"/>
  <c r="L509" i="11"/>
  <c r="M509" i="11"/>
  <c r="N509" i="11"/>
  <c r="O509" i="11"/>
  <c r="P509" i="11"/>
  <c r="Q509" i="11"/>
  <c r="R509" i="11"/>
  <c r="S509" i="11"/>
  <c r="T509" i="11"/>
  <c r="U509" i="11"/>
  <c r="V509" i="11"/>
  <c r="W509" i="11"/>
  <c r="X509" i="11"/>
  <c r="Y509" i="11"/>
  <c r="A510" i="11"/>
  <c r="B510" i="11"/>
  <c r="C510" i="11"/>
  <c r="D510" i="11"/>
  <c r="E510" i="11"/>
  <c r="F510" i="11"/>
  <c r="G510" i="11"/>
  <c r="H510" i="11"/>
  <c r="I510" i="11"/>
  <c r="J510" i="11"/>
  <c r="K510" i="11"/>
  <c r="L510" i="11"/>
  <c r="M510" i="11"/>
  <c r="N510" i="11"/>
  <c r="O510" i="11"/>
  <c r="P510" i="11"/>
  <c r="Q510" i="11"/>
  <c r="R510" i="11"/>
  <c r="S510" i="11"/>
  <c r="T510" i="11"/>
  <c r="U510" i="11"/>
  <c r="V510" i="11"/>
  <c r="W510" i="11"/>
  <c r="X510" i="11"/>
  <c r="Y510" i="11"/>
  <c r="A511" i="11"/>
  <c r="B511" i="11"/>
  <c r="C511" i="11"/>
  <c r="D511" i="11"/>
  <c r="E511" i="11"/>
  <c r="F511" i="11"/>
  <c r="G511" i="11"/>
  <c r="H511" i="11"/>
  <c r="I511" i="11"/>
  <c r="J511" i="11"/>
  <c r="K511" i="11"/>
  <c r="L511" i="11"/>
  <c r="M511" i="11"/>
  <c r="N511" i="11"/>
  <c r="O511" i="11"/>
  <c r="P511" i="11"/>
  <c r="Q511" i="11"/>
  <c r="R511" i="11"/>
  <c r="S511" i="11"/>
  <c r="T511" i="11"/>
  <c r="U511" i="11"/>
  <c r="V511" i="11"/>
  <c r="W511" i="11"/>
  <c r="X511" i="11"/>
  <c r="Y511" i="11"/>
  <c r="A512" i="11"/>
  <c r="B512" i="11"/>
  <c r="C512" i="11"/>
  <c r="D512" i="11"/>
  <c r="E512" i="11"/>
  <c r="F512" i="11"/>
  <c r="G512" i="11"/>
  <c r="H512" i="11"/>
  <c r="I512" i="11"/>
  <c r="J512" i="11"/>
  <c r="K512" i="11"/>
  <c r="L512" i="11"/>
  <c r="M512" i="11"/>
  <c r="N512" i="11"/>
  <c r="O512" i="11"/>
  <c r="P512" i="11"/>
  <c r="Q512" i="11"/>
  <c r="R512" i="11"/>
  <c r="S512" i="11"/>
  <c r="T512" i="11"/>
  <c r="U512" i="11"/>
  <c r="V512" i="11"/>
  <c r="W512" i="11"/>
  <c r="X512" i="11"/>
  <c r="Y512" i="11"/>
  <c r="A513" i="11"/>
  <c r="B513" i="11"/>
  <c r="C513" i="11"/>
  <c r="D513" i="11"/>
  <c r="E513" i="11"/>
  <c r="F513" i="11"/>
  <c r="G513" i="11"/>
  <c r="H513" i="11"/>
  <c r="I513" i="11"/>
  <c r="J513" i="11"/>
  <c r="K513" i="11"/>
  <c r="L513" i="11"/>
  <c r="M513" i="11"/>
  <c r="N513" i="11"/>
  <c r="O513" i="11"/>
  <c r="P513" i="11"/>
  <c r="Q513" i="11"/>
  <c r="R513" i="11"/>
  <c r="S513" i="11"/>
  <c r="T513" i="11"/>
  <c r="U513" i="11"/>
  <c r="V513" i="11"/>
  <c r="W513" i="11"/>
  <c r="X513" i="11"/>
  <c r="Y513" i="11"/>
  <c r="A514" i="11"/>
  <c r="B514" i="11"/>
  <c r="C514" i="11"/>
  <c r="D514" i="11"/>
  <c r="E514" i="11"/>
  <c r="F514" i="11"/>
  <c r="G514" i="11"/>
  <c r="H514" i="11"/>
  <c r="I514" i="11"/>
  <c r="J514" i="11"/>
  <c r="K514" i="11"/>
  <c r="L514" i="11"/>
  <c r="M514" i="11"/>
  <c r="N514" i="11"/>
  <c r="O514" i="11"/>
  <c r="P514" i="11"/>
  <c r="Q514" i="11"/>
  <c r="R514" i="11"/>
  <c r="S514" i="11"/>
  <c r="T514" i="11"/>
  <c r="U514" i="11"/>
  <c r="V514" i="11"/>
  <c r="W514" i="11"/>
  <c r="X514" i="11"/>
  <c r="Y514" i="11"/>
  <c r="A515" i="11"/>
  <c r="B515" i="11"/>
  <c r="C515" i="11"/>
  <c r="D515" i="11"/>
  <c r="E515" i="11"/>
  <c r="F515" i="11"/>
  <c r="G515" i="11"/>
  <c r="H515" i="11"/>
  <c r="I515" i="11"/>
  <c r="J515" i="11"/>
  <c r="K515" i="11"/>
  <c r="L515" i="11"/>
  <c r="M515" i="11"/>
  <c r="N515" i="11"/>
  <c r="O515" i="11"/>
  <c r="P515" i="11"/>
  <c r="Q515" i="11"/>
  <c r="R515" i="11"/>
  <c r="S515" i="11"/>
  <c r="T515" i="11"/>
  <c r="U515" i="11"/>
  <c r="V515" i="11"/>
  <c r="W515" i="11"/>
  <c r="X515" i="11"/>
  <c r="Y515" i="11"/>
  <c r="A516" i="11"/>
  <c r="B516" i="11"/>
  <c r="C516" i="11"/>
  <c r="D516" i="11"/>
  <c r="E516" i="11"/>
  <c r="F516" i="11"/>
  <c r="G516" i="11"/>
  <c r="H516" i="11"/>
  <c r="I516" i="11"/>
  <c r="J516" i="11"/>
  <c r="K516" i="11"/>
  <c r="L516" i="11"/>
  <c r="M516" i="11"/>
  <c r="N516" i="11"/>
  <c r="O516" i="11"/>
  <c r="P516" i="11"/>
  <c r="Q516" i="11"/>
  <c r="R516" i="11"/>
  <c r="S516" i="11"/>
  <c r="T516" i="11"/>
  <c r="U516" i="11"/>
  <c r="V516" i="11"/>
  <c r="W516" i="11"/>
  <c r="X516" i="11"/>
  <c r="Y516" i="11"/>
  <c r="A517" i="11"/>
  <c r="B517" i="11"/>
  <c r="C517" i="11"/>
  <c r="D517" i="11"/>
  <c r="E517" i="11"/>
  <c r="F517" i="11"/>
  <c r="G517" i="11"/>
  <c r="H517" i="11"/>
  <c r="I517" i="11"/>
  <c r="J517" i="11"/>
  <c r="K517" i="11"/>
  <c r="L517" i="11"/>
  <c r="M517" i="11"/>
  <c r="N517" i="11"/>
  <c r="O517" i="11"/>
  <c r="P517" i="11"/>
  <c r="Q517" i="11"/>
  <c r="R517" i="11"/>
  <c r="S517" i="11"/>
  <c r="T517" i="11"/>
  <c r="U517" i="11"/>
  <c r="V517" i="11"/>
  <c r="W517" i="11"/>
  <c r="X517" i="11"/>
  <c r="Y517" i="11"/>
  <c r="A518" i="11"/>
  <c r="B518" i="11"/>
  <c r="C518" i="11"/>
  <c r="D518" i="11"/>
  <c r="E518" i="11"/>
  <c r="F518" i="11"/>
  <c r="G518" i="11"/>
  <c r="H518" i="11"/>
  <c r="I518" i="11"/>
  <c r="J518" i="11"/>
  <c r="K518" i="11"/>
  <c r="L518" i="11"/>
  <c r="M518" i="11"/>
  <c r="N518" i="11"/>
  <c r="O518" i="11"/>
  <c r="P518" i="11"/>
  <c r="Q518" i="11"/>
  <c r="R518" i="11"/>
  <c r="S518" i="11"/>
  <c r="T518" i="11"/>
  <c r="U518" i="11"/>
  <c r="V518" i="11"/>
  <c r="W518" i="11"/>
  <c r="X518" i="11"/>
  <c r="Y518" i="11"/>
  <c r="A519" i="11"/>
  <c r="B519" i="11"/>
  <c r="C519" i="11"/>
  <c r="D519" i="11"/>
  <c r="E519" i="11"/>
  <c r="F519" i="11"/>
  <c r="G519" i="11"/>
  <c r="H519" i="11"/>
  <c r="I519" i="11"/>
  <c r="J519" i="11"/>
  <c r="K519" i="11"/>
  <c r="L519" i="11"/>
  <c r="M519" i="11"/>
  <c r="N519" i="11"/>
  <c r="O519" i="11"/>
  <c r="P519" i="11"/>
  <c r="Q519" i="11"/>
  <c r="R519" i="11"/>
  <c r="S519" i="11"/>
  <c r="T519" i="11"/>
  <c r="U519" i="11"/>
  <c r="V519" i="11"/>
  <c r="W519" i="11"/>
  <c r="X519" i="11"/>
  <c r="Y519" i="11"/>
  <c r="A520" i="11"/>
  <c r="B520" i="11"/>
  <c r="C520" i="11"/>
  <c r="D520" i="11"/>
  <c r="E520" i="11"/>
  <c r="F520" i="11"/>
  <c r="G520" i="11"/>
  <c r="H520" i="11"/>
  <c r="I520" i="11"/>
  <c r="J520" i="11"/>
  <c r="K520" i="11"/>
  <c r="L520" i="11"/>
  <c r="M520" i="11"/>
  <c r="N520" i="11"/>
  <c r="O520" i="11"/>
  <c r="P520" i="11"/>
  <c r="Q520" i="11"/>
  <c r="R520" i="11"/>
  <c r="S520" i="11"/>
  <c r="T520" i="11"/>
  <c r="U520" i="11"/>
  <c r="V520" i="11"/>
  <c r="W520" i="11"/>
  <c r="X520" i="11"/>
  <c r="Y520" i="11"/>
  <c r="A521" i="11"/>
  <c r="B521" i="11"/>
  <c r="C521" i="11"/>
  <c r="D521" i="11"/>
  <c r="E521" i="11"/>
  <c r="F521" i="11"/>
  <c r="G521" i="11"/>
  <c r="H521" i="11"/>
  <c r="I521" i="11"/>
  <c r="J521" i="11"/>
  <c r="K521" i="11"/>
  <c r="L521" i="11"/>
  <c r="M521" i="11"/>
  <c r="N521" i="11"/>
  <c r="O521" i="11"/>
  <c r="P521" i="11"/>
  <c r="Q521" i="11"/>
  <c r="R521" i="11"/>
  <c r="S521" i="11"/>
  <c r="T521" i="11"/>
  <c r="U521" i="11"/>
  <c r="V521" i="11"/>
  <c r="W521" i="11"/>
  <c r="X521" i="11"/>
  <c r="Y521" i="11"/>
  <c r="A522" i="11"/>
  <c r="B522" i="11"/>
  <c r="C522" i="11"/>
  <c r="D522" i="11"/>
  <c r="E522" i="11"/>
  <c r="F522" i="11"/>
  <c r="G522" i="11"/>
  <c r="H522" i="11"/>
  <c r="I522" i="11"/>
  <c r="J522" i="11"/>
  <c r="K522" i="11"/>
  <c r="L522" i="11"/>
  <c r="M522" i="11"/>
  <c r="N522" i="11"/>
  <c r="O522" i="11"/>
  <c r="P522" i="11"/>
  <c r="Q522" i="11"/>
  <c r="R522" i="11"/>
  <c r="S522" i="11"/>
  <c r="T522" i="11"/>
  <c r="U522" i="11"/>
  <c r="V522" i="11"/>
  <c r="W522" i="11"/>
  <c r="X522" i="11"/>
  <c r="Y522" i="11"/>
  <c r="A523" i="11"/>
  <c r="B523" i="11"/>
  <c r="C523" i="11"/>
  <c r="D523" i="11"/>
  <c r="E523" i="11"/>
  <c r="F523" i="11"/>
  <c r="G523" i="11"/>
  <c r="H523" i="11"/>
  <c r="I523" i="11"/>
  <c r="J523" i="11"/>
  <c r="K523" i="11"/>
  <c r="L523" i="11"/>
  <c r="M523" i="11"/>
  <c r="N523" i="11"/>
  <c r="O523" i="11"/>
  <c r="P523" i="11"/>
  <c r="Q523" i="11"/>
  <c r="R523" i="11"/>
  <c r="S523" i="11"/>
  <c r="T523" i="11"/>
  <c r="U523" i="11"/>
  <c r="V523" i="11"/>
  <c r="W523" i="11"/>
  <c r="X523" i="11"/>
  <c r="Y523" i="11"/>
  <c r="A524" i="11"/>
  <c r="B524" i="11"/>
  <c r="C524" i="11"/>
  <c r="D524" i="11"/>
  <c r="E524" i="11"/>
  <c r="F524" i="11"/>
  <c r="G524" i="11"/>
  <c r="H524" i="11"/>
  <c r="I524" i="11"/>
  <c r="J524" i="11"/>
  <c r="K524" i="11"/>
  <c r="L524" i="11"/>
  <c r="M524" i="11"/>
  <c r="N524" i="11"/>
  <c r="O524" i="11"/>
  <c r="P524" i="11"/>
  <c r="Q524" i="11"/>
  <c r="R524" i="11"/>
  <c r="S524" i="11"/>
  <c r="T524" i="11"/>
  <c r="U524" i="11"/>
  <c r="V524" i="11"/>
  <c r="W524" i="11"/>
  <c r="X524" i="11"/>
  <c r="Y524" i="11"/>
  <c r="A525" i="11"/>
  <c r="B525" i="11"/>
  <c r="C525" i="11"/>
  <c r="D525" i="11"/>
  <c r="E525" i="11"/>
  <c r="F525" i="11"/>
  <c r="G525" i="11"/>
  <c r="H525" i="11"/>
  <c r="I525" i="11"/>
  <c r="J525" i="11"/>
  <c r="K525" i="11"/>
  <c r="L525" i="11"/>
  <c r="M525" i="11"/>
  <c r="N525" i="11"/>
  <c r="O525" i="11"/>
  <c r="P525" i="11"/>
  <c r="Q525" i="11"/>
  <c r="R525" i="11"/>
  <c r="S525" i="11"/>
  <c r="T525" i="11"/>
  <c r="U525" i="11"/>
  <c r="V525" i="11"/>
  <c r="W525" i="11"/>
  <c r="X525" i="11"/>
  <c r="Y525" i="11"/>
  <c r="A526" i="11"/>
  <c r="B526" i="11"/>
  <c r="C526" i="11"/>
  <c r="D526" i="11"/>
  <c r="E526" i="11"/>
  <c r="F526" i="11"/>
  <c r="G526" i="11"/>
  <c r="H526" i="11"/>
  <c r="I526" i="11"/>
  <c r="J526" i="11"/>
  <c r="K526" i="11"/>
  <c r="L526" i="11"/>
  <c r="M526" i="11"/>
  <c r="N526" i="11"/>
  <c r="O526" i="11"/>
  <c r="P526" i="11"/>
  <c r="Q526" i="11"/>
  <c r="R526" i="11"/>
  <c r="S526" i="11"/>
  <c r="T526" i="11"/>
  <c r="U526" i="11"/>
  <c r="V526" i="11"/>
  <c r="W526" i="11"/>
  <c r="X526" i="11"/>
  <c r="Y526" i="11"/>
  <c r="A527" i="11"/>
  <c r="B527" i="11"/>
  <c r="C527" i="11"/>
  <c r="D527" i="11"/>
  <c r="E527" i="11"/>
  <c r="F527" i="11"/>
  <c r="G527" i="11"/>
  <c r="H527" i="11"/>
  <c r="I527" i="11"/>
  <c r="J527" i="11"/>
  <c r="K527" i="11"/>
  <c r="L527" i="11"/>
  <c r="M527" i="11"/>
  <c r="N527" i="11"/>
  <c r="O527" i="11"/>
  <c r="P527" i="11"/>
  <c r="Q527" i="11"/>
  <c r="R527" i="11"/>
  <c r="S527" i="11"/>
  <c r="T527" i="11"/>
  <c r="U527" i="11"/>
  <c r="V527" i="11"/>
  <c r="W527" i="11"/>
  <c r="X527" i="11"/>
  <c r="Y527" i="11"/>
  <c r="A528" i="11"/>
  <c r="B528" i="11"/>
  <c r="C528" i="11"/>
  <c r="D528" i="11"/>
  <c r="E528" i="11"/>
  <c r="F528" i="11"/>
  <c r="G528" i="11"/>
  <c r="H528" i="11"/>
  <c r="I528" i="11"/>
  <c r="J528" i="11"/>
  <c r="K528" i="11"/>
  <c r="L528" i="11"/>
  <c r="M528" i="11"/>
  <c r="N528" i="11"/>
  <c r="O528" i="11"/>
  <c r="P528" i="11"/>
  <c r="Q528" i="11"/>
  <c r="R528" i="11"/>
  <c r="S528" i="11"/>
  <c r="T528" i="11"/>
  <c r="U528" i="11"/>
  <c r="V528" i="11"/>
  <c r="W528" i="11"/>
  <c r="X528" i="11"/>
  <c r="Y528" i="11"/>
  <c r="A529" i="11"/>
  <c r="B529" i="11"/>
  <c r="C529" i="11"/>
  <c r="D529" i="11"/>
  <c r="E529" i="11"/>
  <c r="F529" i="11"/>
  <c r="G529" i="11"/>
  <c r="H529" i="11"/>
  <c r="I529" i="11"/>
  <c r="J529" i="11"/>
  <c r="K529" i="11"/>
  <c r="L529" i="11"/>
  <c r="M529" i="11"/>
  <c r="N529" i="11"/>
  <c r="O529" i="11"/>
  <c r="P529" i="11"/>
  <c r="Q529" i="11"/>
  <c r="R529" i="11"/>
  <c r="S529" i="11"/>
  <c r="T529" i="11"/>
  <c r="U529" i="11"/>
  <c r="V529" i="11"/>
  <c r="W529" i="11"/>
  <c r="X529" i="11"/>
  <c r="Y529" i="11"/>
  <c r="A530" i="11"/>
  <c r="B530" i="11"/>
  <c r="C530" i="11"/>
  <c r="D530" i="11"/>
  <c r="E530" i="11"/>
  <c r="F530" i="11"/>
  <c r="G530" i="11"/>
  <c r="H530" i="11"/>
  <c r="I530" i="11"/>
  <c r="J530" i="11"/>
  <c r="K530" i="11"/>
  <c r="L530" i="11"/>
  <c r="M530" i="11"/>
  <c r="N530" i="11"/>
  <c r="O530" i="11"/>
  <c r="P530" i="11"/>
  <c r="Q530" i="11"/>
  <c r="R530" i="11"/>
  <c r="S530" i="11"/>
  <c r="T530" i="11"/>
  <c r="U530" i="11"/>
  <c r="V530" i="11"/>
  <c r="W530" i="11"/>
  <c r="X530" i="11"/>
  <c r="Y530" i="11"/>
  <c r="A531" i="11"/>
  <c r="B531" i="11"/>
  <c r="C531" i="11"/>
  <c r="D531" i="11"/>
  <c r="E531" i="11"/>
  <c r="F531" i="11"/>
  <c r="G531" i="11"/>
  <c r="H531" i="11"/>
  <c r="I531" i="11"/>
  <c r="J531" i="11"/>
  <c r="K531" i="11"/>
  <c r="L531" i="11"/>
  <c r="M531" i="11"/>
  <c r="N531" i="11"/>
  <c r="O531" i="11"/>
  <c r="P531" i="11"/>
  <c r="Q531" i="11"/>
  <c r="R531" i="11"/>
  <c r="S531" i="11"/>
  <c r="T531" i="11"/>
  <c r="U531" i="11"/>
  <c r="V531" i="11"/>
  <c r="W531" i="11"/>
  <c r="X531" i="11"/>
  <c r="Y531" i="11"/>
  <c r="A532" i="11"/>
  <c r="B532" i="11"/>
  <c r="C532" i="11"/>
  <c r="D532" i="11"/>
  <c r="E532" i="11"/>
  <c r="F532" i="11"/>
  <c r="G532" i="11"/>
  <c r="H532" i="11"/>
  <c r="I532" i="11"/>
  <c r="J532" i="11"/>
  <c r="K532" i="11"/>
  <c r="L532" i="11"/>
  <c r="M532" i="11"/>
  <c r="N532" i="11"/>
  <c r="O532" i="11"/>
  <c r="P532" i="11"/>
  <c r="Q532" i="11"/>
  <c r="R532" i="11"/>
  <c r="S532" i="11"/>
  <c r="T532" i="11"/>
  <c r="U532" i="11"/>
  <c r="V532" i="11"/>
  <c r="W532" i="11"/>
  <c r="X532" i="11"/>
  <c r="Y532" i="11"/>
  <c r="A533" i="11"/>
  <c r="B533" i="11"/>
  <c r="C533" i="11"/>
  <c r="D533" i="11"/>
  <c r="E533" i="11"/>
  <c r="F533" i="11"/>
  <c r="G533" i="11"/>
  <c r="H533" i="11"/>
  <c r="I533" i="11"/>
  <c r="J533" i="11"/>
  <c r="K533" i="11"/>
  <c r="L533" i="11"/>
  <c r="M533" i="11"/>
  <c r="N533" i="11"/>
  <c r="O533" i="11"/>
  <c r="P533" i="11"/>
  <c r="Q533" i="11"/>
  <c r="R533" i="11"/>
  <c r="S533" i="11"/>
  <c r="T533" i="11"/>
  <c r="U533" i="11"/>
  <c r="V533" i="11"/>
  <c r="W533" i="11"/>
  <c r="X533" i="11"/>
  <c r="Y533" i="11"/>
  <c r="A534" i="11"/>
  <c r="B534" i="11"/>
  <c r="C534" i="11"/>
  <c r="D534" i="11"/>
  <c r="E534" i="11"/>
  <c r="F534" i="11"/>
  <c r="G534" i="11"/>
  <c r="H534" i="11"/>
  <c r="I534" i="11"/>
  <c r="J534" i="11"/>
  <c r="K534" i="11"/>
  <c r="L534" i="11"/>
  <c r="M534" i="11"/>
  <c r="N534" i="11"/>
  <c r="O534" i="11"/>
  <c r="P534" i="11"/>
  <c r="Q534" i="11"/>
  <c r="R534" i="11"/>
  <c r="S534" i="11"/>
  <c r="T534" i="11"/>
  <c r="U534" i="11"/>
  <c r="V534" i="11"/>
  <c r="W534" i="11"/>
  <c r="X534" i="11"/>
  <c r="Y534" i="11"/>
  <c r="A535" i="11"/>
  <c r="B535" i="11"/>
  <c r="C535" i="11"/>
  <c r="D535" i="11"/>
  <c r="E535" i="11"/>
  <c r="F535" i="11"/>
  <c r="G535" i="11"/>
  <c r="H535" i="11"/>
  <c r="I535" i="11"/>
  <c r="J535" i="11"/>
  <c r="K535" i="11"/>
  <c r="L535" i="11"/>
  <c r="M535" i="11"/>
  <c r="N535" i="11"/>
  <c r="O535" i="11"/>
  <c r="P535" i="11"/>
  <c r="Q535" i="11"/>
  <c r="R535" i="11"/>
  <c r="S535" i="11"/>
  <c r="T535" i="11"/>
  <c r="U535" i="11"/>
  <c r="V535" i="11"/>
  <c r="W535" i="11"/>
  <c r="X535" i="11"/>
  <c r="Y535" i="11"/>
  <c r="A536" i="11"/>
  <c r="B536" i="11"/>
  <c r="C536" i="11"/>
  <c r="D536" i="11"/>
  <c r="E536" i="11"/>
  <c r="F536" i="11"/>
  <c r="G536" i="11"/>
  <c r="H536" i="11"/>
  <c r="I536" i="11"/>
  <c r="J536" i="11"/>
  <c r="K536" i="11"/>
  <c r="L536" i="11"/>
  <c r="M536" i="11"/>
  <c r="N536" i="11"/>
  <c r="O536" i="11"/>
  <c r="P536" i="11"/>
  <c r="Q536" i="11"/>
  <c r="R536" i="11"/>
  <c r="S536" i="11"/>
  <c r="T536" i="11"/>
  <c r="U536" i="11"/>
  <c r="V536" i="11"/>
  <c r="W536" i="11"/>
  <c r="X536" i="11"/>
  <c r="Y536" i="11"/>
  <c r="A537" i="11"/>
  <c r="B537" i="11"/>
  <c r="C537" i="11"/>
  <c r="D537" i="11"/>
  <c r="E537" i="11"/>
  <c r="F537" i="11"/>
  <c r="G537" i="11"/>
  <c r="H537" i="11"/>
  <c r="I537" i="11"/>
  <c r="J537" i="11"/>
  <c r="K537" i="11"/>
  <c r="L537" i="11"/>
  <c r="M537" i="11"/>
  <c r="N537" i="11"/>
  <c r="O537" i="11"/>
  <c r="P537" i="11"/>
  <c r="Q537" i="11"/>
  <c r="R537" i="11"/>
  <c r="S537" i="11"/>
  <c r="T537" i="11"/>
  <c r="U537" i="11"/>
  <c r="V537" i="11"/>
  <c r="W537" i="11"/>
  <c r="X537" i="11"/>
  <c r="Y537" i="11"/>
  <c r="A538" i="11"/>
  <c r="B538" i="11"/>
  <c r="C538" i="11"/>
  <c r="D538" i="11"/>
  <c r="E538" i="11"/>
  <c r="F538" i="11"/>
  <c r="G538" i="11"/>
  <c r="H538" i="11"/>
  <c r="I538" i="11"/>
  <c r="J538" i="11"/>
  <c r="K538" i="11"/>
  <c r="L538" i="11"/>
  <c r="M538" i="11"/>
  <c r="N538" i="11"/>
  <c r="O538" i="11"/>
  <c r="P538" i="11"/>
  <c r="Q538" i="11"/>
  <c r="R538" i="11"/>
  <c r="S538" i="11"/>
  <c r="T538" i="11"/>
  <c r="U538" i="11"/>
  <c r="V538" i="11"/>
  <c r="W538" i="11"/>
  <c r="X538" i="11"/>
  <c r="Y538" i="11"/>
  <c r="A539" i="11"/>
  <c r="B539" i="11"/>
  <c r="C539" i="11"/>
  <c r="D539" i="11"/>
  <c r="E539" i="11"/>
  <c r="F539" i="11"/>
  <c r="G539" i="11"/>
  <c r="H539" i="11"/>
  <c r="I539" i="11"/>
  <c r="J539" i="11"/>
  <c r="K539" i="11"/>
  <c r="L539" i="11"/>
  <c r="M539" i="11"/>
  <c r="N539" i="11"/>
  <c r="O539" i="11"/>
  <c r="P539" i="11"/>
  <c r="Q539" i="11"/>
  <c r="R539" i="11"/>
  <c r="S539" i="11"/>
  <c r="T539" i="11"/>
  <c r="U539" i="11"/>
  <c r="V539" i="11"/>
  <c r="W539" i="11"/>
  <c r="X539" i="11"/>
  <c r="Y539" i="11"/>
  <c r="A540" i="11"/>
  <c r="B540" i="11"/>
  <c r="C540" i="11"/>
  <c r="D540" i="11"/>
  <c r="E540" i="11"/>
  <c r="F540" i="11"/>
  <c r="G540" i="11"/>
  <c r="H540" i="11"/>
  <c r="I540" i="11"/>
  <c r="J540" i="11"/>
  <c r="K540" i="11"/>
  <c r="L540" i="11"/>
  <c r="M540" i="11"/>
  <c r="N540" i="11"/>
  <c r="O540" i="11"/>
  <c r="P540" i="11"/>
  <c r="Q540" i="11"/>
  <c r="R540" i="11"/>
  <c r="S540" i="11"/>
  <c r="T540" i="11"/>
  <c r="U540" i="11"/>
  <c r="V540" i="11"/>
  <c r="W540" i="11"/>
  <c r="X540" i="11"/>
  <c r="Y540" i="11"/>
  <c r="A541" i="11"/>
  <c r="B541" i="11"/>
  <c r="C541" i="11"/>
  <c r="D541" i="11"/>
  <c r="E541" i="11"/>
  <c r="F541" i="11"/>
  <c r="G541" i="11"/>
  <c r="H541" i="11"/>
  <c r="I541" i="11"/>
  <c r="J541" i="11"/>
  <c r="K541" i="11"/>
  <c r="L541" i="11"/>
  <c r="M541" i="11"/>
  <c r="N541" i="11"/>
  <c r="O541" i="11"/>
  <c r="P541" i="11"/>
  <c r="Q541" i="11"/>
  <c r="R541" i="11"/>
  <c r="S541" i="11"/>
  <c r="T541" i="11"/>
  <c r="U541" i="11"/>
  <c r="V541" i="11"/>
  <c r="W541" i="11"/>
  <c r="X541" i="11"/>
  <c r="Y541" i="11"/>
  <c r="A542" i="11"/>
  <c r="B542" i="11"/>
  <c r="C542" i="11"/>
  <c r="D542" i="11"/>
  <c r="E542" i="11"/>
  <c r="F542" i="11"/>
  <c r="G542" i="11"/>
  <c r="H542" i="11"/>
  <c r="I542" i="11"/>
  <c r="J542" i="11"/>
  <c r="K542" i="11"/>
  <c r="L542" i="11"/>
  <c r="M542" i="11"/>
  <c r="N542" i="11"/>
  <c r="O542" i="11"/>
  <c r="P542" i="11"/>
  <c r="Q542" i="11"/>
  <c r="R542" i="11"/>
  <c r="S542" i="11"/>
  <c r="T542" i="11"/>
  <c r="U542" i="11"/>
  <c r="V542" i="11"/>
  <c r="W542" i="11"/>
  <c r="X542" i="11"/>
  <c r="Y542" i="11"/>
  <c r="A543" i="11"/>
  <c r="B543" i="11"/>
  <c r="C543" i="11"/>
  <c r="D543" i="11"/>
  <c r="E543" i="11"/>
  <c r="F543" i="11"/>
  <c r="G543" i="11"/>
  <c r="H543" i="11"/>
  <c r="I543" i="11"/>
  <c r="J543" i="11"/>
  <c r="K543" i="11"/>
  <c r="L543" i="11"/>
  <c r="M543" i="11"/>
  <c r="N543" i="11"/>
  <c r="O543" i="11"/>
  <c r="P543" i="11"/>
  <c r="Q543" i="11"/>
  <c r="R543" i="11"/>
  <c r="S543" i="11"/>
  <c r="T543" i="11"/>
  <c r="U543" i="11"/>
  <c r="V543" i="11"/>
  <c r="W543" i="11"/>
  <c r="X543" i="11"/>
  <c r="Y543" i="11"/>
  <c r="A544" i="11"/>
  <c r="B544" i="11"/>
  <c r="C544" i="11"/>
  <c r="D544" i="11"/>
  <c r="E544" i="11"/>
  <c r="F544" i="11"/>
  <c r="G544" i="11"/>
  <c r="H544" i="11"/>
  <c r="I544" i="11"/>
  <c r="J544" i="11"/>
  <c r="K544" i="11"/>
  <c r="L544" i="11"/>
  <c r="M544" i="11"/>
  <c r="N544" i="11"/>
  <c r="O544" i="11"/>
  <c r="P544" i="11"/>
  <c r="Q544" i="11"/>
  <c r="R544" i="11"/>
  <c r="S544" i="11"/>
  <c r="T544" i="11"/>
  <c r="U544" i="11"/>
  <c r="V544" i="11"/>
  <c r="W544" i="11"/>
  <c r="X544" i="11"/>
  <c r="Y544" i="11"/>
  <c r="A545" i="11"/>
  <c r="B545" i="11"/>
  <c r="C545" i="11"/>
  <c r="D545" i="11"/>
  <c r="E545" i="11"/>
  <c r="F545" i="11"/>
  <c r="G545" i="11"/>
  <c r="H545" i="11"/>
  <c r="I545" i="11"/>
  <c r="J545" i="11"/>
  <c r="K545" i="11"/>
  <c r="L545" i="11"/>
  <c r="M545" i="11"/>
  <c r="N545" i="11"/>
  <c r="O545" i="11"/>
  <c r="P545" i="11"/>
  <c r="Q545" i="11"/>
  <c r="R545" i="11"/>
  <c r="S545" i="11"/>
  <c r="T545" i="11"/>
  <c r="U545" i="11"/>
  <c r="V545" i="11"/>
  <c r="W545" i="11"/>
  <c r="X545" i="11"/>
  <c r="Y545" i="11"/>
  <c r="A546" i="11"/>
  <c r="B546" i="11"/>
  <c r="C546" i="11"/>
  <c r="D546" i="11"/>
  <c r="E546" i="11"/>
  <c r="F546" i="11"/>
  <c r="G546" i="11"/>
  <c r="H546" i="11"/>
  <c r="I546" i="11"/>
  <c r="J546" i="11"/>
  <c r="K546" i="11"/>
  <c r="L546" i="11"/>
  <c r="M546" i="11"/>
  <c r="N546" i="11"/>
  <c r="O546" i="11"/>
  <c r="P546" i="11"/>
  <c r="Q546" i="11"/>
  <c r="R546" i="11"/>
  <c r="S546" i="11"/>
  <c r="T546" i="11"/>
  <c r="U546" i="11"/>
  <c r="V546" i="11"/>
  <c r="W546" i="11"/>
  <c r="X546" i="11"/>
  <c r="Y546" i="11"/>
  <c r="A547" i="11"/>
  <c r="B547" i="11"/>
  <c r="C547" i="11"/>
  <c r="D547" i="11"/>
  <c r="E547" i="11"/>
  <c r="F547" i="11"/>
  <c r="G547" i="11"/>
  <c r="H547" i="11"/>
  <c r="I547" i="11"/>
  <c r="J547" i="11"/>
  <c r="K547" i="11"/>
  <c r="L547" i="11"/>
  <c r="M547" i="11"/>
  <c r="N547" i="11"/>
  <c r="O547" i="11"/>
  <c r="P547" i="11"/>
  <c r="Q547" i="11"/>
  <c r="R547" i="11"/>
  <c r="S547" i="11"/>
  <c r="T547" i="11"/>
  <c r="U547" i="11"/>
  <c r="V547" i="11"/>
  <c r="W547" i="11"/>
  <c r="X547" i="11"/>
  <c r="Y547" i="11"/>
  <c r="A548" i="11"/>
  <c r="B548" i="11"/>
  <c r="C548" i="11"/>
  <c r="D548" i="11"/>
  <c r="E548" i="11"/>
  <c r="F548" i="11"/>
  <c r="G548" i="11"/>
  <c r="H548" i="11"/>
  <c r="I548" i="11"/>
  <c r="J548" i="11"/>
  <c r="K548" i="11"/>
  <c r="L548" i="11"/>
  <c r="M548" i="11"/>
  <c r="N548" i="11"/>
  <c r="O548" i="11"/>
  <c r="P548" i="11"/>
  <c r="Q548" i="11"/>
  <c r="R548" i="11"/>
  <c r="S548" i="11"/>
  <c r="T548" i="11"/>
  <c r="U548" i="11"/>
  <c r="V548" i="11"/>
  <c r="W548" i="11"/>
  <c r="X548" i="11"/>
  <c r="Y548" i="11"/>
  <c r="A549" i="11"/>
  <c r="B549" i="11"/>
  <c r="C549" i="11"/>
  <c r="D549" i="11"/>
  <c r="E549" i="11"/>
  <c r="F549" i="11"/>
  <c r="G549" i="11"/>
  <c r="H549" i="11"/>
  <c r="I549" i="11"/>
  <c r="J549" i="11"/>
  <c r="K549" i="11"/>
  <c r="L549" i="11"/>
  <c r="M549" i="11"/>
  <c r="N549" i="11"/>
  <c r="O549" i="11"/>
  <c r="P549" i="11"/>
  <c r="Q549" i="11"/>
  <c r="R549" i="11"/>
  <c r="S549" i="11"/>
  <c r="T549" i="11"/>
  <c r="U549" i="11"/>
  <c r="V549" i="11"/>
  <c r="W549" i="11"/>
  <c r="X549" i="11"/>
  <c r="Y549" i="11"/>
  <c r="A550" i="11"/>
  <c r="B550" i="11"/>
  <c r="C550" i="11"/>
  <c r="D550" i="11"/>
  <c r="E550" i="11"/>
  <c r="F550" i="11"/>
  <c r="G550" i="11"/>
  <c r="H550" i="11"/>
  <c r="I550" i="11"/>
  <c r="J550" i="11"/>
  <c r="K550" i="11"/>
  <c r="L550" i="11"/>
  <c r="M550" i="11"/>
  <c r="N550" i="11"/>
  <c r="O550" i="11"/>
  <c r="P550" i="11"/>
  <c r="Q550" i="11"/>
  <c r="R550" i="11"/>
  <c r="S550" i="11"/>
  <c r="T550" i="11"/>
  <c r="U550" i="11"/>
  <c r="V550" i="11"/>
  <c r="W550" i="11"/>
  <c r="X550" i="11"/>
  <c r="Y550" i="11"/>
  <c r="A551" i="11"/>
  <c r="B551" i="11"/>
  <c r="C551" i="11"/>
  <c r="D551" i="11"/>
  <c r="E551" i="11"/>
  <c r="F551" i="11"/>
  <c r="G551" i="11"/>
  <c r="H551" i="11"/>
  <c r="I551" i="11"/>
  <c r="J551" i="11"/>
  <c r="K551" i="11"/>
  <c r="L551" i="11"/>
  <c r="M551" i="11"/>
  <c r="N551" i="11"/>
  <c r="O551" i="11"/>
  <c r="P551" i="11"/>
  <c r="Q551" i="11"/>
  <c r="R551" i="11"/>
  <c r="S551" i="11"/>
  <c r="T551" i="11"/>
  <c r="U551" i="11"/>
  <c r="V551" i="11"/>
  <c r="W551" i="11"/>
  <c r="X551" i="11"/>
  <c r="Y551" i="11"/>
  <c r="A552" i="11"/>
  <c r="B552" i="11"/>
  <c r="C552" i="11"/>
  <c r="D552" i="11"/>
  <c r="E552" i="11"/>
  <c r="F552" i="11"/>
  <c r="G552" i="11"/>
  <c r="H552" i="11"/>
  <c r="I552" i="11"/>
  <c r="J552" i="11"/>
  <c r="K552" i="11"/>
  <c r="L552" i="11"/>
  <c r="M552" i="11"/>
  <c r="N552" i="11"/>
  <c r="O552" i="11"/>
  <c r="P552" i="11"/>
  <c r="Q552" i="11"/>
  <c r="R552" i="11"/>
  <c r="S552" i="11"/>
  <c r="T552" i="11"/>
  <c r="U552" i="11"/>
  <c r="V552" i="11"/>
  <c r="W552" i="11"/>
  <c r="X552" i="11"/>
  <c r="Y552" i="11"/>
  <c r="A553" i="11"/>
  <c r="B553" i="11"/>
  <c r="C553" i="11"/>
  <c r="D553" i="11"/>
  <c r="E553" i="11"/>
  <c r="F553" i="11"/>
  <c r="G553" i="11"/>
  <c r="H553" i="11"/>
  <c r="I553" i="11"/>
  <c r="J553" i="11"/>
  <c r="K553" i="11"/>
  <c r="L553" i="11"/>
  <c r="M553" i="11"/>
  <c r="N553" i="11"/>
  <c r="O553" i="11"/>
  <c r="P553" i="11"/>
  <c r="Q553" i="11"/>
  <c r="R553" i="11"/>
  <c r="S553" i="11"/>
  <c r="T553" i="11"/>
  <c r="U553" i="11"/>
  <c r="V553" i="11"/>
  <c r="W553" i="11"/>
  <c r="X553" i="11"/>
  <c r="Y553" i="11"/>
  <c r="A554" i="11"/>
  <c r="B554" i="11"/>
  <c r="C554" i="11"/>
  <c r="D554" i="11"/>
  <c r="E554" i="11"/>
  <c r="F554" i="11"/>
  <c r="G554" i="11"/>
  <c r="H554" i="11"/>
  <c r="I554" i="11"/>
  <c r="J554" i="11"/>
  <c r="K554" i="11"/>
  <c r="L554" i="11"/>
  <c r="M554" i="11"/>
  <c r="N554" i="11"/>
  <c r="O554" i="11"/>
  <c r="P554" i="11"/>
  <c r="Q554" i="11"/>
  <c r="R554" i="11"/>
  <c r="S554" i="11"/>
  <c r="T554" i="11"/>
  <c r="U554" i="11"/>
  <c r="V554" i="11"/>
  <c r="W554" i="11"/>
  <c r="X554" i="11"/>
  <c r="Y554" i="11"/>
  <c r="A555" i="11"/>
  <c r="B555" i="11"/>
  <c r="C555" i="11"/>
  <c r="D555" i="11"/>
  <c r="E555" i="11"/>
  <c r="F555" i="11"/>
  <c r="G555" i="11"/>
  <c r="H555" i="11"/>
  <c r="I555" i="11"/>
  <c r="J555" i="11"/>
  <c r="K555" i="11"/>
  <c r="L555" i="11"/>
  <c r="M555" i="11"/>
  <c r="N555" i="11"/>
  <c r="O555" i="11"/>
  <c r="P555" i="11"/>
  <c r="Q555" i="11"/>
  <c r="R555" i="11"/>
  <c r="S555" i="11"/>
  <c r="T555" i="11"/>
  <c r="U555" i="11"/>
  <c r="V555" i="11"/>
  <c r="W555" i="11"/>
  <c r="X555" i="11"/>
  <c r="Y555" i="11"/>
  <c r="A556" i="11"/>
  <c r="B556" i="11"/>
  <c r="C556" i="11"/>
  <c r="D556" i="11"/>
  <c r="E556" i="11"/>
  <c r="F556" i="11"/>
  <c r="G556" i="11"/>
  <c r="H556" i="11"/>
  <c r="I556" i="11"/>
  <c r="J556" i="11"/>
  <c r="K556" i="11"/>
  <c r="L556" i="11"/>
  <c r="M556" i="11"/>
  <c r="N556" i="11"/>
  <c r="O556" i="11"/>
  <c r="P556" i="11"/>
  <c r="Q556" i="11"/>
  <c r="R556" i="11"/>
  <c r="S556" i="11"/>
  <c r="T556" i="11"/>
  <c r="U556" i="11"/>
  <c r="V556" i="11"/>
  <c r="W556" i="11"/>
  <c r="X556" i="11"/>
  <c r="Y556" i="11"/>
  <c r="A557" i="11"/>
  <c r="B557" i="11"/>
  <c r="C557" i="11"/>
  <c r="D557" i="11"/>
  <c r="E557" i="11"/>
  <c r="F557" i="11"/>
  <c r="G557" i="11"/>
  <c r="H557" i="11"/>
  <c r="I557" i="11"/>
  <c r="J557" i="11"/>
  <c r="K557" i="11"/>
  <c r="L557" i="11"/>
  <c r="M557" i="11"/>
  <c r="N557" i="11"/>
  <c r="O557" i="11"/>
  <c r="P557" i="11"/>
  <c r="Q557" i="11"/>
  <c r="R557" i="11"/>
  <c r="S557" i="11"/>
  <c r="T557" i="11"/>
  <c r="U557" i="11"/>
  <c r="V557" i="11"/>
  <c r="W557" i="11"/>
  <c r="X557" i="11"/>
  <c r="Y557" i="11"/>
  <c r="A558" i="11"/>
  <c r="B558" i="11"/>
  <c r="C558" i="11"/>
  <c r="D558" i="11"/>
  <c r="E558" i="11"/>
  <c r="F558" i="11"/>
  <c r="G558" i="11"/>
  <c r="H558" i="11"/>
  <c r="I558" i="11"/>
  <c r="J558" i="11"/>
  <c r="K558" i="11"/>
  <c r="L558" i="11"/>
  <c r="M558" i="11"/>
  <c r="N558" i="11"/>
  <c r="O558" i="11"/>
  <c r="P558" i="11"/>
  <c r="Q558" i="11"/>
  <c r="R558" i="11"/>
  <c r="S558" i="11"/>
  <c r="T558" i="11"/>
  <c r="U558" i="11"/>
  <c r="V558" i="11"/>
  <c r="W558" i="11"/>
  <c r="X558" i="11"/>
  <c r="Y558" i="11"/>
  <c r="A559" i="11"/>
  <c r="B559" i="11"/>
  <c r="C559" i="11"/>
  <c r="D559" i="11"/>
  <c r="E559" i="11"/>
  <c r="F559" i="11"/>
  <c r="G559" i="11"/>
  <c r="H559" i="11"/>
  <c r="I559" i="11"/>
  <c r="J559" i="11"/>
  <c r="K559" i="11"/>
  <c r="L559" i="11"/>
  <c r="M559" i="11"/>
  <c r="N559" i="11"/>
  <c r="O559" i="11"/>
  <c r="P559" i="11"/>
  <c r="Q559" i="11"/>
  <c r="R559" i="11"/>
  <c r="S559" i="11"/>
  <c r="T559" i="11"/>
  <c r="U559" i="11"/>
  <c r="V559" i="11"/>
  <c r="W559" i="11"/>
  <c r="X559" i="11"/>
  <c r="Y559" i="11"/>
  <c r="A560" i="11"/>
  <c r="B560" i="11"/>
  <c r="C560" i="11"/>
  <c r="D560" i="11"/>
  <c r="E560" i="11"/>
  <c r="F560" i="11"/>
  <c r="G560" i="11"/>
  <c r="H560" i="11"/>
  <c r="I560" i="11"/>
  <c r="J560" i="11"/>
  <c r="K560" i="11"/>
  <c r="L560" i="11"/>
  <c r="M560" i="11"/>
  <c r="N560" i="11"/>
  <c r="O560" i="11"/>
  <c r="P560" i="11"/>
  <c r="Q560" i="11"/>
  <c r="R560" i="11"/>
  <c r="S560" i="11"/>
  <c r="T560" i="11"/>
  <c r="U560" i="11"/>
  <c r="V560" i="11"/>
  <c r="W560" i="11"/>
  <c r="X560" i="11"/>
  <c r="Y560" i="11"/>
  <c r="A561" i="11"/>
  <c r="B561" i="11"/>
  <c r="C561" i="11"/>
  <c r="D561" i="11"/>
  <c r="E561" i="11"/>
  <c r="F561" i="11"/>
  <c r="G561" i="11"/>
  <c r="H561" i="11"/>
  <c r="I561" i="11"/>
  <c r="J561" i="11"/>
  <c r="K561" i="11"/>
  <c r="L561" i="11"/>
  <c r="M561" i="11"/>
  <c r="N561" i="11"/>
  <c r="O561" i="11"/>
  <c r="P561" i="11"/>
  <c r="Q561" i="11"/>
  <c r="R561" i="11"/>
  <c r="S561" i="11"/>
  <c r="T561" i="11"/>
  <c r="U561" i="11"/>
  <c r="V561" i="11"/>
  <c r="W561" i="11"/>
  <c r="X561" i="11"/>
  <c r="Y561" i="11"/>
  <c r="A562" i="11"/>
  <c r="B562" i="11"/>
  <c r="C562" i="11"/>
  <c r="D562" i="11"/>
  <c r="E562" i="11"/>
  <c r="F562" i="11"/>
  <c r="G562" i="11"/>
  <c r="H562" i="11"/>
  <c r="I562" i="11"/>
  <c r="J562" i="11"/>
  <c r="K562" i="11"/>
  <c r="L562" i="11"/>
  <c r="M562" i="11"/>
  <c r="N562" i="11"/>
  <c r="O562" i="11"/>
  <c r="P562" i="11"/>
  <c r="Q562" i="11"/>
  <c r="R562" i="11"/>
  <c r="S562" i="11"/>
  <c r="T562" i="11"/>
  <c r="U562" i="11"/>
  <c r="V562" i="11"/>
  <c r="W562" i="11"/>
  <c r="X562" i="11"/>
  <c r="Y562" i="11"/>
  <c r="A563" i="11"/>
  <c r="B563" i="11"/>
  <c r="C563" i="11"/>
  <c r="D563" i="11"/>
  <c r="E563" i="11"/>
  <c r="F563" i="11"/>
  <c r="G563" i="11"/>
  <c r="H563" i="11"/>
  <c r="I563" i="11"/>
  <c r="J563" i="11"/>
  <c r="K563" i="11"/>
  <c r="L563" i="11"/>
  <c r="M563" i="11"/>
  <c r="N563" i="11"/>
  <c r="O563" i="11"/>
  <c r="P563" i="11"/>
  <c r="Q563" i="11"/>
  <c r="R563" i="11"/>
  <c r="S563" i="11"/>
  <c r="T563" i="11"/>
  <c r="U563" i="11"/>
  <c r="V563" i="11"/>
  <c r="W563" i="11"/>
  <c r="X563" i="11"/>
  <c r="Y563" i="11"/>
  <c r="A564" i="11"/>
  <c r="B564" i="11"/>
  <c r="C564" i="11"/>
  <c r="D564" i="11"/>
  <c r="E564" i="11"/>
  <c r="F564" i="11"/>
  <c r="G564" i="11"/>
  <c r="H564" i="11"/>
  <c r="I564" i="11"/>
  <c r="J564" i="11"/>
  <c r="K564" i="11"/>
  <c r="L564" i="11"/>
  <c r="M564" i="11"/>
  <c r="N564" i="11"/>
  <c r="O564" i="11"/>
  <c r="P564" i="11"/>
  <c r="Q564" i="11"/>
  <c r="R564" i="11"/>
  <c r="S564" i="11"/>
  <c r="T564" i="11"/>
  <c r="U564" i="11"/>
  <c r="V564" i="11"/>
  <c r="W564" i="11"/>
  <c r="X564" i="11"/>
  <c r="Y564" i="11"/>
  <c r="A565" i="11"/>
  <c r="B565" i="11"/>
  <c r="C565" i="11"/>
  <c r="D565" i="11"/>
  <c r="E565" i="11"/>
  <c r="F565" i="11"/>
  <c r="G565" i="11"/>
  <c r="H565" i="11"/>
  <c r="I565" i="11"/>
  <c r="J565" i="11"/>
  <c r="K565" i="11"/>
  <c r="L565" i="11"/>
  <c r="M565" i="11"/>
  <c r="N565" i="11"/>
  <c r="O565" i="11"/>
  <c r="P565" i="11"/>
  <c r="Q565" i="11"/>
  <c r="R565" i="11"/>
  <c r="S565" i="11"/>
  <c r="T565" i="11"/>
  <c r="U565" i="11"/>
  <c r="V565" i="11"/>
  <c r="W565" i="11"/>
  <c r="X565" i="11"/>
  <c r="Y565" i="11"/>
  <c r="A566" i="11"/>
  <c r="B566" i="11"/>
  <c r="C566" i="11"/>
  <c r="D566" i="11"/>
  <c r="E566" i="11"/>
  <c r="F566" i="11"/>
  <c r="G566" i="11"/>
  <c r="H566" i="11"/>
  <c r="I566" i="11"/>
  <c r="J566" i="11"/>
  <c r="K566" i="11"/>
  <c r="L566" i="11"/>
  <c r="M566" i="11"/>
  <c r="N566" i="11"/>
  <c r="O566" i="11"/>
  <c r="P566" i="11"/>
  <c r="Q566" i="11"/>
  <c r="R566" i="11"/>
  <c r="S566" i="11"/>
  <c r="T566" i="11"/>
  <c r="U566" i="11"/>
  <c r="V566" i="11"/>
  <c r="W566" i="11"/>
  <c r="X566" i="11"/>
  <c r="Y566" i="11"/>
  <c r="A567" i="11"/>
  <c r="B567" i="11"/>
  <c r="C567" i="11"/>
  <c r="D567" i="11"/>
  <c r="E567" i="11"/>
  <c r="F567" i="11"/>
  <c r="G567" i="11"/>
  <c r="H567" i="11"/>
  <c r="I567" i="11"/>
  <c r="J567" i="11"/>
  <c r="K567" i="11"/>
  <c r="L567" i="11"/>
  <c r="M567" i="11"/>
  <c r="N567" i="11"/>
  <c r="O567" i="11"/>
  <c r="P567" i="11"/>
  <c r="Q567" i="11"/>
  <c r="R567" i="11"/>
  <c r="S567" i="11"/>
  <c r="T567" i="11"/>
  <c r="U567" i="11"/>
  <c r="V567" i="11"/>
  <c r="W567" i="11"/>
  <c r="X567" i="11"/>
  <c r="Y567" i="11"/>
  <c r="A568" i="11"/>
  <c r="B568" i="11"/>
  <c r="C568" i="11"/>
  <c r="D568" i="11"/>
  <c r="E568" i="11"/>
  <c r="F568" i="11"/>
  <c r="G568" i="11"/>
  <c r="H568" i="11"/>
  <c r="I568" i="11"/>
  <c r="J568" i="11"/>
  <c r="K568" i="11"/>
  <c r="L568" i="11"/>
  <c r="M568" i="11"/>
  <c r="N568" i="11"/>
  <c r="O568" i="11"/>
  <c r="P568" i="11"/>
  <c r="Q568" i="11"/>
  <c r="R568" i="11"/>
  <c r="S568" i="11"/>
  <c r="T568" i="11"/>
  <c r="U568" i="11"/>
  <c r="V568" i="11"/>
  <c r="W568" i="11"/>
  <c r="X568" i="11"/>
  <c r="Y568" i="11"/>
  <c r="A569" i="11"/>
  <c r="B569" i="11"/>
  <c r="C569" i="11"/>
  <c r="D569" i="11"/>
  <c r="E569" i="11"/>
  <c r="F569" i="11"/>
  <c r="G569" i="11"/>
  <c r="H569" i="11"/>
  <c r="I569" i="11"/>
  <c r="J569" i="11"/>
  <c r="K569" i="11"/>
  <c r="L569" i="11"/>
  <c r="M569" i="11"/>
  <c r="N569" i="11"/>
  <c r="O569" i="11"/>
  <c r="P569" i="11"/>
  <c r="Q569" i="11"/>
  <c r="R569" i="11"/>
  <c r="S569" i="11"/>
  <c r="T569" i="11"/>
  <c r="U569" i="11"/>
  <c r="V569" i="11"/>
  <c r="W569" i="11"/>
  <c r="X569" i="11"/>
  <c r="Y569" i="11"/>
  <c r="A570" i="11"/>
  <c r="B570" i="11"/>
  <c r="C570" i="11"/>
  <c r="D570" i="11"/>
  <c r="E570" i="11"/>
  <c r="F570" i="11"/>
  <c r="G570" i="11"/>
  <c r="H570" i="11"/>
  <c r="I570" i="11"/>
  <c r="J570" i="11"/>
  <c r="K570" i="11"/>
  <c r="L570" i="11"/>
  <c r="M570" i="11"/>
  <c r="N570" i="11"/>
  <c r="O570" i="11"/>
  <c r="P570" i="11"/>
  <c r="Q570" i="11"/>
  <c r="R570" i="11"/>
  <c r="S570" i="11"/>
  <c r="T570" i="11"/>
  <c r="U570" i="11"/>
  <c r="V570" i="11"/>
  <c r="W570" i="11"/>
  <c r="X570" i="11"/>
  <c r="Y570" i="11"/>
  <c r="A571" i="11"/>
  <c r="B571" i="11"/>
  <c r="C571" i="11"/>
  <c r="D571" i="11"/>
  <c r="E571" i="11"/>
  <c r="F571" i="11"/>
  <c r="G571" i="11"/>
  <c r="H571" i="11"/>
  <c r="I571" i="11"/>
  <c r="J571" i="11"/>
  <c r="K571" i="11"/>
  <c r="L571" i="11"/>
  <c r="M571" i="11"/>
  <c r="N571" i="11"/>
  <c r="O571" i="11"/>
  <c r="P571" i="11"/>
  <c r="Q571" i="11"/>
  <c r="R571" i="11"/>
  <c r="S571" i="11"/>
  <c r="T571" i="11"/>
  <c r="U571" i="11"/>
  <c r="V571" i="11"/>
  <c r="W571" i="11"/>
  <c r="X571" i="11"/>
  <c r="Y571" i="11"/>
  <c r="A572" i="11"/>
  <c r="B572" i="11"/>
  <c r="C572" i="11"/>
  <c r="D572" i="11"/>
  <c r="E572" i="11"/>
  <c r="F572" i="11"/>
  <c r="G572" i="11"/>
  <c r="H572" i="11"/>
  <c r="I572" i="11"/>
  <c r="J572" i="11"/>
  <c r="K572" i="11"/>
  <c r="L572" i="11"/>
  <c r="M572" i="11"/>
  <c r="N572" i="11"/>
  <c r="O572" i="11"/>
  <c r="P572" i="11"/>
  <c r="Q572" i="11"/>
  <c r="R572" i="11"/>
  <c r="S572" i="11"/>
  <c r="T572" i="11"/>
  <c r="U572" i="11"/>
  <c r="V572" i="11"/>
  <c r="W572" i="11"/>
  <c r="X572" i="11"/>
  <c r="Y572" i="11"/>
  <c r="A573" i="11"/>
  <c r="B573" i="11"/>
  <c r="C573" i="11"/>
  <c r="D573" i="11"/>
  <c r="E573" i="11"/>
  <c r="F573" i="11"/>
  <c r="G573" i="11"/>
  <c r="H573" i="11"/>
  <c r="I573" i="11"/>
  <c r="J573" i="11"/>
  <c r="K573" i="11"/>
  <c r="L573" i="11"/>
  <c r="M573" i="11"/>
  <c r="N573" i="11"/>
  <c r="O573" i="11"/>
  <c r="P573" i="11"/>
  <c r="Q573" i="11"/>
  <c r="R573" i="11"/>
  <c r="S573" i="11"/>
  <c r="T573" i="11"/>
  <c r="U573" i="11"/>
  <c r="V573" i="11"/>
  <c r="W573" i="11"/>
  <c r="X573" i="11"/>
  <c r="Y573" i="11"/>
  <c r="A574" i="11"/>
  <c r="B574" i="11"/>
  <c r="C574" i="11"/>
  <c r="D574" i="11"/>
  <c r="E574" i="11"/>
  <c r="F574" i="11"/>
  <c r="G574" i="11"/>
  <c r="H574" i="11"/>
  <c r="I574" i="11"/>
  <c r="J574" i="11"/>
  <c r="K574" i="11"/>
  <c r="L574" i="11"/>
  <c r="M574" i="11"/>
  <c r="N574" i="11"/>
  <c r="O574" i="11"/>
  <c r="P574" i="11"/>
  <c r="Q574" i="11"/>
  <c r="R574" i="11"/>
  <c r="S574" i="11"/>
  <c r="T574" i="11"/>
  <c r="U574" i="11"/>
  <c r="V574" i="11"/>
  <c r="W574" i="11"/>
  <c r="X574" i="11"/>
  <c r="Y574" i="11"/>
  <c r="A575" i="11"/>
  <c r="B575" i="11"/>
  <c r="C575" i="11"/>
  <c r="D575" i="11"/>
  <c r="E575" i="11"/>
  <c r="F575" i="11"/>
  <c r="G575" i="11"/>
  <c r="H575" i="11"/>
  <c r="I575" i="11"/>
  <c r="J575" i="11"/>
  <c r="K575" i="11"/>
  <c r="L575" i="11"/>
  <c r="M575" i="11"/>
  <c r="N575" i="11"/>
  <c r="O575" i="11"/>
  <c r="P575" i="11"/>
  <c r="Q575" i="11"/>
  <c r="R575" i="11"/>
  <c r="S575" i="11"/>
  <c r="T575" i="11"/>
  <c r="U575" i="11"/>
  <c r="V575" i="11"/>
  <c r="W575" i="11"/>
  <c r="X575" i="11"/>
  <c r="Y575" i="11"/>
  <c r="A576" i="11"/>
  <c r="B576" i="11"/>
  <c r="C576" i="11"/>
  <c r="D576" i="11"/>
  <c r="E576" i="11"/>
  <c r="F576" i="11"/>
  <c r="G576" i="11"/>
  <c r="H576" i="11"/>
  <c r="I576" i="11"/>
  <c r="J576" i="11"/>
  <c r="K576" i="11"/>
  <c r="L576" i="11"/>
  <c r="M576" i="11"/>
  <c r="N576" i="11"/>
  <c r="O576" i="11"/>
  <c r="P576" i="11"/>
  <c r="Q576" i="11"/>
  <c r="R576" i="11"/>
  <c r="S576" i="11"/>
  <c r="T576" i="11"/>
  <c r="U576" i="11"/>
  <c r="V576" i="11"/>
  <c r="W576" i="11"/>
  <c r="X576" i="11"/>
  <c r="Y576" i="11"/>
  <c r="A577" i="11"/>
  <c r="B577" i="11"/>
  <c r="C577" i="11"/>
  <c r="D577" i="11"/>
  <c r="E577" i="11"/>
  <c r="F577" i="11"/>
  <c r="G577" i="11"/>
  <c r="H577" i="11"/>
  <c r="I577" i="11"/>
  <c r="J577" i="11"/>
  <c r="K577" i="11"/>
  <c r="L577" i="11"/>
  <c r="M577" i="11"/>
  <c r="N577" i="11"/>
  <c r="O577" i="11"/>
  <c r="P577" i="11"/>
  <c r="Q577" i="11"/>
  <c r="R577" i="11"/>
  <c r="S577" i="11"/>
  <c r="T577" i="11"/>
  <c r="U577" i="11"/>
  <c r="V577" i="11"/>
  <c r="W577" i="11"/>
  <c r="X577" i="11"/>
  <c r="Y577" i="11"/>
  <c r="A578" i="11"/>
  <c r="B578" i="11"/>
  <c r="C578" i="11"/>
  <c r="D578" i="11"/>
  <c r="E578" i="11"/>
  <c r="F578" i="11"/>
  <c r="G578" i="11"/>
  <c r="H578" i="11"/>
  <c r="I578" i="11"/>
  <c r="J578" i="11"/>
  <c r="K578" i="11"/>
  <c r="L578" i="11"/>
  <c r="M578" i="11"/>
  <c r="N578" i="11"/>
  <c r="O578" i="11"/>
  <c r="P578" i="11"/>
  <c r="Q578" i="11"/>
  <c r="R578" i="11"/>
  <c r="S578" i="11"/>
  <c r="T578" i="11"/>
  <c r="U578" i="11"/>
  <c r="V578" i="11"/>
  <c r="W578" i="11"/>
  <c r="X578" i="11"/>
  <c r="Y578" i="11"/>
  <c r="A579" i="11"/>
  <c r="B579" i="11"/>
  <c r="C579" i="11"/>
  <c r="D579" i="11"/>
  <c r="E579" i="11"/>
  <c r="F579" i="11"/>
  <c r="G579" i="11"/>
  <c r="H579" i="11"/>
  <c r="I579" i="11"/>
  <c r="J579" i="11"/>
  <c r="K579" i="11"/>
  <c r="L579" i="11"/>
  <c r="M579" i="11"/>
  <c r="N579" i="11"/>
  <c r="O579" i="11"/>
  <c r="P579" i="11"/>
  <c r="Q579" i="11"/>
  <c r="R579" i="11"/>
  <c r="S579" i="11"/>
  <c r="T579" i="11"/>
  <c r="U579" i="11"/>
  <c r="V579" i="11"/>
  <c r="W579" i="11"/>
  <c r="X579" i="11"/>
  <c r="Y579" i="11"/>
  <c r="A580" i="11"/>
  <c r="B580" i="11"/>
  <c r="C580" i="11"/>
  <c r="D580" i="11"/>
  <c r="E580" i="11"/>
  <c r="F580" i="11"/>
  <c r="G580" i="11"/>
  <c r="H580" i="11"/>
  <c r="I580" i="11"/>
  <c r="J580" i="11"/>
  <c r="K580" i="11"/>
  <c r="L580" i="11"/>
  <c r="M580" i="11"/>
  <c r="N580" i="11"/>
  <c r="O580" i="11"/>
  <c r="P580" i="11"/>
  <c r="Q580" i="11"/>
  <c r="R580" i="11"/>
  <c r="S580" i="11"/>
  <c r="T580" i="11"/>
  <c r="U580" i="11"/>
  <c r="V580" i="11"/>
  <c r="W580" i="11"/>
  <c r="X580" i="11"/>
  <c r="Y580" i="11"/>
  <c r="A581" i="11"/>
  <c r="B581" i="11"/>
  <c r="C581" i="11"/>
  <c r="D581" i="11"/>
  <c r="E581" i="11"/>
  <c r="F581" i="11"/>
  <c r="G581" i="11"/>
  <c r="H581" i="11"/>
  <c r="I581" i="11"/>
  <c r="J581" i="11"/>
  <c r="K581" i="11"/>
  <c r="L581" i="11"/>
  <c r="M581" i="11"/>
  <c r="N581" i="11"/>
  <c r="O581" i="11"/>
  <c r="P581" i="11"/>
  <c r="Q581" i="11"/>
  <c r="R581" i="11"/>
  <c r="S581" i="11"/>
  <c r="T581" i="11"/>
  <c r="U581" i="11"/>
  <c r="V581" i="11"/>
  <c r="W581" i="11"/>
  <c r="X581" i="11"/>
  <c r="Y581" i="11"/>
  <c r="A582" i="11"/>
  <c r="B582" i="11"/>
  <c r="C582" i="11"/>
  <c r="D582" i="11"/>
  <c r="E582" i="11"/>
  <c r="F582" i="11"/>
  <c r="G582" i="11"/>
  <c r="H582" i="11"/>
  <c r="I582" i="11"/>
  <c r="J582" i="11"/>
  <c r="K582" i="11"/>
  <c r="L582" i="11"/>
  <c r="M582" i="11"/>
  <c r="N582" i="11"/>
  <c r="O582" i="11"/>
  <c r="P582" i="11"/>
  <c r="Q582" i="11"/>
  <c r="R582" i="11"/>
  <c r="S582" i="11"/>
  <c r="T582" i="11"/>
  <c r="U582" i="11"/>
  <c r="V582" i="11"/>
  <c r="W582" i="11"/>
  <c r="X582" i="11"/>
  <c r="Y582" i="11"/>
  <c r="A583" i="11"/>
  <c r="B583" i="11"/>
  <c r="C583" i="11"/>
  <c r="D583" i="11"/>
  <c r="E583" i="11"/>
  <c r="F583" i="11"/>
  <c r="G583" i="11"/>
  <c r="H583" i="11"/>
  <c r="I583" i="11"/>
  <c r="J583" i="11"/>
  <c r="K583" i="11"/>
  <c r="L583" i="11"/>
  <c r="M583" i="11"/>
  <c r="N583" i="11"/>
  <c r="O583" i="11"/>
  <c r="P583" i="11"/>
  <c r="Q583" i="11"/>
  <c r="R583" i="11"/>
  <c r="S583" i="11"/>
  <c r="T583" i="11"/>
  <c r="U583" i="11"/>
  <c r="V583" i="11"/>
  <c r="W583" i="11"/>
  <c r="X583" i="11"/>
  <c r="Y583" i="11"/>
  <c r="A584" i="11"/>
  <c r="B584" i="11"/>
  <c r="C584" i="11"/>
  <c r="D584" i="11"/>
  <c r="E584" i="11"/>
  <c r="F584" i="11"/>
  <c r="G584" i="11"/>
  <c r="H584" i="11"/>
  <c r="I584" i="11"/>
  <c r="J584" i="11"/>
  <c r="K584" i="11"/>
  <c r="L584" i="11"/>
  <c r="M584" i="11"/>
  <c r="N584" i="11"/>
  <c r="O584" i="11"/>
  <c r="P584" i="11"/>
  <c r="Q584" i="11"/>
  <c r="R584" i="11"/>
  <c r="S584" i="11"/>
  <c r="T584" i="11"/>
  <c r="U584" i="11"/>
  <c r="V584" i="11"/>
  <c r="W584" i="11"/>
  <c r="X584" i="11"/>
  <c r="Y584" i="11"/>
  <c r="A585" i="11"/>
  <c r="B585" i="11"/>
  <c r="C585" i="11"/>
  <c r="D585" i="11"/>
  <c r="E585" i="11"/>
  <c r="F585" i="11"/>
  <c r="G585" i="11"/>
  <c r="H585" i="11"/>
  <c r="I585" i="11"/>
  <c r="J585" i="11"/>
  <c r="K585" i="11"/>
  <c r="L585" i="11"/>
  <c r="M585" i="11"/>
  <c r="N585" i="11"/>
  <c r="O585" i="11"/>
  <c r="P585" i="11"/>
  <c r="Q585" i="11"/>
  <c r="R585" i="11"/>
  <c r="S585" i="11"/>
  <c r="T585" i="11"/>
  <c r="U585" i="11"/>
  <c r="V585" i="11"/>
  <c r="W585" i="11"/>
  <c r="X585" i="11"/>
  <c r="Y585" i="11"/>
  <c r="A586" i="11"/>
  <c r="B586" i="11"/>
  <c r="C586" i="11"/>
  <c r="D586" i="11"/>
  <c r="E586" i="11"/>
  <c r="F586" i="11"/>
  <c r="G586" i="11"/>
  <c r="H586" i="11"/>
  <c r="I586" i="11"/>
  <c r="J586" i="11"/>
  <c r="K586" i="11"/>
  <c r="L586" i="11"/>
  <c r="M586" i="11"/>
  <c r="N586" i="11"/>
  <c r="O586" i="11"/>
  <c r="P586" i="11"/>
  <c r="Q586" i="11"/>
  <c r="R586" i="11"/>
  <c r="S586" i="11"/>
  <c r="T586" i="11"/>
  <c r="U586" i="11"/>
  <c r="V586" i="11"/>
  <c r="W586" i="11"/>
  <c r="X586" i="11"/>
  <c r="Y586" i="11"/>
  <c r="A587" i="11"/>
  <c r="B587" i="11"/>
  <c r="C587" i="11"/>
  <c r="D587" i="11"/>
  <c r="E587" i="11"/>
  <c r="F587" i="11"/>
  <c r="G587" i="11"/>
  <c r="H587" i="11"/>
  <c r="I587" i="11"/>
  <c r="J587" i="11"/>
  <c r="K587" i="11"/>
  <c r="L587" i="11"/>
  <c r="M587" i="11"/>
  <c r="N587" i="11"/>
  <c r="O587" i="11"/>
  <c r="P587" i="11"/>
  <c r="Q587" i="11"/>
  <c r="R587" i="11"/>
  <c r="S587" i="11"/>
  <c r="T587" i="11"/>
  <c r="U587" i="11"/>
  <c r="V587" i="11"/>
  <c r="W587" i="11"/>
  <c r="X587" i="11"/>
  <c r="Y587" i="11"/>
  <c r="A588" i="11"/>
  <c r="B588" i="11"/>
  <c r="C588" i="11"/>
  <c r="D588" i="11"/>
  <c r="E588" i="11"/>
  <c r="F588" i="11"/>
  <c r="G588" i="11"/>
  <c r="H588" i="11"/>
  <c r="I588" i="11"/>
  <c r="J588" i="11"/>
  <c r="K588" i="11"/>
  <c r="L588" i="11"/>
  <c r="M588" i="11"/>
  <c r="N588" i="11"/>
  <c r="O588" i="11"/>
  <c r="P588" i="11"/>
  <c r="Q588" i="11"/>
  <c r="R588" i="11"/>
  <c r="S588" i="11"/>
  <c r="T588" i="11"/>
  <c r="U588" i="11"/>
  <c r="V588" i="11"/>
  <c r="W588" i="11"/>
  <c r="X588" i="11"/>
  <c r="Y588" i="11"/>
  <c r="A589" i="11"/>
  <c r="B589" i="11"/>
  <c r="C589" i="11"/>
  <c r="D589" i="11"/>
  <c r="E589" i="11"/>
  <c r="F589" i="11"/>
  <c r="G589" i="11"/>
  <c r="H589" i="11"/>
  <c r="I589" i="11"/>
  <c r="J589" i="11"/>
  <c r="K589" i="11"/>
  <c r="L589" i="11"/>
  <c r="M589" i="11"/>
  <c r="N589" i="11"/>
  <c r="O589" i="11"/>
  <c r="P589" i="11"/>
  <c r="Q589" i="11"/>
  <c r="R589" i="11"/>
  <c r="S589" i="11"/>
  <c r="T589" i="11"/>
  <c r="U589" i="11"/>
  <c r="V589" i="11"/>
  <c r="W589" i="11"/>
  <c r="X589" i="11"/>
  <c r="Y589" i="11"/>
  <c r="A590" i="11"/>
  <c r="B590" i="11"/>
  <c r="C590" i="11"/>
  <c r="D590" i="11"/>
  <c r="E590" i="11"/>
  <c r="F590" i="11"/>
  <c r="G590" i="11"/>
  <c r="H590" i="11"/>
  <c r="I590" i="11"/>
  <c r="J590" i="11"/>
  <c r="K590" i="11"/>
  <c r="L590" i="11"/>
  <c r="M590" i="11"/>
  <c r="N590" i="11"/>
  <c r="O590" i="11"/>
  <c r="P590" i="11"/>
  <c r="Q590" i="11"/>
  <c r="R590" i="11"/>
  <c r="S590" i="11"/>
  <c r="T590" i="11"/>
  <c r="U590" i="11"/>
  <c r="V590" i="11"/>
  <c r="W590" i="11"/>
  <c r="X590" i="11"/>
  <c r="Y590" i="11"/>
  <c r="A591" i="11"/>
  <c r="B591" i="11"/>
  <c r="C591" i="11"/>
  <c r="D591" i="11"/>
  <c r="E591" i="11"/>
  <c r="F591" i="11"/>
  <c r="G591" i="11"/>
  <c r="H591" i="11"/>
  <c r="I591" i="11"/>
  <c r="J591" i="11"/>
  <c r="K591" i="11"/>
  <c r="L591" i="11"/>
  <c r="M591" i="11"/>
  <c r="N591" i="11"/>
  <c r="O591" i="11"/>
  <c r="P591" i="11"/>
  <c r="Q591" i="11"/>
  <c r="R591" i="11"/>
  <c r="S591" i="11"/>
  <c r="T591" i="11"/>
  <c r="U591" i="11"/>
  <c r="V591" i="11"/>
  <c r="W591" i="11"/>
  <c r="X591" i="11"/>
  <c r="Y591" i="11"/>
  <c r="A592" i="11"/>
  <c r="B592" i="11"/>
  <c r="C592" i="11"/>
  <c r="D592" i="11"/>
  <c r="E592" i="11"/>
  <c r="F592" i="11"/>
  <c r="G592" i="11"/>
  <c r="H592" i="11"/>
  <c r="I592" i="11"/>
  <c r="J592" i="11"/>
  <c r="K592" i="11"/>
  <c r="L592" i="11"/>
  <c r="M592" i="11"/>
  <c r="N592" i="11"/>
  <c r="O592" i="11"/>
  <c r="P592" i="11"/>
  <c r="Q592" i="11"/>
  <c r="R592" i="11"/>
  <c r="S592" i="11"/>
  <c r="T592" i="11"/>
  <c r="U592" i="11"/>
  <c r="V592" i="11"/>
  <c r="W592" i="11"/>
  <c r="X592" i="11"/>
  <c r="Y592" i="11"/>
  <c r="A593" i="11"/>
  <c r="B593" i="11"/>
  <c r="C593" i="11"/>
  <c r="D593" i="11"/>
  <c r="E593" i="11"/>
  <c r="F593" i="11"/>
  <c r="G593" i="11"/>
  <c r="H593" i="11"/>
  <c r="I593" i="11"/>
  <c r="J593" i="11"/>
  <c r="K593" i="11"/>
  <c r="L593" i="11"/>
  <c r="M593" i="11"/>
  <c r="N593" i="11"/>
  <c r="O593" i="11"/>
  <c r="P593" i="11"/>
  <c r="Q593" i="11"/>
  <c r="R593" i="11"/>
  <c r="S593" i="11"/>
  <c r="T593" i="11"/>
  <c r="U593" i="11"/>
  <c r="V593" i="11"/>
  <c r="W593" i="11"/>
  <c r="X593" i="11"/>
  <c r="Y593" i="11"/>
  <c r="A594" i="11"/>
  <c r="B594" i="11"/>
  <c r="C594" i="11"/>
  <c r="D594" i="11"/>
  <c r="E594" i="11"/>
  <c r="F594" i="11"/>
  <c r="G594" i="11"/>
  <c r="H594" i="11"/>
  <c r="I594" i="11"/>
  <c r="J594" i="11"/>
  <c r="K594" i="11"/>
  <c r="L594" i="11"/>
  <c r="M594" i="11"/>
  <c r="N594" i="11"/>
  <c r="O594" i="11"/>
  <c r="P594" i="11"/>
  <c r="Q594" i="11"/>
  <c r="R594" i="11"/>
  <c r="S594" i="11"/>
  <c r="T594" i="11"/>
  <c r="U594" i="11"/>
  <c r="V594" i="11"/>
  <c r="W594" i="11"/>
  <c r="X594" i="11"/>
  <c r="Y594" i="11"/>
  <c r="A595" i="11"/>
  <c r="B595" i="11"/>
  <c r="C595" i="11"/>
  <c r="D595" i="11"/>
  <c r="E595" i="11"/>
  <c r="F595" i="11"/>
  <c r="G595" i="11"/>
  <c r="H595" i="11"/>
  <c r="I595" i="11"/>
  <c r="J595" i="11"/>
  <c r="K595" i="11"/>
  <c r="L595" i="11"/>
  <c r="M595" i="11"/>
  <c r="N595" i="11"/>
  <c r="O595" i="11"/>
  <c r="P595" i="11"/>
  <c r="Q595" i="11"/>
  <c r="R595" i="11"/>
  <c r="S595" i="11"/>
  <c r="T595" i="11"/>
  <c r="U595" i="11"/>
  <c r="V595" i="11"/>
  <c r="W595" i="11"/>
  <c r="X595" i="11"/>
  <c r="Y595" i="11"/>
  <c r="A596" i="11"/>
  <c r="B596" i="11"/>
  <c r="C596" i="11"/>
  <c r="D596" i="11"/>
  <c r="E596" i="11"/>
  <c r="F596" i="11"/>
  <c r="G596" i="11"/>
  <c r="H596" i="11"/>
  <c r="I596" i="11"/>
  <c r="J596" i="11"/>
  <c r="K596" i="11"/>
  <c r="L596" i="11"/>
  <c r="M596" i="11"/>
  <c r="N596" i="11"/>
  <c r="O596" i="11"/>
  <c r="P596" i="11"/>
  <c r="Q596" i="11"/>
  <c r="R596" i="11"/>
  <c r="S596" i="11"/>
  <c r="T596" i="11"/>
  <c r="U596" i="11"/>
  <c r="V596" i="11"/>
  <c r="W596" i="11"/>
  <c r="X596" i="11"/>
  <c r="Y596" i="11"/>
  <c r="A597" i="11"/>
  <c r="B597" i="11"/>
  <c r="C597" i="11"/>
  <c r="D597" i="11"/>
  <c r="E597" i="11"/>
  <c r="F597" i="11"/>
  <c r="G597" i="11"/>
  <c r="H597" i="11"/>
  <c r="I597" i="11"/>
  <c r="J597" i="11"/>
  <c r="K597" i="11"/>
  <c r="L597" i="11"/>
  <c r="M597" i="11"/>
  <c r="N597" i="11"/>
  <c r="O597" i="11"/>
  <c r="P597" i="11"/>
  <c r="Q597" i="11"/>
  <c r="R597" i="11"/>
  <c r="S597" i="11"/>
  <c r="T597" i="11"/>
  <c r="U597" i="11"/>
  <c r="V597" i="11"/>
  <c r="W597" i="11"/>
  <c r="X597" i="11"/>
  <c r="Y597" i="11"/>
  <c r="A598" i="11"/>
  <c r="B598" i="11"/>
  <c r="C598" i="11"/>
  <c r="D598" i="11"/>
  <c r="E598" i="11"/>
  <c r="F598" i="11"/>
  <c r="G598" i="11"/>
  <c r="H598" i="11"/>
  <c r="I598" i="11"/>
  <c r="J598" i="11"/>
  <c r="K598" i="11"/>
  <c r="L598" i="11"/>
  <c r="M598" i="11"/>
  <c r="N598" i="11"/>
  <c r="O598" i="11"/>
  <c r="P598" i="11"/>
  <c r="Q598" i="11"/>
  <c r="R598" i="11"/>
  <c r="S598" i="11"/>
  <c r="T598" i="11"/>
  <c r="U598" i="11"/>
  <c r="V598" i="11"/>
  <c r="W598" i="11"/>
  <c r="X598" i="11"/>
  <c r="Y598" i="11"/>
  <c r="A599" i="11"/>
  <c r="B599" i="11"/>
  <c r="C599" i="11"/>
  <c r="D599" i="11"/>
  <c r="E599" i="11"/>
  <c r="F599" i="11"/>
  <c r="G599" i="11"/>
  <c r="H599" i="11"/>
  <c r="I599" i="11"/>
  <c r="J599" i="11"/>
  <c r="K599" i="11"/>
  <c r="L599" i="11"/>
  <c r="M599" i="11"/>
  <c r="N599" i="11"/>
  <c r="O599" i="11"/>
  <c r="P599" i="11"/>
  <c r="Q599" i="11"/>
  <c r="R599" i="11"/>
  <c r="S599" i="11"/>
  <c r="T599" i="11"/>
  <c r="U599" i="11"/>
  <c r="V599" i="11"/>
  <c r="W599" i="11"/>
  <c r="X599" i="11"/>
  <c r="Y599" i="11"/>
  <c r="A600" i="11"/>
  <c r="B600" i="11"/>
  <c r="C600" i="11"/>
  <c r="D600" i="11"/>
  <c r="E600" i="11"/>
  <c r="F600" i="11"/>
  <c r="G600" i="11"/>
  <c r="H600" i="11"/>
  <c r="I600" i="11"/>
  <c r="J600" i="11"/>
  <c r="K600" i="11"/>
  <c r="L600" i="11"/>
  <c r="M600" i="11"/>
  <c r="N600" i="11"/>
  <c r="O600" i="11"/>
  <c r="P600" i="11"/>
  <c r="Q600" i="11"/>
  <c r="R600" i="11"/>
  <c r="S600" i="11"/>
  <c r="T600" i="11"/>
  <c r="U600" i="11"/>
  <c r="V600" i="11"/>
  <c r="W600" i="11"/>
  <c r="X600" i="11"/>
  <c r="Y600" i="11"/>
  <c r="A601" i="11"/>
  <c r="B601" i="11"/>
  <c r="C601" i="11"/>
  <c r="D601" i="11"/>
  <c r="E601" i="11"/>
  <c r="F601" i="11"/>
  <c r="G601" i="11"/>
  <c r="H601" i="11"/>
  <c r="I601" i="11"/>
  <c r="J601" i="11"/>
  <c r="K601" i="11"/>
  <c r="L601" i="11"/>
  <c r="M601" i="11"/>
  <c r="N601" i="11"/>
  <c r="O601" i="11"/>
  <c r="P601" i="11"/>
  <c r="Q601" i="11"/>
  <c r="R601" i="11"/>
  <c r="S601" i="11"/>
  <c r="T601" i="11"/>
  <c r="U601" i="11"/>
  <c r="V601" i="11"/>
  <c r="W601" i="11"/>
  <c r="X601" i="11"/>
  <c r="Y601" i="11"/>
  <c r="A602" i="11"/>
  <c r="B602" i="11"/>
  <c r="C602" i="11"/>
  <c r="D602" i="11"/>
  <c r="E602" i="11"/>
  <c r="F602" i="11"/>
  <c r="G602" i="11"/>
  <c r="H602" i="11"/>
  <c r="I602" i="11"/>
  <c r="J602" i="11"/>
  <c r="K602" i="11"/>
  <c r="L602" i="11"/>
  <c r="M602" i="11"/>
  <c r="N602" i="11"/>
  <c r="O602" i="11"/>
  <c r="P602" i="11"/>
  <c r="Q602" i="11"/>
  <c r="R602" i="11"/>
  <c r="S602" i="11"/>
  <c r="T602" i="11"/>
  <c r="U602" i="11"/>
  <c r="V602" i="11"/>
  <c r="W602" i="11"/>
  <c r="X602" i="11"/>
  <c r="Y602" i="11"/>
  <c r="A603" i="11"/>
  <c r="B603" i="11"/>
  <c r="C603" i="11"/>
  <c r="D603" i="11"/>
  <c r="E603" i="11"/>
  <c r="F603" i="11"/>
  <c r="G603" i="11"/>
  <c r="H603" i="11"/>
  <c r="I603" i="11"/>
  <c r="J603" i="11"/>
  <c r="K603" i="11"/>
  <c r="L603" i="11"/>
  <c r="M603" i="11"/>
  <c r="N603" i="11"/>
  <c r="O603" i="11"/>
  <c r="P603" i="11"/>
  <c r="Q603" i="11"/>
  <c r="R603" i="11"/>
  <c r="S603" i="11"/>
  <c r="T603" i="11"/>
  <c r="U603" i="11"/>
  <c r="V603" i="11"/>
  <c r="W603" i="11"/>
  <c r="X603" i="11"/>
  <c r="Y603" i="11"/>
  <c r="A604" i="11"/>
  <c r="B604" i="11"/>
  <c r="C604" i="11"/>
  <c r="D604" i="11"/>
  <c r="E604" i="11"/>
  <c r="F604" i="11"/>
  <c r="G604" i="11"/>
  <c r="H604" i="11"/>
  <c r="I604" i="11"/>
  <c r="J604" i="11"/>
  <c r="K604" i="11"/>
  <c r="L604" i="11"/>
  <c r="M604" i="11"/>
  <c r="N604" i="11"/>
  <c r="O604" i="11"/>
  <c r="P604" i="11"/>
  <c r="Q604" i="11"/>
  <c r="R604" i="11"/>
  <c r="S604" i="11"/>
  <c r="T604" i="11"/>
  <c r="U604" i="11"/>
  <c r="V604" i="11"/>
  <c r="W604" i="11"/>
  <c r="X604" i="11"/>
  <c r="Y604" i="11"/>
  <c r="A605" i="11"/>
  <c r="B605" i="11"/>
  <c r="C605" i="11"/>
  <c r="D605" i="11"/>
  <c r="E605" i="11"/>
  <c r="F605" i="11"/>
  <c r="G605" i="11"/>
  <c r="H605" i="11"/>
  <c r="I605" i="11"/>
  <c r="J605" i="11"/>
  <c r="K605" i="11"/>
  <c r="L605" i="11"/>
  <c r="M605" i="11"/>
  <c r="N605" i="11"/>
  <c r="O605" i="11"/>
  <c r="P605" i="11"/>
  <c r="Q605" i="11"/>
  <c r="R605" i="11"/>
  <c r="S605" i="11"/>
  <c r="T605" i="11"/>
  <c r="U605" i="11"/>
  <c r="V605" i="11"/>
  <c r="W605" i="11"/>
  <c r="X605" i="11"/>
  <c r="Y605" i="11"/>
  <c r="A606" i="11"/>
  <c r="B606" i="11"/>
  <c r="C606" i="11"/>
  <c r="D606" i="11"/>
  <c r="E606" i="11"/>
  <c r="F606" i="11"/>
  <c r="G606" i="11"/>
  <c r="H606" i="11"/>
  <c r="I606" i="11"/>
  <c r="J606" i="11"/>
  <c r="K606" i="11"/>
  <c r="L606" i="11"/>
  <c r="M606" i="11"/>
  <c r="N606" i="11"/>
  <c r="O606" i="11"/>
  <c r="P606" i="11"/>
  <c r="Q606" i="11"/>
  <c r="R606" i="11"/>
  <c r="S606" i="11"/>
  <c r="T606" i="11"/>
  <c r="U606" i="11"/>
  <c r="V606" i="11"/>
  <c r="W606" i="11"/>
  <c r="X606" i="11"/>
  <c r="Y606" i="11"/>
  <c r="A607" i="11"/>
  <c r="B607" i="11"/>
  <c r="C607" i="11"/>
  <c r="D607" i="11"/>
  <c r="E607" i="11"/>
  <c r="F607" i="11"/>
  <c r="G607" i="11"/>
  <c r="H607" i="11"/>
  <c r="I607" i="11"/>
  <c r="J607" i="11"/>
  <c r="K607" i="11"/>
  <c r="L607" i="11"/>
  <c r="M607" i="11"/>
  <c r="N607" i="11"/>
  <c r="O607" i="11"/>
  <c r="P607" i="11"/>
  <c r="Q607" i="11"/>
  <c r="R607" i="11"/>
  <c r="S607" i="11"/>
  <c r="T607" i="11"/>
  <c r="U607" i="11"/>
  <c r="V607" i="11"/>
  <c r="W607" i="11"/>
  <c r="X607" i="11"/>
  <c r="Y607" i="11"/>
  <c r="A608" i="11"/>
  <c r="B608" i="11"/>
  <c r="C608" i="11"/>
  <c r="D608" i="11"/>
  <c r="E608" i="11"/>
  <c r="F608" i="11"/>
  <c r="G608" i="11"/>
  <c r="H608" i="11"/>
  <c r="I608" i="11"/>
  <c r="J608" i="11"/>
  <c r="K608" i="11"/>
  <c r="L608" i="11"/>
  <c r="M608" i="11"/>
  <c r="N608" i="11"/>
  <c r="O608" i="11"/>
  <c r="P608" i="11"/>
  <c r="Q608" i="11"/>
  <c r="R608" i="11"/>
  <c r="S608" i="11"/>
  <c r="T608" i="11"/>
  <c r="U608" i="11"/>
  <c r="V608" i="11"/>
  <c r="W608" i="11"/>
  <c r="X608" i="11"/>
  <c r="Y608" i="11"/>
  <c r="A609" i="11"/>
  <c r="B609" i="11"/>
  <c r="C609" i="11"/>
  <c r="D609" i="11"/>
  <c r="E609" i="11"/>
  <c r="F609" i="11"/>
  <c r="G609" i="11"/>
  <c r="H609" i="11"/>
  <c r="I609" i="11"/>
  <c r="J609" i="11"/>
  <c r="K609" i="11"/>
  <c r="L609" i="11"/>
  <c r="M609" i="11"/>
  <c r="N609" i="11"/>
  <c r="O609" i="11"/>
  <c r="P609" i="11"/>
  <c r="Q609" i="11"/>
  <c r="R609" i="11"/>
  <c r="S609" i="11"/>
  <c r="T609" i="11"/>
  <c r="U609" i="11"/>
  <c r="V609" i="11"/>
  <c r="W609" i="11"/>
  <c r="X609" i="11"/>
  <c r="Y609" i="11"/>
  <c r="A610" i="11"/>
  <c r="B610" i="11"/>
  <c r="C610" i="11"/>
  <c r="D610" i="11"/>
  <c r="E610" i="11"/>
  <c r="F610" i="11"/>
  <c r="G610" i="11"/>
  <c r="H610" i="11"/>
  <c r="I610" i="11"/>
  <c r="J610" i="11"/>
  <c r="K610" i="11"/>
  <c r="L610" i="11"/>
  <c r="M610" i="11"/>
  <c r="N610" i="11"/>
  <c r="O610" i="11"/>
  <c r="P610" i="11"/>
  <c r="Q610" i="11"/>
  <c r="R610" i="11"/>
  <c r="S610" i="11"/>
  <c r="T610" i="11"/>
  <c r="U610" i="11"/>
  <c r="V610" i="11"/>
  <c r="W610" i="11"/>
  <c r="X610" i="11"/>
  <c r="Y610" i="11"/>
  <c r="A611" i="11"/>
  <c r="B611" i="11"/>
  <c r="C611" i="11"/>
  <c r="D611" i="11"/>
  <c r="E611" i="11"/>
  <c r="F611" i="11"/>
  <c r="G611" i="11"/>
  <c r="H611" i="11"/>
  <c r="I611" i="11"/>
  <c r="J611" i="11"/>
  <c r="K611" i="11"/>
  <c r="L611" i="11"/>
  <c r="M611" i="11"/>
  <c r="N611" i="11"/>
  <c r="O611" i="11"/>
  <c r="P611" i="11"/>
  <c r="Q611" i="11"/>
  <c r="R611" i="11"/>
  <c r="S611" i="11"/>
  <c r="T611" i="11"/>
  <c r="U611" i="11"/>
  <c r="V611" i="11"/>
  <c r="W611" i="11"/>
  <c r="X611" i="11"/>
  <c r="Y611" i="11"/>
  <c r="A612" i="11"/>
  <c r="B612" i="11"/>
  <c r="C612" i="11"/>
  <c r="D612" i="11"/>
  <c r="E612" i="11"/>
  <c r="F612" i="11"/>
  <c r="G612" i="11"/>
  <c r="H612" i="11"/>
  <c r="I612" i="11"/>
  <c r="J612" i="11"/>
  <c r="K612" i="11"/>
  <c r="L612" i="11"/>
  <c r="M612" i="11"/>
  <c r="N612" i="11"/>
  <c r="O612" i="11"/>
  <c r="P612" i="11"/>
  <c r="Q612" i="11"/>
  <c r="R612" i="11"/>
  <c r="S612" i="11"/>
  <c r="T612" i="11"/>
  <c r="U612" i="11"/>
  <c r="V612" i="11"/>
  <c r="W612" i="11"/>
  <c r="X612" i="11"/>
  <c r="Y612" i="11"/>
  <c r="A613" i="11"/>
  <c r="B613" i="11"/>
  <c r="C613" i="11"/>
  <c r="D613" i="11"/>
  <c r="E613" i="11"/>
  <c r="F613" i="11"/>
  <c r="G613" i="11"/>
  <c r="H613" i="11"/>
  <c r="I613" i="11"/>
  <c r="J613" i="11"/>
  <c r="K613" i="11"/>
  <c r="L613" i="11"/>
  <c r="M613" i="11"/>
  <c r="N613" i="11"/>
  <c r="O613" i="11"/>
  <c r="P613" i="11"/>
  <c r="Q613" i="11"/>
  <c r="R613" i="11"/>
  <c r="S613" i="11"/>
  <c r="T613" i="11"/>
  <c r="U613" i="11"/>
  <c r="V613" i="11"/>
  <c r="W613" i="11"/>
  <c r="X613" i="11"/>
  <c r="Y613" i="11"/>
  <c r="A614" i="11"/>
  <c r="B614" i="11"/>
  <c r="C614" i="11"/>
  <c r="D614" i="11"/>
  <c r="E614" i="11"/>
  <c r="F614" i="11"/>
  <c r="G614" i="11"/>
  <c r="H614" i="11"/>
  <c r="I614" i="11"/>
  <c r="J614" i="11"/>
  <c r="K614" i="11"/>
  <c r="L614" i="11"/>
  <c r="M614" i="11"/>
  <c r="N614" i="11"/>
  <c r="O614" i="11"/>
  <c r="P614" i="11"/>
  <c r="Q614" i="11"/>
  <c r="R614" i="11"/>
  <c r="S614" i="11"/>
  <c r="T614" i="11"/>
  <c r="U614" i="11"/>
  <c r="V614" i="11"/>
  <c r="W614" i="11"/>
  <c r="X614" i="11"/>
  <c r="Y614" i="11"/>
  <c r="A615" i="11"/>
  <c r="B615" i="11"/>
  <c r="C615" i="11"/>
  <c r="D615" i="11"/>
  <c r="E615" i="11"/>
  <c r="F615" i="11"/>
  <c r="G615" i="11"/>
  <c r="H615" i="11"/>
  <c r="I615" i="11"/>
  <c r="J615" i="11"/>
  <c r="K615" i="11"/>
  <c r="L615" i="11"/>
  <c r="M615" i="11"/>
  <c r="N615" i="11"/>
  <c r="O615" i="11"/>
  <c r="P615" i="11"/>
  <c r="Q615" i="11"/>
  <c r="R615" i="11"/>
  <c r="S615" i="11"/>
  <c r="T615" i="11"/>
  <c r="U615" i="11"/>
  <c r="V615" i="11"/>
  <c r="W615" i="11"/>
  <c r="X615" i="11"/>
  <c r="Y615" i="11"/>
  <c r="A616" i="11"/>
  <c r="B616" i="11"/>
  <c r="C616" i="11"/>
  <c r="D616" i="11"/>
  <c r="E616" i="11"/>
  <c r="F616" i="11"/>
  <c r="G616" i="11"/>
  <c r="H616" i="11"/>
  <c r="I616" i="11"/>
  <c r="J616" i="11"/>
  <c r="K616" i="11"/>
  <c r="L616" i="11"/>
  <c r="M616" i="11"/>
  <c r="N616" i="11"/>
  <c r="O616" i="11"/>
  <c r="P616" i="11"/>
  <c r="Q616" i="11"/>
  <c r="R616" i="11"/>
  <c r="S616" i="11"/>
  <c r="T616" i="11"/>
  <c r="U616" i="11"/>
  <c r="V616" i="11"/>
  <c r="W616" i="11"/>
  <c r="X616" i="11"/>
  <c r="Y616" i="11"/>
  <c r="A617" i="11"/>
  <c r="B617" i="11"/>
  <c r="C617" i="11"/>
  <c r="D617" i="11"/>
  <c r="E617" i="11"/>
  <c r="F617" i="11"/>
  <c r="G617" i="11"/>
  <c r="H617" i="11"/>
  <c r="I617" i="11"/>
  <c r="J617" i="11"/>
  <c r="K617" i="11"/>
  <c r="L617" i="11"/>
  <c r="M617" i="11"/>
  <c r="N617" i="11"/>
  <c r="O617" i="11"/>
  <c r="P617" i="11"/>
  <c r="Q617" i="11"/>
  <c r="R617" i="11"/>
  <c r="S617" i="11"/>
  <c r="T617" i="11"/>
  <c r="U617" i="11"/>
  <c r="V617" i="11"/>
  <c r="W617" i="11"/>
  <c r="X617" i="11"/>
  <c r="Y617" i="11"/>
  <c r="A618" i="11"/>
  <c r="B618" i="11"/>
  <c r="C618" i="11"/>
  <c r="D618" i="11"/>
  <c r="E618" i="11"/>
  <c r="F618" i="11"/>
  <c r="G618" i="11"/>
  <c r="H618" i="11"/>
  <c r="I618" i="11"/>
  <c r="J618" i="11"/>
  <c r="K618" i="11"/>
  <c r="L618" i="11"/>
  <c r="M618" i="11"/>
  <c r="N618" i="11"/>
  <c r="O618" i="11"/>
  <c r="P618" i="11"/>
  <c r="Q618" i="11"/>
  <c r="R618" i="11"/>
  <c r="S618" i="11"/>
  <c r="T618" i="11"/>
  <c r="U618" i="11"/>
  <c r="V618" i="11"/>
  <c r="W618" i="11"/>
  <c r="X618" i="11"/>
  <c r="Y618" i="11"/>
  <c r="A619" i="11"/>
  <c r="B619" i="11"/>
  <c r="C619" i="11"/>
  <c r="D619" i="11"/>
  <c r="E619" i="11"/>
  <c r="F619" i="11"/>
  <c r="G619" i="11"/>
  <c r="H619" i="11"/>
  <c r="I619" i="11"/>
  <c r="J619" i="11"/>
  <c r="K619" i="11"/>
  <c r="L619" i="11"/>
  <c r="M619" i="11"/>
  <c r="N619" i="11"/>
  <c r="O619" i="11"/>
  <c r="P619" i="11"/>
  <c r="Q619" i="11"/>
  <c r="R619" i="11"/>
  <c r="S619" i="11"/>
  <c r="T619" i="11"/>
  <c r="U619" i="11"/>
  <c r="V619" i="11"/>
  <c r="W619" i="11"/>
  <c r="X619" i="11"/>
  <c r="Y619" i="11"/>
  <c r="A620" i="11"/>
  <c r="B620" i="11"/>
  <c r="C620" i="11"/>
  <c r="D620" i="11"/>
  <c r="E620" i="11"/>
  <c r="F620" i="11"/>
  <c r="G620" i="11"/>
  <c r="H620" i="11"/>
  <c r="I620" i="11"/>
  <c r="J620" i="11"/>
  <c r="K620" i="11"/>
  <c r="L620" i="11"/>
  <c r="M620" i="11"/>
  <c r="N620" i="11"/>
  <c r="O620" i="11"/>
  <c r="P620" i="11"/>
  <c r="Q620" i="11"/>
  <c r="R620" i="11"/>
  <c r="S620" i="11"/>
  <c r="T620" i="11"/>
  <c r="U620" i="11"/>
  <c r="V620" i="11"/>
  <c r="W620" i="11"/>
  <c r="X620" i="11"/>
  <c r="Y620" i="11"/>
  <c r="A621" i="11"/>
  <c r="B621" i="11"/>
  <c r="C621" i="11"/>
  <c r="D621" i="11"/>
  <c r="E621" i="11"/>
  <c r="F621" i="11"/>
  <c r="G621" i="11"/>
  <c r="H621" i="11"/>
  <c r="I621" i="11"/>
  <c r="J621" i="11"/>
  <c r="K621" i="11"/>
  <c r="L621" i="11"/>
  <c r="M621" i="11"/>
  <c r="N621" i="11"/>
  <c r="O621" i="11"/>
  <c r="P621" i="11"/>
  <c r="Q621" i="11"/>
  <c r="R621" i="11"/>
  <c r="S621" i="11"/>
  <c r="T621" i="11"/>
  <c r="U621" i="11"/>
  <c r="V621" i="11"/>
  <c r="W621" i="11"/>
  <c r="X621" i="11"/>
  <c r="Y621" i="11"/>
  <c r="A622" i="11"/>
  <c r="B622" i="11"/>
  <c r="C622" i="11"/>
  <c r="D622" i="11"/>
  <c r="E622" i="11"/>
  <c r="F622" i="11"/>
  <c r="G622" i="11"/>
  <c r="H622" i="11"/>
  <c r="I622" i="11"/>
  <c r="J622" i="11"/>
  <c r="K622" i="11"/>
  <c r="L622" i="11"/>
  <c r="M622" i="11"/>
  <c r="N622" i="11"/>
  <c r="O622" i="11"/>
  <c r="P622" i="11"/>
  <c r="Q622" i="11"/>
  <c r="R622" i="11"/>
  <c r="S622" i="11"/>
  <c r="T622" i="11"/>
  <c r="U622" i="11"/>
  <c r="V622" i="11"/>
  <c r="W622" i="11"/>
  <c r="X622" i="11"/>
  <c r="Y622" i="11"/>
  <c r="A623" i="11"/>
  <c r="B623" i="11"/>
  <c r="C623" i="11"/>
  <c r="D623" i="11"/>
  <c r="E623" i="11"/>
  <c r="F623" i="11"/>
  <c r="G623" i="11"/>
  <c r="H623" i="11"/>
  <c r="I623" i="11"/>
  <c r="J623" i="11"/>
  <c r="K623" i="11"/>
  <c r="L623" i="11"/>
  <c r="M623" i="11"/>
  <c r="N623" i="11"/>
  <c r="O623" i="11"/>
  <c r="P623" i="11"/>
  <c r="Q623" i="11"/>
  <c r="R623" i="11"/>
  <c r="S623" i="11"/>
  <c r="T623" i="11"/>
  <c r="U623" i="11"/>
  <c r="V623" i="11"/>
  <c r="W623" i="11"/>
  <c r="X623" i="11"/>
  <c r="Y623" i="11"/>
  <c r="A624" i="11"/>
  <c r="B624" i="11"/>
  <c r="C624" i="11"/>
  <c r="D624" i="11"/>
  <c r="E624" i="11"/>
  <c r="F624" i="11"/>
  <c r="G624" i="11"/>
  <c r="H624" i="11"/>
  <c r="I624" i="11"/>
  <c r="J624" i="11"/>
  <c r="K624" i="11"/>
  <c r="L624" i="11"/>
  <c r="M624" i="11"/>
  <c r="N624" i="11"/>
  <c r="O624" i="11"/>
  <c r="P624" i="11"/>
  <c r="Q624" i="11"/>
  <c r="R624" i="11"/>
  <c r="S624" i="11"/>
  <c r="T624" i="11"/>
  <c r="U624" i="11"/>
  <c r="V624" i="11"/>
  <c r="W624" i="11"/>
  <c r="X624" i="11"/>
  <c r="Y624" i="11"/>
  <c r="A625" i="11"/>
  <c r="B625" i="11"/>
  <c r="C625" i="11"/>
  <c r="D625" i="11"/>
  <c r="E625" i="11"/>
  <c r="F625" i="11"/>
  <c r="G625" i="11"/>
  <c r="H625" i="11"/>
  <c r="I625" i="11"/>
  <c r="J625" i="11"/>
  <c r="K625" i="11"/>
  <c r="L625" i="11"/>
  <c r="M625" i="11"/>
  <c r="N625" i="11"/>
  <c r="O625" i="11"/>
  <c r="P625" i="11"/>
  <c r="Q625" i="11"/>
  <c r="R625" i="11"/>
  <c r="S625" i="11"/>
  <c r="T625" i="11"/>
  <c r="U625" i="11"/>
  <c r="V625" i="11"/>
  <c r="W625" i="11"/>
  <c r="X625" i="11"/>
  <c r="Y625" i="11"/>
  <c r="A626" i="11"/>
  <c r="B626" i="11"/>
  <c r="C626" i="11"/>
  <c r="D626" i="11"/>
  <c r="E626" i="11"/>
  <c r="F626" i="11"/>
  <c r="G626" i="11"/>
  <c r="H626" i="11"/>
  <c r="I626" i="11"/>
  <c r="J626" i="11"/>
  <c r="K626" i="11"/>
  <c r="L626" i="11"/>
  <c r="M626" i="11"/>
  <c r="N626" i="11"/>
  <c r="O626" i="11"/>
  <c r="P626" i="11"/>
  <c r="Q626" i="11"/>
  <c r="R626" i="11"/>
  <c r="S626" i="11"/>
  <c r="T626" i="11"/>
  <c r="U626" i="11"/>
  <c r="V626" i="11"/>
  <c r="W626" i="11"/>
  <c r="X626" i="11"/>
  <c r="Y626" i="11"/>
  <c r="A627" i="11"/>
  <c r="B627" i="11"/>
  <c r="C627" i="11"/>
  <c r="D627" i="11"/>
  <c r="E627" i="11"/>
  <c r="F627" i="11"/>
  <c r="G627" i="11"/>
  <c r="H627" i="11"/>
  <c r="I627" i="11"/>
  <c r="J627" i="11"/>
  <c r="K627" i="11"/>
  <c r="L627" i="11"/>
  <c r="M627" i="11"/>
  <c r="N627" i="11"/>
  <c r="O627" i="11"/>
  <c r="P627" i="11"/>
  <c r="Q627" i="11"/>
  <c r="R627" i="11"/>
  <c r="S627" i="11"/>
  <c r="T627" i="11"/>
  <c r="U627" i="11"/>
  <c r="V627" i="11"/>
  <c r="W627" i="11"/>
  <c r="X627" i="11"/>
  <c r="Y627" i="11"/>
  <c r="A628" i="11"/>
  <c r="B628" i="11"/>
  <c r="C628" i="11"/>
  <c r="D628" i="11"/>
  <c r="E628" i="11"/>
  <c r="F628" i="11"/>
  <c r="G628" i="11"/>
  <c r="H628" i="11"/>
  <c r="I628" i="11"/>
  <c r="J628" i="11"/>
  <c r="K628" i="11"/>
  <c r="L628" i="11"/>
  <c r="M628" i="11"/>
  <c r="N628" i="11"/>
  <c r="O628" i="11"/>
  <c r="P628" i="11"/>
  <c r="Q628" i="11"/>
  <c r="R628" i="11"/>
  <c r="S628" i="11"/>
  <c r="T628" i="11"/>
  <c r="U628" i="11"/>
  <c r="V628" i="11"/>
  <c r="W628" i="11"/>
  <c r="X628" i="11"/>
  <c r="Y628" i="11"/>
  <c r="A629" i="11"/>
  <c r="B629" i="11"/>
  <c r="C629" i="11"/>
  <c r="D629" i="11"/>
  <c r="E629" i="11"/>
  <c r="F629" i="11"/>
  <c r="G629" i="11"/>
  <c r="H629" i="11"/>
  <c r="I629" i="11"/>
  <c r="J629" i="11"/>
  <c r="K629" i="11"/>
  <c r="L629" i="11"/>
  <c r="M629" i="11"/>
  <c r="N629" i="11"/>
  <c r="O629" i="11"/>
  <c r="P629" i="11"/>
  <c r="Q629" i="11"/>
  <c r="R629" i="11"/>
  <c r="S629" i="11"/>
  <c r="T629" i="11"/>
  <c r="U629" i="11"/>
  <c r="V629" i="11"/>
  <c r="W629" i="11"/>
  <c r="X629" i="11"/>
  <c r="Y629" i="11"/>
  <c r="A630" i="11"/>
  <c r="B630" i="11"/>
  <c r="C630" i="11"/>
  <c r="D630" i="11"/>
  <c r="E630" i="11"/>
  <c r="F630" i="11"/>
  <c r="G630" i="11"/>
  <c r="H630" i="11"/>
  <c r="I630" i="11"/>
  <c r="J630" i="11"/>
  <c r="K630" i="11"/>
  <c r="L630" i="11"/>
  <c r="M630" i="11"/>
  <c r="N630" i="11"/>
  <c r="O630" i="11"/>
  <c r="P630" i="11"/>
  <c r="Q630" i="11"/>
  <c r="R630" i="11"/>
  <c r="S630" i="11"/>
  <c r="T630" i="11"/>
  <c r="U630" i="11"/>
  <c r="V630" i="11"/>
  <c r="W630" i="11"/>
  <c r="X630" i="11"/>
  <c r="Y630" i="11"/>
  <c r="A631" i="11"/>
  <c r="B631" i="11"/>
  <c r="C631" i="11"/>
  <c r="D631" i="11"/>
  <c r="E631" i="11"/>
  <c r="F631" i="11"/>
  <c r="G631" i="11"/>
  <c r="H631" i="11"/>
  <c r="I631" i="11"/>
  <c r="J631" i="11"/>
  <c r="K631" i="11"/>
  <c r="L631" i="11"/>
  <c r="M631" i="11"/>
  <c r="N631" i="11"/>
  <c r="O631" i="11"/>
  <c r="P631" i="11"/>
  <c r="Q631" i="11"/>
  <c r="R631" i="11"/>
  <c r="S631" i="11"/>
  <c r="T631" i="11"/>
  <c r="U631" i="11"/>
  <c r="V631" i="11"/>
  <c r="W631" i="11"/>
  <c r="X631" i="11"/>
  <c r="Y631" i="11"/>
  <c r="A632" i="11"/>
  <c r="B632" i="11"/>
  <c r="C632" i="11"/>
  <c r="D632" i="11"/>
  <c r="E632" i="11"/>
  <c r="F632" i="11"/>
  <c r="G632" i="11"/>
  <c r="H632" i="11"/>
  <c r="I632" i="11"/>
  <c r="J632" i="11"/>
  <c r="K632" i="11"/>
  <c r="L632" i="11"/>
  <c r="M632" i="11"/>
  <c r="N632" i="11"/>
  <c r="O632" i="11"/>
  <c r="P632" i="11"/>
  <c r="Q632" i="11"/>
  <c r="R632" i="11"/>
  <c r="S632" i="11"/>
  <c r="T632" i="11"/>
  <c r="U632" i="11"/>
  <c r="V632" i="11"/>
  <c r="W632" i="11"/>
  <c r="X632" i="11"/>
  <c r="Y632" i="11"/>
  <c r="A633" i="11"/>
  <c r="B633" i="11"/>
  <c r="C633" i="11"/>
  <c r="D633" i="11"/>
  <c r="E633" i="11"/>
  <c r="F633" i="11"/>
  <c r="G633" i="11"/>
  <c r="H633" i="11"/>
  <c r="I633" i="11"/>
  <c r="J633" i="11"/>
  <c r="K633" i="11"/>
  <c r="L633" i="11"/>
  <c r="M633" i="11"/>
  <c r="N633" i="11"/>
  <c r="O633" i="11"/>
  <c r="P633" i="11"/>
  <c r="Q633" i="11"/>
  <c r="R633" i="11"/>
  <c r="S633" i="11"/>
  <c r="T633" i="11"/>
  <c r="U633" i="11"/>
  <c r="V633" i="11"/>
  <c r="W633" i="11"/>
  <c r="X633" i="11"/>
  <c r="Y633" i="11"/>
  <c r="A634" i="11"/>
  <c r="B634" i="11"/>
  <c r="C634" i="11"/>
  <c r="D634" i="11"/>
  <c r="E634" i="11"/>
  <c r="F634" i="11"/>
  <c r="G634" i="11"/>
  <c r="H634" i="11"/>
  <c r="I634" i="11"/>
  <c r="J634" i="11"/>
  <c r="K634" i="11"/>
  <c r="L634" i="11"/>
  <c r="M634" i="11"/>
  <c r="N634" i="11"/>
  <c r="O634" i="11"/>
  <c r="P634" i="11"/>
  <c r="Q634" i="11"/>
  <c r="R634" i="11"/>
  <c r="S634" i="11"/>
  <c r="T634" i="11"/>
  <c r="U634" i="11"/>
  <c r="V634" i="11"/>
  <c r="W634" i="11"/>
  <c r="X634" i="11"/>
  <c r="Y634" i="11"/>
  <c r="A635" i="11"/>
  <c r="B635" i="11"/>
  <c r="C635" i="11"/>
  <c r="D635" i="11"/>
  <c r="E635" i="11"/>
  <c r="F635" i="11"/>
  <c r="G635" i="11"/>
  <c r="H635" i="11"/>
  <c r="I635" i="11"/>
  <c r="J635" i="11"/>
  <c r="K635" i="11"/>
  <c r="L635" i="11"/>
  <c r="M635" i="11"/>
  <c r="N635" i="11"/>
  <c r="O635" i="11"/>
  <c r="P635" i="11"/>
  <c r="Q635" i="11"/>
  <c r="R635" i="11"/>
  <c r="S635" i="11"/>
  <c r="T635" i="11"/>
  <c r="U635" i="11"/>
  <c r="V635" i="11"/>
  <c r="W635" i="11"/>
  <c r="X635" i="11"/>
  <c r="Y635" i="11"/>
  <c r="A636" i="11"/>
  <c r="B636" i="11"/>
  <c r="C636" i="11"/>
  <c r="D636" i="11"/>
  <c r="E636" i="11"/>
  <c r="F636" i="11"/>
  <c r="G636" i="11"/>
  <c r="H636" i="11"/>
  <c r="I636" i="11"/>
  <c r="J636" i="11"/>
  <c r="K636" i="11"/>
  <c r="L636" i="11"/>
  <c r="M636" i="11"/>
  <c r="N636" i="11"/>
  <c r="O636" i="11"/>
  <c r="P636" i="11"/>
  <c r="Q636" i="11"/>
  <c r="R636" i="11"/>
  <c r="S636" i="11"/>
  <c r="T636" i="11"/>
  <c r="U636" i="11"/>
  <c r="V636" i="11"/>
  <c r="W636" i="11"/>
  <c r="X636" i="11"/>
  <c r="Y636" i="11"/>
  <c r="A637" i="11"/>
  <c r="B637" i="11"/>
  <c r="C637" i="11"/>
  <c r="D637" i="11"/>
  <c r="E637" i="11"/>
  <c r="F637" i="11"/>
  <c r="G637" i="11"/>
  <c r="H637" i="11"/>
  <c r="I637" i="11"/>
  <c r="J637" i="11"/>
  <c r="K637" i="11"/>
  <c r="L637" i="11"/>
  <c r="M637" i="11"/>
  <c r="N637" i="11"/>
  <c r="O637" i="11"/>
  <c r="P637" i="11"/>
  <c r="Q637" i="11"/>
  <c r="R637" i="11"/>
  <c r="S637" i="11"/>
  <c r="T637" i="11"/>
  <c r="U637" i="11"/>
  <c r="V637" i="11"/>
  <c r="W637" i="11"/>
  <c r="X637" i="11"/>
  <c r="Y637" i="11"/>
  <c r="A638" i="11"/>
  <c r="B638" i="11"/>
  <c r="C638" i="11"/>
  <c r="D638" i="11"/>
  <c r="E638" i="11"/>
  <c r="F638" i="11"/>
  <c r="G638" i="11"/>
  <c r="H638" i="11"/>
  <c r="I638" i="11"/>
  <c r="J638" i="11"/>
  <c r="K638" i="11"/>
  <c r="L638" i="11"/>
  <c r="M638" i="11"/>
  <c r="N638" i="11"/>
  <c r="O638" i="11"/>
  <c r="P638" i="11"/>
  <c r="Q638" i="11"/>
  <c r="R638" i="11"/>
  <c r="S638" i="11"/>
  <c r="T638" i="11"/>
  <c r="U638" i="11"/>
  <c r="V638" i="11"/>
  <c r="W638" i="11"/>
  <c r="X638" i="11"/>
  <c r="Y638" i="11"/>
  <c r="A639" i="11"/>
  <c r="B639" i="11"/>
  <c r="C639" i="11"/>
  <c r="D639" i="11"/>
  <c r="E639" i="11"/>
  <c r="F639" i="11"/>
  <c r="G639" i="11"/>
  <c r="H639" i="11"/>
  <c r="I639" i="11"/>
  <c r="J639" i="11"/>
  <c r="K639" i="11"/>
  <c r="L639" i="11"/>
  <c r="M639" i="11"/>
  <c r="N639" i="11"/>
  <c r="O639" i="11"/>
  <c r="P639" i="11"/>
  <c r="Q639" i="11"/>
  <c r="R639" i="11"/>
  <c r="S639" i="11"/>
  <c r="T639" i="11"/>
  <c r="U639" i="11"/>
  <c r="V639" i="11"/>
  <c r="W639" i="11"/>
  <c r="X639" i="11"/>
  <c r="Y639" i="11"/>
  <c r="A640" i="11"/>
  <c r="B640" i="11"/>
  <c r="C640" i="11"/>
  <c r="D640" i="11"/>
  <c r="E640" i="11"/>
  <c r="F640" i="11"/>
  <c r="G640" i="11"/>
  <c r="H640" i="11"/>
  <c r="I640" i="11"/>
  <c r="J640" i="11"/>
  <c r="K640" i="11"/>
  <c r="L640" i="11"/>
  <c r="M640" i="11"/>
  <c r="N640" i="11"/>
  <c r="O640" i="11"/>
  <c r="P640" i="11"/>
  <c r="Q640" i="11"/>
  <c r="R640" i="11"/>
  <c r="S640" i="11"/>
  <c r="T640" i="11"/>
  <c r="U640" i="11"/>
  <c r="V640" i="11"/>
  <c r="W640" i="11"/>
  <c r="X640" i="11"/>
  <c r="Y640" i="11"/>
  <c r="A641" i="11"/>
  <c r="B641" i="11"/>
  <c r="C641" i="11"/>
  <c r="D641" i="11"/>
  <c r="E641" i="11"/>
  <c r="F641" i="11"/>
  <c r="G641" i="11"/>
  <c r="H641" i="11"/>
  <c r="I641" i="11"/>
  <c r="J641" i="11"/>
  <c r="K641" i="11"/>
  <c r="L641" i="11"/>
  <c r="M641" i="11"/>
  <c r="N641" i="11"/>
  <c r="O641" i="11"/>
  <c r="P641" i="11"/>
  <c r="Q641" i="11"/>
  <c r="R641" i="11"/>
  <c r="S641" i="11"/>
  <c r="T641" i="11"/>
  <c r="U641" i="11"/>
  <c r="V641" i="11"/>
  <c r="W641" i="11"/>
  <c r="X641" i="11"/>
  <c r="Y641" i="11"/>
  <c r="A642" i="11"/>
  <c r="B642" i="11"/>
  <c r="C642" i="11"/>
  <c r="D642" i="11"/>
  <c r="E642" i="11"/>
  <c r="F642" i="11"/>
  <c r="G642" i="11"/>
  <c r="H642" i="11"/>
  <c r="I642" i="11"/>
  <c r="J642" i="11"/>
  <c r="K642" i="11"/>
  <c r="L642" i="11"/>
  <c r="M642" i="11"/>
  <c r="N642" i="11"/>
  <c r="O642" i="11"/>
  <c r="P642" i="11"/>
  <c r="Q642" i="11"/>
  <c r="R642" i="11"/>
  <c r="S642" i="11"/>
  <c r="T642" i="11"/>
  <c r="U642" i="11"/>
  <c r="V642" i="11"/>
  <c r="W642" i="11"/>
  <c r="X642" i="11"/>
  <c r="Y642" i="11"/>
  <c r="A643" i="11"/>
  <c r="B643" i="11"/>
  <c r="C643" i="11"/>
  <c r="D643" i="11"/>
  <c r="E643" i="11"/>
  <c r="F643" i="11"/>
  <c r="G643" i="11"/>
  <c r="H643" i="11"/>
  <c r="I643" i="11"/>
  <c r="J643" i="11"/>
  <c r="K643" i="11"/>
  <c r="L643" i="11"/>
  <c r="M643" i="11"/>
  <c r="N643" i="11"/>
  <c r="O643" i="11"/>
  <c r="P643" i="11"/>
  <c r="Q643" i="11"/>
  <c r="R643" i="11"/>
  <c r="S643" i="11"/>
  <c r="T643" i="11"/>
  <c r="U643" i="11"/>
  <c r="V643" i="11"/>
  <c r="W643" i="11"/>
  <c r="X643" i="11"/>
  <c r="Y643" i="11"/>
  <c r="A644" i="11"/>
  <c r="B644" i="11"/>
  <c r="C644" i="11"/>
  <c r="D644" i="11"/>
  <c r="E644" i="11"/>
  <c r="F644" i="11"/>
  <c r="G644" i="11"/>
  <c r="H644" i="11"/>
  <c r="I644" i="11"/>
  <c r="J644" i="11"/>
  <c r="K644" i="11"/>
  <c r="L644" i="11"/>
  <c r="M644" i="11"/>
  <c r="N644" i="11"/>
  <c r="O644" i="11"/>
  <c r="P644" i="11"/>
  <c r="Q644" i="11"/>
  <c r="R644" i="11"/>
  <c r="S644" i="11"/>
  <c r="T644" i="11"/>
  <c r="U644" i="11"/>
  <c r="V644" i="11"/>
  <c r="W644" i="11"/>
  <c r="X644" i="11"/>
  <c r="Y644" i="11"/>
  <c r="A645" i="11"/>
  <c r="B645" i="11"/>
  <c r="C645" i="11"/>
  <c r="D645" i="11"/>
  <c r="E645" i="11"/>
  <c r="F645" i="11"/>
  <c r="G645" i="11"/>
  <c r="H645" i="11"/>
  <c r="I645" i="11"/>
  <c r="J645" i="11"/>
  <c r="K645" i="11"/>
  <c r="L645" i="11"/>
  <c r="M645" i="11"/>
  <c r="N645" i="11"/>
  <c r="O645" i="11"/>
  <c r="P645" i="11"/>
  <c r="Q645" i="11"/>
  <c r="R645" i="11"/>
  <c r="S645" i="11"/>
  <c r="T645" i="11"/>
  <c r="U645" i="11"/>
  <c r="V645" i="11"/>
  <c r="W645" i="11"/>
  <c r="X645" i="11"/>
  <c r="Y645" i="11"/>
  <c r="A646" i="11"/>
  <c r="B646" i="11"/>
  <c r="C646" i="11"/>
  <c r="D646" i="11"/>
  <c r="E646" i="11"/>
  <c r="F646" i="11"/>
  <c r="G646" i="11"/>
  <c r="H646" i="11"/>
  <c r="I646" i="11"/>
  <c r="J646" i="11"/>
  <c r="K646" i="11"/>
  <c r="L646" i="11"/>
  <c r="M646" i="11"/>
  <c r="N646" i="11"/>
  <c r="O646" i="11"/>
  <c r="P646" i="11"/>
  <c r="Q646" i="11"/>
  <c r="R646" i="11"/>
  <c r="S646" i="11"/>
  <c r="T646" i="11"/>
  <c r="U646" i="11"/>
  <c r="V646" i="11"/>
  <c r="W646" i="11"/>
  <c r="X646" i="11"/>
  <c r="Y646" i="11"/>
  <c r="A647" i="11"/>
  <c r="B647" i="11"/>
  <c r="C647" i="11"/>
  <c r="D647" i="11"/>
  <c r="E647" i="11"/>
  <c r="F647" i="11"/>
  <c r="G647" i="11"/>
  <c r="H647" i="11"/>
  <c r="I647" i="11"/>
  <c r="J647" i="11"/>
  <c r="K647" i="11"/>
  <c r="L647" i="11"/>
  <c r="M647" i="11"/>
  <c r="N647" i="11"/>
  <c r="O647" i="11"/>
  <c r="P647" i="11"/>
  <c r="Q647" i="11"/>
  <c r="R647" i="11"/>
  <c r="S647" i="11"/>
  <c r="T647" i="11"/>
  <c r="U647" i="11"/>
  <c r="V647" i="11"/>
  <c r="W647" i="11"/>
  <c r="X647" i="11"/>
  <c r="Y647" i="11"/>
  <c r="A648" i="11"/>
  <c r="B648" i="11"/>
  <c r="C648" i="11"/>
  <c r="D648" i="11"/>
  <c r="E648" i="11"/>
  <c r="F648" i="11"/>
  <c r="G648" i="11"/>
  <c r="H648" i="11"/>
  <c r="I648" i="11"/>
  <c r="J648" i="11"/>
  <c r="K648" i="11"/>
  <c r="L648" i="11"/>
  <c r="M648" i="11"/>
  <c r="N648" i="11"/>
  <c r="O648" i="11"/>
  <c r="P648" i="11"/>
  <c r="Q648" i="11"/>
  <c r="R648" i="11"/>
  <c r="S648" i="11"/>
  <c r="T648" i="11"/>
  <c r="U648" i="11"/>
  <c r="V648" i="11"/>
  <c r="W648" i="11"/>
  <c r="X648" i="11"/>
  <c r="Y648" i="11"/>
  <c r="A649" i="11"/>
  <c r="B649" i="11"/>
  <c r="C649" i="11"/>
  <c r="D649" i="11"/>
  <c r="E649" i="11"/>
  <c r="F649" i="11"/>
  <c r="G649" i="11"/>
  <c r="H649" i="11"/>
  <c r="I649" i="11"/>
  <c r="J649" i="11"/>
  <c r="K649" i="11"/>
  <c r="L649" i="11"/>
  <c r="M649" i="11"/>
  <c r="N649" i="11"/>
  <c r="O649" i="11"/>
  <c r="P649" i="11"/>
  <c r="Q649" i="11"/>
  <c r="R649" i="11"/>
  <c r="S649" i="11"/>
  <c r="T649" i="11"/>
  <c r="U649" i="11"/>
  <c r="V649" i="11"/>
  <c r="W649" i="11"/>
  <c r="X649" i="11"/>
  <c r="Y649" i="11"/>
  <c r="A650" i="11"/>
  <c r="B650" i="11"/>
  <c r="C650" i="11"/>
  <c r="D650" i="11"/>
  <c r="E650" i="11"/>
  <c r="F650" i="11"/>
  <c r="G650" i="11"/>
  <c r="H650" i="11"/>
  <c r="I650" i="11"/>
  <c r="J650" i="11"/>
  <c r="K650" i="11"/>
  <c r="L650" i="11"/>
  <c r="M650" i="11"/>
  <c r="N650" i="11"/>
  <c r="O650" i="11"/>
  <c r="P650" i="11"/>
  <c r="Q650" i="11"/>
  <c r="R650" i="11"/>
  <c r="S650" i="11"/>
  <c r="T650" i="11"/>
  <c r="U650" i="11"/>
  <c r="V650" i="11"/>
  <c r="W650" i="11"/>
  <c r="X650" i="11"/>
  <c r="Y650" i="11"/>
  <c r="A651" i="11"/>
  <c r="B651" i="11"/>
  <c r="C651" i="11"/>
  <c r="D651" i="11"/>
  <c r="E651" i="11"/>
  <c r="F651" i="11"/>
  <c r="G651" i="11"/>
  <c r="H651" i="11"/>
  <c r="I651" i="11"/>
  <c r="J651" i="11"/>
  <c r="K651" i="11"/>
  <c r="L651" i="11"/>
  <c r="M651" i="11"/>
  <c r="N651" i="11"/>
  <c r="O651" i="11"/>
  <c r="P651" i="11"/>
  <c r="Q651" i="11"/>
  <c r="R651" i="11"/>
  <c r="S651" i="11"/>
  <c r="T651" i="11"/>
  <c r="U651" i="11"/>
  <c r="V651" i="11"/>
  <c r="W651" i="11"/>
  <c r="X651" i="11"/>
  <c r="Y651" i="11"/>
  <c r="A652" i="11"/>
  <c r="B652" i="11"/>
  <c r="C652" i="11"/>
  <c r="D652" i="11"/>
  <c r="E652" i="11"/>
  <c r="F652" i="11"/>
  <c r="G652" i="11"/>
  <c r="H652" i="11"/>
  <c r="I652" i="11"/>
  <c r="J652" i="11"/>
  <c r="K652" i="11"/>
  <c r="L652" i="11"/>
  <c r="M652" i="11"/>
  <c r="N652" i="11"/>
  <c r="O652" i="11"/>
  <c r="P652" i="11"/>
  <c r="Q652" i="11"/>
  <c r="R652" i="11"/>
  <c r="S652" i="11"/>
  <c r="T652" i="11"/>
  <c r="U652" i="11"/>
  <c r="V652" i="11"/>
  <c r="W652" i="11"/>
  <c r="X652" i="11"/>
  <c r="Y652" i="11"/>
  <c r="A653" i="11"/>
  <c r="B653" i="11"/>
  <c r="C653" i="11"/>
  <c r="D653" i="11"/>
  <c r="E653" i="11"/>
  <c r="F653" i="11"/>
  <c r="G653" i="11"/>
  <c r="H653" i="11"/>
  <c r="I653" i="11"/>
  <c r="J653" i="11"/>
  <c r="K653" i="11"/>
  <c r="L653" i="11"/>
  <c r="M653" i="11"/>
  <c r="N653" i="11"/>
  <c r="O653" i="11"/>
  <c r="P653" i="11"/>
  <c r="Q653" i="11"/>
  <c r="R653" i="11"/>
  <c r="S653" i="11"/>
  <c r="T653" i="11"/>
  <c r="U653" i="11"/>
  <c r="V653" i="11"/>
  <c r="W653" i="11"/>
  <c r="X653" i="11"/>
  <c r="Y653" i="11"/>
  <c r="A654" i="11"/>
  <c r="B654" i="11"/>
  <c r="C654" i="11"/>
  <c r="D654" i="11"/>
  <c r="E654" i="11"/>
  <c r="F654" i="11"/>
  <c r="G654" i="11"/>
  <c r="H654" i="11"/>
  <c r="I654" i="11"/>
  <c r="J654" i="11"/>
  <c r="K654" i="11"/>
  <c r="L654" i="11"/>
  <c r="M654" i="11"/>
  <c r="N654" i="11"/>
  <c r="O654" i="11"/>
  <c r="P654" i="11"/>
  <c r="Q654" i="11"/>
  <c r="R654" i="11"/>
  <c r="S654" i="11"/>
  <c r="T654" i="11"/>
  <c r="U654" i="11"/>
  <c r="V654" i="11"/>
  <c r="W654" i="11"/>
  <c r="X654" i="11"/>
  <c r="Y654" i="11"/>
  <c r="A655" i="11"/>
  <c r="B655" i="11"/>
  <c r="C655" i="11"/>
  <c r="D655" i="11"/>
  <c r="E655" i="11"/>
  <c r="F655" i="11"/>
  <c r="G655" i="11"/>
  <c r="H655" i="11"/>
  <c r="I655" i="11"/>
  <c r="J655" i="11"/>
  <c r="K655" i="11"/>
  <c r="L655" i="11"/>
  <c r="M655" i="11"/>
  <c r="N655" i="11"/>
  <c r="O655" i="11"/>
  <c r="P655" i="11"/>
  <c r="Q655" i="11"/>
  <c r="R655" i="11"/>
  <c r="S655" i="11"/>
  <c r="T655" i="11"/>
  <c r="U655" i="11"/>
  <c r="V655" i="11"/>
  <c r="W655" i="11"/>
  <c r="X655" i="11"/>
  <c r="Y655" i="11"/>
  <c r="A656" i="11"/>
  <c r="B656" i="11"/>
  <c r="C656" i="11"/>
  <c r="D656" i="11"/>
  <c r="E656" i="11"/>
  <c r="F656" i="11"/>
  <c r="G656" i="11"/>
  <c r="H656" i="11"/>
  <c r="I656" i="11"/>
  <c r="J656" i="11"/>
  <c r="K656" i="11"/>
  <c r="L656" i="11"/>
  <c r="M656" i="11"/>
  <c r="N656" i="11"/>
  <c r="O656" i="11"/>
  <c r="P656" i="11"/>
  <c r="Q656" i="11"/>
  <c r="R656" i="11"/>
  <c r="S656" i="11"/>
  <c r="T656" i="11"/>
  <c r="U656" i="11"/>
  <c r="V656" i="11"/>
  <c r="W656" i="11"/>
  <c r="X656" i="11"/>
  <c r="Y656" i="11"/>
  <c r="A657" i="11"/>
  <c r="B657" i="11"/>
  <c r="C657" i="11"/>
  <c r="D657" i="11"/>
  <c r="E657" i="11"/>
  <c r="F657" i="11"/>
  <c r="G657" i="11"/>
  <c r="H657" i="11"/>
  <c r="I657" i="11"/>
  <c r="J657" i="11"/>
  <c r="K657" i="11"/>
  <c r="L657" i="11"/>
  <c r="M657" i="11"/>
  <c r="N657" i="11"/>
  <c r="O657" i="11"/>
  <c r="P657" i="11"/>
  <c r="Q657" i="11"/>
  <c r="R657" i="11"/>
  <c r="S657" i="11"/>
  <c r="T657" i="11"/>
  <c r="U657" i="11"/>
  <c r="V657" i="11"/>
  <c r="W657" i="11"/>
  <c r="X657" i="11"/>
  <c r="Y657" i="11"/>
  <c r="A658" i="11"/>
  <c r="B658" i="11"/>
  <c r="C658" i="11"/>
  <c r="D658" i="11"/>
  <c r="E658" i="11"/>
  <c r="F658" i="11"/>
  <c r="G658" i="11"/>
  <c r="H658" i="11"/>
  <c r="I658" i="11"/>
  <c r="J658" i="11"/>
  <c r="K658" i="11"/>
  <c r="L658" i="11"/>
  <c r="M658" i="11"/>
  <c r="N658" i="11"/>
  <c r="O658" i="11"/>
  <c r="P658" i="11"/>
  <c r="Q658" i="11"/>
  <c r="R658" i="11"/>
  <c r="S658" i="11"/>
  <c r="T658" i="11"/>
  <c r="U658" i="11"/>
  <c r="V658" i="11"/>
  <c r="W658" i="11"/>
  <c r="X658" i="11"/>
  <c r="Y658" i="11"/>
  <c r="A659" i="11"/>
  <c r="B659" i="11"/>
  <c r="C659" i="11"/>
  <c r="D659" i="11"/>
  <c r="E659" i="11"/>
  <c r="F659" i="11"/>
  <c r="G659" i="11"/>
  <c r="H659" i="11"/>
  <c r="I659" i="11"/>
  <c r="J659" i="11"/>
  <c r="K659" i="11"/>
  <c r="L659" i="11"/>
  <c r="M659" i="11"/>
  <c r="N659" i="11"/>
  <c r="O659" i="11"/>
  <c r="P659" i="11"/>
  <c r="Q659" i="11"/>
  <c r="R659" i="11"/>
  <c r="S659" i="11"/>
  <c r="T659" i="11"/>
  <c r="U659" i="11"/>
  <c r="V659" i="11"/>
  <c r="W659" i="11"/>
  <c r="X659" i="11"/>
  <c r="Y659" i="11"/>
  <c r="A660" i="11"/>
  <c r="B660" i="11"/>
  <c r="C660" i="11"/>
  <c r="D660" i="11"/>
  <c r="E660" i="11"/>
  <c r="F660" i="11"/>
  <c r="G660" i="11"/>
  <c r="H660" i="11"/>
  <c r="I660" i="11"/>
  <c r="J660" i="11"/>
  <c r="K660" i="11"/>
  <c r="L660" i="11"/>
  <c r="M660" i="11"/>
  <c r="N660" i="11"/>
  <c r="O660" i="11"/>
  <c r="P660" i="11"/>
  <c r="Q660" i="11"/>
  <c r="R660" i="11"/>
  <c r="S660" i="11"/>
  <c r="T660" i="11"/>
  <c r="U660" i="11"/>
  <c r="V660" i="11"/>
  <c r="W660" i="11"/>
  <c r="X660" i="11"/>
  <c r="Y660" i="11"/>
  <c r="A661" i="11"/>
  <c r="B661" i="11"/>
  <c r="C661" i="11"/>
  <c r="D661" i="11"/>
  <c r="E661" i="11"/>
  <c r="F661" i="11"/>
  <c r="G661" i="11"/>
  <c r="H661" i="11"/>
  <c r="I661" i="11"/>
  <c r="J661" i="11"/>
  <c r="K661" i="11"/>
  <c r="L661" i="11"/>
  <c r="M661" i="11"/>
  <c r="N661" i="11"/>
  <c r="O661" i="11"/>
  <c r="P661" i="11"/>
  <c r="Q661" i="11"/>
  <c r="R661" i="11"/>
  <c r="S661" i="11"/>
  <c r="T661" i="11"/>
  <c r="U661" i="11"/>
  <c r="V661" i="11"/>
  <c r="W661" i="11"/>
  <c r="X661" i="11"/>
  <c r="Y661" i="11"/>
  <c r="A662" i="11"/>
  <c r="B662" i="11"/>
  <c r="C662" i="11"/>
  <c r="D662" i="11"/>
  <c r="E662" i="11"/>
  <c r="F662" i="11"/>
  <c r="G662" i="11"/>
  <c r="H662" i="11"/>
  <c r="I662" i="11"/>
  <c r="J662" i="11"/>
  <c r="K662" i="11"/>
  <c r="L662" i="11"/>
  <c r="M662" i="11"/>
  <c r="N662" i="11"/>
  <c r="O662" i="11"/>
  <c r="P662" i="11"/>
  <c r="Q662" i="11"/>
  <c r="R662" i="11"/>
  <c r="S662" i="11"/>
  <c r="T662" i="11"/>
  <c r="U662" i="11"/>
  <c r="V662" i="11"/>
  <c r="W662" i="11"/>
  <c r="X662" i="11"/>
  <c r="Y662" i="11"/>
  <c r="A663" i="11"/>
  <c r="B663" i="11"/>
  <c r="C663" i="11"/>
  <c r="D663" i="11"/>
  <c r="E663" i="11"/>
  <c r="F663" i="11"/>
  <c r="G663" i="11"/>
  <c r="H663" i="11"/>
  <c r="I663" i="11"/>
  <c r="J663" i="11"/>
  <c r="K663" i="11"/>
  <c r="L663" i="11"/>
  <c r="M663" i="11"/>
  <c r="N663" i="11"/>
  <c r="O663" i="11"/>
  <c r="P663" i="11"/>
  <c r="Q663" i="11"/>
  <c r="R663" i="11"/>
  <c r="S663" i="11"/>
  <c r="T663" i="11"/>
  <c r="U663" i="11"/>
  <c r="V663" i="11"/>
  <c r="W663" i="11"/>
  <c r="X663" i="11"/>
  <c r="Y663" i="11"/>
  <c r="A664" i="11"/>
  <c r="B664" i="11"/>
  <c r="C664" i="11"/>
  <c r="D664" i="11"/>
  <c r="E664" i="11"/>
  <c r="F664" i="11"/>
  <c r="G664" i="11"/>
  <c r="H664" i="11"/>
  <c r="I664" i="11"/>
  <c r="J664" i="11"/>
  <c r="K664" i="11"/>
  <c r="L664" i="11"/>
  <c r="M664" i="11"/>
  <c r="N664" i="11"/>
  <c r="O664" i="11"/>
  <c r="P664" i="11"/>
  <c r="Q664" i="11"/>
  <c r="R664" i="11"/>
  <c r="S664" i="11"/>
  <c r="T664" i="11"/>
  <c r="U664" i="11"/>
  <c r="V664" i="11"/>
  <c r="W664" i="11"/>
  <c r="X664" i="11"/>
  <c r="Y664" i="11"/>
  <c r="A665" i="11"/>
  <c r="B665" i="11"/>
  <c r="C665" i="11"/>
  <c r="D665" i="11"/>
  <c r="E665" i="11"/>
  <c r="F665" i="11"/>
  <c r="G665" i="11"/>
  <c r="H665" i="11"/>
  <c r="I665" i="11"/>
  <c r="J665" i="11"/>
  <c r="K665" i="11"/>
  <c r="L665" i="11"/>
  <c r="M665" i="11"/>
  <c r="N665" i="11"/>
  <c r="O665" i="11"/>
  <c r="P665" i="11"/>
  <c r="Q665" i="11"/>
  <c r="R665" i="11"/>
  <c r="S665" i="11"/>
  <c r="T665" i="11"/>
  <c r="U665" i="11"/>
  <c r="V665" i="11"/>
  <c r="W665" i="11"/>
  <c r="X665" i="11"/>
  <c r="Y665" i="11"/>
  <c r="A666" i="11"/>
  <c r="B666" i="11"/>
  <c r="C666" i="11"/>
  <c r="D666" i="11"/>
  <c r="E666" i="11"/>
  <c r="F666" i="11"/>
  <c r="G666" i="11"/>
  <c r="H666" i="11"/>
  <c r="I666" i="11"/>
  <c r="J666" i="11"/>
  <c r="K666" i="11"/>
  <c r="L666" i="11"/>
  <c r="M666" i="11"/>
  <c r="N666" i="11"/>
  <c r="O666" i="11"/>
  <c r="P666" i="11"/>
  <c r="Q666" i="11"/>
  <c r="R666" i="11"/>
  <c r="S666" i="11"/>
  <c r="T666" i="11"/>
  <c r="U666" i="11"/>
  <c r="V666" i="11"/>
  <c r="W666" i="11"/>
  <c r="X666" i="11"/>
  <c r="Y666" i="11"/>
  <c r="A667" i="11"/>
  <c r="B667" i="11"/>
  <c r="C667" i="11"/>
  <c r="D667" i="11"/>
  <c r="E667" i="11"/>
  <c r="F667" i="11"/>
  <c r="G667" i="11"/>
  <c r="H667" i="11"/>
  <c r="I667" i="11"/>
  <c r="J667" i="11"/>
  <c r="K667" i="11"/>
  <c r="L667" i="11"/>
  <c r="M667" i="11"/>
  <c r="N667" i="11"/>
  <c r="O667" i="11"/>
  <c r="P667" i="11"/>
  <c r="Q667" i="11"/>
  <c r="R667" i="11"/>
  <c r="S667" i="11"/>
  <c r="T667" i="11"/>
  <c r="U667" i="11"/>
  <c r="V667" i="11"/>
  <c r="W667" i="11"/>
  <c r="X667" i="11"/>
  <c r="Y667" i="11"/>
  <c r="A668" i="11"/>
  <c r="B668" i="11"/>
  <c r="C668" i="11"/>
  <c r="D668" i="11"/>
  <c r="E668" i="11"/>
  <c r="F668" i="11"/>
  <c r="G668" i="11"/>
  <c r="H668" i="11"/>
  <c r="I668" i="11"/>
  <c r="J668" i="11"/>
  <c r="K668" i="11"/>
  <c r="L668" i="11"/>
  <c r="M668" i="11"/>
  <c r="N668" i="11"/>
  <c r="O668" i="11"/>
  <c r="P668" i="11"/>
  <c r="Q668" i="11"/>
  <c r="R668" i="11"/>
  <c r="S668" i="11"/>
  <c r="T668" i="11"/>
  <c r="U668" i="11"/>
  <c r="V668" i="11"/>
  <c r="W668" i="11"/>
  <c r="X668" i="11"/>
  <c r="Y668" i="11"/>
  <c r="A669" i="11"/>
  <c r="B669" i="11"/>
  <c r="C669" i="11"/>
  <c r="D669" i="11"/>
  <c r="E669" i="11"/>
  <c r="F669" i="11"/>
  <c r="G669" i="11"/>
  <c r="H669" i="11"/>
  <c r="I669" i="11"/>
  <c r="J669" i="11"/>
  <c r="K669" i="11"/>
  <c r="L669" i="11"/>
  <c r="M669" i="11"/>
  <c r="N669" i="11"/>
  <c r="O669" i="11"/>
  <c r="P669" i="11"/>
  <c r="Q669" i="11"/>
  <c r="R669" i="11"/>
  <c r="S669" i="11"/>
  <c r="T669" i="11"/>
  <c r="U669" i="11"/>
  <c r="V669" i="11"/>
  <c r="W669" i="11"/>
  <c r="X669" i="11"/>
  <c r="Y669" i="11"/>
  <c r="A670" i="11"/>
  <c r="B670" i="11"/>
  <c r="C670" i="11"/>
  <c r="D670" i="11"/>
  <c r="E670" i="11"/>
  <c r="F670" i="11"/>
  <c r="G670" i="11"/>
  <c r="H670" i="11"/>
  <c r="I670" i="11"/>
  <c r="J670" i="11"/>
  <c r="K670" i="11"/>
  <c r="L670" i="11"/>
  <c r="M670" i="11"/>
  <c r="N670" i="11"/>
  <c r="O670" i="11"/>
  <c r="P670" i="11"/>
  <c r="Q670" i="11"/>
  <c r="R670" i="11"/>
  <c r="S670" i="11"/>
  <c r="T670" i="11"/>
  <c r="U670" i="11"/>
  <c r="V670" i="11"/>
  <c r="W670" i="11"/>
  <c r="X670" i="11"/>
  <c r="Y670" i="11"/>
  <c r="A671" i="11"/>
  <c r="B671" i="11"/>
  <c r="C671" i="11"/>
  <c r="D671" i="11"/>
  <c r="E671" i="11"/>
  <c r="F671" i="11"/>
  <c r="G671" i="11"/>
  <c r="H671" i="11"/>
  <c r="I671" i="11"/>
  <c r="J671" i="11"/>
  <c r="K671" i="11"/>
  <c r="L671" i="11"/>
  <c r="M671" i="11"/>
  <c r="N671" i="11"/>
  <c r="O671" i="11"/>
  <c r="P671" i="11"/>
  <c r="Q671" i="11"/>
  <c r="R671" i="11"/>
  <c r="S671" i="11"/>
  <c r="T671" i="11"/>
  <c r="U671" i="11"/>
  <c r="V671" i="11"/>
  <c r="W671" i="11"/>
  <c r="X671" i="11"/>
  <c r="Y671" i="11"/>
  <c r="A672" i="11"/>
  <c r="B672" i="11"/>
  <c r="C672" i="11"/>
  <c r="D672" i="11"/>
  <c r="E672" i="11"/>
  <c r="F672" i="11"/>
  <c r="G672" i="11"/>
  <c r="H672" i="11"/>
  <c r="I672" i="11"/>
  <c r="J672" i="11"/>
  <c r="K672" i="11"/>
  <c r="L672" i="11"/>
  <c r="M672" i="11"/>
  <c r="N672" i="11"/>
  <c r="O672" i="11"/>
  <c r="P672" i="11"/>
  <c r="Q672" i="11"/>
  <c r="R672" i="11"/>
  <c r="S672" i="11"/>
  <c r="T672" i="11"/>
  <c r="U672" i="11"/>
  <c r="V672" i="11"/>
  <c r="W672" i="11"/>
  <c r="X672" i="11"/>
  <c r="Y672" i="11"/>
  <c r="A673" i="11"/>
  <c r="B673" i="11"/>
  <c r="C673" i="11"/>
  <c r="D673" i="11"/>
  <c r="E673" i="11"/>
  <c r="F673" i="11"/>
  <c r="G673" i="11"/>
  <c r="H673" i="11"/>
  <c r="I673" i="11"/>
  <c r="J673" i="11"/>
  <c r="K673" i="11"/>
  <c r="L673" i="11"/>
  <c r="M673" i="11"/>
  <c r="N673" i="11"/>
  <c r="O673" i="11"/>
  <c r="P673" i="11"/>
  <c r="Q673" i="11"/>
  <c r="R673" i="11"/>
  <c r="S673" i="11"/>
  <c r="T673" i="11"/>
  <c r="U673" i="11"/>
  <c r="V673" i="11"/>
  <c r="W673" i="11"/>
  <c r="X673" i="11"/>
  <c r="Y673" i="11"/>
  <c r="A674" i="11"/>
  <c r="B674" i="11"/>
  <c r="C674" i="11"/>
  <c r="D674" i="11"/>
  <c r="E674" i="11"/>
  <c r="F674" i="11"/>
  <c r="G674" i="11"/>
  <c r="H674" i="11"/>
  <c r="I674" i="11"/>
  <c r="J674" i="11"/>
  <c r="K674" i="11"/>
  <c r="L674" i="11"/>
  <c r="M674" i="11"/>
  <c r="N674" i="11"/>
  <c r="O674" i="11"/>
  <c r="P674" i="11"/>
  <c r="Q674" i="11"/>
  <c r="R674" i="11"/>
  <c r="S674" i="11"/>
  <c r="T674" i="11"/>
  <c r="U674" i="11"/>
  <c r="V674" i="11"/>
  <c r="W674" i="11"/>
  <c r="X674" i="11"/>
  <c r="Y674" i="11"/>
  <c r="A675" i="11"/>
  <c r="B675" i="11"/>
  <c r="C675" i="11"/>
  <c r="D675" i="11"/>
  <c r="E675" i="11"/>
  <c r="F675" i="11"/>
  <c r="G675" i="11"/>
  <c r="H675" i="11"/>
  <c r="I675" i="11"/>
  <c r="J675" i="11"/>
  <c r="K675" i="11"/>
  <c r="L675" i="11"/>
  <c r="M675" i="11"/>
  <c r="N675" i="11"/>
  <c r="O675" i="11"/>
  <c r="P675" i="11"/>
  <c r="Q675" i="11"/>
  <c r="R675" i="11"/>
  <c r="S675" i="11"/>
  <c r="T675" i="11"/>
  <c r="U675" i="11"/>
  <c r="V675" i="11"/>
  <c r="W675" i="11"/>
  <c r="X675" i="11"/>
  <c r="Y675" i="11"/>
  <c r="A676" i="11"/>
  <c r="B676" i="11"/>
  <c r="C676" i="11"/>
  <c r="D676" i="11"/>
  <c r="E676" i="11"/>
  <c r="F676" i="11"/>
  <c r="G676" i="11"/>
  <c r="H676" i="11"/>
  <c r="I676" i="11"/>
  <c r="J676" i="11"/>
  <c r="K676" i="11"/>
  <c r="L676" i="11"/>
  <c r="M676" i="11"/>
  <c r="N676" i="11"/>
  <c r="O676" i="11"/>
  <c r="P676" i="11"/>
  <c r="Q676" i="11"/>
  <c r="R676" i="11"/>
  <c r="S676" i="11"/>
  <c r="T676" i="11"/>
  <c r="U676" i="11"/>
  <c r="V676" i="11"/>
  <c r="W676" i="11"/>
  <c r="X676" i="11"/>
  <c r="Y676" i="11"/>
  <c r="A677" i="11"/>
  <c r="B677" i="11"/>
  <c r="C677" i="11"/>
  <c r="D677" i="11"/>
  <c r="E677" i="11"/>
  <c r="F677" i="11"/>
  <c r="G677" i="11"/>
  <c r="H677" i="11"/>
  <c r="I677" i="11"/>
  <c r="J677" i="11"/>
  <c r="K677" i="11"/>
  <c r="L677" i="11"/>
  <c r="M677" i="11"/>
  <c r="N677" i="11"/>
  <c r="O677" i="11"/>
  <c r="P677" i="11"/>
  <c r="Q677" i="11"/>
  <c r="R677" i="11"/>
  <c r="S677" i="11"/>
  <c r="T677" i="11"/>
  <c r="U677" i="11"/>
  <c r="V677" i="11"/>
  <c r="W677" i="11"/>
  <c r="X677" i="11"/>
  <c r="Y677" i="11"/>
  <c r="A678" i="11"/>
  <c r="B678" i="11"/>
  <c r="C678" i="11"/>
  <c r="D678" i="11"/>
  <c r="E678" i="11"/>
  <c r="F678" i="11"/>
  <c r="G678" i="11"/>
  <c r="H678" i="11"/>
  <c r="I678" i="11"/>
  <c r="J678" i="11"/>
  <c r="K678" i="11"/>
  <c r="L678" i="11"/>
  <c r="M678" i="11"/>
  <c r="N678" i="11"/>
  <c r="O678" i="11"/>
  <c r="P678" i="11"/>
  <c r="Q678" i="11"/>
  <c r="R678" i="11"/>
  <c r="S678" i="11"/>
  <c r="T678" i="11"/>
  <c r="U678" i="11"/>
  <c r="V678" i="11"/>
  <c r="W678" i="11"/>
  <c r="X678" i="11"/>
  <c r="Y678" i="11"/>
  <c r="A679" i="11"/>
  <c r="B679" i="11"/>
  <c r="C679" i="11"/>
  <c r="D679" i="11"/>
  <c r="E679" i="11"/>
  <c r="F679" i="11"/>
  <c r="G679" i="11"/>
  <c r="H679" i="11"/>
  <c r="I679" i="11"/>
  <c r="J679" i="11"/>
  <c r="K679" i="11"/>
  <c r="L679" i="11"/>
  <c r="M679" i="11"/>
  <c r="N679" i="11"/>
  <c r="O679" i="11"/>
  <c r="P679" i="11"/>
  <c r="Q679" i="11"/>
  <c r="R679" i="11"/>
  <c r="S679" i="11"/>
  <c r="T679" i="11"/>
  <c r="U679" i="11"/>
  <c r="V679" i="11"/>
  <c r="W679" i="11"/>
  <c r="X679" i="11"/>
  <c r="Y679" i="11"/>
  <c r="A680" i="11"/>
  <c r="B680" i="11"/>
  <c r="C680" i="11"/>
  <c r="D680" i="11"/>
  <c r="E680" i="11"/>
  <c r="F680" i="11"/>
  <c r="G680" i="11"/>
  <c r="H680" i="11"/>
  <c r="I680" i="11"/>
  <c r="J680" i="11"/>
  <c r="K680" i="11"/>
  <c r="L680" i="11"/>
  <c r="M680" i="11"/>
  <c r="N680" i="11"/>
  <c r="O680" i="11"/>
  <c r="P680" i="11"/>
  <c r="Q680" i="11"/>
  <c r="R680" i="11"/>
  <c r="S680" i="11"/>
  <c r="T680" i="11"/>
  <c r="U680" i="11"/>
  <c r="V680" i="11"/>
  <c r="W680" i="11"/>
  <c r="X680" i="11"/>
  <c r="Y680" i="11"/>
  <c r="A681" i="11"/>
  <c r="B681" i="11"/>
  <c r="C681" i="11"/>
  <c r="D681" i="11"/>
  <c r="E681" i="11"/>
  <c r="F681" i="11"/>
  <c r="G681" i="11"/>
  <c r="H681" i="11"/>
  <c r="I681" i="11"/>
  <c r="J681" i="11"/>
  <c r="K681" i="11"/>
  <c r="L681" i="11"/>
  <c r="M681" i="11"/>
  <c r="N681" i="11"/>
  <c r="O681" i="11"/>
  <c r="P681" i="11"/>
  <c r="Q681" i="11"/>
  <c r="R681" i="11"/>
  <c r="S681" i="11"/>
  <c r="T681" i="11"/>
  <c r="U681" i="11"/>
  <c r="V681" i="11"/>
  <c r="W681" i="11"/>
  <c r="X681" i="11"/>
  <c r="Y681" i="11"/>
  <c r="A682" i="11"/>
  <c r="B682" i="11"/>
  <c r="C682" i="11"/>
  <c r="D682" i="11"/>
  <c r="E682" i="11"/>
  <c r="F682" i="11"/>
  <c r="G682" i="11"/>
  <c r="H682" i="11"/>
  <c r="I682" i="11"/>
  <c r="J682" i="11"/>
  <c r="K682" i="11"/>
  <c r="L682" i="11"/>
  <c r="M682" i="11"/>
  <c r="N682" i="11"/>
  <c r="O682" i="11"/>
  <c r="P682" i="11"/>
  <c r="Q682" i="11"/>
  <c r="R682" i="11"/>
  <c r="S682" i="11"/>
  <c r="T682" i="11"/>
  <c r="U682" i="11"/>
  <c r="V682" i="11"/>
  <c r="W682" i="11"/>
  <c r="X682" i="11"/>
  <c r="Y682" i="11"/>
  <c r="A683" i="11"/>
  <c r="B683" i="11"/>
  <c r="C683" i="11"/>
  <c r="D683" i="11"/>
  <c r="E683" i="11"/>
  <c r="F683" i="11"/>
  <c r="G683" i="11"/>
  <c r="H683" i="11"/>
  <c r="I683" i="11"/>
  <c r="J683" i="11"/>
  <c r="K683" i="11"/>
  <c r="L683" i="11"/>
  <c r="M683" i="11"/>
  <c r="N683" i="11"/>
  <c r="O683" i="11"/>
  <c r="P683" i="11"/>
  <c r="Q683" i="11"/>
  <c r="R683" i="11"/>
  <c r="S683" i="11"/>
  <c r="T683" i="11"/>
  <c r="U683" i="11"/>
  <c r="V683" i="11"/>
  <c r="W683" i="11"/>
  <c r="X683" i="11"/>
  <c r="Y683" i="11"/>
  <c r="A684" i="11"/>
  <c r="B684" i="11"/>
  <c r="C684" i="11"/>
  <c r="D684" i="11"/>
  <c r="E684" i="11"/>
  <c r="F684" i="11"/>
  <c r="G684" i="11"/>
  <c r="H684" i="11"/>
  <c r="I684" i="11"/>
  <c r="J684" i="11"/>
  <c r="K684" i="11"/>
  <c r="L684" i="11"/>
  <c r="M684" i="11"/>
  <c r="N684" i="11"/>
  <c r="O684" i="11"/>
  <c r="P684" i="11"/>
  <c r="Q684" i="11"/>
  <c r="R684" i="11"/>
  <c r="S684" i="11"/>
  <c r="T684" i="11"/>
  <c r="U684" i="11"/>
  <c r="V684" i="11"/>
  <c r="W684" i="11"/>
  <c r="X684" i="11"/>
  <c r="Y684" i="11"/>
  <c r="A685" i="11"/>
  <c r="B685" i="11"/>
  <c r="C685" i="11"/>
  <c r="D685" i="11"/>
  <c r="E685" i="11"/>
  <c r="F685" i="11"/>
  <c r="G685" i="11"/>
  <c r="H685" i="11"/>
  <c r="I685" i="11"/>
  <c r="J685" i="11"/>
  <c r="K685" i="11"/>
  <c r="L685" i="11"/>
  <c r="M685" i="11"/>
  <c r="N685" i="11"/>
  <c r="O685" i="11"/>
  <c r="P685" i="11"/>
  <c r="Q685" i="11"/>
  <c r="R685" i="11"/>
  <c r="S685" i="11"/>
  <c r="T685" i="11"/>
  <c r="U685" i="11"/>
  <c r="V685" i="11"/>
  <c r="W685" i="11"/>
  <c r="X685" i="11"/>
  <c r="Y685" i="11"/>
  <c r="A686" i="11"/>
  <c r="B686" i="11"/>
  <c r="C686" i="11"/>
  <c r="D686" i="11"/>
  <c r="E686" i="11"/>
  <c r="F686" i="11"/>
  <c r="G686" i="11"/>
  <c r="H686" i="11"/>
  <c r="I686" i="11"/>
  <c r="J686" i="11"/>
  <c r="K686" i="11"/>
  <c r="L686" i="11"/>
  <c r="M686" i="11"/>
  <c r="N686" i="11"/>
  <c r="O686" i="11"/>
  <c r="P686" i="11"/>
  <c r="Q686" i="11"/>
  <c r="R686" i="11"/>
  <c r="S686" i="11"/>
  <c r="T686" i="11"/>
  <c r="U686" i="11"/>
  <c r="V686" i="11"/>
  <c r="W686" i="11"/>
  <c r="X686" i="11"/>
  <c r="Y686" i="11"/>
  <c r="A687" i="11"/>
  <c r="B687" i="11"/>
  <c r="C687" i="11"/>
  <c r="D687" i="11"/>
  <c r="E687" i="11"/>
  <c r="F687" i="11"/>
  <c r="G687" i="11"/>
  <c r="H687" i="11"/>
  <c r="I687" i="11"/>
  <c r="J687" i="11"/>
  <c r="K687" i="11"/>
  <c r="L687" i="11"/>
  <c r="M687" i="11"/>
  <c r="N687" i="11"/>
  <c r="O687" i="11"/>
  <c r="P687" i="11"/>
  <c r="Q687" i="11"/>
  <c r="R687" i="11"/>
  <c r="S687" i="11"/>
  <c r="T687" i="11"/>
  <c r="U687" i="11"/>
  <c r="V687" i="11"/>
  <c r="W687" i="11"/>
  <c r="X687" i="11"/>
  <c r="Y687" i="11"/>
  <c r="A688" i="11"/>
  <c r="B688" i="11"/>
  <c r="C688" i="11"/>
  <c r="D688" i="11"/>
  <c r="E688" i="11"/>
  <c r="F688" i="11"/>
  <c r="G688" i="11"/>
  <c r="H688" i="11"/>
  <c r="I688" i="11"/>
  <c r="J688" i="11"/>
  <c r="K688" i="11"/>
  <c r="L688" i="11"/>
  <c r="M688" i="11"/>
  <c r="N688" i="11"/>
  <c r="O688" i="11"/>
  <c r="P688" i="11"/>
  <c r="Q688" i="11"/>
  <c r="R688" i="11"/>
  <c r="S688" i="11"/>
  <c r="T688" i="11"/>
  <c r="U688" i="11"/>
  <c r="V688" i="11"/>
  <c r="W688" i="11"/>
  <c r="X688" i="11"/>
  <c r="Y688" i="11"/>
  <c r="A689" i="11"/>
  <c r="B689" i="11"/>
  <c r="C689" i="11"/>
  <c r="D689" i="11"/>
  <c r="E689" i="11"/>
  <c r="F689" i="11"/>
  <c r="G689" i="11"/>
  <c r="H689" i="11"/>
  <c r="I689" i="11"/>
  <c r="J689" i="11"/>
  <c r="K689" i="11"/>
  <c r="L689" i="11"/>
  <c r="M689" i="11"/>
  <c r="N689" i="11"/>
  <c r="O689" i="11"/>
  <c r="P689" i="11"/>
  <c r="Q689" i="11"/>
  <c r="R689" i="11"/>
  <c r="S689" i="11"/>
  <c r="T689" i="11"/>
  <c r="U689" i="11"/>
  <c r="V689" i="11"/>
  <c r="W689" i="11"/>
  <c r="X689" i="11"/>
  <c r="Y689" i="11"/>
  <c r="A690" i="11"/>
  <c r="B690" i="11"/>
  <c r="C690" i="11"/>
  <c r="D690" i="11"/>
  <c r="E690" i="11"/>
  <c r="F690" i="11"/>
  <c r="G690" i="11"/>
  <c r="H690" i="11"/>
  <c r="I690" i="11"/>
  <c r="J690" i="11"/>
  <c r="K690" i="11"/>
  <c r="L690" i="11"/>
  <c r="M690" i="11"/>
  <c r="N690" i="11"/>
  <c r="O690" i="11"/>
  <c r="P690" i="11"/>
  <c r="Q690" i="11"/>
  <c r="R690" i="11"/>
  <c r="S690" i="11"/>
  <c r="T690" i="11"/>
  <c r="U690" i="11"/>
  <c r="V690" i="11"/>
  <c r="W690" i="11"/>
  <c r="X690" i="11"/>
  <c r="Y690" i="11"/>
  <c r="A691" i="11"/>
  <c r="B691" i="11"/>
  <c r="C691" i="11"/>
  <c r="D691" i="11"/>
  <c r="E691" i="11"/>
  <c r="F691" i="11"/>
  <c r="G691" i="11"/>
  <c r="H691" i="11"/>
  <c r="I691" i="11"/>
  <c r="J691" i="11"/>
  <c r="K691" i="11"/>
  <c r="L691" i="11"/>
  <c r="M691" i="11"/>
  <c r="N691" i="11"/>
  <c r="O691" i="11"/>
  <c r="P691" i="11"/>
  <c r="Q691" i="11"/>
  <c r="R691" i="11"/>
  <c r="S691" i="11"/>
  <c r="T691" i="11"/>
  <c r="U691" i="11"/>
  <c r="V691" i="11"/>
  <c r="W691" i="11"/>
  <c r="X691" i="11"/>
  <c r="Y691" i="11"/>
  <c r="A692" i="11"/>
  <c r="B692" i="11"/>
  <c r="C692" i="11"/>
  <c r="D692" i="11"/>
  <c r="E692" i="11"/>
  <c r="F692" i="11"/>
  <c r="G692" i="11"/>
  <c r="H692" i="11"/>
  <c r="I692" i="11"/>
  <c r="J692" i="11"/>
  <c r="K692" i="11"/>
  <c r="L692" i="11"/>
  <c r="M692" i="11"/>
  <c r="N692" i="11"/>
  <c r="O692" i="11"/>
  <c r="P692" i="11"/>
  <c r="Q692" i="11"/>
  <c r="R692" i="11"/>
  <c r="S692" i="11"/>
  <c r="T692" i="11"/>
  <c r="U692" i="11"/>
  <c r="V692" i="11"/>
  <c r="W692" i="11"/>
  <c r="X692" i="11"/>
  <c r="Y692" i="11"/>
  <c r="A693" i="11"/>
  <c r="B693" i="11"/>
  <c r="C693" i="11"/>
  <c r="D693" i="11"/>
  <c r="E693" i="11"/>
  <c r="F693" i="11"/>
  <c r="G693" i="11"/>
  <c r="H693" i="11"/>
  <c r="I693" i="11"/>
  <c r="J693" i="11"/>
  <c r="K693" i="11"/>
  <c r="L693" i="11"/>
  <c r="M693" i="11"/>
  <c r="N693" i="11"/>
  <c r="O693" i="11"/>
  <c r="P693" i="11"/>
  <c r="Q693" i="11"/>
  <c r="R693" i="11"/>
  <c r="S693" i="11"/>
  <c r="T693" i="11"/>
  <c r="U693" i="11"/>
  <c r="V693" i="11"/>
  <c r="W693" i="11"/>
  <c r="X693" i="11"/>
  <c r="Y693" i="11"/>
  <c r="A694" i="11"/>
  <c r="B694" i="11"/>
  <c r="C694" i="11"/>
  <c r="D694" i="11"/>
  <c r="E694" i="11"/>
  <c r="F694" i="11"/>
  <c r="G694" i="11"/>
  <c r="H694" i="11"/>
  <c r="I694" i="11"/>
  <c r="J694" i="11"/>
  <c r="K694" i="11"/>
  <c r="L694" i="11"/>
  <c r="M694" i="11"/>
  <c r="N694" i="11"/>
  <c r="O694" i="11"/>
  <c r="P694" i="11"/>
  <c r="Q694" i="11"/>
  <c r="R694" i="11"/>
  <c r="S694" i="11"/>
  <c r="T694" i="11"/>
  <c r="U694" i="11"/>
  <c r="V694" i="11"/>
  <c r="W694" i="11"/>
  <c r="X694" i="11"/>
  <c r="Y694" i="11"/>
  <c r="A695" i="11"/>
  <c r="B695" i="11"/>
  <c r="C695" i="11"/>
  <c r="D695" i="11"/>
  <c r="E695" i="11"/>
  <c r="F695" i="11"/>
  <c r="G695" i="11"/>
  <c r="H695" i="11"/>
  <c r="I695" i="11"/>
  <c r="J695" i="11"/>
  <c r="K695" i="11"/>
  <c r="L695" i="11"/>
  <c r="M695" i="11"/>
  <c r="N695" i="11"/>
  <c r="O695" i="11"/>
  <c r="P695" i="11"/>
  <c r="Q695" i="11"/>
  <c r="R695" i="11"/>
  <c r="S695" i="11"/>
  <c r="T695" i="11"/>
  <c r="U695" i="11"/>
  <c r="V695" i="11"/>
  <c r="W695" i="11"/>
  <c r="X695" i="11"/>
  <c r="Y695" i="11"/>
  <c r="A696" i="11"/>
  <c r="B696" i="11"/>
  <c r="C696" i="11"/>
  <c r="D696" i="11"/>
  <c r="E696" i="11"/>
  <c r="F696" i="11"/>
  <c r="G696" i="11"/>
  <c r="H696" i="11"/>
  <c r="I696" i="11"/>
  <c r="J696" i="11"/>
  <c r="K696" i="11"/>
  <c r="L696" i="11"/>
  <c r="M696" i="11"/>
  <c r="N696" i="11"/>
  <c r="O696" i="11"/>
  <c r="P696" i="11"/>
  <c r="Q696" i="11"/>
  <c r="R696" i="11"/>
  <c r="S696" i="11"/>
  <c r="T696" i="11"/>
  <c r="U696" i="11"/>
  <c r="V696" i="11"/>
  <c r="W696" i="11"/>
  <c r="X696" i="11"/>
  <c r="Y696" i="11"/>
  <c r="A697" i="11"/>
  <c r="B697" i="11"/>
  <c r="C697" i="11"/>
  <c r="D697" i="11"/>
  <c r="E697" i="11"/>
  <c r="F697" i="11"/>
  <c r="G697" i="11"/>
  <c r="H697" i="11"/>
  <c r="I697" i="11"/>
  <c r="J697" i="11"/>
  <c r="K697" i="11"/>
  <c r="L697" i="11"/>
  <c r="M697" i="11"/>
  <c r="N697" i="11"/>
  <c r="O697" i="11"/>
  <c r="P697" i="11"/>
  <c r="Q697" i="11"/>
  <c r="R697" i="11"/>
  <c r="S697" i="11"/>
  <c r="T697" i="11"/>
  <c r="U697" i="11"/>
  <c r="V697" i="11"/>
  <c r="W697" i="11"/>
  <c r="X697" i="11"/>
  <c r="Y697" i="11"/>
  <c r="A698" i="11"/>
  <c r="B698" i="11"/>
  <c r="C698" i="11"/>
  <c r="D698" i="11"/>
  <c r="E698" i="11"/>
  <c r="F698" i="11"/>
  <c r="G698" i="11"/>
  <c r="H698" i="11"/>
  <c r="I698" i="11"/>
  <c r="J698" i="11"/>
  <c r="K698" i="11"/>
  <c r="L698" i="11"/>
  <c r="M698" i="11"/>
  <c r="N698" i="11"/>
  <c r="O698" i="11"/>
  <c r="P698" i="11"/>
  <c r="Q698" i="11"/>
  <c r="R698" i="11"/>
  <c r="S698" i="11"/>
  <c r="T698" i="11"/>
  <c r="U698" i="11"/>
  <c r="V698" i="11"/>
  <c r="W698" i="11"/>
  <c r="X698" i="11"/>
  <c r="Y698" i="11"/>
  <c r="A699" i="11"/>
  <c r="B699" i="11"/>
  <c r="C699" i="11"/>
  <c r="D699" i="11"/>
  <c r="E699" i="11"/>
  <c r="F699" i="11"/>
  <c r="G699" i="11"/>
  <c r="H699" i="11"/>
  <c r="I699" i="11"/>
  <c r="J699" i="11"/>
  <c r="K699" i="11"/>
  <c r="L699" i="11"/>
  <c r="M699" i="11"/>
  <c r="N699" i="11"/>
  <c r="O699" i="11"/>
  <c r="P699" i="11"/>
  <c r="Q699" i="11"/>
  <c r="R699" i="11"/>
  <c r="S699" i="11"/>
  <c r="T699" i="11"/>
  <c r="U699" i="11"/>
  <c r="V699" i="11"/>
  <c r="W699" i="11"/>
  <c r="X699" i="11"/>
  <c r="Y699" i="11"/>
  <c r="A700" i="11"/>
  <c r="B700" i="11"/>
  <c r="C700" i="11"/>
  <c r="D700" i="11"/>
  <c r="E700" i="11"/>
  <c r="F700" i="11"/>
  <c r="G700" i="11"/>
  <c r="H700" i="11"/>
  <c r="I700" i="11"/>
  <c r="J700" i="11"/>
  <c r="K700" i="11"/>
  <c r="L700" i="11"/>
  <c r="M700" i="11"/>
  <c r="N700" i="11"/>
  <c r="O700" i="11"/>
  <c r="P700" i="11"/>
  <c r="Q700" i="11"/>
  <c r="R700" i="11"/>
  <c r="S700" i="11"/>
  <c r="T700" i="11"/>
  <c r="U700" i="11"/>
  <c r="V700" i="11"/>
  <c r="W700" i="11"/>
  <c r="X700" i="11"/>
  <c r="Y700" i="11"/>
  <c r="A701" i="11"/>
  <c r="B701" i="11"/>
  <c r="C701" i="11"/>
  <c r="D701" i="11"/>
  <c r="E701" i="11"/>
  <c r="F701" i="11"/>
  <c r="G701" i="11"/>
  <c r="H701" i="11"/>
  <c r="I701" i="11"/>
  <c r="J701" i="11"/>
  <c r="K701" i="11"/>
  <c r="L701" i="11"/>
  <c r="M701" i="11"/>
  <c r="N701" i="11"/>
  <c r="O701" i="11"/>
  <c r="P701" i="11"/>
  <c r="Q701" i="11"/>
  <c r="R701" i="11"/>
  <c r="S701" i="11"/>
  <c r="T701" i="11"/>
  <c r="U701" i="11"/>
  <c r="V701" i="11"/>
  <c r="W701" i="11"/>
  <c r="X701" i="11"/>
  <c r="Y701" i="11"/>
  <c r="A702" i="11"/>
  <c r="B702" i="11"/>
  <c r="C702" i="11"/>
  <c r="D702" i="11"/>
  <c r="E702" i="11"/>
  <c r="F702" i="11"/>
  <c r="G702" i="11"/>
  <c r="H702" i="11"/>
  <c r="I702" i="11"/>
  <c r="J702" i="11"/>
  <c r="K702" i="11"/>
  <c r="L702" i="11"/>
  <c r="M702" i="11"/>
  <c r="N702" i="11"/>
  <c r="O702" i="11"/>
  <c r="P702" i="11"/>
  <c r="Q702" i="11"/>
  <c r="R702" i="11"/>
  <c r="S702" i="11"/>
  <c r="T702" i="11"/>
  <c r="U702" i="11"/>
  <c r="V702" i="11"/>
  <c r="W702" i="11"/>
  <c r="X702" i="11"/>
  <c r="Y702" i="11"/>
  <c r="A703" i="11"/>
  <c r="B703" i="11"/>
  <c r="C703" i="11"/>
  <c r="D703" i="11"/>
  <c r="E703" i="11"/>
  <c r="F703" i="11"/>
  <c r="G703" i="11"/>
  <c r="H703" i="11"/>
  <c r="I703" i="11"/>
  <c r="J703" i="11"/>
  <c r="K703" i="11"/>
  <c r="L703" i="11"/>
  <c r="M703" i="11"/>
  <c r="N703" i="11"/>
  <c r="O703" i="11"/>
  <c r="P703" i="11"/>
  <c r="Q703" i="11"/>
  <c r="R703" i="11"/>
  <c r="S703" i="11"/>
  <c r="T703" i="11"/>
  <c r="U703" i="11"/>
  <c r="V703" i="11"/>
  <c r="W703" i="11"/>
  <c r="X703" i="11"/>
  <c r="Y703" i="11"/>
  <c r="A704" i="11"/>
  <c r="B704" i="11"/>
  <c r="C704" i="11"/>
  <c r="D704" i="11"/>
  <c r="E704" i="11"/>
  <c r="F704" i="11"/>
  <c r="G704" i="11"/>
  <c r="H704" i="11"/>
  <c r="I704" i="11"/>
  <c r="J704" i="11"/>
  <c r="K704" i="11"/>
  <c r="L704" i="11"/>
  <c r="M704" i="11"/>
  <c r="N704" i="11"/>
  <c r="O704" i="11"/>
  <c r="P704" i="11"/>
  <c r="Q704" i="11"/>
  <c r="R704" i="11"/>
  <c r="S704" i="11"/>
  <c r="T704" i="11"/>
  <c r="U704" i="11"/>
  <c r="V704" i="11"/>
  <c r="W704" i="11"/>
  <c r="X704" i="11"/>
  <c r="Y704" i="11"/>
  <c r="A705" i="11"/>
  <c r="B705" i="11"/>
  <c r="C705" i="11"/>
  <c r="D705" i="11"/>
  <c r="E705" i="11"/>
  <c r="F705" i="11"/>
  <c r="G705" i="11"/>
  <c r="H705" i="11"/>
  <c r="I705" i="11"/>
  <c r="J705" i="11"/>
  <c r="K705" i="11"/>
  <c r="L705" i="11"/>
  <c r="M705" i="11"/>
  <c r="N705" i="11"/>
  <c r="O705" i="11"/>
  <c r="P705" i="11"/>
  <c r="Q705" i="11"/>
  <c r="R705" i="11"/>
  <c r="S705" i="11"/>
  <c r="T705" i="11"/>
  <c r="U705" i="11"/>
  <c r="V705" i="11"/>
  <c r="W705" i="11"/>
  <c r="X705" i="11"/>
  <c r="Y705" i="11"/>
  <c r="A706" i="11"/>
  <c r="B706" i="11"/>
  <c r="C706" i="11"/>
  <c r="D706" i="11"/>
  <c r="E706" i="11"/>
  <c r="F706" i="11"/>
  <c r="G706" i="11"/>
  <c r="H706" i="11"/>
  <c r="I706" i="11"/>
  <c r="J706" i="11"/>
  <c r="K706" i="11"/>
  <c r="L706" i="11"/>
  <c r="M706" i="11"/>
  <c r="N706" i="11"/>
  <c r="O706" i="11"/>
  <c r="P706" i="11"/>
  <c r="Q706" i="11"/>
  <c r="R706" i="11"/>
  <c r="S706" i="11"/>
  <c r="T706" i="11"/>
  <c r="U706" i="11"/>
  <c r="V706" i="11"/>
  <c r="W706" i="11"/>
  <c r="X706" i="11"/>
  <c r="Y706" i="11"/>
  <c r="A707" i="11"/>
  <c r="B707" i="11"/>
  <c r="C707" i="11"/>
  <c r="D707" i="11"/>
  <c r="E707" i="11"/>
  <c r="F707" i="11"/>
  <c r="G707" i="11"/>
  <c r="H707" i="11"/>
  <c r="I707" i="11"/>
  <c r="J707" i="11"/>
  <c r="K707" i="11"/>
  <c r="L707" i="11"/>
  <c r="M707" i="11"/>
  <c r="N707" i="11"/>
  <c r="O707" i="11"/>
  <c r="P707" i="11"/>
  <c r="Q707" i="11"/>
  <c r="R707" i="11"/>
  <c r="S707" i="11"/>
  <c r="T707" i="11"/>
  <c r="U707" i="11"/>
  <c r="V707" i="11"/>
  <c r="W707" i="11"/>
  <c r="X707" i="11"/>
  <c r="Y707" i="11"/>
  <c r="A708" i="11"/>
  <c r="B708" i="11"/>
  <c r="C708" i="11"/>
  <c r="D708" i="11"/>
  <c r="E708" i="11"/>
  <c r="F708" i="11"/>
  <c r="G708" i="11"/>
  <c r="H708" i="11"/>
  <c r="I708" i="11"/>
  <c r="J708" i="11"/>
  <c r="K708" i="11"/>
  <c r="L708" i="11"/>
  <c r="M708" i="11"/>
  <c r="N708" i="11"/>
  <c r="O708" i="11"/>
  <c r="P708" i="11"/>
  <c r="Q708" i="11"/>
  <c r="R708" i="11"/>
  <c r="S708" i="11"/>
  <c r="T708" i="11"/>
  <c r="U708" i="11"/>
  <c r="V708" i="11"/>
  <c r="W708" i="11"/>
  <c r="X708" i="11"/>
  <c r="Y708" i="11"/>
  <c r="A709" i="11"/>
  <c r="B709" i="11"/>
  <c r="C709" i="11"/>
  <c r="D709" i="11"/>
  <c r="E709" i="11"/>
  <c r="F709" i="11"/>
  <c r="G709" i="11"/>
  <c r="H709" i="11"/>
  <c r="I709" i="11"/>
  <c r="J709" i="11"/>
  <c r="K709" i="11"/>
  <c r="L709" i="11"/>
  <c r="M709" i="11"/>
  <c r="N709" i="11"/>
  <c r="O709" i="11"/>
  <c r="P709" i="11"/>
  <c r="Q709" i="11"/>
  <c r="R709" i="11"/>
  <c r="S709" i="11"/>
  <c r="T709" i="11"/>
  <c r="U709" i="11"/>
  <c r="V709" i="11"/>
  <c r="W709" i="11"/>
  <c r="X709" i="11"/>
  <c r="Y709" i="11"/>
  <c r="A710" i="11"/>
  <c r="B710" i="11"/>
  <c r="C710" i="11"/>
  <c r="D710" i="11"/>
  <c r="E710" i="11"/>
  <c r="F710" i="11"/>
  <c r="G710" i="11"/>
  <c r="H710" i="11"/>
  <c r="I710" i="11"/>
  <c r="J710" i="11"/>
  <c r="K710" i="11"/>
  <c r="L710" i="11"/>
  <c r="M710" i="11"/>
  <c r="N710" i="11"/>
  <c r="O710" i="11"/>
  <c r="P710" i="11"/>
  <c r="Q710" i="11"/>
  <c r="R710" i="11"/>
  <c r="S710" i="11"/>
  <c r="T710" i="11"/>
  <c r="U710" i="11"/>
  <c r="V710" i="11"/>
  <c r="W710" i="11"/>
  <c r="X710" i="11"/>
  <c r="Y710" i="11"/>
  <c r="A711" i="11"/>
  <c r="B711" i="11"/>
  <c r="C711" i="11"/>
  <c r="D711" i="11"/>
  <c r="E711" i="11"/>
  <c r="F711" i="11"/>
  <c r="G711" i="11"/>
  <c r="H711" i="11"/>
  <c r="I711" i="11"/>
  <c r="J711" i="11"/>
  <c r="K711" i="11"/>
  <c r="L711" i="11"/>
  <c r="M711" i="11"/>
  <c r="N711" i="11"/>
  <c r="O711" i="11"/>
  <c r="P711" i="11"/>
  <c r="Q711" i="11"/>
  <c r="R711" i="11"/>
  <c r="S711" i="11"/>
  <c r="T711" i="11"/>
  <c r="U711" i="11"/>
  <c r="V711" i="11"/>
  <c r="W711" i="11"/>
  <c r="X711" i="11"/>
  <c r="Y711" i="11"/>
  <c r="A712" i="11"/>
  <c r="B712" i="11"/>
  <c r="C712" i="11"/>
  <c r="D712" i="11"/>
  <c r="E712" i="11"/>
  <c r="F712" i="11"/>
  <c r="G712" i="11"/>
  <c r="H712" i="11"/>
  <c r="I712" i="11"/>
  <c r="J712" i="11"/>
  <c r="K712" i="11"/>
  <c r="L712" i="11"/>
  <c r="M712" i="11"/>
  <c r="N712" i="11"/>
  <c r="O712" i="11"/>
  <c r="P712" i="11"/>
  <c r="Q712" i="11"/>
  <c r="R712" i="11"/>
  <c r="S712" i="11"/>
  <c r="T712" i="11"/>
  <c r="U712" i="11"/>
  <c r="V712" i="11"/>
  <c r="W712" i="11"/>
  <c r="X712" i="11"/>
  <c r="Y712" i="11"/>
  <c r="A713" i="11"/>
  <c r="B713" i="11"/>
  <c r="C713" i="11"/>
  <c r="D713" i="11"/>
  <c r="E713" i="11"/>
  <c r="F713" i="11"/>
  <c r="G713" i="11"/>
  <c r="H713" i="11"/>
  <c r="I713" i="11"/>
  <c r="J713" i="11"/>
  <c r="K713" i="11"/>
  <c r="L713" i="11"/>
  <c r="M713" i="11"/>
  <c r="N713" i="11"/>
  <c r="O713" i="11"/>
  <c r="P713" i="11"/>
  <c r="Q713" i="11"/>
  <c r="R713" i="11"/>
  <c r="S713" i="11"/>
  <c r="T713" i="11"/>
  <c r="U713" i="11"/>
  <c r="V713" i="11"/>
  <c r="W713" i="11"/>
  <c r="X713" i="11"/>
  <c r="Y713" i="11"/>
  <c r="A714" i="11"/>
  <c r="B714" i="11"/>
  <c r="C714" i="11"/>
  <c r="D714" i="11"/>
  <c r="E714" i="11"/>
  <c r="F714" i="11"/>
  <c r="G714" i="11"/>
  <c r="H714" i="11"/>
  <c r="I714" i="11"/>
  <c r="J714" i="11"/>
  <c r="K714" i="11"/>
  <c r="L714" i="11"/>
  <c r="M714" i="11"/>
  <c r="N714" i="11"/>
  <c r="O714" i="11"/>
  <c r="P714" i="11"/>
  <c r="Q714" i="11"/>
  <c r="R714" i="11"/>
  <c r="S714" i="11"/>
  <c r="T714" i="11"/>
  <c r="U714" i="11"/>
  <c r="V714" i="11"/>
  <c r="W714" i="11"/>
  <c r="X714" i="11"/>
  <c r="Y714" i="11"/>
  <c r="A715" i="11"/>
  <c r="B715" i="11"/>
  <c r="C715" i="11"/>
  <c r="D715" i="11"/>
  <c r="E715" i="11"/>
  <c r="F715" i="11"/>
  <c r="G715" i="11"/>
  <c r="H715" i="11"/>
  <c r="I715" i="11"/>
  <c r="J715" i="11"/>
  <c r="K715" i="11"/>
  <c r="L715" i="11"/>
  <c r="M715" i="11"/>
  <c r="N715" i="11"/>
  <c r="O715" i="11"/>
  <c r="P715" i="11"/>
  <c r="Q715" i="11"/>
  <c r="R715" i="11"/>
  <c r="S715" i="11"/>
  <c r="T715" i="11"/>
  <c r="U715" i="11"/>
  <c r="V715" i="11"/>
  <c r="W715" i="11"/>
  <c r="X715" i="11"/>
  <c r="Y715" i="11"/>
  <c r="A716" i="11"/>
  <c r="B716" i="11"/>
  <c r="C716" i="11"/>
  <c r="D716" i="11"/>
  <c r="E716" i="11"/>
  <c r="F716" i="11"/>
  <c r="G716" i="11"/>
  <c r="H716" i="11"/>
  <c r="I716" i="11"/>
  <c r="J716" i="11"/>
  <c r="K716" i="11"/>
  <c r="L716" i="11"/>
  <c r="M716" i="11"/>
  <c r="N716" i="11"/>
  <c r="O716" i="11"/>
  <c r="P716" i="11"/>
  <c r="Q716" i="11"/>
  <c r="R716" i="11"/>
  <c r="S716" i="11"/>
  <c r="T716" i="11"/>
  <c r="U716" i="11"/>
  <c r="V716" i="11"/>
  <c r="W716" i="11"/>
  <c r="X716" i="11"/>
  <c r="Y716" i="11"/>
  <c r="A717" i="11"/>
  <c r="B717" i="11"/>
  <c r="C717" i="11"/>
  <c r="D717" i="11"/>
  <c r="E717" i="11"/>
  <c r="F717" i="11"/>
  <c r="G717" i="11"/>
  <c r="H717" i="11"/>
  <c r="I717" i="11"/>
  <c r="J717" i="11"/>
  <c r="K717" i="11"/>
  <c r="L717" i="11"/>
  <c r="M717" i="11"/>
  <c r="N717" i="11"/>
  <c r="O717" i="11"/>
  <c r="P717" i="11"/>
  <c r="Q717" i="11"/>
  <c r="R717" i="11"/>
  <c r="S717" i="11"/>
  <c r="T717" i="11"/>
  <c r="U717" i="11"/>
  <c r="V717" i="11"/>
  <c r="W717" i="11"/>
  <c r="X717" i="11"/>
  <c r="Y717" i="11"/>
  <c r="A718" i="11"/>
  <c r="B718" i="11"/>
  <c r="C718" i="11"/>
  <c r="D718" i="11"/>
  <c r="E718" i="11"/>
  <c r="F718" i="11"/>
  <c r="G718" i="11"/>
  <c r="H718" i="11"/>
  <c r="I718" i="11"/>
  <c r="J718" i="11"/>
  <c r="K718" i="11"/>
  <c r="L718" i="11"/>
  <c r="M718" i="11"/>
  <c r="N718" i="11"/>
  <c r="O718" i="11"/>
  <c r="P718" i="11"/>
  <c r="Q718" i="11"/>
  <c r="R718" i="11"/>
  <c r="S718" i="11"/>
  <c r="T718" i="11"/>
  <c r="U718" i="11"/>
  <c r="V718" i="11"/>
  <c r="W718" i="11"/>
  <c r="X718" i="11"/>
  <c r="Y718" i="11"/>
  <c r="A719" i="11"/>
  <c r="B719" i="11"/>
  <c r="C719" i="11"/>
  <c r="D719" i="11"/>
  <c r="E719" i="11"/>
  <c r="F719" i="11"/>
  <c r="G719" i="11"/>
  <c r="H719" i="11"/>
  <c r="I719" i="11"/>
  <c r="J719" i="11"/>
  <c r="K719" i="11"/>
  <c r="L719" i="11"/>
  <c r="M719" i="11"/>
  <c r="N719" i="11"/>
  <c r="O719" i="11"/>
  <c r="P719" i="11"/>
  <c r="Q719" i="11"/>
  <c r="R719" i="11"/>
  <c r="S719" i="11"/>
  <c r="T719" i="11"/>
  <c r="U719" i="11"/>
  <c r="V719" i="11"/>
  <c r="W719" i="11"/>
  <c r="X719" i="11"/>
  <c r="Y719" i="11"/>
  <c r="A720" i="11"/>
  <c r="B720" i="11"/>
  <c r="C720" i="11"/>
  <c r="D720" i="11"/>
  <c r="E720" i="11"/>
  <c r="F720" i="11"/>
  <c r="G720" i="11"/>
  <c r="H720" i="11"/>
  <c r="I720" i="11"/>
  <c r="J720" i="11"/>
  <c r="K720" i="11"/>
  <c r="L720" i="11"/>
  <c r="M720" i="11"/>
  <c r="N720" i="11"/>
  <c r="O720" i="11"/>
  <c r="P720" i="11"/>
  <c r="Q720" i="11"/>
  <c r="R720" i="11"/>
  <c r="S720" i="11"/>
  <c r="T720" i="11"/>
  <c r="U720" i="11"/>
  <c r="V720" i="11"/>
  <c r="W720" i="11"/>
  <c r="X720" i="11"/>
  <c r="Y720" i="11"/>
  <c r="A721" i="11"/>
  <c r="B721" i="11"/>
  <c r="C721" i="11"/>
  <c r="D721" i="11"/>
  <c r="E721" i="11"/>
  <c r="F721" i="11"/>
  <c r="G721" i="11"/>
  <c r="H721" i="11"/>
  <c r="I721" i="11"/>
  <c r="J721" i="11"/>
  <c r="K721" i="11"/>
  <c r="L721" i="11"/>
  <c r="M721" i="11"/>
  <c r="N721" i="11"/>
  <c r="O721" i="11"/>
  <c r="P721" i="11"/>
  <c r="Q721" i="11"/>
  <c r="R721" i="11"/>
  <c r="S721" i="11"/>
  <c r="T721" i="11"/>
  <c r="U721" i="11"/>
  <c r="V721" i="11"/>
  <c r="W721" i="11"/>
  <c r="X721" i="11"/>
  <c r="Y721" i="11"/>
  <c r="A722" i="11"/>
  <c r="B722" i="11"/>
  <c r="C722" i="11"/>
  <c r="D722" i="11"/>
  <c r="E722" i="11"/>
  <c r="F722" i="11"/>
  <c r="G722" i="11"/>
  <c r="H722" i="11"/>
  <c r="I722" i="11"/>
  <c r="J722" i="11"/>
  <c r="K722" i="11"/>
  <c r="L722" i="11"/>
  <c r="M722" i="11"/>
  <c r="N722" i="11"/>
  <c r="O722" i="11"/>
  <c r="P722" i="11"/>
  <c r="Q722" i="11"/>
  <c r="R722" i="11"/>
  <c r="S722" i="11"/>
  <c r="T722" i="11"/>
  <c r="U722" i="11"/>
  <c r="V722" i="11"/>
  <c r="W722" i="11"/>
  <c r="X722" i="11"/>
  <c r="Y722" i="11"/>
  <c r="A723" i="11"/>
  <c r="B723" i="11"/>
  <c r="C723" i="11"/>
  <c r="D723" i="11"/>
  <c r="E723" i="11"/>
  <c r="F723" i="11"/>
  <c r="G723" i="11"/>
  <c r="H723" i="11"/>
  <c r="I723" i="11"/>
  <c r="J723" i="11"/>
  <c r="K723" i="11"/>
  <c r="L723" i="11"/>
  <c r="M723" i="11"/>
  <c r="N723" i="11"/>
  <c r="O723" i="11"/>
  <c r="P723" i="11"/>
  <c r="Q723" i="11"/>
  <c r="R723" i="11"/>
  <c r="S723" i="11"/>
  <c r="T723" i="11"/>
  <c r="U723" i="11"/>
  <c r="V723" i="11"/>
  <c r="W723" i="11"/>
  <c r="X723" i="11"/>
  <c r="Y723" i="11"/>
  <c r="A724" i="11"/>
  <c r="B724" i="11"/>
  <c r="C724" i="11"/>
  <c r="D724" i="11"/>
  <c r="E724" i="11"/>
  <c r="F724" i="11"/>
  <c r="G724" i="11"/>
  <c r="H724" i="11"/>
  <c r="I724" i="11"/>
  <c r="J724" i="11"/>
  <c r="K724" i="11"/>
  <c r="L724" i="11"/>
  <c r="M724" i="11"/>
  <c r="N724" i="11"/>
  <c r="O724" i="11"/>
  <c r="P724" i="11"/>
  <c r="Q724" i="11"/>
  <c r="R724" i="11"/>
  <c r="S724" i="11"/>
  <c r="T724" i="11"/>
  <c r="U724" i="11"/>
  <c r="V724" i="11"/>
  <c r="W724" i="11"/>
  <c r="X724" i="11"/>
  <c r="Y724" i="11"/>
  <c r="A725" i="11"/>
  <c r="B725" i="11"/>
  <c r="C725" i="11"/>
  <c r="D725" i="11"/>
  <c r="E725" i="11"/>
  <c r="F725" i="11"/>
  <c r="G725" i="11"/>
  <c r="H725" i="11"/>
  <c r="I725" i="11"/>
  <c r="J725" i="11"/>
  <c r="K725" i="11"/>
  <c r="L725" i="11"/>
  <c r="M725" i="11"/>
  <c r="N725" i="11"/>
  <c r="O725" i="11"/>
  <c r="P725" i="11"/>
  <c r="Q725" i="11"/>
  <c r="R725" i="11"/>
  <c r="S725" i="11"/>
  <c r="T725" i="11"/>
  <c r="U725" i="11"/>
  <c r="V725" i="11"/>
  <c r="W725" i="11"/>
  <c r="X725" i="11"/>
  <c r="Y725" i="11"/>
  <c r="A726" i="11"/>
  <c r="B726" i="11"/>
  <c r="C726" i="11"/>
  <c r="D726" i="11"/>
  <c r="E726" i="11"/>
  <c r="F726" i="11"/>
  <c r="G726" i="11"/>
  <c r="H726" i="11"/>
  <c r="I726" i="11"/>
  <c r="J726" i="11"/>
  <c r="K726" i="11"/>
  <c r="L726" i="11"/>
  <c r="M726" i="11"/>
  <c r="N726" i="11"/>
  <c r="O726" i="11"/>
  <c r="P726" i="11"/>
  <c r="Q726" i="11"/>
  <c r="R726" i="11"/>
  <c r="S726" i="11"/>
  <c r="T726" i="11"/>
  <c r="U726" i="11"/>
  <c r="V726" i="11"/>
  <c r="W726" i="11"/>
  <c r="X726" i="11"/>
  <c r="Y726" i="11"/>
  <c r="A727" i="11"/>
  <c r="B727" i="11"/>
  <c r="C727" i="11"/>
  <c r="D727" i="11"/>
  <c r="E727" i="11"/>
  <c r="F727" i="11"/>
  <c r="G727" i="11"/>
  <c r="H727" i="11"/>
  <c r="I727" i="11"/>
  <c r="J727" i="11"/>
  <c r="K727" i="11"/>
  <c r="L727" i="11"/>
  <c r="M727" i="11"/>
  <c r="N727" i="11"/>
  <c r="O727" i="11"/>
  <c r="P727" i="11"/>
  <c r="Q727" i="11"/>
  <c r="R727" i="11"/>
  <c r="S727" i="11"/>
  <c r="T727" i="11"/>
  <c r="U727" i="11"/>
  <c r="V727" i="11"/>
  <c r="W727" i="11"/>
  <c r="X727" i="11"/>
  <c r="Y727" i="11"/>
  <c r="B2" i="11"/>
  <c r="C2" i="11"/>
  <c r="D2" i="11"/>
  <c r="E2" i="11"/>
  <c r="F2" i="1"/>
  <c r="F2" i="11"/>
  <c r="G2" i="1"/>
  <c r="G2" i="11"/>
  <c r="H2" i="1"/>
  <c r="H2" i="11"/>
  <c r="I2" i="1"/>
  <c r="I2" i="11"/>
  <c r="J2" i="1"/>
  <c r="J2" i="11"/>
  <c r="K2" i="11"/>
  <c r="L2" i="11"/>
  <c r="M2" i="11"/>
  <c r="N2" i="11"/>
  <c r="O2" i="11"/>
  <c r="P2" i="11"/>
  <c r="Q2" i="11"/>
  <c r="R2" i="11"/>
  <c r="S2" i="11"/>
  <c r="T2" i="11"/>
  <c r="U2" i="11"/>
  <c r="V2" i="11"/>
  <c r="W2" i="11"/>
  <c r="X2" i="11"/>
  <c r="Y2" i="11"/>
  <c r="B21" i="12"/>
  <c r="D22" i="12"/>
  <c r="D23" i="12"/>
  <c r="D24" i="12"/>
  <c r="D25" i="12"/>
  <c r="D26" i="12"/>
  <c r="D27" i="12"/>
  <c r="D28" i="12"/>
  <c r="D29" i="12"/>
  <c r="D30" i="12"/>
  <c r="D31" i="12"/>
  <c r="D32" i="12"/>
  <c r="D33" i="12"/>
  <c r="D34" i="12"/>
  <c r="D35" i="12"/>
  <c r="D36" i="12"/>
  <c r="D37" i="12"/>
  <c r="D38" i="12"/>
  <c r="D39" i="12"/>
  <c r="D40" i="12"/>
  <c r="D41" i="12"/>
  <c r="D42" i="12"/>
  <c r="D43" i="12"/>
  <c r="D44" i="12"/>
  <c r="D45" i="12"/>
  <c r="D46" i="12"/>
  <c r="D47" i="12"/>
  <c r="D48" i="12"/>
  <c r="D49" i="12"/>
  <c r="D50" i="12"/>
  <c r="D51" i="12"/>
  <c r="D52" i="12"/>
  <c r="D53" i="12"/>
  <c r="D54" i="12"/>
  <c r="D55" i="12"/>
  <c r="D56" i="12"/>
  <c r="D57" i="12"/>
  <c r="D58" i="12"/>
  <c r="D59" i="12"/>
  <c r="D60" i="12"/>
  <c r="D61" i="12"/>
  <c r="D62" i="12"/>
  <c r="D63" i="12"/>
  <c r="D64" i="12"/>
  <c r="D65" i="12"/>
  <c r="D66" i="12"/>
  <c r="D67" i="12"/>
  <c r="D68" i="12"/>
  <c r="D69" i="12"/>
  <c r="D70" i="12"/>
  <c r="D71" i="12"/>
  <c r="D72" i="12"/>
  <c r="D73" i="12"/>
  <c r="D74" i="12"/>
  <c r="D75" i="12"/>
  <c r="D76" i="12"/>
  <c r="D77" i="12"/>
  <c r="D78" i="12"/>
  <c r="D79" i="12"/>
  <c r="D80" i="12"/>
  <c r="D81" i="12"/>
  <c r="D82" i="12"/>
  <c r="D83" i="12"/>
  <c r="D84" i="12"/>
  <c r="D85" i="12"/>
  <c r="D86" i="12"/>
  <c r="D87" i="12"/>
  <c r="D88" i="12"/>
  <c r="D89" i="12"/>
  <c r="D90" i="12"/>
  <c r="D21" i="12"/>
  <c r="B9" i="12"/>
  <c r="B8" i="12"/>
  <c r="B22" i="12"/>
  <c r="B23" i="12"/>
  <c r="B24" i="12"/>
  <c r="B25" i="12"/>
  <c r="B26" i="12"/>
  <c r="B27" i="12"/>
  <c r="B28" i="12"/>
  <c r="B29" i="12"/>
  <c r="B30" i="12"/>
  <c r="B31" i="12"/>
  <c r="B32" i="12"/>
  <c r="B33" i="12"/>
  <c r="B34" i="12"/>
  <c r="B35" i="12"/>
  <c r="B36" i="12"/>
  <c r="B37" i="12"/>
  <c r="B38" i="12"/>
  <c r="B39" i="12"/>
  <c r="B40" i="12"/>
  <c r="B41" i="12"/>
  <c r="B42" i="12"/>
  <c r="B43" i="12"/>
  <c r="B44" i="12"/>
  <c r="B45" i="12"/>
  <c r="B46" i="12"/>
  <c r="B47" i="12"/>
  <c r="B48" i="12"/>
  <c r="B49" i="12"/>
  <c r="B50" i="12"/>
  <c r="B51" i="12"/>
  <c r="B52" i="12"/>
  <c r="B53" i="12"/>
  <c r="B54" i="12"/>
  <c r="B55" i="12"/>
  <c r="B56" i="12"/>
  <c r="B57" i="12"/>
  <c r="B58" i="12"/>
  <c r="B59" i="12"/>
  <c r="B60" i="12"/>
  <c r="B61" i="12"/>
  <c r="B62" i="12"/>
  <c r="B63" i="12"/>
  <c r="B64" i="12"/>
  <c r="B65" i="12"/>
  <c r="B66" i="12"/>
  <c r="B67" i="12"/>
  <c r="B68" i="12"/>
  <c r="B69" i="12"/>
  <c r="B70" i="12"/>
  <c r="B71" i="12"/>
  <c r="B72" i="12"/>
  <c r="B73" i="12"/>
  <c r="B74" i="12"/>
  <c r="B75" i="12"/>
  <c r="B76" i="12"/>
  <c r="B77" i="12"/>
  <c r="B78" i="12"/>
  <c r="B79" i="12"/>
  <c r="B80" i="12"/>
  <c r="B81" i="12"/>
  <c r="B82" i="12"/>
  <c r="B83" i="12"/>
  <c r="B84" i="12"/>
  <c r="B85" i="12"/>
  <c r="B86" i="12"/>
  <c r="B87" i="12"/>
  <c r="B88" i="12"/>
  <c r="B89" i="12"/>
  <c r="B90" i="12"/>
  <c r="E3" i="12"/>
  <c r="E4" i="12"/>
  <c r="E5" i="12"/>
  <c r="E6" i="12"/>
  <c r="E7" i="12"/>
  <c r="E8" i="12"/>
  <c r="E9" i="12"/>
  <c r="E10" i="12"/>
  <c r="E3" i="18"/>
  <c r="H3" i="18"/>
  <c r="J3" i="18"/>
  <c r="E4" i="18"/>
  <c r="H4" i="18"/>
  <c r="J4" i="18"/>
  <c r="E5" i="18"/>
  <c r="H5" i="18"/>
  <c r="J5" i="18"/>
  <c r="E6" i="18"/>
  <c r="H6" i="18"/>
  <c r="J6" i="18"/>
  <c r="E7" i="18"/>
  <c r="H7" i="18"/>
  <c r="J7" i="18"/>
  <c r="E8" i="18"/>
  <c r="H8" i="18"/>
  <c r="J8" i="18"/>
  <c r="E9" i="18"/>
  <c r="H9" i="18"/>
  <c r="J9" i="18"/>
  <c r="E10" i="18"/>
  <c r="H10" i="18"/>
  <c r="J10" i="18"/>
  <c r="E11" i="18"/>
  <c r="H11" i="18"/>
  <c r="J11" i="18"/>
  <c r="E12" i="18"/>
  <c r="H12" i="18"/>
  <c r="J12" i="18"/>
  <c r="E13" i="18"/>
  <c r="H13" i="18"/>
  <c r="J13" i="18"/>
  <c r="E14" i="18"/>
  <c r="H14" i="18"/>
  <c r="J14" i="18"/>
  <c r="E15" i="18"/>
  <c r="H15" i="18"/>
  <c r="J15" i="18"/>
  <c r="E16" i="18"/>
  <c r="H16" i="18"/>
  <c r="J16" i="18"/>
  <c r="E17" i="18"/>
  <c r="H17" i="18"/>
  <c r="J17" i="18"/>
  <c r="E18" i="18"/>
  <c r="H18" i="18"/>
  <c r="J18" i="18"/>
  <c r="E19" i="18"/>
  <c r="H19" i="18"/>
  <c r="J19" i="18"/>
  <c r="E20" i="18"/>
  <c r="H20" i="18"/>
  <c r="J20" i="18"/>
  <c r="E21" i="18"/>
  <c r="H21" i="18"/>
  <c r="J21" i="18"/>
  <c r="E22" i="18"/>
  <c r="H22" i="18"/>
  <c r="J22" i="18"/>
  <c r="E23" i="18"/>
  <c r="H23" i="18"/>
  <c r="J23" i="18"/>
  <c r="J2" i="18"/>
  <c r="E2" i="18"/>
  <c r="H2" i="18"/>
  <c r="A830" i="11"/>
  <c r="B830" i="11"/>
  <c r="C830" i="11"/>
  <c r="D830" i="11"/>
  <c r="E830" i="11"/>
  <c r="F830" i="11"/>
  <c r="G830" i="11"/>
  <c r="H55" i="6"/>
  <c r="H830" i="11"/>
  <c r="I55" i="6"/>
  <c r="I830" i="11"/>
  <c r="J55" i="6"/>
  <c r="J830" i="11"/>
  <c r="K830" i="11"/>
  <c r="L830" i="11"/>
  <c r="M830" i="11"/>
  <c r="N830" i="11"/>
  <c r="O830" i="11"/>
  <c r="P830" i="11"/>
  <c r="Q830" i="11"/>
  <c r="R830" i="11"/>
  <c r="S830" i="11"/>
  <c r="T830" i="11"/>
  <c r="U830" i="11"/>
  <c r="V830" i="11"/>
  <c r="W830" i="11"/>
  <c r="X830" i="11"/>
  <c r="Y830" i="11"/>
  <c r="A831" i="11"/>
  <c r="B831" i="11"/>
  <c r="C831" i="11"/>
  <c r="D831" i="11"/>
  <c r="E831" i="11"/>
  <c r="F831" i="11"/>
  <c r="G831" i="11"/>
  <c r="H56" i="6"/>
  <c r="H831" i="11"/>
  <c r="I56" i="6"/>
  <c r="I831" i="11"/>
  <c r="J56" i="6"/>
  <c r="J831" i="11"/>
  <c r="K831" i="11"/>
  <c r="L831" i="11"/>
  <c r="M831" i="11"/>
  <c r="N831" i="11"/>
  <c r="O831" i="11"/>
  <c r="P831" i="11"/>
  <c r="Q831" i="11"/>
  <c r="R831" i="11"/>
  <c r="S831" i="11"/>
  <c r="T831" i="11"/>
  <c r="U831" i="11"/>
  <c r="V831" i="11"/>
  <c r="W831" i="11"/>
  <c r="X831" i="11"/>
  <c r="Y831" i="11"/>
  <c r="A832" i="11"/>
  <c r="B832" i="11"/>
  <c r="C832" i="11"/>
  <c r="D832" i="11"/>
  <c r="E832" i="11"/>
  <c r="F832" i="11"/>
  <c r="G832" i="11"/>
  <c r="H57" i="6"/>
  <c r="H832" i="11"/>
  <c r="I57" i="6"/>
  <c r="I832" i="11"/>
  <c r="J57" i="6"/>
  <c r="J832" i="11"/>
  <c r="K832" i="11"/>
  <c r="L832" i="11"/>
  <c r="M832" i="11"/>
  <c r="N832" i="11"/>
  <c r="O832" i="11"/>
  <c r="P832" i="11"/>
  <c r="Q832" i="11"/>
  <c r="R832" i="11"/>
  <c r="S832" i="11"/>
  <c r="T832" i="11"/>
  <c r="U832" i="11"/>
  <c r="V832" i="11"/>
  <c r="W832" i="11"/>
  <c r="X832" i="11"/>
  <c r="Y832" i="11"/>
  <c r="A833" i="11"/>
  <c r="B833" i="11"/>
  <c r="C833" i="11"/>
  <c r="D833" i="11"/>
  <c r="E833" i="11"/>
  <c r="F833" i="11"/>
  <c r="G833" i="11"/>
  <c r="H58" i="6"/>
  <c r="H833" i="11"/>
  <c r="I58" i="6"/>
  <c r="I833" i="11"/>
  <c r="J58" i="6"/>
  <c r="J833" i="11"/>
  <c r="K833" i="11"/>
  <c r="L833" i="11"/>
  <c r="M833" i="11"/>
  <c r="N833" i="11"/>
  <c r="O833" i="11"/>
  <c r="P833" i="11"/>
  <c r="Q833" i="11"/>
  <c r="R833" i="11"/>
  <c r="S833" i="11"/>
  <c r="T833" i="11"/>
  <c r="U833" i="11"/>
  <c r="V833" i="11"/>
  <c r="W833" i="11"/>
  <c r="X833" i="11"/>
  <c r="Y833" i="11"/>
  <c r="A834" i="11"/>
  <c r="B834" i="11"/>
  <c r="C834" i="11"/>
  <c r="D834" i="11"/>
  <c r="E834" i="11"/>
  <c r="F834" i="11"/>
  <c r="G834" i="11"/>
  <c r="H59" i="6"/>
  <c r="H834" i="11"/>
  <c r="I59" i="6"/>
  <c r="I834" i="11"/>
  <c r="J59" i="6"/>
  <c r="J834" i="11"/>
  <c r="K834" i="11"/>
  <c r="L834" i="11"/>
  <c r="M834" i="11"/>
  <c r="N834" i="11"/>
  <c r="O834" i="11"/>
  <c r="P834" i="11"/>
  <c r="Q834" i="11"/>
  <c r="R834" i="11"/>
  <c r="S834" i="11"/>
  <c r="T834" i="11"/>
  <c r="U834" i="11"/>
  <c r="V834" i="11"/>
  <c r="W834" i="11"/>
  <c r="X834" i="11"/>
  <c r="Y834" i="11"/>
  <c r="A835" i="11"/>
  <c r="B835" i="11"/>
  <c r="C835" i="11"/>
  <c r="D835" i="11"/>
  <c r="E835" i="11"/>
  <c r="F835" i="11"/>
  <c r="G835" i="11"/>
  <c r="H60" i="6"/>
  <c r="H835" i="11"/>
  <c r="I60" i="6"/>
  <c r="I835" i="11"/>
  <c r="J60" i="6"/>
  <c r="J835" i="11"/>
  <c r="K835" i="11"/>
  <c r="L835" i="11"/>
  <c r="M835" i="11"/>
  <c r="N835" i="11"/>
  <c r="O835" i="11"/>
  <c r="P835" i="11"/>
  <c r="Q835" i="11"/>
  <c r="R835" i="11"/>
  <c r="S835" i="11"/>
  <c r="T835" i="11"/>
  <c r="U835" i="11"/>
  <c r="V835" i="11"/>
  <c r="W835" i="11"/>
  <c r="X835" i="11"/>
  <c r="Y835" i="11"/>
  <c r="A836" i="11"/>
  <c r="B836" i="11"/>
  <c r="C836" i="11"/>
  <c r="D836" i="11"/>
  <c r="E836" i="11"/>
  <c r="F836" i="11"/>
  <c r="G836" i="11"/>
  <c r="H61" i="6"/>
  <c r="H836" i="11"/>
  <c r="I61" i="6"/>
  <c r="I836" i="11"/>
  <c r="J61" i="6"/>
  <c r="J836" i="11"/>
  <c r="K836" i="11"/>
  <c r="L836" i="11"/>
  <c r="M836" i="11"/>
  <c r="N836" i="11"/>
  <c r="O836" i="11"/>
  <c r="P836" i="11"/>
  <c r="Q836" i="11"/>
  <c r="R836" i="11"/>
  <c r="S836" i="11"/>
  <c r="T836" i="11"/>
  <c r="U836" i="11"/>
  <c r="V836" i="11"/>
  <c r="W836" i="11"/>
  <c r="X836" i="11"/>
  <c r="Y836" i="11"/>
  <c r="A837" i="11"/>
  <c r="B837" i="11"/>
  <c r="C837" i="11"/>
  <c r="D837" i="11"/>
  <c r="E837" i="11"/>
  <c r="F837" i="11"/>
  <c r="G837" i="11"/>
  <c r="H62" i="6"/>
  <c r="H837" i="11"/>
  <c r="I62" i="6"/>
  <c r="I837" i="11"/>
  <c r="J62" i="6"/>
  <c r="J837" i="11"/>
  <c r="K837" i="11"/>
  <c r="L837" i="11"/>
  <c r="M837" i="11"/>
  <c r="N837" i="11"/>
  <c r="O837" i="11"/>
  <c r="P837" i="11"/>
  <c r="Q837" i="11"/>
  <c r="R837" i="11"/>
  <c r="S837" i="11"/>
  <c r="T837" i="11"/>
  <c r="U837" i="11"/>
  <c r="V837" i="11"/>
  <c r="W837" i="11"/>
  <c r="X837" i="11"/>
  <c r="Y837" i="11"/>
  <c r="A838" i="11"/>
  <c r="B838" i="11"/>
  <c r="C838" i="11"/>
  <c r="D838" i="11"/>
  <c r="E838" i="11"/>
  <c r="F838" i="11"/>
  <c r="G838" i="11"/>
  <c r="H63" i="6"/>
  <c r="H838" i="11"/>
  <c r="I63" i="6"/>
  <c r="I838" i="11"/>
  <c r="J63" i="6"/>
  <c r="J838" i="11"/>
  <c r="K838" i="11"/>
  <c r="L838" i="11"/>
  <c r="M838" i="11"/>
  <c r="N838" i="11"/>
  <c r="O838" i="11"/>
  <c r="P838" i="11"/>
  <c r="Q838" i="11"/>
  <c r="R838" i="11"/>
  <c r="S838" i="11"/>
  <c r="T838" i="11"/>
  <c r="U838" i="11"/>
  <c r="V838" i="11"/>
  <c r="W838" i="11"/>
  <c r="X838" i="11"/>
  <c r="Y838" i="11"/>
  <c r="A839" i="11"/>
  <c r="B839" i="11"/>
  <c r="C839" i="11"/>
  <c r="D839" i="11"/>
  <c r="E839" i="11"/>
  <c r="F839" i="11"/>
  <c r="G839" i="11"/>
  <c r="H64" i="6"/>
  <c r="H839" i="11"/>
  <c r="I64" i="6"/>
  <c r="I839" i="11"/>
  <c r="J64" i="6"/>
  <c r="J839" i="11"/>
  <c r="K839" i="11"/>
  <c r="L839" i="11"/>
  <c r="M839" i="11"/>
  <c r="N839" i="11"/>
  <c r="O839" i="11"/>
  <c r="P839" i="11"/>
  <c r="Q839" i="11"/>
  <c r="R839" i="11"/>
  <c r="S839" i="11"/>
  <c r="T839" i="11"/>
  <c r="U839" i="11"/>
  <c r="V839" i="11"/>
  <c r="W839" i="11"/>
  <c r="X839" i="11"/>
  <c r="Y839" i="11"/>
  <c r="A840" i="11"/>
  <c r="B840" i="11"/>
  <c r="C840" i="11"/>
  <c r="D840" i="11"/>
  <c r="E840" i="11"/>
  <c r="F840" i="11"/>
  <c r="G840" i="11"/>
  <c r="H65" i="6"/>
  <c r="H840" i="11"/>
  <c r="I65" i="6"/>
  <c r="I840" i="11"/>
  <c r="J65" i="6"/>
  <c r="J840" i="11"/>
  <c r="K840" i="11"/>
  <c r="L840" i="11"/>
  <c r="M840" i="11"/>
  <c r="N840" i="11"/>
  <c r="O840" i="11"/>
  <c r="P840" i="11"/>
  <c r="Q840" i="11"/>
  <c r="R840" i="11"/>
  <c r="S840" i="11"/>
  <c r="T840" i="11"/>
  <c r="U840" i="11"/>
  <c r="V840" i="11"/>
  <c r="W840" i="11"/>
  <c r="X840" i="11"/>
  <c r="Y840" i="11"/>
  <c r="A841" i="11"/>
  <c r="B841" i="11"/>
  <c r="C841" i="11"/>
  <c r="D841" i="11"/>
  <c r="E841" i="11"/>
  <c r="F841" i="11"/>
  <c r="G841" i="11"/>
  <c r="H66" i="6"/>
  <c r="H841" i="11"/>
  <c r="I66" i="6"/>
  <c r="I841" i="11"/>
  <c r="J66" i="6"/>
  <c r="J841" i="11"/>
  <c r="K841" i="11"/>
  <c r="L841" i="11"/>
  <c r="M841" i="11"/>
  <c r="N841" i="11"/>
  <c r="O841" i="11"/>
  <c r="P841" i="11"/>
  <c r="Q841" i="11"/>
  <c r="R841" i="11"/>
  <c r="S841" i="11"/>
  <c r="T841" i="11"/>
  <c r="U841" i="11"/>
  <c r="V841" i="11"/>
  <c r="W841" i="11"/>
  <c r="X841" i="11"/>
  <c r="Y841" i="11"/>
  <c r="A842" i="11"/>
  <c r="B842" i="11"/>
  <c r="C842" i="11"/>
  <c r="D842" i="11"/>
  <c r="E842" i="11"/>
  <c r="F842" i="11"/>
  <c r="G842" i="11"/>
  <c r="H67" i="6"/>
  <c r="H842" i="11"/>
  <c r="I67" i="6"/>
  <c r="I842" i="11"/>
  <c r="J67" i="6"/>
  <c r="J842" i="11"/>
  <c r="K842" i="11"/>
  <c r="L842" i="11"/>
  <c r="M842" i="11"/>
  <c r="N842" i="11"/>
  <c r="O842" i="11"/>
  <c r="P842" i="11"/>
  <c r="Q842" i="11"/>
  <c r="R842" i="11"/>
  <c r="S842" i="11"/>
  <c r="T842" i="11"/>
  <c r="U842" i="11"/>
  <c r="V842" i="11"/>
  <c r="W842" i="11"/>
  <c r="X842" i="11"/>
  <c r="Y842" i="11"/>
  <c r="A843" i="11"/>
  <c r="B843" i="11"/>
  <c r="C843" i="11"/>
  <c r="D843" i="11"/>
  <c r="E843" i="11"/>
  <c r="F843" i="11"/>
  <c r="G843" i="11"/>
  <c r="H68" i="6"/>
  <c r="H843" i="11"/>
  <c r="I68" i="6"/>
  <c r="I843" i="11"/>
  <c r="J68" i="6"/>
  <c r="J843" i="11"/>
  <c r="K843" i="11"/>
  <c r="L843" i="11"/>
  <c r="M843" i="11"/>
  <c r="N843" i="11"/>
  <c r="O843" i="11"/>
  <c r="P843" i="11"/>
  <c r="Q843" i="11"/>
  <c r="R843" i="11"/>
  <c r="S843" i="11"/>
  <c r="T843" i="11"/>
  <c r="U843" i="11"/>
  <c r="V843" i="11"/>
  <c r="W843" i="11"/>
  <c r="X843" i="11"/>
  <c r="Y843" i="11"/>
  <c r="A844" i="11"/>
  <c r="B844" i="11"/>
  <c r="C844" i="11"/>
  <c r="D844" i="11"/>
  <c r="E844" i="11"/>
  <c r="F844" i="11"/>
  <c r="G844" i="11"/>
  <c r="H69" i="6"/>
  <c r="H844" i="11"/>
  <c r="I69" i="6"/>
  <c r="I844" i="11"/>
  <c r="J69" i="6"/>
  <c r="J844" i="11"/>
  <c r="K844" i="11"/>
  <c r="L844" i="11"/>
  <c r="M844" i="11"/>
  <c r="N844" i="11"/>
  <c r="O844" i="11"/>
  <c r="P844" i="11"/>
  <c r="Q844" i="11"/>
  <c r="R844" i="11"/>
  <c r="S844" i="11"/>
  <c r="T844" i="11"/>
  <c r="U844" i="11"/>
  <c r="V844" i="11"/>
  <c r="W844" i="11"/>
  <c r="X844" i="11"/>
  <c r="Y844" i="11"/>
  <c r="A845" i="11"/>
  <c r="B845" i="11"/>
  <c r="C845" i="11"/>
  <c r="D845" i="11"/>
  <c r="E845" i="11"/>
  <c r="F845" i="11"/>
  <c r="G845" i="11"/>
  <c r="H70" i="6"/>
  <c r="H845" i="11"/>
  <c r="I70" i="6"/>
  <c r="I845" i="11"/>
  <c r="J70" i="6"/>
  <c r="J845" i="11"/>
  <c r="K845" i="11"/>
  <c r="L845" i="11"/>
  <c r="M845" i="11"/>
  <c r="N845" i="11"/>
  <c r="O845" i="11"/>
  <c r="P845" i="11"/>
  <c r="Q845" i="11"/>
  <c r="R845" i="11"/>
  <c r="S845" i="11"/>
  <c r="T845" i="11"/>
  <c r="U845" i="11"/>
  <c r="V845" i="11"/>
  <c r="W845" i="11"/>
  <c r="X845" i="11"/>
  <c r="Y845" i="11"/>
  <c r="A846" i="11"/>
  <c r="B846" i="11"/>
  <c r="C846" i="11"/>
  <c r="D846" i="11"/>
  <c r="E846" i="11"/>
  <c r="F846" i="11"/>
  <c r="G846" i="11"/>
  <c r="H71" i="6"/>
  <c r="H846" i="11"/>
  <c r="I71" i="6"/>
  <c r="I846" i="11"/>
  <c r="J71" i="6"/>
  <c r="J846" i="11"/>
  <c r="K846" i="11"/>
  <c r="L846" i="11"/>
  <c r="M846" i="11"/>
  <c r="N846" i="11"/>
  <c r="O846" i="11"/>
  <c r="P846" i="11"/>
  <c r="Q846" i="11"/>
  <c r="R846" i="11"/>
  <c r="S846" i="11"/>
  <c r="T846" i="11"/>
  <c r="U846" i="11"/>
  <c r="V846" i="11"/>
  <c r="W846" i="11"/>
  <c r="X846" i="11"/>
  <c r="Y846" i="11"/>
  <c r="A847" i="11"/>
  <c r="B847" i="11"/>
  <c r="C847" i="11"/>
  <c r="D847" i="11"/>
  <c r="E847" i="11"/>
  <c r="F847" i="11"/>
  <c r="G847" i="11"/>
  <c r="H72" i="6"/>
  <c r="H847" i="11"/>
  <c r="I72" i="6"/>
  <c r="I847" i="11"/>
  <c r="J72" i="6"/>
  <c r="J847" i="11"/>
  <c r="K847" i="11"/>
  <c r="L847" i="11"/>
  <c r="M847" i="11"/>
  <c r="N847" i="11"/>
  <c r="O847" i="11"/>
  <c r="P847" i="11"/>
  <c r="Q847" i="11"/>
  <c r="R847" i="11"/>
  <c r="S847" i="11"/>
  <c r="T847" i="11"/>
  <c r="U847" i="11"/>
  <c r="V847" i="11"/>
  <c r="W847" i="11"/>
  <c r="X847" i="11"/>
  <c r="Y847" i="11"/>
  <c r="A848" i="11"/>
  <c r="B848" i="11"/>
  <c r="C848" i="11"/>
  <c r="D848" i="11"/>
  <c r="E848" i="11"/>
  <c r="F848" i="11"/>
  <c r="G848" i="11"/>
  <c r="H73" i="6"/>
  <c r="H848" i="11"/>
  <c r="I73" i="6"/>
  <c r="I848" i="11"/>
  <c r="J73" i="6"/>
  <c r="J848" i="11"/>
  <c r="K848" i="11"/>
  <c r="L848" i="11"/>
  <c r="M848" i="11"/>
  <c r="N848" i="11"/>
  <c r="O848" i="11"/>
  <c r="P848" i="11"/>
  <c r="Q848" i="11"/>
  <c r="R848" i="11"/>
  <c r="S848" i="11"/>
  <c r="T848" i="11"/>
  <c r="U848" i="11"/>
  <c r="V848" i="11"/>
  <c r="W848" i="11"/>
  <c r="X848" i="11"/>
  <c r="Y848" i="11"/>
  <c r="A849" i="11"/>
  <c r="B849" i="11"/>
  <c r="C849" i="11"/>
  <c r="D849" i="11"/>
  <c r="E849" i="11"/>
  <c r="F849" i="11"/>
  <c r="G849" i="11"/>
  <c r="H74" i="6"/>
  <c r="H849" i="11"/>
  <c r="I74" i="6"/>
  <c r="I849" i="11"/>
  <c r="J74" i="6"/>
  <c r="J849" i="11"/>
  <c r="K849" i="11"/>
  <c r="L849" i="11"/>
  <c r="M849" i="11"/>
  <c r="N849" i="11"/>
  <c r="O849" i="11"/>
  <c r="P849" i="11"/>
  <c r="Q849" i="11"/>
  <c r="R849" i="11"/>
  <c r="S849" i="11"/>
  <c r="T849" i="11"/>
  <c r="U849" i="11"/>
  <c r="V849" i="11"/>
  <c r="W849" i="11"/>
  <c r="X849" i="11"/>
  <c r="Y849" i="11"/>
  <c r="A817" i="11"/>
  <c r="B817" i="11"/>
  <c r="C817" i="11"/>
  <c r="D817" i="11"/>
  <c r="E817" i="11"/>
  <c r="F817" i="11"/>
  <c r="G817" i="11"/>
  <c r="H42" i="6"/>
  <c r="H817" i="11"/>
  <c r="I42" i="6"/>
  <c r="I817" i="11"/>
  <c r="J42" i="6"/>
  <c r="J817" i="11"/>
  <c r="K817" i="11"/>
  <c r="L817" i="11"/>
  <c r="M817" i="11"/>
  <c r="N817" i="11"/>
  <c r="O817" i="11"/>
  <c r="P817" i="11"/>
  <c r="Q817" i="11"/>
  <c r="R817" i="11"/>
  <c r="S817" i="11"/>
  <c r="T817" i="11"/>
  <c r="U817" i="11"/>
  <c r="V817" i="11"/>
  <c r="W817" i="11"/>
  <c r="X817" i="11"/>
  <c r="Y817" i="11"/>
  <c r="A818" i="11"/>
  <c r="B818" i="11"/>
  <c r="C818" i="11"/>
  <c r="D818" i="11"/>
  <c r="E818" i="11"/>
  <c r="F818" i="11"/>
  <c r="G818" i="11"/>
  <c r="H43" i="6"/>
  <c r="H818" i="11"/>
  <c r="I43" i="6"/>
  <c r="I818" i="11"/>
  <c r="J43" i="6"/>
  <c r="J818" i="11"/>
  <c r="K818" i="11"/>
  <c r="L818" i="11"/>
  <c r="M818" i="11"/>
  <c r="N818" i="11"/>
  <c r="O818" i="11"/>
  <c r="P818" i="11"/>
  <c r="Q818" i="11"/>
  <c r="R818" i="11"/>
  <c r="S818" i="11"/>
  <c r="T818" i="11"/>
  <c r="U818" i="11"/>
  <c r="V818" i="11"/>
  <c r="W818" i="11"/>
  <c r="X818" i="11"/>
  <c r="Y818" i="11"/>
  <c r="A819" i="11"/>
  <c r="B819" i="11"/>
  <c r="C819" i="11"/>
  <c r="D819" i="11"/>
  <c r="E819" i="11"/>
  <c r="F819" i="11"/>
  <c r="G819" i="11"/>
  <c r="H44" i="6"/>
  <c r="H819" i="11"/>
  <c r="I44" i="6"/>
  <c r="I819" i="11"/>
  <c r="J44" i="6"/>
  <c r="J819" i="11"/>
  <c r="K819" i="11"/>
  <c r="L819" i="11"/>
  <c r="M819" i="11"/>
  <c r="N819" i="11"/>
  <c r="O819" i="11"/>
  <c r="P819" i="11"/>
  <c r="Q819" i="11"/>
  <c r="R819" i="11"/>
  <c r="S819" i="11"/>
  <c r="T819" i="11"/>
  <c r="U819" i="11"/>
  <c r="V819" i="11"/>
  <c r="W819" i="11"/>
  <c r="X819" i="11"/>
  <c r="Y819" i="11"/>
  <c r="A820" i="11"/>
  <c r="B820" i="11"/>
  <c r="C820" i="11"/>
  <c r="D820" i="11"/>
  <c r="E820" i="11"/>
  <c r="F820" i="11"/>
  <c r="G820" i="11"/>
  <c r="H45" i="6"/>
  <c r="H820" i="11"/>
  <c r="I45" i="6"/>
  <c r="I820" i="11"/>
  <c r="J45" i="6"/>
  <c r="J820" i="11"/>
  <c r="K820" i="11"/>
  <c r="L820" i="11"/>
  <c r="M820" i="11"/>
  <c r="N820" i="11"/>
  <c r="O820" i="11"/>
  <c r="P820" i="11"/>
  <c r="Q820" i="11"/>
  <c r="R820" i="11"/>
  <c r="S820" i="11"/>
  <c r="T820" i="11"/>
  <c r="U820" i="11"/>
  <c r="V820" i="11"/>
  <c r="W820" i="11"/>
  <c r="X820" i="11"/>
  <c r="Y820" i="11"/>
  <c r="A821" i="11"/>
  <c r="B821" i="11"/>
  <c r="C821" i="11"/>
  <c r="D821" i="11"/>
  <c r="E821" i="11"/>
  <c r="F821" i="11"/>
  <c r="G821" i="11"/>
  <c r="H46" i="6"/>
  <c r="H821" i="11"/>
  <c r="I46" i="6"/>
  <c r="I821" i="11"/>
  <c r="J46" i="6"/>
  <c r="J821" i="11"/>
  <c r="K821" i="11"/>
  <c r="L821" i="11"/>
  <c r="M821" i="11"/>
  <c r="N821" i="11"/>
  <c r="O821" i="11"/>
  <c r="P821" i="11"/>
  <c r="Q821" i="11"/>
  <c r="R821" i="11"/>
  <c r="S821" i="11"/>
  <c r="T821" i="11"/>
  <c r="U821" i="11"/>
  <c r="V821" i="11"/>
  <c r="W821" i="11"/>
  <c r="X821" i="11"/>
  <c r="Y821" i="11"/>
  <c r="A822" i="11"/>
  <c r="B822" i="11"/>
  <c r="C822" i="11"/>
  <c r="D822" i="11"/>
  <c r="E822" i="11"/>
  <c r="F822" i="11"/>
  <c r="G822" i="11"/>
  <c r="H47" i="6"/>
  <c r="H822" i="11"/>
  <c r="I47" i="6"/>
  <c r="I822" i="11"/>
  <c r="J47" i="6"/>
  <c r="J822" i="11"/>
  <c r="K822" i="11"/>
  <c r="L822" i="11"/>
  <c r="M822" i="11"/>
  <c r="N822" i="11"/>
  <c r="O822" i="11"/>
  <c r="P822" i="11"/>
  <c r="Q822" i="11"/>
  <c r="R822" i="11"/>
  <c r="S822" i="11"/>
  <c r="T822" i="11"/>
  <c r="U822" i="11"/>
  <c r="V822" i="11"/>
  <c r="W822" i="11"/>
  <c r="X822" i="11"/>
  <c r="Y822" i="11"/>
  <c r="A823" i="11"/>
  <c r="B823" i="11"/>
  <c r="C823" i="11"/>
  <c r="D823" i="11"/>
  <c r="E823" i="11"/>
  <c r="F823" i="11"/>
  <c r="G823" i="11"/>
  <c r="H48" i="6"/>
  <c r="H823" i="11"/>
  <c r="I48" i="6"/>
  <c r="I823" i="11"/>
  <c r="J48" i="6"/>
  <c r="J823" i="11"/>
  <c r="K823" i="11"/>
  <c r="L823" i="11"/>
  <c r="M823" i="11"/>
  <c r="N823" i="11"/>
  <c r="O823" i="11"/>
  <c r="P823" i="11"/>
  <c r="Q823" i="11"/>
  <c r="R823" i="11"/>
  <c r="S823" i="11"/>
  <c r="T823" i="11"/>
  <c r="U823" i="11"/>
  <c r="V823" i="11"/>
  <c r="W823" i="11"/>
  <c r="X823" i="11"/>
  <c r="Y823" i="11"/>
  <c r="A824" i="11"/>
  <c r="B824" i="11"/>
  <c r="C824" i="11"/>
  <c r="D824" i="11"/>
  <c r="E824" i="11"/>
  <c r="F824" i="11"/>
  <c r="G824" i="11"/>
  <c r="H49" i="6"/>
  <c r="H824" i="11"/>
  <c r="I49" i="6"/>
  <c r="I824" i="11"/>
  <c r="J49" i="6"/>
  <c r="J824" i="11"/>
  <c r="K824" i="11"/>
  <c r="L824" i="11"/>
  <c r="M824" i="11"/>
  <c r="N824" i="11"/>
  <c r="O824" i="11"/>
  <c r="P824" i="11"/>
  <c r="Q824" i="11"/>
  <c r="R824" i="11"/>
  <c r="S824" i="11"/>
  <c r="T824" i="11"/>
  <c r="U824" i="11"/>
  <c r="V824" i="11"/>
  <c r="W824" i="11"/>
  <c r="X824" i="11"/>
  <c r="Y824" i="11"/>
  <c r="A825" i="11"/>
  <c r="B825" i="11"/>
  <c r="C825" i="11"/>
  <c r="D825" i="11"/>
  <c r="E825" i="11"/>
  <c r="F825" i="11"/>
  <c r="G825" i="11"/>
  <c r="H50" i="6"/>
  <c r="H825" i="11"/>
  <c r="I50" i="6"/>
  <c r="I825" i="11"/>
  <c r="J50" i="6"/>
  <c r="J825" i="11"/>
  <c r="K825" i="11"/>
  <c r="L825" i="11"/>
  <c r="M825" i="11"/>
  <c r="N825" i="11"/>
  <c r="O825" i="11"/>
  <c r="P825" i="11"/>
  <c r="Q825" i="11"/>
  <c r="R825" i="11"/>
  <c r="S825" i="11"/>
  <c r="T825" i="11"/>
  <c r="U825" i="11"/>
  <c r="V825" i="11"/>
  <c r="W825" i="11"/>
  <c r="X825" i="11"/>
  <c r="Y825" i="11"/>
  <c r="A826" i="11"/>
  <c r="B826" i="11"/>
  <c r="C826" i="11"/>
  <c r="D826" i="11"/>
  <c r="E826" i="11"/>
  <c r="F826" i="11"/>
  <c r="G826" i="11"/>
  <c r="H51" i="6"/>
  <c r="H826" i="11"/>
  <c r="I51" i="6"/>
  <c r="I826" i="11"/>
  <c r="J51" i="6"/>
  <c r="J826" i="11"/>
  <c r="K826" i="11"/>
  <c r="L826" i="11"/>
  <c r="M826" i="11"/>
  <c r="N826" i="11"/>
  <c r="O826" i="11"/>
  <c r="P826" i="11"/>
  <c r="Q826" i="11"/>
  <c r="R826" i="11"/>
  <c r="S826" i="11"/>
  <c r="T826" i="11"/>
  <c r="U826" i="11"/>
  <c r="V826" i="11"/>
  <c r="W826" i="11"/>
  <c r="X826" i="11"/>
  <c r="Y826" i="11"/>
  <c r="A827" i="11"/>
  <c r="B827" i="11"/>
  <c r="C827" i="11"/>
  <c r="D827" i="11"/>
  <c r="E827" i="11"/>
  <c r="F827" i="11"/>
  <c r="G827" i="11"/>
  <c r="H52" i="6"/>
  <c r="H827" i="11"/>
  <c r="I52" i="6"/>
  <c r="I827" i="11"/>
  <c r="J52" i="6"/>
  <c r="J827" i="11"/>
  <c r="K827" i="11"/>
  <c r="L827" i="11"/>
  <c r="M827" i="11"/>
  <c r="N827" i="11"/>
  <c r="O827" i="11"/>
  <c r="P827" i="11"/>
  <c r="Q827" i="11"/>
  <c r="R827" i="11"/>
  <c r="S827" i="11"/>
  <c r="T827" i="11"/>
  <c r="U827" i="11"/>
  <c r="V827" i="11"/>
  <c r="W827" i="11"/>
  <c r="X827" i="11"/>
  <c r="Y827" i="11"/>
  <c r="A828" i="11"/>
  <c r="B828" i="11"/>
  <c r="C828" i="11"/>
  <c r="D828" i="11"/>
  <c r="E828" i="11"/>
  <c r="F828" i="11"/>
  <c r="G828" i="11"/>
  <c r="H53" i="6"/>
  <c r="H828" i="11"/>
  <c r="I53" i="6"/>
  <c r="I828" i="11"/>
  <c r="J53" i="6"/>
  <c r="J828" i="11"/>
  <c r="K828" i="11"/>
  <c r="L828" i="11"/>
  <c r="M828" i="11"/>
  <c r="N828" i="11"/>
  <c r="O828" i="11"/>
  <c r="P828" i="11"/>
  <c r="Q828" i="11"/>
  <c r="R828" i="11"/>
  <c r="S828" i="11"/>
  <c r="T828" i="11"/>
  <c r="U828" i="11"/>
  <c r="V828" i="11"/>
  <c r="W828" i="11"/>
  <c r="X828" i="11"/>
  <c r="Y828" i="11"/>
  <c r="A829" i="11"/>
  <c r="B829" i="11"/>
  <c r="C829" i="11"/>
  <c r="D829" i="11"/>
  <c r="E829" i="11"/>
  <c r="F829" i="11"/>
  <c r="G829" i="11"/>
  <c r="H54" i="6"/>
  <c r="H829" i="11"/>
  <c r="I54" i="6"/>
  <c r="I829" i="11"/>
  <c r="J54" i="6"/>
  <c r="J829" i="11"/>
  <c r="K829" i="11"/>
  <c r="L829" i="11"/>
  <c r="M829" i="11"/>
  <c r="N829" i="11"/>
  <c r="O829" i="11"/>
  <c r="P829" i="11"/>
  <c r="Q829" i="11"/>
  <c r="R829" i="11"/>
  <c r="S829" i="11"/>
  <c r="T829" i="11"/>
  <c r="U829" i="11"/>
  <c r="V829" i="11"/>
  <c r="W829" i="11"/>
  <c r="X829" i="11"/>
  <c r="Y829" i="11"/>
  <c r="A806" i="11"/>
  <c r="B806" i="11"/>
  <c r="C806" i="11"/>
  <c r="D806" i="11"/>
  <c r="E806" i="11"/>
  <c r="F806" i="11"/>
  <c r="G806" i="11"/>
  <c r="H31" i="6"/>
  <c r="H806" i="11"/>
  <c r="I31" i="6"/>
  <c r="I806" i="11"/>
  <c r="J31" i="6"/>
  <c r="J806" i="11"/>
  <c r="K806" i="11"/>
  <c r="L806" i="11"/>
  <c r="M806" i="11"/>
  <c r="N806" i="11"/>
  <c r="O806" i="11"/>
  <c r="P806" i="11"/>
  <c r="Q806" i="11"/>
  <c r="R806" i="11"/>
  <c r="S806" i="11"/>
  <c r="T806" i="11"/>
  <c r="U806" i="11"/>
  <c r="V806" i="11"/>
  <c r="W806" i="11"/>
  <c r="X806" i="11"/>
  <c r="Y806" i="11"/>
  <c r="A807" i="11"/>
  <c r="B807" i="11"/>
  <c r="C807" i="11"/>
  <c r="D807" i="11"/>
  <c r="E807" i="11"/>
  <c r="F807" i="11"/>
  <c r="G807" i="11"/>
  <c r="H32" i="6"/>
  <c r="H807" i="11"/>
  <c r="I32" i="6"/>
  <c r="I807" i="11"/>
  <c r="J32" i="6"/>
  <c r="J807" i="11"/>
  <c r="K807" i="11"/>
  <c r="L807" i="11"/>
  <c r="M807" i="11"/>
  <c r="N807" i="11"/>
  <c r="O807" i="11"/>
  <c r="P807" i="11"/>
  <c r="Q807" i="11"/>
  <c r="R807" i="11"/>
  <c r="S807" i="11"/>
  <c r="T807" i="11"/>
  <c r="U807" i="11"/>
  <c r="V807" i="11"/>
  <c r="W807" i="11"/>
  <c r="X807" i="11"/>
  <c r="Y807" i="11"/>
  <c r="A808" i="11"/>
  <c r="B808" i="11"/>
  <c r="C808" i="11"/>
  <c r="D808" i="11"/>
  <c r="E808" i="11"/>
  <c r="F808" i="11"/>
  <c r="G808" i="11"/>
  <c r="H33" i="6"/>
  <c r="H808" i="11"/>
  <c r="I33" i="6"/>
  <c r="I808" i="11"/>
  <c r="J33" i="6"/>
  <c r="J808" i="11"/>
  <c r="K808" i="11"/>
  <c r="L808" i="11"/>
  <c r="M808" i="11"/>
  <c r="N808" i="11"/>
  <c r="O808" i="11"/>
  <c r="P808" i="11"/>
  <c r="Q808" i="11"/>
  <c r="R808" i="11"/>
  <c r="S808" i="11"/>
  <c r="T808" i="11"/>
  <c r="U808" i="11"/>
  <c r="V808" i="11"/>
  <c r="W808" i="11"/>
  <c r="X808" i="11"/>
  <c r="Y808" i="11"/>
  <c r="A809" i="11"/>
  <c r="B809" i="11"/>
  <c r="C809" i="11"/>
  <c r="D809" i="11"/>
  <c r="E809" i="11"/>
  <c r="F809" i="11"/>
  <c r="G809" i="11"/>
  <c r="H34" i="6"/>
  <c r="H809" i="11"/>
  <c r="I34" i="6"/>
  <c r="I809" i="11"/>
  <c r="J34" i="6"/>
  <c r="J809" i="11"/>
  <c r="K809" i="11"/>
  <c r="L809" i="11"/>
  <c r="M809" i="11"/>
  <c r="N809" i="11"/>
  <c r="O809" i="11"/>
  <c r="P809" i="11"/>
  <c r="Q809" i="11"/>
  <c r="R809" i="11"/>
  <c r="S809" i="11"/>
  <c r="T809" i="11"/>
  <c r="U809" i="11"/>
  <c r="V809" i="11"/>
  <c r="W809" i="11"/>
  <c r="X809" i="11"/>
  <c r="Y809" i="11"/>
  <c r="A810" i="11"/>
  <c r="B810" i="11"/>
  <c r="C810" i="11"/>
  <c r="D810" i="11"/>
  <c r="E810" i="11"/>
  <c r="F810" i="11"/>
  <c r="G810" i="11"/>
  <c r="H35" i="6"/>
  <c r="H810" i="11"/>
  <c r="I35" i="6"/>
  <c r="I810" i="11"/>
  <c r="J35" i="6"/>
  <c r="J810" i="11"/>
  <c r="K810" i="11"/>
  <c r="L810" i="11"/>
  <c r="M810" i="11"/>
  <c r="N810" i="11"/>
  <c r="O810" i="11"/>
  <c r="P810" i="11"/>
  <c r="Q810" i="11"/>
  <c r="R810" i="11"/>
  <c r="S810" i="11"/>
  <c r="T810" i="11"/>
  <c r="U810" i="11"/>
  <c r="V810" i="11"/>
  <c r="W810" i="11"/>
  <c r="X810" i="11"/>
  <c r="Y810" i="11"/>
  <c r="A811" i="11"/>
  <c r="B811" i="11"/>
  <c r="C811" i="11"/>
  <c r="D811" i="11"/>
  <c r="E811" i="11"/>
  <c r="F811" i="11"/>
  <c r="G811" i="11"/>
  <c r="H36" i="6"/>
  <c r="H811" i="11"/>
  <c r="I36" i="6"/>
  <c r="I811" i="11"/>
  <c r="J36" i="6"/>
  <c r="J811" i="11"/>
  <c r="K811" i="11"/>
  <c r="L811" i="11"/>
  <c r="M811" i="11"/>
  <c r="N811" i="11"/>
  <c r="O811" i="11"/>
  <c r="P811" i="11"/>
  <c r="Q811" i="11"/>
  <c r="R811" i="11"/>
  <c r="S811" i="11"/>
  <c r="T811" i="11"/>
  <c r="U811" i="11"/>
  <c r="V811" i="11"/>
  <c r="W811" i="11"/>
  <c r="X811" i="11"/>
  <c r="Y811" i="11"/>
  <c r="A812" i="11"/>
  <c r="B812" i="11"/>
  <c r="C812" i="11"/>
  <c r="D812" i="11"/>
  <c r="E812" i="11"/>
  <c r="F812" i="11"/>
  <c r="G812" i="11"/>
  <c r="H37" i="6"/>
  <c r="H812" i="11"/>
  <c r="I37" i="6"/>
  <c r="I812" i="11"/>
  <c r="J37" i="6"/>
  <c r="J812" i="11"/>
  <c r="K812" i="11"/>
  <c r="L812" i="11"/>
  <c r="M812" i="11"/>
  <c r="N812" i="11"/>
  <c r="O812" i="11"/>
  <c r="P812" i="11"/>
  <c r="Q812" i="11"/>
  <c r="R812" i="11"/>
  <c r="S812" i="11"/>
  <c r="T812" i="11"/>
  <c r="U812" i="11"/>
  <c r="V812" i="11"/>
  <c r="W812" i="11"/>
  <c r="X812" i="11"/>
  <c r="Y812" i="11"/>
  <c r="A813" i="11"/>
  <c r="B813" i="11"/>
  <c r="C813" i="11"/>
  <c r="D813" i="11"/>
  <c r="E813" i="11"/>
  <c r="F813" i="11"/>
  <c r="G813" i="11"/>
  <c r="H38" i="6"/>
  <c r="H813" i="11"/>
  <c r="I38" i="6"/>
  <c r="I813" i="11"/>
  <c r="J38" i="6"/>
  <c r="J813" i="11"/>
  <c r="K813" i="11"/>
  <c r="L813" i="11"/>
  <c r="M813" i="11"/>
  <c r="N813" i="11"/>
  <c r="O813" i="11"/>
  <c r="P813" i="11"/>
  <c r="Q813" i="11"/>
  <c r="R813" i="11"/>
  <c r="S813" i="11"/>
  <c r="T813" i="11"/>
  <c r="U813" i="11"/>
  <c r="V813" i="11"/>
  <c r="W813" i="11"/>
  <c r="X813" i="11"/>
  <c r="Y813" i="11"/>
  <c r="A814" i="11"/>
  <c r="B814" i="11"/>
  <c r="C814" i="11"/>
  <c r="D814" i="11"/>
  <c r="E814" i="11"/>
  <c r="F814" i="11"/>
  <c r="G814" i="11"/>
  <c r="H39" i="6"/>
  <c r="H814" i="11"/>
  <c r="I39" i="6"/>
  <c r="I814" i="11"/>
  <c r="J39" i="6"/>
  <c r="J814" i="11"/>
  <c r="K814" i="11"/>
  <c r="L814" i="11"/>
  <c r="M814" i="11"/>
  <c r="N814" i="11"/>
  <c r="O814" i="11"/>
  <c r="P814" i="11"/>
  <c r="Q814" i="11"/>
  <c r="R814" i="11"/>
  <c r="S814" i="11"/>
  <c r="T814" i="11"/>
  <c r="U814" i="11"/>
  <c r="V814" i="11"/>
  <c r="W814" i="11"/>
  <c r="X814" i="11"/>
  <c r="Y814" i="11"/>
  <c r="A815" i="11"/>
  <c r="B815" i="11"/>
  <c r="C815" i="11"/>
  <c r="D815" i="11"/>
  <c r="E815" i="11"/>
  <c r="F815" i="11"/>
  <c r="G815" i="11"/>
  <c r="H40" i="6"/>
  <c r="H815" i="11"/>
  <c r="I40" i="6"/>
  <c r="I815" i="11"/>
  <c r="J40" i="6"/>
  <c r="J815" i="11"/>
  <c r="K815" i="11"/>
  <c r="L815" i="11"/>
  <c r="M815" i="11"/>
  <c r="N815" i="11"/>
  <c r="O815" i="11"/>
  <c r="P815" i="11"/>
  <c r="Q815" i="11"/>
  <c r="R815" i="11"/>
  <c r="S815" i="11"/>
  <c r="T815" i="11"/>
  <c r="U815" i="11"/>
  <c r="V815" i="11"/>
  <c r="W815" i="11"/>
  <c r="X815" i="11"/>
  <c r="Y815" i="11"/>
  <c r="A816" i="11"/>
  <c r="B816" i="11"/>
  <c r="C816" i="11"/>
  <c r="D816" i="11"/>
  <c r="E816" i="11"/>
  <c r="F816" i="11"/>
  <c r="G816" i="11"/>
  <c r="H41" i="6"/>
  <c r="H816" i="11"/>
  <c r="I41" i="6"/>
  <c r="I816" i="11"/>
  <c r="J41" i="6"/>
  <c r="J816" i="11"/>
  <c r="K816" i="11"/>
  <c r="L816" i="11"/>
  <c r="M816" i="11"/>
  <c r="N816" i="11"/>
  <c r="O816" i="11"/>
  <c r="P816" i="11"/>
  <c r="Q816" i="11"/>
  <c r="R816" i="11"/>
  <c r="S816" i="11"/>
  <c r="T816" i="11"/>
  <c r="U816" i="11"/>
  <c r="V816" i="11"/>
  <c r="W816" i="11"/>
  <c r="X816" i="11"/>
  <c r="Y816" i="11"/>
  <c r="A777" i="11"/>
  <c r="B777" i="11"/>
  <c r="C777" i="11"/>
  <c r="D777" i="11"/>
  <c r="E777" i="11"/>
  <c r="F777" i="11"/>
  <c r="G777" i="11"/>
  <c r="H2" i="6"/>
  <c r="H777" i="11"/>
  <c r="I2" i="6"/>
  <c r="I777" i="11"/>
  <c r="J2" i="6"/>
  <c r="J777" i="11"/>
  <c r="K777" i="11"/>
  <c r="L777" i="11"/>
  <c r="M777" i="11"/>
  <c r="N777" i="11"/>
  <c r="O777" i="11"/>
  <c r="P777" i="11"/>
  <c r="Q777" i="11"/>
  <c r="R777" i="11"/>
  <c r="S777" i="11"/>
  <c r="T777" i="11"/>
  <c r="U777" i="11"/>
  <c r="V777" i="11"/>
  <c r="W777" i="11"/>
  <c r="X777" i="11"/>
  <c r="Y777" i="11"/>
  <c r="A778" i="11"/>
  <c r="B778" i="11"/>
  <c r="C778" i="11"/>
  <c r="D778" i="11"/>
  <c r="E778" i="11"/>
  <c r="F778" i="11"/>
  <c r="G778" i="11"/>
  <c r="H3" i="6"/>
  <c r="H778" i="11"/>
  <c r="I3" i="6"/>
  <c r="I778" i="11"/>
  <c r="J3" i="6"/>
  <c r="J778" i="11"/>
  <c r="K778" i="11"/>
  <c r="L778" i="11"/>
  <c r="M778" i="11"/>
  <c r="N778" i="11"/>
  <c r="O778" i="11"/>
  <c r="P778" i="11"/>
  <c r="Q778" i="11"/>
  <c r="R778" i="11"/>
  <c r="S778" i="11"/>
  <c r="T778" i="11"/>
  <c r="U778" i="11"/>
  <c r="V778" i="11"/>
  <c r="W778" i="11"/>
  <c r="X778" i="11"/>
  <c r="Y778" i="11"/>
  <c r="A779" i="11"/>
  <c r="B779" i="11"/>
  <c r="C779" i="11"/>
  <c r="D779" i="11"/>
  <c r="E779" i="11"/>
  <c r="F779" i="11"/>
  <c r="G779" i="11"/>
  <c r="H4" i="6"/>
  <c r="H779" i="11"/>
  <c r="I4" i="6"/>
  <c r="I779" i="11"/>
  <c r="J4" i="6"/>
  <c r="J779" i="11"/>
  <c r="K779" i="11"/>
  <c r="L779" i="11"/>
  <c r="M779" i="11"/>
  <c r="N779" i="11"/>
  <c r="O779" i="11"/>
  <c r="P779" i="11"/>
  <c r="Q779" i="11"/>
  <c r="R779" i="11"/>
  <c r="S779" i="11"/>
  <c r="T779" i="11"/>
  <c r="U779" i="11"/>
  <c r="V779" i="11"/>
  <c r="W779" i="11"/>
  <c r="X779" i="11"/>
  <c r="Y779" i="11"/>
  <c r="A780" i="11"/>
  <c r="B780" i="11"/>
  <c r="C780" i="11"/>
  <c r="D780" i="11"/>
  <c r="E780" i="11"/>
  <c r="F780" i="11"/>
  <c r="G780" i="11"/>
  <c r="H5" i="6"/>
  <c r="H780" i="11"/>
  <c r="I5" i="6"/>
  <c r="I780" i="11"/>
  <c r="J5" i="6"/>
  <c r="J780" i="11"/>
  <c r="K780" i="11"/>
  <c r="L780" i="11"/>
  <c r="M780" i="11"/>
  <c r="N780" i="11"/>
  <c r="O780" i="11"/>
  <c r="P780" i="11"/>
  <c r="Q780" i="11"/>
  <c r="R780" i="11"/>
  <c r="S780" i="11"/>
  <c r="T780" i="11"/>
  <c r="U780" i="11"/>
  <c r="V780" i="11"/>
  <c r="W780" i="11"/>
  <c r="X780" i="11"/>
  <c r="Y780" i="11"/>
  <c r="A781" i="11"/>
  <c r="B781" i="11"/>
  <c r="C781" i="11"/>
  <c r="D781" i="11"/>
  <c r="E781" i="11"/>
  <c r="F781" i="11"/>
  <c r="G781" i="11"/>
  <c r="H6" i="6"/>
  <c r="H781" i="11"/>
  <c r="I6" i="6"/>
  <c r="I781" i="11"/>
  <c r="J6" i="6"/>
  <c r="J781" i="11"/>
  <c r="K781" i="11"/>
  <c r="L781" i="11"/>
  <c r="M781" i="11"/>
  <c r="N781" i="11"/>
  <c r="O781" i="11"/>
  <c r="P781" i="11"/>
  <c r="Q781" i="11"/>
  <c r="R781" i="11"/>
  <c r="S781" i="11"/>
  <c r="T781" i="11"/>
  <c r="U781" i="11"/>
  <c r="V781" i="11"/>
  <c r="W781" i="11"/>
  <c r="X781" i="11"/>
  <c r="Y781" i="11"/>
  <c r="A782" i="11"/>
  <c r="B782" i="11"/>
  <c r="C782" i="11"/>
  <c r="D782" i="11"/>
  <c r="E782" i="11"/>
  <c r="F782" i="11"/>
  <c r="G782" i="11"/>
  <c r="H7" i="6"/>
  <c r="H782" i="11"/>
  <c r="I7" i="6"/>
  <c r="I782" i="11"/>
  <c r="J7" i="6"/>
  <c r="J782" i="11"/>
  <c r="K782" i="11"/>
  <c r="L782" i="11"/>
  <c r="M782" i="11"/>
  <c r="N782" i="11"/>
  <c r="O782" i="11"/>
  <c r="P782" i="11"/>
  <c r="Q782" i="11"/>
  <c r="R782" i="11"/>
  <c r="S782" i="11"/>
  <c r="T782" i="11"/>
  <c r="U782" i="11"/>
  <c r="V782" i="11"/>
  <c r="W782" i="11"/>
  <c r="X782" i="11"/>
  <c r="Y782" i="11"/>
  <c r="A783" i="11"/>
  <c r="B783" i="11"/>
  <c r="C783" i="11"/>
  <c r="D783" i="11"/>
  <c r="E783" i="11"/>
  <c r="F783" i="11"/>
  <c r="G783" i="11"/>
  <c r="H8" i="6"/>
  <c r="H783" i="11"/>
  <c r="I8" i="6"/>
  <c r="I783" i="11"/>
  <c r="J8" i="6"/>
  <c r="J783" i="11"/>
  <c r="K783" i="11"/>
  <c r="L783" i="11"/>
  <c r="M783" i="11"/>
  <c r="N783" i="11"/>
  <c r="O783" i="11"/>
  <c r="P783" i="11"/>
  <c r="Q783" i="11"/>
  <c r="R783" i="11"/>
  <c r="S783" i="11"/>
  <c r="T783" i="11"/>
  <c r="U783" i="11"/>
  <c r="V783" i="11"/>
  <c r="W783" i="11"/>
  <c r="X783" i="11"/>
  <c r="Y783" i="11"/>
  <c r="A784" i="11"/>
  <c r="B784" i="11"/>
  <c r="C784" i="11"/>
  <c r="D784" i="11"/>
  <c r="E784" i="11"/>
  <c r="F784" i="11"/>
  <c r="G784" i="11"/>
  <c r="H9" i="6"/>
  <c r="H784" i="11"/>
  <c r="I9" i="6"/>
  <c r="I784" i="11"/>
  <c r="J9" i="6"/>
  <c r="J784" i="11"/>
  <c r="K784" i="11"/>
  <c r="L784" i="11"/>
  <c r="M784" i="11"/>
  <c r="N784" i="11"/>
  <c r="O784" i="11"/>
  <c r="P784" i="11"/>
  <c r="Q784" i="11"/>
  <c r="R784" i="11"/>
  <c r="S784" i="11"/>
  <c r="T784" i="11"/>
  <c r="U784" i="11"/>
  <c r="V784" i="11"/>
  <c r="W784" i="11"/>
  <c r="X784" i="11"/>
  <c r="Y784" i="11"/>
  <c r="A785" i="11"/>
  <c r="B785" i="11"/>
  <c r="C785" i="11"/>
  <c r="D785" i="11"/>
  <c r="E785" i="11"/>
  <c r="F785" i="11"/>
  <c r="G785" i="11"/>
  <c r="H10" i="6"/>
  <c r="H785" i="11"/>
  <c r="I10" i="6"/>
  <c r="I785" i="11"/>
  <c r="J10" i="6"/>
  <c r="J785" i="11"/>
  <c r="K785" i="11"/>
  <c r="L785" i="11"/>
  <c r="M785" i="11"/>
  <c r="N785" i="11"/>
  <c r="O785" i="11"/>
  <c r="P785" i="11"/>
  <c r="Q785" i="11"/>
  <c r="R785" i="11"/>
  <c r="S785" i="11"/>
  <c r="T785" i="11"/>
  <c r="U785" i="11"/>
  <c r="V785" i="11"/>
  <c r="W785" i="11"/>
  <c r="X785" i="11"/>
  <c r="Y785" i="11"/>
  <c r="A786" i="11"/>
  <c r="B786" i="11"/>
  <c r="C786" i="11"/>
  <c r="D786" i="11"/>
  <c r="E786" i="11"/>
  <c r="F786" i="11"/>
  <c r="G786" i="11"/>
  <c r="H11" i="6"/>
  <c r="H786" i="11"/>
  <c r="I11" i="6"/>
  <c r="I786" i="11"/>
  <c r="J11" i="6"/>
  <c r="J786" i="11"/>
  <c r="K786" i="11"/>
  <c r="L786" i="11"/>
  <c r="M786" i="11"/>
  <c r="N786" i="11"/>
  <c r="O786" i="11"/>
  <c r="P786" i="11"/>
  <c r="Q786" i="11"/>
  <c r="R786" i="11"/>
  <c r="S786" i="11"/>
  <c r="T786" i="11"/>
  <c r="U786" i="11"/>
  <c r="V786" i="11"/>
  <c r="W786" i="11"/>
  <c r="X786" i="11"/>
  <c r="Y786" i="11"/>
  <c r="A787" i="11"/>
  <c r="B787" i="11"/>
  <c r="C787" i="11"/>
  <c r="D787" i="11"/>
  <c r="E787" i="11"/>
  <c r="F787" i="11"/>
  <c r="G787" i="11"/>
  <c r="H12" i="6"/>
  <c r="H787" i="11"/>
  <c r="I12" i="6"/>
  <c r="I787" i="11"/>
  <c r="J12" i="6"/>
  <c r="J787" i="11"/>
  <c r="K787" i="11"/>
  <c r="L787" i="11"/>
  <c r="M787" i="11"/>
  <c r="N787" i="11"/>
  <c r="O787" i="11"/>
  <c r="P787" i="11"/>
  <c r="Q787" i="11"/>
  <c r="R787" i="11"/>
  <c r="S787" i="11"/>
  <c r="T787" i="11"/>
  <c r="U787" i="11"/>
  <c r="V787" i="11"/>
  <c r="W787" i="11"/>
  <c r="X787" i="11"/>
  <c r="Y787" i="11"/>
  <c r="A788" i="11"/>
  <c r="B788" i="11"/>
  <c r="C788" i="11"/>
  <c r="D788" i="11"/>
  <c r="E788" i="11"/>
  <c r="F788" i="11"/>
  <c r="G788" i="11"/>
  <c r="H13" i="6"/>
  <c r="H788" i="11"/>
  <c r="I13" i="6"/>
  <c r="I788" i="11"/>
  <c r="J13" i="6"/>
  <c r="J788" i="11"/>
  <c r="K788" i="11"/>
  <c r="L788" i="11"/>
  <c r="M788" i="11"/>
  <c r="N788" i="11"/>
  <c r="O788" i="11"/>
  <c r="P788" i="11"/>
  <c r="Q788" i="11"/>
  <c r="R788" i="11"/>
  <c r="S788" i="11"/>
  <c r="T788" i="11"/>
  <c r="U788" i="11"/>
  <c r="V788" i="11"/>
  <c r="W788" i="11"/>
  <c r="X788" i="11"/>
  <c r="Y788" i="11"/>
  <c r="A789" i="11"/>
  <c r="B789" i="11"/>
  <c r="C789" i="11"/>
  <c r="D789" i="11"/>
  <c r="E789" i="11"/>
  <c r="F789" i="11"/>
  <c r="G789" i="11"/>
  <c r="H14" i="6"/>
  <c r="H789" i="11"/>
  <c r="I14" i="6"/>
  <c r="I789" i="11"/>
  <c r="J14" i="6"/>
  <c r="J789" i="11"/>
  <c r="K789" i="11"/>
  <c r="L789" i="11"/>
  <c r="M789" i="11"/>
  <c r="N789" i="11"/>
  <c r="O789" i="11"/>
  <c r="P789" i="11"/>
  <c r="Q789" i="11"/>
  <c r="R789" i="11"/>
  <c r="S789" i="11"/>
  <c r="T789" i="11"/>
  <c r="U789" i="11"/>
  <c r="V789" i="11"/>
  <c r="W789" i="11"/>
  <c r="X789" i="11"/>
  <c r="Y789" i="11"/>
  <c r="A790" i="11"/>
  <c r="B790" i="11"/>
  <c r="C790" i="11"/>
  <c r="D790" i="11"/>
  <c r="E790" i="11"/>
  <c r="F790" i="11"/>
  <c r="G790" i="11"/>
  <c r="H15" i="6"/>
  <c r="H790" i="11"/>
  <c r="I15" i="6"/>
  <c r="I790" i="11"/>
  <c r="J15" i="6"/>
  <c r="J790" i="11"/>
  <c r="K790" i="11"/>
  <c r="L790" i="11"/>
  <c r="M790" i="11"/>
  <c r="N790" i="11"/>
  <c r="O790" i="11"/>
  <c r="P790" i="11"/>
  <c r="Q790" i="11"/>
  <c r="R790" i="11"/>
  <c r="S790" i="11"/>
  <c r="T790" i="11"/>
  <c r="U790" i="11"/>
  <c r="V790" i="11"/>
  <c r="W790" i="11"/>
  <c r="X790" i="11"/>
  <c r="Y790" i="11"/>
  <c r="A791" i="11"/>
  <c r="B791" i="11"/>
  <c r="C791" i="11"/>
  <c r="D791" i="11"/>
  <c r="E791" i="11"/>
  <c r="F791" i="11"/>
  <c r="G791" i="11"/>
  <c r="H16" i="6"/>
  <c r="H791" i="11"/>
  <c r="I16" i="6"/>
  <c r="I791" i="11"/>
  <c r="J16" i="6"/>
  <c r="J791" i="11"/>
  <c r="K791" i="11"/>
  <c r="L791" i="11"/>
  <c r="M791" i="11"/>
  <c r="N791" i="11"/>
  <c r="O791" i="11"/>
  <c r="P791" i="11"/>
  <c r="Q791" i="11"/>
  <c r="R791" i="11"/>
  <c r="S791" i="11"/>
  <c r="T791" i="11"/>
  <c r="U791" i="11"/>
  <c r="V791" i="11"/>
  <c r="W791" i="11"/>
  <c r="X791" i="11"/>
  <c r="Y791" i="11"/>
  <c r="A792" i="11"/>
  <c r="B792" i="11"/>
  <c r="C792" i="11"/>
  <c r="D792" i="11"/>
  <c r="E792" i="11"/>
  <c r="F792" i="11"/>
  <c r="G792" i="11"/>
  <c r="H17" i="6"/>
  <c r="H792" i="11"/>
  <c r="I17" i="6"/>
  <c r="I792" i="11"/>
  <c r="J17" i="6"/>
  <c r="J792" i="11"/>
  <c r="K792" i="11"/>
  <c r="L792" i="11"/>
  <c r="M792" i="11"/>
  <c r="N792" i="11"/>
  <c r="O792" i="11"/>
  <c r="P792" i="11"/>
  <c r="Q792" i="11"/>
  <c r="R792" i="11"/>
  <c r="S792" i="11"/>
  <c r="T792" i="11"/>
  <c r="U792" i="11"/>
  <c r="V792" i="11"/>
  <c r="W792" i="11"/>
  <c r="X792" i="11"/>
  <c r="Y792" i="11"/>
  <c r="A793" i="11"/>
  <c r="B793" i="11"/>
  <c r="C793" i="11"/>
  <c r="D793" i="11"/>
  <c r="E793" i="11"/>
  <c r="F793" i="11"/>
  <c r="G793" i="11"/>
  <c r="H18" i="6"/>
  <c r="H793" i="11"/>
  <c r="I18" i="6"/>
  <c r="I793" i="11"/>
  <c r="J18" i="6"/>
  <c r="J793" i="11"/>
  <c r="K793" i="11"/>
  <c r="L793" i="11"/>
  <c r="M793" i="11"/>
  <c r="N793" i="11"/>
  <c r="O793" i="11"/>
  <c r="P793" i="11"/>
  <c r="Q793" i="11"/>
  <c r="R793" i="11"/>
  <c r="S793" i="11"/>
  <c r="T793" i="11"/>
  <c r="U793" i="11"/>
  <c r="V793" i="11"/>
  <c r="W793" i="11"/>
  <c r="X793" i="11"/>
  <c r="Y793" i="11"/>
  <c r="A794" i="11"/>
  <c r="B794" i="11"/>
  <c r="C794" i="11"/>
  <c r="D794" i="11"/>
  <c r="E794" i="11"/>
  <c r="F794" i="11"/>
  <c r="G794" i="11"/>
  <c r="H19" i="6"/>
  <c r="H794" i="11"/>
  <c r="I19" i="6"/>
  <c r="I794" i="11"/>
  <c r="J19" i="6"/>
  <c r="J794" i="11"/>
  <c r="K794" i="11"/>
  <c r="L794" i="11"/>
  <c r="M794" i="11"/>
  <c r="N794" i="11"/>
  <c r="O794" i="11"/>
  <c r="P794" i="11"/>
  <c r="Q794" i="11"/>
  <c r="R794" i="11"/>
  <c r="S794" i="11"/>
  <c r="T794" i="11"/>
  <c r="U794" i="11"/>
  <c r="V794" i="11"/>
  <c r="W794" i="11"/>
  <c r="X794" i="11"/>
  <c r="Y794" i="11"/>
  <c r="A795" i="11"/>
  <c r="B795" i="11"/>
  <c r="C795" i="11"/>
  <c r="D795" i="11"/>
  <c r="E795" i="11"/>
  <c r="F795" i="11"/>
  <c r="G795" i="11"/>
  <c r="H20" i="6"/>
  <c r="H795" i="11"/>
  <c r="I20" i="6"/>
  <c r="I795" i="11"/>
  <c r="J20" i="6"/>
  <c r="J795" i="11"/>
  <c r="K795" i="11"/>
  <c r="L795" i="11"/>
  <c r="M795" i="11"/>
  <c r="N795" i="11"/>
  <c r="O795" i="11"/>
  <c r="P795" i="11"/>
  <c r="Q795" i="11"/>
  <c r="R795" i="11"/>
  <c r="S795" i="11"/>
  <c r="T795" i="11"/>
  <c r="U795" i="11"/>
  <c r="V795" i="11"/>
  <c r="W795" i="11"/>
  <c r="X795" i="11"/>
  <c r="Y795" i="11"/>
  <c r="A796" i="11"/>
  <c r="B796" i="11"/>
  <c r="C796" i="11"/>
  <c r="D796" i="11"/>
  <c r="E796" i="11"/>
  <c r="F796" i="11"/>
  <c r="G796" i="11"/>
  <c r="H21" i="6"/>
  <c r="H796" i="11"/>
  <c r="I21" i="6"/>
  <c r="I796" i="11"/>
  <c r="J21" i="6"/>
  <c r="J796" i="11"/>
  <c r="K796" i="11"/>
  <c r="L796" i="11"/>
  <c r="M796" i="11"/>
  <c r="N796" i="11"/>
  <c r="O796" i="11"/>
  <c r="P796" i="11"/>
  <c r="Q796" i="11"/>
  <c r="R796" i="11"/>
  <c r="S796" i="11"/>
  <c r="T796" i="11"/>
  <c r="U796" i="11"/>
  <c r="V796" i="11"/>
  <c r="W796" i="11"/>
  <c r="X796" i="11"/>
  <c r="Y796" i="11"/>
  <c r="A797" i="11"/>
  <c r="B797" i="11"/>
  <c r="C797" i="11"/>
  <c r="D797" i="11"/>
  <c r="E797" i="11"/>
  <c r="F797" i="11"/>
  <c r="G797" i="11"/>
  <c r="H22" i="6"/>
  <c r="H797" i="11"/>
  <c r="I22" i="6"/>
  <c r="I797" i="11"/>
  <c r="J22" i="6"/>
  <c r="J797" i="11"/>
  <c r="K797" i="11"/>
  <c r="L797" i="11"/>
  <c r="M797" i="11"/>
  <c r="N797" i="11"/>
  <c r="O797" i="11"/>
  <c r="P797" i="11"/>
  <c r="Q797" i="11"/>
  <c r="R797" i="11"/>
  <c r="S797" i="11"/>
  <c r="T797" i="11"/>
  <c r="U797" i="11"/>
  <c r="V797" i="11"/>
  <c r="W797" i="11"/>
  <c r="X797" i="11"/>
  <c r="Y797" i="11"/>
  <c r="A798" i="11"/>
  <c r="B798" i="11"/>
  <c r="C798" i="11"/>
  <c r="D798" i="11"/>
  <c r="E798" i="11"/>
  <c r="F798" i="11"/>
  <c r="G798" i="11"/>
  <c r="H23" i="6"/>
  <c r="H798" i="11"/>
  <c r="I23" i="6"/>
  <c r="I798" i="11"/>
  <c r="J23" i="6"/>
  <c r="J798" i="11"/>
  <c r="K798" i="11"/>
  <c r="L798" i="11"/>
  <c r="M798" i="11"/>
  <c r="N798" i="11"/>
  <c r="O798" i="11"/>
  <c r="P798" i="11"/>
  <c r="Q798" i="11"/>
  <c r="R798" i="11"/>
  <c r="S798" i="11"/>
  <c r="T798" i="11"/>
  <c r="U798" i="11"/>
  <c r="V798" i="11"/>
  <c r="W798" i="11"/>
  <c r="X798" i="11"/>
  <c r="Y798" i="11"/>
  <c r="A799" i="11"/>
  <c r="B799" i="11"/>
  <c r="C799" i="11"/>
  <c r="D799" i="11"/>
  <c r="E799" i="11"/>
  <c r="F799" i="11"/>
  <c r="G799" i="11"/>
  <c r="H24" i="6"/>
  <c r="H799" i="11"/>
  <c r="I24" i="6"/>
  <c r="I799" i="11"/>
  <c r="J24" i="6"/>
  <c r="J799" i="11"/>
  <c r="K799" i="11"/>
  <c r="L799" i="11"/>
  <c r="M799" i="11"/>
  <c r="N799" i="11"/>
  <c r="O799" i="11"/>
  <c r="P799" i="11"/>
  <c r="Q799" i="11"/>
  <c r="R799" i="11"/>
  <c r="S799" i="11"/>
  <c r="T799" i="11"/>
  <c r="U799" i="11"/>
  <c r="V799" i="11"/>
  <c r="W799" i="11"/>
  <c r="X799" i="11"/>
  <c r="Y799" i="11"/>
  <c r="A800" i="11"/>
  <c r="B800" i="11"/>
  <c r="C800" i="11"/>
  <c r="D800" i="11"/>
  <c r="E800" i="11"/>
  <c r="F800" i="11"/>
  <c r="G800" i="11"/>
  <c r="H25" i="6"/>
  <c r="H800" i="11"/>
  <c r="I25" i="6"/>
  <c r="I800" i="11"/>
  <c r="J25" i="6"/>
  <c r="J800" i="11"/>
  <c r="K800" i="11"/>
  <c r="L800" i="11"/>
  <c r="M800" i="11"/>
  <c r="N800" i="11"/>
  <c r="O800" i="11"/>
  <c r="P800" i="11"/>
  <c r="Q800" i="11"/>
  <c r="R800" i="11"/>
  <c r="S800" i="11"/>
  <c r="T800" i="11"/>
  <c r="U800" i="11"/>
  <c r="V800" i="11"/>
  <c r="W800" i="11"/>
  <c r="X800" i="11"/>
  <c r="Y800" i="11"/>
  <c r="A801" i="11"/>
  <c r="B801" i="11"/>
  <c r="C801" i="11"/>
  <c r="D801" i="11"/>
  <c r="E801" i="11"/>
  <c r="F801" i="11"/>
  <c r="G801" i="11"/>
  <c r="H26" i="6"/>
  <c r="H801" i="11"/>
  <c r="I26" i="6"/>
  <c r="I801" i="11"/>
  <c r="J26" i="6"/>
  <c r="J801" i="11"/>
  <c r="K801" i="11"/>
  <c r="L801" i="11"/>
  <c r="M801" i="11"/>
  <c r="N801" i="11"/>
  <c r="O801" i="11"/>
  <c r="P801" i="11"/>
  <c r="Q801" i="11"/>
  <c r="R801" i="11"/>
  <c r="S801" i="11"/>
  <c r="T801" i="11"/>
  <c r="U801" i="11"/>
  <c r="V801" i="11"/>
  <c r="W801" i="11"/>
  <c r="X801" i="11"/>
  <c r="Y801" i="11"/>
  <c r="A802" i="11"/>
  <c r="B802" i="11"/>
  <c r="C802" i="11"/>
  <c r="D802" i="11"/>
  <c r="E802" i="11"/>
  <c r="F802" i="11"/>
  <c r="G802" i="11"/>
  <c r="H27" i="6"/>
  <c r="H802" i="11"/>
  <c r="I27" i="6"/>
  <c r="I802" i="11"/>
  <c r="J27" i="6"/>
  <c r="J802" i="11"/>
  <c r="K802" i="11"/>
  <c r="L802" i="11"/>
  <c r="M802" i="11"/>
  <c r="N802" i="11"/>
  <c r="O802" i="11"/>
  <c r="P802" i="11"/>
  <c r="Q802" i="11"/>
  <c r="R802" i="11"/>
  <c r="S802" i="11"/>
  <c r="T802" i="11"/>
  <c r="U802" i="11"/>
  <c r="V802" i="11"/>
  <c r="W802" i="11"/>
  <c r="X802" i="11"/>
  <c r="Y802" i="11"/>
  <c r="A803" i="11"/>
  <c r="B803" i="11"/>
  <c r="C803" i="11"/>
  <c r="D803" i="11"/>
  <c r="E803" i="11"/>
  <c r="F803" i="11"/>
  <c r="G803" i="11"/>
  <c r="H28" i="6"/>
  <c r="H803" i="11"/>
  <c r="I28" i="6"/>
  <c r="I803" i="11"/>
  <c r="J28" i="6"/>
  <c r="J803" i="11"/>
  <c r="K803" i="11"/>
  <c r="L803" i="11"/>
  <c r="M803" i="11"/>
  <c r="N803" i="11"/>
  <c r="O803" i="11"/>
  <c r="P803" i="11"/>
  <c r="Q803" i="11"/>
  <c r="R803" i="11"/>
  <c r="S803" i="11"/>
  <c r="T803" i="11"/>
  <c r="U803" i="11"/>
  <c r="V803" i="11"/>
  <c r="W803" i="11"/>
  <c r="X803" i="11"/>
  <c r="Y803" i="11"/>
  <c r="A804" i="11"/>
  <c r="B804" i="11"/>
  <c r="C804" i="11"/>
  <c r="D804" i="11"/>
  <c r="E804" i="11"/>
  <c r="F804" i="11"/>
  <c r="G804" i="11"/>
  <c r="H29" i="6"/>
  <c r="H804" i="11"/>
  <c r="I29" i="6"/>
  <c r="I804" i="11"/>
  <c r="J29" i="6"/>
  <c r="J804" i="11"/>
  <c r="K804" i="11"/>
  <c r="L804" i="11"/>
  <c r="M804" i="11"/>
  <c r="N804" i="11"/>
  <c r="O804" i="11"/>
  <c r="P804" i="11"/>
  <c r="Q804" i="11"/>
  <c r="R804" i="11"/>
  <c r="S804" i="11"/>
  <c r="T804" i="11"/>
  <c r="U804" i="11"/>
  <c r="V804" i="11"/>
  <c r="W804" i="11"/>
  <c r="X804" i="11"/>
  <c r="Y804" i="11"/>
  <c r="A805" i="11"/>
  <c r="B805" i="11"/>
  <c r="C805" i="11"/>
  <c r="D805" i="11"/>
  <c r="E805" i="11"/>
  <c r="F805" i="11"/>
  <c r="G805" i="11"/>
  <c r="H30" i="6"/>
  <c r="H805" i="11"/>
  <c r="I30" i="6"/>
  <c r="I805" i="11"/>
  <c r="J30" i="6"/>
  <c r="J805" i="11"/>
  <c r="K805" i="11"/>
  <c r="L805" i="11"/>
  <c r="M805" i="11"/>
  <c r="N805" i="11"/>
  <c r="O805" i="11"/>
  <c r="P805" i="11"/>
  <c r="Q805" i="11"/>
  <c r="R805" i="11"/>
  <c r="S805" i="11"/>
  <c r="T805" i="11"/>
  <c r="U805" i="11"/>
  <c r="V805" i="11"/>
  <c r="W805" i="11"/>
  <c r="X805" i="11"/>
  <c r="Y805" i="11"/>
  <c r="A773" i="11"/>
  <c r="B773" i="11"/>
  <c r="C773" i="11"/>
  <c r="D773" i="11"/>
  <c r="E773" i="11"/>
  <c r="F773" i="11"/>
  <c r="G773" i="11"/>
  <c r="H3" i="5"/>
  <c r="H773" i="11"/>
  <c r="I3" i="5"/>
  <c r="I773" i="11"/>
  <c r="J3" i="5"/>
  <c r="J773" i="11"/>
  <c r="K773" i="11"/>
  <c r="L773" i="11"/>
  <c r="M773" i="11"/>
  <c r="N773" i="11"/>
  <c r="O773" i="11"/>
  <c r="R773" i="11"/>
  <c r="S773" i="11"/>
  <c r="T773" i="11"/>
  <c r="U773" i="11"/>
  <c r="V773" i="11"/>
  <c r="W773" i="11"/>
  <c r="X773" i="11"/>
  <c r="Y773" i="11"/>
  <c r="A774" i="11"/>
  <c r="B774" i="11"/>
  <c r="C774" i="11"/>
  <c r="D774" i="11"/>
  <c r="E774" i="11"/>
  <c r="F774" i="11"/>
  <c r="G774" i="11"/>
  <c r="H4" i="5"/>
  <c r="H774" i="11"/>
  <c r="I4" i="5"/>
  <c r="I774" i="11"/>
  <c r="J4" i="5"/>
  <c r="J774" i="11"/>
  <c r="K774" i="11"/>
  <c r="M774" i="11"/>
  <c r="N774" i="11"/>
  <c r="O774" i="11"/>
  <c r="R774" i="11"/>
  <c r="S774" i="11"/>
  <c r="T774" i="11"/>
  <c r="U774" i="11"/>
  <c r="V774" i="11"/>
  <c r="W774" i="11"/>
  <c r="X774" i="11"/>
  <c r="Y774" i="11"/>
  <c r="A775" i="11"/>
  <c r="B775" i="11"/>
  <c r="C775" i="11"/>
  <c r="D775" i="11"/>
  <c r="E775" i="11"/>
  <c r="F775" i="11"/>
  <c r="G775" i="11"/>
  <c r="H5" i="5"/>
  <c r="H775" i="11"/>
  <c r="I5" i="5"/>
  <c r="I775" i="11"/>
  <c r="J5" i="5"/>
  <c r="J775" i="11"/>
  <c r="K775" i="11"/>
  <c r="L775" i="11"/>
  <c r="M775" i="11"/>
  <c r="N775" i="11"/>
  <c r="O775" i="11"/>
  <c r="P775" i="11"/>
  <c r="Q775" i="11"/>
  <c r="R775" i="11"/>
  <c r="S775" i="11"/>
  <c r="T775" i="11"/>
  <c r="U775" i="11"/>
  <c r="V775" i="11"/>
  <c r="W775" i="11"/>
  <c r="X775" i="11"/>
  <c r="Y775" i="11"/>
  <c r="A776" i="11"/>
  <c r="B776" i="11"/>
  <c r="C776" i="11"/>
  <c r="D776" i="11"/>
  <c r="E776" i="11"/>
  <c r="F776" i="11"/>
  <c r="G776" i="11"/>
  <c r="H6" i="5"/>
  <c r="H776" i="11"/>
  <c r="I776" i="11"/>
  <c r="J776" i="11"/>
  <c r="K776" i="11"/>
  <c r="L776" i="11"/>
  <c r="M776" i="11"/>
  <c r="N776" i="11"/>
  <c r="O776" i="11"/>
  <c r="P776" i="11"/>
  <c r="Q776" i="11"/>
  <c r="R776" i="11"/>
  <c r="S776" i="11"/>
  <c r="T776" i="11"/>
  <c r="U776" i="11"/>
  <c r="V776" i="11"/>
  <c r="W776" i="11"/>
  <c r="X776" i="11"/>
  <c r="Y776" i="11"/>
  <c r="B772" i="11"/>
  <c r="C772" i="11"/>
  <c r="D772" i="11"/>
  <c r="E772" i="11"/>
  <c r="F772" i="11"/>
  <c r="G772" i="11"/>
  <c r="H2" i="5"/>
  <c r="H772" i="11"/>
  <c r="I2" i="5"/>
  <c r="I772" i="11"/>
  <c r="J2" i="5"/>
  <c r="J772" i="11"/>
  <c r="K772" i="11"/>
  <c r="L772" i="11"/>
  <c r="M772" i="11"/>
  <c r="N772" i="11"/>
  <c r="O772" i="11"/>
  <c r="P772" i="11"/>
  <c r="Q772" i="11"/>
  <c r="R772" i="11"/>
  <c r="S772" i="11"/>
  <c r="T772" i="11"/>
  <c r="U772" i="11"/>
  <c r="V772" i="11"/>
  <c r="W772" i="11"/>
  <c r="X772" i="11"/>
  <c r="Y772" i="11"/>
  <c r="A772" i="11"/>
  <c r="A767" i="11"/>
  <c r="B767" i="11"/>
  <c r="C767" i="11"/>
  <c r="D767" i="11"/>
  <c r="E767" i="11"/>
  <c r="F767" i="11"/>
  <c r="G767" i="11"/>
  <c r="H20" i="7"/>
  <c r="H767" i="11"/>
  <c r="I20" i="7"/>
  <c r="I767" i="11"/>
  <c r="J20" i="7"/>
  <c r="J767" i="11"/>
  <c r="K767" i="11"/>
  <c r="L767" i="11"/>
  <c r="M767" i="11"/>
  <c r="N767" i="11"/>
  <c r="O767" i="11"/>
  <c r="R767" i="11"/>
  <c r="S767" i="11"/>
  <c r="T767" i="11"/>
  <c r="U767" i="11"/>
  <c r="V767" i="11"/>
  <c r="W767" i="11"/>
  <c r="X767" i="11"/>
  <c r="Y767" i="11"/>
  <c r="A768" i="11"/>
  <c r="B768" i="11"/>
  <c r="C768" i="11"/>
  <c r="D768" i="11"/>
  <c r="E768" i="11"/>
  <c r="F768" i="11"/>
  <c r="G768" i="11"/>
  <c r="H21" i="7"/>
  <c r="H768" i="11"/>
  <c r="I21" i="7"/>
  <c r="I768" i="11"/>
  <c r="J21" i="7"/>
  <c r="J768" i="11"/>
  <c r="K768" i="11"/>
  <c r="L768" i="11"/>
  <c r="M768" i="11"/>
  <c r="N768" i="11"/>
  <c r="O768" i="11"/>
  <c r="R768" i="11"/>
  <c r="S768" i="11"/>
  <c r="T768" i="11"/>
  <c r="U768" i="11"/>
  <c r="V768" i="11"/>
  <c r="W768" i="11"/>
  <c r="X768" i="11"/>
  <c r="Y768" i="11"/>
  <c r="A769" i="11"/>
  <c r="B769" i="11"/>
  <c r="C769" i="11"/>
  <c r="D769" i="11"/>
  <c r="E769" i="11"/>
  <c r="F769" i="11"/>
  <c r="G769" i="11"/>
  <c r="H22" i="7"/>
  <c r="H769" i="11"/>
  <c r="I22" i="7"/>
  <c r="I769" i="11"/>
  <c r="J22" i="7"/>
  <c r="J769" i="11"/>
  <c r="K769" i="11"/>
  <c r="L769" i="11"/>
  <c r="M769" i="11"/>
  <c r="N769" i="11"/>
  <c r="O769" i="11"/>
  <c r="R769" i="11"/>
  <c r="S769" i="11"/>
  <c r="T769" i="11"/>
  <c r="U769" i="11"/>
  <c r="V769" i="11"/>
  <c r="W769" i="11"/>
  <c r="X769" i="11"/>
  <c r="Y769" i="11"/>
  <c r="A770" i="11"/>
  <c r="B770" i="11"/>
  <c r="C770" i="11"/>
  <c r="D770" i="11"/>
  <c r="E770" i="11"/>
  <c r="F770" i="11"/>
  <c r="G770" i="11"/>
  <c r="H23" i="7"/>
  <c r="H770" i="11"/>
  <c r="I23" i="7"/>
  <c r="I770" i="11"/>
  <c r="J23" i="7"/>
  <c r="J770" i="11"/>
  <c r="K770" i="11"/>
  <c r="L770" i="11"/>
  <c r="M770" i="11"/>
  <c r="N770" i="11"/>
  <c r="O770" i="11"/>
  <c r="R770" i="11"/>
  <c r="S770" i="11"/>
  <c r="T770" i="11"/>
  <c r="U770" i="11"/>
  <c r="V770" i="11"/>
  <c r="W770" i="11"/>
  <c r="X770" i="11"/>
  <c r="Y770" i="11"/>
  <c r="A771" i="11"/>
  <c r="B771" i="11"/>
  <c r="C771" i="11"/>
  <c r="D771" i="11"/>
  <c r="E771" i="11"/>
  <c r="F771" i="11"/>
  <c r="G771" i="11"/>
  <c r="H24" i="7"/>
  <c r="H771" i="11"/>
  <c r="I24" i="7"/>
  <c r="I771" i="11"/>
  <c r="J24" i="7"/>
  <c r="J771" i="11"/>
  <c r="K771" i="11"/>
  <c r="L771" i="11"/>
  <c r="M771" i="11"/>
  <c r="N771" i="11"/>
  <c r="O771" i="11"/>
  <c r="P771" i="11"/>
  <c r="Q771" i="11"/>
  <c r="R771" i="11"/>
  <c r="S771" i="11"/>
  <c r="T771" i="11"/>
  <c r="U771" i="11"/>
  <c r="V771" i="11"/>
  <c r="W771" i="11"/>
  <c r="X771" i="11"/>
  <c r="Y771" i="11"/>
  <c r="A750" i="11"/>
  <c r="B750" i="11"/>
  <c r="C750" i="11"/>
  <c r="D750" i="11"/>
  <c r="E750" i="11"/>
  <c r="F750" i="11"/>
  <c r="G750" i="11"/>
  <c r="H3" i="7"/>
  <c r="H750" i="11"/>
  <c r="I3" i="7"/>
  <c r="I750" i="11"/>
  <c r="J3" i="7"/>
  <c r="J750" i="11"/>
  <c r="K750" i="11"/>
  <c r="L750" i="11"/>
  <c r="M750" i="11"/>
  <c r="N750" i="11"/>
  <c r="O750" i="11"/>
  <c r="R750" i="11"/>
  <c r="S750" i="11"/>
  <c r="T750" i="11"/>
  <c r="U750" i="11"/>
  <c r="V750" i="11"/>
  <c r="W750" i="11"/>
  <c r="X750" i="11"/>
  <c r="Y750" i="11"/>
  <c r="A751" i="11"/>
  <c r="B751" i="11"/>
  <c r="C751" i="11"/>
  <c r="D751" i="11"/>
  <c r="E751" i="11"/>
  <c r="F751" i="11"/>
  <c r="G751" i="11"/>
  <c r="H4" i="7"/>
  <c r="H751" i="11"/>
  <c r="I4" i="7"/>
  <c r="I751" i="11"/>
  <c r="J4" i="7"/>
  <c r="J751" i="11"/>
  <c r="K751" i="11"/>
  <c r="L751" i="11"/>
  <c r="M751" i="11"/>
  <c r="N751" i="11"/>
  <c r="O751" i="11"/>
  <c r="R751" i="11"/>
  <c r="S751" i="11"/>
  <c r="T751" i="11"/>
  <c r="U751" i="11"/>
  <c r="V751" i="11"/>
  <c r="W751" i="11"/>
  <c r="X751" i="11"/>
  <c r="Y751" i="11"/>
  <c r="A752" i="11"/>
  <c r="B752" i="11"/>
  <c r="C752" i="11"/>
  <c r="D752" i="11"/>
  <c r="E752" i="11"/>
  <c r="F752" i="11"/>
  <c r="G752" i="11"/>
  <c r="H5" i="7"/>
  <c r="H752" i="11"/>
  <c r="I5" i="7"/>
  <c r="I752" i="11"/>
  <c r="J5" i="7"/>
  <c r="J752" i="11"/>
  <c r="K752" i="11"/>
  <c r="L752" i="11"/>
  <c r="M752" i="11"/>
  <c r="N752" i="11"/>
  <c r="O752" i="11"/>
  <c r="R752" i="11"/>
  <c r="S752" i="11"/>
  <c r="T752" i="11"/>
  <c r="U752" i="11"/>
  <c r="V752" i="11"/>
  <c r="W752" i="11"/>
  <c r="X752" i="11"/>
  <c r="Y752" i="11"/>
  <c r="A753" i="11"/>
  <c r="B753" i="11"/>
  <c r="C753" i="11"/>
  <c r="D753" i="11"/>
  <c r="E753" i="11"/>
  <c r="F753" i="11"/>
  <c r="G753" i="11"/>
  <c r="H6" i="7"/>
  <c r="H753" i="11"/>
  <c r="I6" i="7"/>
  <c r="I753" i="11"/>
  <c r="J6" i="7"/>
  <c r="J753" i="11"/>
  <c r="K753" i="11"/>
  <c r="L753" i="11"/>
  <c r="M753" i="11"/>
  <c r="N753" i="11"/>
  <c r="O753" i="11"/>
  <c r="R753" i="11"/>
  <c r="S753" i="11"/>
  <c r="T753" i="11"/>
  <c r="U753" i="11"/>
  <c r="V753" i="11"/>
  <c r="W753" i="11"/>
  <c r="X753" i="11"/>
  <c r="Y753" i="11"/>
  <c r="A754" i="11"/>
  <c r="B754" i="11"/>
  <c r="C754" i="11"/>
  <c r="D754" i="11"/>
  <c r="E754" i="11"/>
  <c r="F754" i="11"/>
  <c r="G754" i="11"/>
  <c r="H7" i="7"/>
  <c r="H754" i="11"/>
  <c r="I7" i="7"/>
  <c r="I754" i="11"/>
  <c r="J7" i="7"/>
  <c r="J754" i="11"/>
  <c r="K754" i="11"/>
  <c r="L754" i="11"/>
  <c r="M754" i="11"/>
  <c r="N754" i="11"/>
  <c r="O754" i="11"/>
  <c r="R754" i="11"/>
  <c r="S754" i="11"/>
  <c r="T754" i="11"/>
  <c r="U754" i="11"/>
  <c r="V754" i="11"/>
  <c r="W754" i="11"/>
  <c r="X754" i="11"/>
  <c r="Y754" i="11"/>
  <c r="A755" i="11"/>
  <c r="B755" i="11"/>
  <c r="C755" i="11"/>
  <c r="D755" i="11"/>
  <c r="E755" i="11"/>
  <c r="F755" i="11"/>
  <c r="G755" i="11"/>
  <c r="H8" i="7"/>
  <c r="H755" i="11"/>
  <c r="I8" i="7"/>
  <c r="I755" i="11"/>
  <c r="J8" i="7"/>
  <c r="J755" i="11"/>
  <c r="K755" i="11"/>
  <c r="L755" i="11"/>
  <c r="M755" i="11"/>
  <c r="N755" i="11"/>
  <c r="O755" i="11"/>
  <c r="R755" i="11"/>
  <c r="S755" i="11"/>
  <c r="T755" i="11"/>
  <c r="U755" i="11"/>
  <c r="V755" i="11"/>
  <c r="W755" i="11"/>
  <c r="X755" i="11"/>
  <c r="Y755" i="11"/>
  <c r="A756" i="11"/>
  <c r="B756" i="11"/>
  <c r="C756" i="11"/>
  <c r="D756" i="11"/>
  <c r="E756" i="11"/>
  <c r="F756" i="11"/>
  <c r="G756" i="11"/>
  <c r="H9" i="7"/>
  <c r="H756" i="11"/>
  <c r="I9" i="7"/>
  <c r="I756" i="11"/>
  <c r="J9" i="7"/>
  <c r="J756" i="11"/>
  <c r="K756" i="11"/>
  <c r="L756" i="11"/>
  <c r="M756" i="11"/>
  <c r="N756" i="11"/>
  <c r="O756" i="11"/>
  <c r="R756" i="11"/>
  <c r="S756" i="11"/>
  <c r="T756" i="11"/>
  <c r="U756" i="11"/>
  <c r="V756" i="11"/>
  <c r="W756" i="11"/>
  <c r="X756" i="11"/>
  <c r="Y756" i="11"/>
  <c r="A757" i="11"/>
  <c r="B757" i="11"/>
  <c r="C757" i="11"/>
  <c r="D757" i="11"/>
  <c r="E757" i="11"/>
  <c r="F757" i="11"/>
  <c r="G757" i="11"/>
  <c r="H10" i="7"/>
  <c r="H757" i="11"/>
  <c r="I10" i="7"/>
  <c r="I757" i="11"/>
  <c r="J10" i="7"/>
  <c r="J757" i="11"/>
  <c r="K757" i="11"/>
  <c r="L757" i="11"/>
  <c r="M757" i="11"/>
  <c r="N757" i="11"/>
  <c r="O757" i="11"/>
  <c r="R757" i="11"/>
  <c r="S757" i="11"/>
  <c r="T757" i="11"/>
  <c r="U757" i="11"/>
  <c r="V757" i="11"/>
  <c r="W757" i="11"/>
  <c r="X757" i="11"/>
  <c r="Y757" i="11"/>
  <c r="A758" i="11"/>
  <c r="B758" i="11"/>
  <c r="C758" i="11"/>
  <c r="D758" i="11"/>
  <c r="E758" i="11"/>
  <c r="F758" i="11"/>
  <c r="G758" i="11"/>
  <c r="H11" i="7"/>
  <c r="H758" i="11"/>
  <c r="I11" i="7"/>
  <c r="I758" i="11"/>
  <c r="J11" i="7"/>
  <c r="J758" i="11"/>
  <c r="K758" i="11"/>
  <c r="L758" i="11"/>
  <c r="M758" i="11"/>
  <c r="N758" i="11"/>
  <c r="O758" i="11"/>
  <c r="R758" i="11"/>
  <c r="S758" i="11"/>
  <c r="T758" i="11"/>
  <c r="U758" i="11"/>
  <c r="V758" i="11"/>
  <c r="W758" i="11"/>
  <c r="X758" i="11"/>
  <c r="Y758" i="11"/>
  <c r="A759" i="11"/>
  <c r="B759" i="11"/>
  <c r="C759" i="11"/>
  <c r="D759" i="11"/>
  <c r="E759" i="11"/>
  <c r="F759" i="11"/>
  <c r="G759" i="11"/>
  <c r="H12" i="7"/>
  <c r="H759" i="11"/>
  <c r="I12" i="7"/>
  <c r="I759" i="11"/>
  <c r="J12" i="7"/>
  <c r="J759" i="11"/>
  <c r="K759" i="11"/>
  <c r="L759" i="11"/>
  <c r="M759" i="11"/>
  <c r="N759" i="11"/>
  <c r="O759" i="11"/>
  <c r="R759" i="11"/>
  <c r="S759" i="11"/>
  <c r="T759" i="11"/>
  <c r="U759" i="11"/>
  <c r="V759" i="11"/>
  <c r="W759" i="11"/>
  <c r="X759" i="11"/>
  <c r="Y759" i="11"/>
  <c r="A760" i="11"/>
  <c r="B760" i="11"/>
  <c r="C760" i="11"/>
  <c r="D760" i="11"/>
  <c r="E760" i="11"/>
  <c r="F760" i="11"/>
  <c r="G760" i="11"/>
  <c r="H13" i="7"/>
  <c r="H760" i="11"/>
  <c r="I13" i="7"/>
  <c r="I760" i="11"/>
  <c r="J13" i="7"/>
  <c r="J760" i="11"/>
  <c r="K760" i="11"/>
  <c r="L760" i="11"/>
  <c r="M760" i="11"/>
  <c r="N760" i="11"/>
  <c r="O760" i="11"/>
  <c r="R760" i="11"/>
  <c r="S760" i="11"/>
  <c r="T760" i="11"/>
  <c r="U760" i="11"/>
  <c r="V760" i="11"/>
  <c r="W760" i="11"/>
  <c r="X760" i="11"/>
  <c r="Y760" i="11"/>
  <c r="A761" i="11"/>
  <c r="B761" i="11"/>
  <c r="C761" i="11"/>
  <c r="D761" i="11"/>
  <c r="E761" i="11"/>
  <c r="F761" i="11"/>
  <c r="G761" i="11"/>
  <c r="H14" i="7"/>
  <c r="H761" i="11"/>
  <c r="I14" i="7"/>
  <c r="I761" i="11"/>
  <c r="J14" i="7"/>
  <c r="J761" i="11"/>
  <c r="K761" i="11"/>
  <c r="L761" i="11"/>
  <c r="M761" i="11"/>
  <c r="N761" i="11"/>
  <c r="O761" i="11"/>
  <c r="R761" i="11"/>
  <c r="S761" i="11"/>
  <c r="T761" i="11"/>
  <c r="U761" i="11"/>
  <c r="V761" i="11"/>
  <c r="W761" i="11"/>
  <c r="X761" i="11"/>
  <c r="Y761" i="11"/>
  <c r="A762" i="11"/>
  <c r="B762" i="11"/>
  <c r="C762" i="11"/>
  <c r="D762" i="11"/>
  <c r="E762" i="11"/>
  <c r="F762" i="11"/>
  <c r="G762" i="11"/>
  <c r="H15" i="7"/>
  <c r="H762" i="11"/>
  <c r="I15" i="7"/>
  <c r="I762" i="11"/>
  <c r="J15" i="7"/>
  <c r="J762" i="11"/>
  <c r="K762" i="11"/>
  <c r="L762" i="11"/>
  <c r="M762" i="11"/>
  <c r="N762" i="11"/>
  <c r="O762" i="11"/>
  <c r="R762" i="11"/>
  <c r="S762" i="11"/>
  <c r="T762" i="11"/>
  <c r="U762" i="11"/>
  <c r="V762" i="11"/>
  <c r="W762" i="11"/>
  <c r="X762" i="11"/>
  <c r="Y762" i="11"/>
  <c r="A763" i="11"/>
  <c r="B763" i="11"/>
  <c r="C763" i="11"/>
  <c r="D763" i="11"/>
  <c r="E763" i="11"/>
  <c r="F763" i="11"/>
  <c r="G763" i="11"/>
  <c r="H16" i="7"/>
  <c r="H763" i="11"/>
  <c r="I16" i="7"/>
  <c r="I763" i="11"/>
  <c r="J16" i="7"/>
  <c r="J763" i="11"/>
  <c r="K763" i="11"/>
  <c r="L763" i="11"/>
  <c r="M763" i="11"/>
  <c r="N763" i="11"/>
  <c r="O763" i="11"/>
  <c r="R763" i="11"/>
  <c r="S763" i="11"/>
  <c r="T763" i="11"/>
  <c r="U763" i="11"/>
  <c r="V763" i="11"/>
  <c r="W763" i="11"/>
  <c r="X763" i="11"/>
  <c r="Y763" i="11"/>
  <c r="A764" i="11"/>
  <c r="B764" i="11"/>
  <c r="C764" i="11"/>
  <c r="D764" i="11"/>
  <c r="E764" i="11"/>
  <c r="F764" i="11"/>
  <c r="G764" i="11"/>
  <c r="H17" i="7"/>
  <c r="H764" i="11"/>
  <c r="I17" i="7"/>
  <c r="I764" i="11"/>
  <c r="J17" i="7"/>
  <c r="J764" i="11"/>
  <c r="K764" i="11"/>
  <c r="L764" i="11"/>
  <c r="M764" i="11"/>
  <c r="N764" i="11"/>
  <c r="O764" i="11"/>
  <c r="R764" i="11"/>
  <c r="S764" i="11"/>
  <c r="T764" i="11"/>
  <c r="U764" i="11"/>
  <c r="V764" i="11"/>
  <c r="W764" i="11"/>
  <c r="X764" i="11"/>
  <c r="Y764" i="11"/>
  <c r="A765" i="11"/>
  <c r="B765" i="11"/>
  <c r="C765" i="11"/>
  <c r="D765" i="11"/>
  <c r="E765" i="11"/>
  <c r="F765" i="11"/>
  <c r="G765" i="11"/>
  <c r="H18" i="7"/>
  <c r="H765" i="11"/>
  <c r="I18" i="7"/>
  <c r="I765" i="11"/>
  <c r="J18" i="7"/>
  <c r="J765" i="11"/>
  <c r="K765" i="11"/>
  <c r="L765" i="11"/>
  <c r="M765" i="11"/>
  <c r="N765" i="11"/>
  <c r="O765" i="11"/>
  <c r="R765" i="11"/>
  <c r="S765" i="11"/>
  <c r="T765" i="11"/>
  <c r="U765" i="11"/>
  <c r="V765" i="11"/>
  <c r="W765" i="11"/>
  <c r="X765" i="11"/>
  <c r="Y765" i="11"/>
  <c r="A766" i="11"/>
  <c r="B766" i="11"/>
  <c r="C766" i="11"/>
  <c r="D766" i="11"/>
  <c r="E766" i="11"/>
  <c r="F766" i="11"/>
  <c r="G766" i="11"/>
  <c r="H19" i="7"/>
  <c r="H766" i="11"/>
  <c r="I19" i="7"/>
  <c r="I766" i="11"/>
  <c r="J19" i="7"/>
  <c r="J766" i="11"/>
  <c r="K766" i="11"/>
  <c r="L766" i="11"/>
  <c r="M766" i="11"/>
  <c r="N766" i="11"/>
  <c r="O766" i="11"/>
  <c r="R766" i="11"/>
  <c r="S766" i="11"/>
  <c r="T766" i="11"/>
  <c r="U766" i="11"/>
  <c r="V766" i="11"/>
  <c r="W766" i="11"/>
  <c r="X766" i="11"/>
  <c r="Y766" i="11"/>
  <c r="B749" i="11"/>
  <c r="C749" i="11"/>
  <c r="D749" i="11"/>
  <c r="E749" i="11"/>
  <c r="F749" i="11"/>
  <c r="G749" i="11"/>
  <c r="H2" i="7"/>
  <c r="H749" i="11"/>
  <c r="I2" i="7"/>
  <c r="I749" i="11"/>
  <c r="J2" i="7"/>
  <c r="J749" i="11"/>
  <c r="K749" i="11"/>
  <c r="L749" i="11"/>
  <c r="M749" i="11"/>
  <c r="N749" i="11"/>
  <c r="O749" i="11"/>
  <c r="P749" i="11"/>
  <c r="Q749" i="11"/>
  <c r="R749" i="11"/>
  <c r="S749" i="11"/>
  <c r="T749" i="11"/>
  <c r="U749" i="11"/>
  <c r="V749" i="11"/>
  <c r="W749" i="11"/>
  <c r="X749" i="11"/>
  <c r="Y749" i="11"/>
  <c r="A749" i="11"/>
  <c r="A736" i="11"/>
  <c r="B736" i="11"/>
  <c r="C736" i="11"/>
  <c r="D736" i="11"/>
  <c r="E736" i="11"/>
  <c r="F736" i="11"/>
  <c r="G736" i="11"/>
  <c r="H3" i="4"/>
  <c r="H736" i="11"/>
  <c r="I3" i="4"/>
  <c r="I736" i="11"/>
  <c r="J3" i="4"/>
  <c r="J736" i="11"/>
  <c r="K736" i="11"/>
  <c r="L736" i="11"/>
  <c r="M736" i="11"/>
  <c r="N736" i="11"/>
  <c r="O736" i="11"/>
  <c r="R736" i="11"/>
  <c r="S736" i="11"/>
  <c r="T736" i="11"/>
  <c r="U736" i="11"/>
  <c r="V736" i="11"/>
  <c r="W736" i="11"/>
  <c r="X736" i="11"/>
  <c r="Y736" i="11"/>
  <c r="A737" i="11"/>
  <c r="B737" i="11"/>
  <c r="C737" i="11"/>
  <c r="D737" i="11"/>
  <c r="E737" i="11"/>
  <c r="F737" i="11"/>
  <c r="G737" i="11"/>
  <c r="H4" i="4"/>
  <c r="H737" i="11"/>
  <c r="I4" i="4"/>
  <c r="I737" i="11"/>
  <c r="J4" i="4"/>
  <c r="J737" i="11"/>
  <c r="K737" i="11"/>
  <c r="L737" i="11"/>
  <c r="M737" i="11"/>
  <c r="N737" i="11"/>
  <c r="O737" i="11"/>
  <c r="R737" i="11"/>
  <c r="S737" i="11"/>
  <c r="T737" i="11"/>
  <c r="U737" i="11"/>
  <c r="V737" i="11"/>
  <c r="W737" i="11"/>
  <c r="X737" i="11"/>
  <c r="Y737" i="11"/>
  <c r="A738" i="11"/>
  <c r="B738" i="11"/>
  <c r="C738" i="11"/>
  <c r="D738" i="11"/>
  <c r="E738" i="11"/>
  <c r="F738" i="11"/>
  <c r="G738" i="11"/>
  <c r="H5" i="4"/>
  <c r="H738" i="11"/>
  <c r="I5" i="4"/>
  <c r="I738" i="11"/>
  <c r="J5" i="4"/>
  <c r="J738" i="11"/>
  <c r="K738" i="11"/>
  <c r="L738" i="11"/>
  <c r="M738" i="11"/>
  <c r="N738" i="11"/>
  <c r="O738" i="11"/>
  <c r="R738" i="11"/>
  <c r="S738" i="11"/>
  <c r="T738" i="11"/>
  <c r="U738" i="11"/>
  <c r="V738" i="11"/>
  <c r="W738" i="11"/>
  <c r="X738" i="11"/>
  <c r="Y738" i="11"/>
  <c r="A739" i="11"/>
  <c r="B739" i="11"/>
  <c r="C739" i="11"/>
  <c r="D739" i="11"/>
  <c r="E739" i="11"/>
  <c r="F739" i="11"/>
  <c r="G739" i="11"/>
  <c r="H6" i="4"/>
  <c r="H739" i="11"/>
  <c r="I6" i="4"/>
  <c r="I739" i="11"/>
  <c r="J6" i="4"/>
  <c r="J739" i="11"/>
  <c r="K739" i="11"/>
  <c r="L739" i="11"/>
  <c r="M739" i="11"/>
  <c r="N739" i="11"/>
  <c r="O739" i="11"/>
  <c r="R739" i="11"/>
  <c r="S739" i="11"/>
  <c r="T739" i="11"/>
  <c r="U739" i="11"/>
  <c r="V739" i="11"/>
  <c r="W739" i="11"/>
  <c r="X739" i="11"/>
  <c r="Y739" i="11"/>
  <c r="A740" i="11"/>
  <c r="B740" i="11"/>
  <c r="C740" i="11"/>
  <c r="D740" i="11"/>
  <c r="E740" i="11"/>
  <c r="F740" i="11"/>
  <c r="G740" i="11"/>
  <c r="H7" i="4"/>
  <c r="H740" i="11"/>
  <c r="I7" i="4"/>
  <c r="I740" i="11"/>
  <c r="J7" i="4"/>
  <c r="J740" i="11"/>
  <c r="K740" i="11"/>
  <c r="L740" i="11"/>
  <c r="M740" i="11"/>
  <c r="N740" i="11"/>
  <c r="O740" i="11"/>
  <c r="R740" i="11"/>
  <c r="S740" i="11"/>
  <c r="T740" i="11"/>
  <c r="U740" i="11"/>
  <c r="V740" i="11"/>
  <c r="W740" i="11"/>
  <c r="X740" i="11"/>
  <c r="Y740" i="11"/>
  <c r="A741" i="11"/>
  <c r="B741" i="11"/>
  <c r="C741" i="11"/>
  <c r="D741" i="11"/>
  <c r="E741" i="11"/>
  <c r="F741" i="11"/>
  <c r="G741" i="11"/>
  <c r="H8" i="4"/>
  <c r="H741" i="11"/>
  <c r="I8" i="4"/>
  <c r="I741" i="11"/>
  <c r="J8" i="4"/>
  <c r="J741" i="11"/>
  <c r="K741" i="11"/>
  <c r="L741" i="11"/>
  <c r="M741" i="11"/>
  <c r="N741" i="11"/>
  <c r="O741" i="11"/>
  <c r="R741" i="11"/>
  <c r="S741" i="11"/>
  <c r="T741" i="11"/>
  <c r="U741" i="11"/>
  <c r="V741" i="11"/>
  <c r="W741" i="11"/>
  <c r="X741" i="11"/>
  <c r="Y741" i="11"/>
  <c r="A742" i="11"/>
  <c r="B742" i="11"/>
  <c r="C742" i="11"/>
  <c r="D742" i="11"/>
  <c r="E742" i="11"/>
  <c r="F742" i="11"/>
  <c r="G742" i="11"/>
  <c r="H9" i="4"/>
  <c r="H742" i="11"/>
  <c r="I9" i="4"/>
  <c r="I742" i="11"/>
  <c r="J9" i="4"/>
  <c r="J742" i="11"/>
  <c r="K742" i="11"/>
  <c r="L742" i="11"/>
  <c r="M742" i="11"/>
  <c r="N742" i="11"/>
  <c r="O742" i="11"/>
  <c r="R742" i="11"/>
  <c r="S742" i="11"/>
  <c r="T742" i="11"/>
  <c r="U742" i="11"/>
  <c r="V742" i="11"/>
  <c r="W742" i="11"/>
  <c r="X742" i="11"/>
  <c r="Y742" i="11"/>
  <c r="A743" i="11"/>
  <c r="B743" i="11"/>
  <c r="C743" i="11"/>
  <c r="D743" i="11"/>
  <c r="E743" i="11"/>
  <c r="F743" i="11"/>
  <c r="G743" i="11"/>
  <c r="H10" i="4"/>
  <c r="H743" i="11"/>
  <c r="I10" i="4"/>
  <c r="I743" i="11"/>
  <c r="J10" i="4"/>
  <c r="J743" i="11"/>
  <c r="K743" i="11"/>
  <c r="L743" i="11"/>
  <c r="M743" i="11"/>
  <c r="N743" i="11"/>
  <c r="O743" i="11"/>
  <c r="P743" i="11"/>
  <c r="Q743" i="11"/>
  <c r="R743" i="11"/>
  <c r="S743" i="11"/>
  <c r="T743" i="11"/>
  <c r="U743" i="11"/>
  <c r="V743" i="11"/>
  <c r="W743" i="11"/>
  <c r="X743" i="11"/>
  <c r="Y743" i="11"/>
  <c r="A744" i="11"/>
  <c r="B744" i="11"/>
  <c r="C744" i="11"/>
  <c r="D744" i="11"/>
  <c r="E744" i="11"/>
  <c r="F744" i="11"/>
  <c r="G744" i="11"/>
  <c r="H11" i="4"/>
  <c r="H744" i="11"/>
  <c r="I11" i="4"/>
  <c r="I744" i="11"/>
  <c r="J11" i="4"/>
  <c r="J744" i="11"/>
  <c r="K744" i="11"/>
  <c r="L744" i="11"/>
  <c r="M744" i="11"/>
  <c r="N744" i="11"/>
  <c r="O744" i="11"/>
  <c r="P744" i="11"/>
  <c r="Q744" i="11"/>
  <c r="R744" i="11"/>
  <c r="S744" i="11"/>
  <c r="T744" i="11"/>
  <c r="U744" i="11"/>
  <c r="V744" i="11"/>
  <c r="W744" i="11"/>
  <c r="X744" i="11"/>
  <c r="Y744" i="11"/>
  <c r="A745" i="11"/>
  <c r="B745" i="11"/>
  <c r="C745" i="11"/>
  <c r="D745" i="11"/>
  <c r="E745" i="11"/>
  <c r="F745" i="11"/>
  <c r="G745" i="11"/>
  <c r="H12" i="4"/>
  <c r="H745" i="11"/>
  <c r="I12" i="4"/>
  <c r="I745" i="11"/>
  <c r="J12" i="4"/>
  <c r="J745" i="11"/>
  <c r="K745" i="11"/>
  <c r="L745" i="11"/>
  <c r="M745" i="11"/>
  <c r="N745" i="11"/>
  <c r="O745" i="11"/>
  <c r="P745" i="11"/>
  <c r="Q745" i="11"/>
  <c r="R745" i="11"/>
  <c r="S745" i="11"/>
  <c r="T745" i="11"/>
  <c r="U745" i="11"/>
  <c r="V745" i="11"/>
  <c r="W745" i="11"/>
  <c r="X745" i="11"/>
  <c r="Y745" i="11"/>
  <c r="A746" i="11"/>
  <c r="B746" i="11"/>
  <c r="C746" i="11"/>
  <c r="D746" i="11"/>
  <c r="E746" i="11"/>
  <c r="F746" i="11"/>
  <c r="G746" i="11"/>
  <c r="H13" i="4"/>
  <c r="H746" i="11"/>
  <c r="I13" i="4"/>
  <c r="I746" i="11"/>
  <c r="J13" i="4"/>
  <c r="J746" i="11"/>
  <c r="K746" i="11"/>
  <c r="L746" i="11"/>
  <c r="M746" i="11"/>
  <c r="N746" i="11"/>
  <c r="O746" i="11"/>
  <c r="P746" i="11"/>
  <c r="Q746" i="11"/>
  <c r="R746" i="11"/>
  <c r="S746" i="11"/>
  <c r="T746" i="11"/>
  <c r="U746" i="11"/>
  <c r="V746" i="11"/>
  <c r="W746" i="11"/>
  <c r="X746" i="11"/>
  <c r="Y746" i="11"/>
  <c r="A747" i="11"/>
  <c r="B747" i="11"/>
  <c r="C747" i="11"/>
  <c r="D747" i="11"/>
  <c r="E747" i="11"/>
  <c r="F747" i="11"/>
  <c r="G747" i="11"/>
  <c r="H14" i="4"/>
  <c r="H747" i="11"/>
  <c r="I14" i="4"/>
  <c r="I747" i="11"/>
  <c r="J14" i="4"/>
  <c r="J747" i="11"/>
  <c r="K747" i="11"/>
  <c r="L747" i="11"/>
  <c r="M747" i="11"/>
  <c r="N747" i="11"/>
  <c r="O747" i="11"/>
  <c r="P747" i="11"/>
  <c r="Q747" i="11"/>
  <c r="R747" i="11"/>
  <c r="S747" i="11"/>
  <c r="T747" i="11"/>
  <c r="U747" i="11"/>
  <c r="V747" i="11"/>
  <c r="W747" i="11"/>
  <c r="X747" i="11"/>
  <c r="Y747" i="11"/>
  <c r="A748" i="11"/>
  <c r="B748" i="11"/>
  <c r="C748" i="11"/>
  <c r="D748" i="11"/>
  <c r="E748" i="11"/>
  <c r="F748" i="11"/>
  <c r="G748" i="11"/>
  <c r="H15" i="4"/>
  <c r="H748" i="11"/>
  <c r="I15" i="4"/>
  <c r="I748" i="11"/>
  <c r="J15" i="4"/>
  <c r="J748" i="11"/>
  <c r="K748" i="11"/>
  <c r="L748" i="11"/>
  <c r="M748" i="11"/>
  <c r="N748" i="11"/>
  <c r="O748" i="11"/>
  <c r="P748" i="11"/>
  <c r="Q748" i="11"/>
  <c r="R748" i="11"/>
  <c r="S748" i="11"/>
  <c r="T748" i="11"/>
  <c r="U748" i="11"/>
  <c r="V748" i="11"/>
  <c r="W748" i="11"/>
  <c r="X748" i="11"/>
  <c r="Y748" i="11"/>
  <c r="B735" i="11"/>
  <c r="C735" i="11"/>
  <c r="D735" i="11"/>
  <c r="E735" i="11"/>
  <c r="F735" i="11"/>
  <c r="G735" i="11"/>
  <c r="H2" i="4"/>
  <c r="H735" i="11"/>
  <c r="I2" i="4"/>
  <c r="I735" i="11"/>
  <c r="J2" i="4"/>
  <c r="J735" i="11"/>
  <c r="K735" i="11"/>
  <c r="L735" i="11"/>
  <c r="M735" i="11"/>
  <c r="N735" i="11"/>
  <c r="O735" i="11"/>
  <c r="R735" i="11"/>
  <c r="S735" i="11"/>
  <c r="T735" i="11"/>
  <c r="U735" i="11"/>
  <c r="V735" i="11"/>
  <c r="W735" i="11"/>
  <c r="X735" i="11"/>
  <c r="Y735" i="11"/>
  <c r="A735" i="11"/>
  <c r="H13" i="16"/>
  <c r="H14" i="16"/>
  <c r="H15" i="16"/>
  <c r="H16" i="16"/>
  <c r="H17" i="16"/>
  <c r="I17" i="16"/>
  <c r="J17" i="16"/>
  <c r="H18" i="16"/>
  <c r="I18" i="16"/>
  <c r="J18" i="16"/>
  <c r="H19" i="16"/>
  <c r="I19" i="16"/>
  <c r="J19" i="16"/>
  <c r="H20" i="16"/>
  <c r="I20" i="16"/>
  <c r="J20" i="16"/>
  <c r="H21" i="16"/>
  <c r="I21" i="16"/>
  <c r="J21" i="16"/>
  <c r="H22" i="16"/>
  <c r="I22" i="16"/>
  <c r="J22" i="16"/>
  <c r="H23" i="16"/>
  <c r="I23" i="16"/>
  <c r="J23" i="16"/>
  <c r="H24" i="16"/>
  <c r="I24" i="16"/>
  <c r="J24" i="16"/>
  <c r="H25" i="16"/>
  <c r="I25" i="16"/>
  <c r="J25" i="16"/>
  <c r="H26" i="16"/>
  <c r="I26" i="16"/>
  <c r="J26" i="16"/>
  <c r="H27" i="16"/>
  <c r="I27" i="16"/>
  <c r="J27" i="16"/>
  <c r="H28" i="16"/>
  <c r="I28" i="16"/>
  <c r="J28" i="16"/>
  <c r="H29" i="16"/>
  <c r="I29" i="16"/>
  <c r="J29" i="16"/>
  <c r="H30" i="16"/>
  <c r="I30" i="16"/>
  <c r="J30" i="16"/>
  <c r="H31" i="16"/>
  <c r="I31" i="16"/>
  <c r="J31" i="16"/>
  <c r="H32" i="16"/>
  <c r="I32" i="16"/>
  <c r="J32" i="16"/>
  <c r="H33" i="16"/>
  <c r="I33" i="16"/>
  <c r="J33" i="16"/>
  <c r="H34" i="16"/>
  <c r="I34" i="16"/>
  <c r="J34" i="16"/>
  <c r="H35" i="16"/>
  <c r="I35" i="16"/>
  <c r="J35" i="16"/>
  <c r="H36" i="16"/>
  <c r="I36" i="16"/>
  <c r="J36" i="16"/>
  <c r="H37" i="16"/>
  <c r="I37" i="16"/>
  <c r="J37" i="16"/>
  <c r="H38" i="16"/>
  <c r="I38" i="16"/>
  <c r="J38" i="16"/>
  <c r="H39" i="16"/>
  <c r="I39" i="16"/>
  <c r="J39" i="16"/>
  <c r="H40" i="16"/>
  <c r="I40" i="16"/>
  <c r="J40" i="16"/>
  <c r="H41" i="16"/>
  <c r="I41" i="16"/>
  <c r="J41" i="16"/>
  <c r="H3" i="16"/>
  <c r="I3" i="16"/>
  <c r="J3" i="16"/>
  <c r="H4" i="16"/>
  <c r="I4" i="16"/>
  <c r="J4" i="16"/>
  <c r="H5" i="16"/>
  <c r="I5" i="16"/>
  <c r="J5" i="16"/>
  <c r="H6" i="16"/>
  <c r="I6" i="16"/>
  <c r="J6" i="16"/>
  <c r="H7" i="16"/>
  <c r="I7" i="16"/>
  <c r="J7" i="16"/>
  <c r="H8" i="16"/>
  <c r="I8" i="16"/>
  <c r="J8" i="16"/>
  <c r="H9" i="16"/>
  <c r="I9" i="16"/>
  <c r="J9" i="16"/>
  <c r="H10" i="16"/>
  <c r="I10" i="16"/>
  <c r="J10" i="16"/>
  <c r="H11" i="16"/>
  <c r="I11" i="16"/>
  <c r="J11" i="16"/>
  <c r="H12" i="16"/>
  <c r="I12" i="16"/>
  <c r="J12" i="16"/>
  <c r="I2" i="16"/>
  <c r="J2" i="16"/>
  <c r="H2" i="16"/>
  <c r="H15" i="10"/>
  <c r="I15" i="10"/>
  <c r="J15" i="10"/>
  <c r="H16" i="10"/>
  <c r="I16" i="10"/>
  <c r="J16" i="10"/>
  <c r="H17" i="10"/>
  <c r="I17" i="10"/>
  <c r="J17" i="10"/>
  <c r="H18" i="10"/>
  <c r="I18" i="10"/>
  <c r="J18" i="10"/>
  <c r="H19" i="10"/>
  <c r="I19" i="10"/>
  <c r="J19" i="10"/>
  <c r="H20" i="10"/>
  <c r="I20" i="10"/>
  <c r="J20" i="10"/>
  <c r="H21" i="10"/>
  <c r="I21" i="10"/>
  <c r="J21" i="10"/>
  <c r="H22" i="10"/>
  <c r="I22" i="10"/>
  <c r="J22" i="10"/>
  <c r="H23" i="10"/>
  <c r="I23" i="10"/>
  <c r="J23" i="10"/>
  <c r="H24" i="10"/>
  <c r="I24" i="10"/>
  <c r="J24" i="10"/>
  <c r="H3" i="10"/>
  <c r="I3" i="10"/>
  <c r="J3" i="10"/>
  <c r="H4" i="10"/>
  <c r="I4" i="10"/>
  <c r="J4" i="10"/>
  <c r="H5" i="10"/>
  <c r="I5" i="10"/>
  <c r="J5" i="10"/>
  <c r="H6" i="10"/>
  <c r="I6" i="10"/>
  <c r="J6" i="10"/>
  <c r="H7" i="10"/>
  <c r="I7" i="10"/>
  <c r="J7" i="10"/>
  <c r="H8" i="10"/>
  <c r="I8" i="10"/>
  <c r="J8" i="10"/>
  <c r="H9" i="10"/>
  <c r="I9" i="10"/>
  <c r="J9" i="10"/>
  <c r="H10" i="10"/>
  <c r="I10" i="10"/>
  <c r="J10" i="10"/>
  <c r="H11" i="10"/>
  <c r="I11" i="10"/>
  <c r="J11" i="10"/>
  <c r="H12" i="10"/>
  <c r="I12" i="10"/>
  <c r="J12" i="10"/>
  <c r="H13" i="10"/>
  <c r="I13" i="10"/>
  <c r="J13" i="10"/>
  <c r="H14" i="10"/>
  <c r="I14" i="10"/>
  <c r="J14" i="10"/>
  <c r="I2" i="10"/>
  <c r="J2" i="10"/>
  <c r="H2" i="10"/>
  <c r="A733" i="11"/>
  <c r="B733" i="11"/>
  <c r="C733" i="11"/>
  <c r="D733" i="11"/>
  <c r="E733" i="11"/>
  <c r="F733" i="11"/>
  <c r="G733" i="11"/>
  <c r="H3" i="3"/>
  <c r="H733" i="11"/>
  <c r="I3" i="3"/>
  <c r="I733" i="11"/>
  <c r="J3" i="3"/>
  <c r="J733" i="11"/>
  <c r="K733" i="11"/>
  <c r="L733" i="11"/>
  <c r="M733" i="11"/>
  <c r="N733" i="11"/>
  <c r="O733" i="11"/>
  <c r="R733" i="11"/>
  <c r="T733" i="11"/>
  <c r="U733" i="11"/>
  <c r="X733" i="11"/>
  <c r="Y733" i="11"/>
  <c r="A734" i="11"/>
  <c r="B734" i="11"/>
  <c r="C734" i="11"/>
  <c r="D734" i="11"/>
  <c r="E734" i="11"/>
  <c r="F734" i="11"/>
  <c r="G734" i="11"/>
  <c r="H4" i="3"/>
  <c r="H734" i="11"/>
  <c r="I4" i="3"/>
  <c r="I734" i="11"/>
  <c r="J4" i="3"/>
  <c r="J734" i="11"/>
  <c r="K734" i="11"/>
  <c r="L734" i="11"/>
  <c r="M734" i="11"/>
  <c r="N734" i="11"/>
  <c r="O734" i="11"/>
  <c r="R734" i="11"/>
  <c r="T734" i="11"/>
  <c r="U734" i="11"/>
  <c r="X734" i="11"/>
  <c r="B732" i="11"/>
  <c r="C732" i="11"/>
  <c r="D732" i="11"/>
  <c r="E732" i="11"/>
  <c r="F732" i="11"/>
  <c r="G732" i="11"/>
  <c r="H2" i="3"/>
  <c r="H732" i="11"/>
  <c r="I2" i="3"/>
  <c r="I732" i="11"/>
  <c r="J2" i="3"/>
  <c r="J732" i="11"/>
  <c r="K732" i="11"/>
  <c r="L732" i="11"/>
  <c r="M732" i="11"/>
  <c r="N732" i="11"/>
  <c r="O732" i="11"/>
  <c r="R732" i="11"/>
  <c r="T732" i="11"/>
  <c r="U732" i="11"/>
  <c r="X732" i="11"/>
  <c r="A732" i="11"/>
  <c r="A2" i="11"/>
  <c r="E2" i="12"/>
  <c r="H3" i="8"/>
  <c r="H4" i="8"/>
  <c r="H5" i="8"/>
  <c r="H6" i="8"/>
  <c r="H7" i="8"/>
  <c r="H8" i="8"/>
  <c r="I8" i="8"/>
  <c r="J8" i="8"/>
  <c r="H9" i="8"/>
  <c r="H10" i="8"/>
  <c r="H11" i="8"/>
  <c r="H12" i="8"/>
  <c r="H13" i="8"/>
  <c r="H14" i="8"/>
  <c r="H15" i="8"/>
  <c r="H16" i="8"/>
  <c r="H17" i="8"/>
  <c r="H18" i="8"/>
  <c r="H19" i="8"/>
  <c r="H20" i="8"/>
  <c r="H21" i="8"/>
  <c r="H22" i="8"/>
  <c r="H23" i="8"/>
  <c r="H24" i="8"/>
  <c r="H25" i="8"/>
  <c r="H26" i="8"/>
  <c r="H27" i="8"/>
  <c r="H28" i="8"/>
  <c r="H29" i="8"/>
  <c r="H30" i="8"/>
  <c r="H31" i="8"/>
  <c r="H32" i="8"/>
  <c r="H33" i="8"/>
  <c r="H34" i="8"/>
  <c r="H35" i="8"/>
  <c r="H36" i="8"/>
  <c r="H37" i="8"/>
  <c r="H38" i="8"/>
  <c r="H39" i="8"/>
  <c r="H40" i="8"/>
  <c r="H41" i="8"/>
  <c r="H42" i="8"/>
  <c r="H43" i="8"/>
  <c r="H44" i="8"/>
  <c r="H45" i="8"/>
  <c r="H46" i="8"/>
  <c r="H47" i="8"/>
  <c r="H48" i="8"/>
  <c r="H49" i="8"/>
  <c r="H50" i="8"/>
  <c r="H51" i="8"/>
  <c r="H52" i="8"/>
  <c r="H53" i="8"/>
  <c r="H54" i="8"/>
  <c r="H55" i="8"/>
  <c r="H56" i="8"/>
  <c r="H57" i="8"/>
  <c r="H58" i="8"/>
  <c r="H59" i="8"/>
  <c r="H60" i="8"/>
  <c r="H61" i="8"/>
  <c r="H62" i="8"/>
  <c r="H63" i="8"/>
  <c r="H64" i="8"/>
  <c r="H65" i="8"/>
  <c r="H66" i="8"/>
  <c r="H67" i="8"/>
  <c r="H68" i="8"/>
  <c r="H69" i="8"/>
  <c r="H70" i="8"/>
  <c r="H71" i="8"/>
  <c r="H72" i="8"/>
  <c r="H73" i="8"/>
  <c r="H74" i="8"/>
  <c r="H75" i="8"/>
  <c r="H76" i="8"/>
  <c r="H77" i="8"/>
  <c r="H78" i="8"/>
  <c r="H79" i="8"/>
  <c r="H80" i="8"/>
  <c r="H81" i="8"/>
  <c r="H82" i="8"/>
  <c r="H83" i="8"/>
  <c r="H84" i="8"/>
  <c r="H85" i="8"/>
  <c r="H86" i="8"/>
  <c r="H87" i="8"/>
  <c r="H88" i="8"/>
  <c r="H89" i="8"/>
  <c r="H90" i="8"/>
  <c r="H91" i="8"/>
  <c r="H92" i="8"/>
  <c r="H93" i="8"/>
  <c r="H94" i="8"/>
  <c r="H95" i="8"/>
  <c r="H96" i="8"/>
  <c r="H97" i="8"/>
  <c r="H98" i="8"/>
  <c r="H99" i="8"/>
  <c r="H100" i="8"/>
  <c r="H101" i="8"/>
  <c r="H102" i="8"/>
  <c r="H103" i="8"/>
  <c r="H104" i="8"/>
  <c r="H105" i="8"/>
  <c r="H106" i="8"/>
  <c r="H107" i="8"/>
  <c r="H108" i="8"/>
  <c r="H109" i="8"/>
  <c r="H110" i="8"/>
  <c r="H111" i="8"/>
  <c r="H112" i="8"/>
  <c r="H113" i="8"/>
  <c r="H114" i="8"/>
  <c r="H115" i="8"/>
  <c r="H116" i="8"/>
  <c r="H117" i="8"/>
  <c r="H118" i="8"/>
  <c r="H119" i="8"/>
  <c r="H120" i="8"/>
  <c r="H121" i="8"/>
  <c r="H122" i="8"/>
  <c r="H123" i="8"/>
  <c r="H124" i="8"/>
  <c r="H125" i="8"/>
  <c r="H126" i="8"/>
  <c r="H127" i="8"/>
  <c r="H128" i="8"/>
  <c r="H129" i="8"/>
  <c r="H130" i="8"/>
  <c r="H131" i="8"/>
  <c r="H132" i="8"/>
  <c r="H133" i="8"/>
  <c r="H134" i="8"/>
  <c r="H135" i="8"/>
  <c r="H136" i="8"/>
  <c r="H137" i="8"/>
  <c r="H138" i="8"/>
  <c r="H139" i="8"/>
  <c r="H140" i="8"/>
  <c r="H141" i="8"/>
  <c r="H142" i="8"/>
  <c r="H143" i="8"/>
  <c r="H144" i="8"/>
  <c r="H145" i="8"/>
  <c r="H146" i="8"/>
  <c r="H147" i="8"/>
  <c r="H148" i="8"/>
  <c r="H149" i="8"/>
  <c r="H150" i="8"/>
  <c r="H151" i="8"/>
  <c r="H152" i="8"/>
  <c r="H153" i="8"/>
  <c r="H154" i="8"/>
  <c r="H155" i="8"/>
  <c r="H156" i="8"/>
  <c r="H157" i="8"/>
  <c r="H158" i="8"/>
  <c r="H159" i="8"/>
  <c r="H160" i="8"/>
  <c r="H161" i="8"/>
  <c r="H162" i="8"/>
  <c r="H163" i="8"/>
  <c r="H164" i="8"/>
  <c r="H165" i="8"/>
  <c r="H166" i="8"/>
  <c r="H167" i="8"/>
  <c r="H168" i="8"/>
  <c r="H169" i="8"/>
  <c r="H170" i="8"/>
  <c r="H171" i="8"/>
  <c r="H172" i="8"/>
  <c r="H173" i="8"/>
  <c r="H174" i="8"/>
  <c r="H175" i="8"/>
  <c r="H176" i="8"/>
  <c r="H177" i="8"/>
  <c r="H178" i="8"/>
  <c r="H179" i="8"/>
  <c r="H180" i="8"/>
  <c r="H181" i="8"/>
  <c r="H182" i="8"/>
  <c r="H183" i="8"/>
  <c r="H184" i="8"/>
  <c r="H185" i="8"/>
  <c r="H186" i="8"/>
  <c r="H187" i="8"/>
  <c r="H188" i="8"/>
  <c r="H189" i="8"/>
  <c r="H190" i="8"/>
  <c r="H191" i="8"/>
  <c r="H192" i="8"/>
  <c r="H193" i="8"/>
  <c r="H194" i="8"/>
  <c r="H195" i="8"/>
  <c r="H196" i="8"/>
  <c r="H197" i="8"/>
  <c r="H198" i="8"/>
  <c r="H199" i="8"/>
  <c r="H200" i="8"/>
  <c r="H201" i="8"/>
  <c r="H202" i="8"/>
  <c r="H203" i="8"/>
  <c r="H204" i="8"/>
  <c r="H205" i="8"/>
  <c r="H206" i="8"/>
  <c r="H207" i="8"/>
  <c r="H208" i="8"/>
  <c r="H209" i="8"/>
  <c r="H210" i="8"/>
  <c r="H211" i="8"/>
  <c r="H212" i="8"/>
  <c r="H213" i="8"/>
  <c r="H214" i="8"/>
  <c r="H215" i="8"/>
  <c r="H216" i="8"/>
  <c r="H217" i="8"/>
  <c r="H218" i="8"/>
  <c r="H219" i="8"/>
  <c r="H220" i="8"/>
  <c r="H221" i="8"/>
  <c r="H222" i="8"/>
  <c r="H223" i="8"/>
  <c r="H224" i="8"/>
  <c r="H225" i="8"/>
  <c r="H226" i="8"/>
  <c r="H227" i="8"/>
  <c r="H228" i="8"/>
  <c r="H229" i="8"/>
  <c r="H230" i="8"/>
  <c r="H231" i="8"/>
  <c r="H232" i="8"/>
  <c r="H233" i="8"/>
  <c r="H234" i="8"/>
  <c r="H235" i="8"/>
  <c r="H236" i="8"/>
  <c r="H237" i="8"/>
  <c r="H238" i="8"/>
  <c r="H239" i="8"/>
  <c r="H240" i="8"/>
  <c r="H241" i="8"/>
  <c r="H242" i="8"/>
  <c r="H243" i="8"/>
  <c r="H244" i="8"/>
  <c r="H245" i="8"/>
  <c r="H246" i="8"/>
  <c r="H247" i="8"/>
  <c r="H248" i="8"/>
  <c r="H249" i="8"/>
  <c r="H250" i="8"/>
  <c r="H251" i="8"/>
  <c r="H252" i="8"/>
  <c r="H253" i="8"/>
  <c r="H254" i="8"/>
  <c r="H255" i="8"/>
  <c r="H256" i="8"/>
  <c r="H257" i="8"/>
  <c r="H258" i="8"/>
  <c r="H259" i="8"/>
  <c r="H260" i="8"/>
  <c r="H261" i="8"/>
  <c r="H262" i="8"/>
  <c r="H263" i="8"/>
  <c r="H264" i="8"/>
  <c r="H265" i="8"/>
  <c r="H266" i="8"/>
  <c r="H267" i="8"/>
  <c r="H268" i="8"/>
  <c r="H269" i="8"/>
  <c r="H270" i="8"/>
  <c r="H271" i="8"/>
  <c r="H272" i="8"/>
  <c r="H273" i="8"/>
  <c r="H274" i="8"/>
  <c r="H275" i="8"/>
  <c r="H276" i="8"/>
  <c r="H277" i="8"/>
  <c r="H278" i="8"/>
  <c r="H279" i="8"/>
  <c r="H280" i="8"/>
  <c r="H281" i="8"/>
  <c r="H282" i="8"/>
  <c r="H283" i="8"/>
  <c r="H284" i="8"/>
  <c r="H285" i="8"/>
  <c r="H286" i="8"/>
  <c r="H287" i="8"/>
  <c r="H288" i="8"/>
  <c r="H289" i="8"/>
  <c r="H290" i="8"/>
  <c r="H291" i="8"/>
  <c r="H292" i="8"/>
  <c r="H293" i="8"/>
  <c r="H294" i="8"/>
  <c r="H295" i="8"/>
  <c r="H296" i="8"/>
  <c r="H297" i="8"/>
  <c r="H298" i="8"/>
  <c r="H299" i="8"/>
  <c r="H300" i="8"/>
  <c r="H301" i="8"/>
  <c r="H302" i="8"/>
  <c r="H303" i="8"/>
  <c r="H304" i="8"/>
  <c r="H305" i="8"/>
  <c r="H306" i="8"/>
  <c r="H307" i="8"/>
  <c r="H308" i="8"/>
  <c r="H309" i="8"/>
  <c r="H310" i="8"/>
  <c r="H311" i="8"/>
  <c r="H312" i="8"/>
  <c r="H313" i="8"/>
  <c r="H314" i="8"/>
  <c r="H315" i="8"/>
  <c r="H316" i="8"/>
  <c r="H317" i="8"/>
  <c r="H318" i="8"/>
  <c r="H319" i="8"/>
  <c r="H320" i="8"/>
  <c r="H321" i="8"/>
  <c r="H322" i="8"/>
  <c r="H323" i="8"/>
  <c r="H324" i="8"/>
  <c r="H325" i="8"/>
  <c r="H326" i="8"/>
  <c r="H327" i="8"/>
  <c r="H328" i="8"/>
  <c r="H329" i="8"/>
  <c r="H330" i="8"/>
  <c r="H331" i="8"/>
  <c r="H332" i="8"/>
  <c r="H333" i="8"/>
  <c r="H334" i="8"/>
  <c r="H335" i="8"/>
  <c r="H336" i="8"/>
  <c r="H337" i="8"/>
  <c r="H338" i="8"/>
  <c r="H339" i="8"/>
  <c r="H340" i="8"/>
  <c r="H341" i="8"/>
  <c r="H342" i="8"/>
  <c r="H343" i="8"/>
  <c r="H344" i="8"/>
  <c r="H345" i="8"/>
  <c r="H346" i="8"/>
  <c r="H347" i="8"/>
  <c r="H348" i="8"/>
  <c r="H349" i="8"/>
  <c r="H350" i="8"/>
  <c r="H2" i="8"/>
</calcChain>
</file>

<file path=xl/sharedStrings.xml><?xml version="1.0" encoding="utf-8"?>
<sst xmlns="http://schemas.openxmlformats.org/spreadsheetml/2006/main" count="25385" uniqueCount="595">
  <si>
    <t>Anagnostou</t>
  </si>
  <si>
    <t>NA</t>
  </si>
  <si>
    <t>proxy</t>
  </si>
  <si>
    <t>first_author_last_name</t>
  </si>
  <si>
    <t>publication_year</t>
  </si>
  <si>
    <t>doi</t>
  </si>
  <si>
    <t>age_ka</t>
  </si>
  <si>
    <t>Age_uncertainty_pos_ka</t>
  </si>
  <si>
    <t>Age_uncertainty_neg_ka</t>
  </si>
  <si>
    <t>pCO2 data as originally published</t>
  </si>
  <si>
    <t>pCO2 data quarantined</t>
  </si>
  <si>
    <t>specify reason for quarantine</t>
  </si>
  <si>
    <t>pCO2 data superceded by (please list doi)</t>
  </si>
  <si>
    <t>pCO2 recalculated by paleo-CO2.org</t>
  </si>
  <si>
    <t>specify reason for pCO2 revision</t>
  </si>
  <si>
    <t>age data as originally published</t>
  </si>
  <si>
    <t>age data quarantined</t>
  </si>
  <si>
    <t>age data superceded by (please list doi)</t>
  </si>
  <si>
    <t>age recalculated by paleopCO2.org</t>
  </si>
  <si>
    <t>specify reason for age revision</t>
  </si>
  <si>
    <t>Badger</t>
  </si>
  <si>
    <t>10.1029/2018PA003356</t>
  </si>
  <si>
    <t>Age described in "How was age determined?" column updated to GTS 2012</t>
  </si>
  <si>
    <t>liverwort</t>
  </si>
  <si>
    <t>Fletcher</t>
  </si>
  <si>
    <t>10.1038/ngeo.2007.29 and 10.1111/j.1472-4669.2012.00320.x</t>
  </si>
  <si>
    <t>10.1038/ngeo.2007.29</t>
  </si>
  <si>
    <t>Kowalczyk</t>
  </si>
  <si>
    <t>stomata-franks</t>
  </si>
  <si>
    <t>N/A</t>
  </si>
  <si>
    <t>This is a new CO2 estimate based on combining the published estimates for the three species; the uncertainties span the 2.5 to 97.5 percentiles of the simulations, where the mean of each set of three resamples was first computed</t>
  </si>
  <si>
    <t>Londoño</t>
  </si>
  <si>
    <t>10.1002/ajb2.1188</t>
  </si>
  <si>
    <t>This is a new CO2 estimate based on combining the published estimates for the five species; the uncertainties span the 2.5 to 97.5 percentiles of the simulations, where the mean of each set of five resamples was first computed</t>
  </si>
  <si>
    <t>Maxbauer</t>
  </si>
  <si>
    <t>10.1130/G36014.1</t>
  </si>
  <si>
    <t>Milligan</t>
  </si>
  <si>
    <t>10.1029/2018GL081215</t>
  </si>
  <si>
    <t>Reichgelt</t>
  </si>
  <si>
    <t>Tesfamichael</t>
  </si>
  <si>
    <t>10.1130/G39048.1</t>
  </si>
  <si>
    <t>stomata-konrad-FOM</t>
  </si>
  <si>
    <t>Erdei</t>
  </si>
  <si>
    <t>Grein</t>
  </si>
  <si>
    <t>10.1016/j.palaeo.2011.07.008</t>
  </si>
  <si>
    <t>Monte Carlo error propagation of Kowalczyk et al. (2018 Paleoceanography &amp; Paleoclimatology 33: 1427-1438; doi:10.1029/2018PA003356) used</t>
  </si>
  <si>
    <t>This is a new CO2 estimate based on combining the published estimates for the two species; the uncertainties span the 2.5 to 97.5 percentiles of the simulations, where the mean of each set of two resamples was first computed</t>
  </si>
  <si>
    <t>Moraweck</t>
  </si>
  <si>
    <t>10.1127/palb/2019/0062</t>
  </si>
  <si>
    <t>Roth-Nebelsick</t>
  </si>
  <si>
    <t>10.1016/j.revpalbo.2014.03.001</t>
  </si>
  <si>
    <t>stomata-konrad-ROM</t>
  </si>
  <si>
    <t>Sun</t>
  </si>
  <si>
    <t xml:space="preserve">10.1016/j.palaeo.2016.09.015 </t>
  </si>
  <si>
    <t>stomata-SI</t>
  </si>
  <si>
    <t>Barclay</t>
  </si>
  <si>
    <t>Doria</t>
  </si>
  <si>
    <t>10.2475/01.2011.03]</t>
  </si>
  <si>
    <t>Kurschner</t>
  </si>
  <si>
    <t>10.1073/pnas.0708588105</t>
  </si>
  <si>
    <t>uncertainty associated the calibration function was not included; CO2 and associated uncertainty is recalculated here using the Monte Carlo framework presented by Beerling et al (2009, American Journal of Science, 10.2475/09.2009.01); please note that the upper uncertainty is unbounded (= beyond the calibrated CO2 space)</t>
  </si>
  <si>
    <t>Wang</t>
  </si>
  <si>
    <t>10.1371/journal.pone.0130941</t>
  </si>
  <si>
    <t>algae</t>
  </si>
  <si>
    <t>Andersen</t>
  </si>
  <si>
    <t>10.1007/978-3-642-58646-0</t>
  </si>
  <si>
    <t>Seki</t>
  </si>
  <si>
    <t>Pagani</t>
  </si>
  <si>
    <t>10.1126/science.1203909</t>
  </si>
  <si>
    <t>Zhang</t>
  </si>
  <si>
    <t>10.1098/rsta.2013.0096</t>
  </si>
  <si>
    <t>2013a</t>
  </si>
  <si>
    <t>Bolton</t>
  </si>
  <si>
    <t>10.1038/ncomms10284</t>
  </si>
  <si>
    <t>Super</t>
  </si>
  <si>
    <t>10.1130/G40228.1</t>
  </si>
  <si>
    <t>Witkowski</t>
  </si>
  <si>
    <t>C3_plant</t>
  </si>
  <si>
    <t>Cui</t>
  </si>
  <si>
    <t>10.1016/j.gca.2015.09.032</t>
  </si>
  <si>
    <t>10.1016/j.gloplacha.2018.08.011</t>
  </si>
  <si>
    <t>stomata-SR</t>
  </si>
  <si>
    <t>McElwain</t>
  </si>
  <si>
    <t>10.1098/rstb.1998.0193</t>
  </si>
  <si>
    <t>Estimates of CO2 (and their associated uncertainties) are "semi-quantitative" (see original papers by McElwain and Chaloner) and thus shouldn't be included in a fully quantitative, cross-species CO2 compilation with shared error analysis.</t>
  </si>
  <si>
    <t>Royer</t>
  </si>
  <si>
    <t>10.1130/0-8137-2369-8.79</t>
  </si>
  <si>
    <t>Steinthorsdottir</t>
  </si>
  <si>
    <t>age_Ma</t>
  </si>
  <si>
    <t>Age_uncertainty_pos_Ma</t>
  </si>
  <si>
    <t>Age_uncertainty_neg_Ma</t>
  </si>
  <si>
    <t>paleosols</t>
  </si>
  <si>
    <t>Breecker</t>
  </si>
  <si>
    <t>10.1016/j.palaeo.2014.04.012</t>
  </si>
  <si>
    <t>Da</t>
  </si>
  <si>
    <t>10.1038/s41467-019-12357-5</t>
  </si>
  <si>
    <t>Hyland</t>
  </si>
  <si>
    <t>10.1016/j.palaeo.2012.10.011</t>
  </si>
  <si>
    <t>2013b</t>
  </si>
  <si>
    <t>10.1130/B30761.1</t>
  </si>
  <si>
    <t>Ji</t>
  </si>
  <si>
    <t>10.1016/j.epsl.2018.07.011</t>
  </si>
  <si>
    <t>first_author_last_me</t>
  </si>
  <si>
    <t>CO2_ppm</t>
  </si>
  <si>
    <t>CO2_uncertainty_pos_ppm</t>
  </si>
  <si>
    <t>CO2_uncertainty__neg_ppm</t>
  </si>
  <si>
    <t>age (Ma)</t>
  </si>
  <si>
    <t>uncertainty (kyr)</t>
  </si>
  <si>
    <t>0-1</t>
  </si>
  <si>
    <t>1-3</t>
  </si>
  <si>
    <t>3-4</t>
  </si>
  <si>
    <t>4-5</t>
  </si>
  <si>
    <t>5-5.3</t>
  </si>
  <si>
    <t>LR04</t>
  </si>
  <si>
    <t>uncertainty (Myr)</t>
  </si>
  <si>
    <t>source</t>
  </si>
  <si>
    <t xml:space="preserve">Gasage (Myr BP) </t>
  </si>
  <si>
    <t xml:space="preserve">Gasage (yr BP) </t>
  </si>
  <si>
    <t>age uncertainty +</t>
  </si>
  <si>
    <t>age uncertainty -</t>
  </si>
  <si>
    <t>CO2 (ppmv)</t>
  </si>
  <si>
    <t>sigma mean CO2 (ppmv) +</t>
  </si>
  <si>
    <t>sigma mean CO2 (ppmv) -</t>
  </si>
  <si>
    <t>parameters included in error propagation</t>
  </si>
  <si>
    <t>reference</t>
  </si>
  <si>
    <t>ice core</t>
  </si>
  <si>
    <t>Bereiter, B.; Eggleston, S.; Schmitt, J.; Nehrbass-Ahles, C.; Stocker, T.F.; Fischer, H.; Kipfstuhl, S.; Chappellaz, J.,  Revision of the EPICA Dome C CO2 record from 800 to 600 kyr before present, Geophysical Research Letters (2015), DOI: 10.1002/2014GL061957; Original data from: Law Dome (Rubino et al., 2013)</t>
  </si>
  <si>
    <t>Bereiter, B.; Eggleston, S.; Schmitt, J.; Nehrbass-Ahles, C.; Stocker, T.F.; Fischer, H.; Kipfstuhl, S.; Chappellaz, J.,  Revision of the EPICA Dome C CO2 record from 800 to 600 kyr before present, Geophysical Research Letters (2015), DOI: 10.1002/2014GL061957; Original data from: Law Dome (MacFarling Meure et al., 2006)</t>
  </si>
  <si>
    <t>Bereiter, B.; Eggleston, S.; Schmitt, J.; Nehrbass-Ahles, C.; Stocker, T.F.; Fischer, H.; Kipfstuhl, S.; Chappellaz, J.,  Revision of the EPICA Dome C CO2 record from 800 to 600 kyr before present, Geophysical Research Letters (2015), DOI: 10.1002/2014GL061957; Original data from: Dome C (Monnin et al., 2001 + 2004)</t>
  </si>
  <si>
    <t>Bereiter, B.; Eggleston, S.; Schmitt, J.; Nehrbass-Ahles, C.; Stocker, T.F.; Fischer, H.; Kipfstuhl, S.; Chappellaz, J.,  Revision of the EPICA Dome C CO2 record from 800 to 600 kyr before present, Geophysical Research Letters (2015), DOI: 10.1002/2014GL061957; Original data from: WAIS (Marcott et al., 2014) minus 4 ppmv (see text)</t>
  </si>
  <si>
    <t>Bereiter, B.; Eggleston, S.; Schmitt, J.; Nehrbass-Ahles, C.; Stocker, T.F.; Fischer, H.; Kipfstuhl, S.; Chappellaz, J.,  Revision of the EPICA Dome C CO2 record from 800 to 600 kyr before present, Geophysical Research Letters (2015), DOI: 10.1002/2014GL061957; Original data from: Siple Dome (Ahn et al., 2014)</t>
  </si>
  <si>
    <t>Bereiter, B.; Eggleston, S.; Schmitt, J.; Nehrbass-Ahles, C.; Stocker, T.F.; Fischer, H.; Kipfstuhl, S.; Chappellaz, J.,  Revision of the EPICA Dome C CO2 record from 800 to 600 kyr before present, Geophysical Research Letters (2015), DOI: 10.1002/2014GL061957; Original data from: TALDICE (Bereiter et al., 2012)</t>
  </si>
  <si>
    <t>Bereiter, B.; Eggleston, S.; Schmitt, J.; Nehrbass-Ahles, C.; Stocker, T.F.; Fischer, H.; Kipfstuhl, S.; Chappellaz, J.,  Revision of the EPICA Dome C CO2 record from 800 to 600 kyr before present, Geophysical Research Letters (2015), DOI: 10.1002/2014GL061957; Original data from: EDML (Bereiter et al., 2012)</t>
  </si>
  <si>
    <t>Bereiter, B.; Eggleston, S.; Schmitt, J.; Nehrbass-Ahles, C.; Stocker, T.F.; Fischer, H.; Kipfstuhl, S.; Chappellaz, J.,  Revision of the EPICA Dome C CO2 record from 800 to 600 kyr before present, Geophysical Research Letters (2015), DOI: 10.1002/2014GL061957; Original data from: Dome C Sublimation (Schneider et al., 2013)</t>
  </si>
  <si>
    <t>Bereiter, B.; Eggleston, S.; Schmitt, J.; Nehrbass-Ahles, C.; Stocker, T.F.; Fischer, H.; Kipfstuhl, S.; Chappellaz, J.,  Revision of the EPICA Dome C CO2 record from 800 to 600 kyr before present, Geophysical Research Letters (2015), DOI: 10.1002/2014GL061957; Original data from: Vostok (Petit et al., 1999)</t>
  </si>
  <si>
    <t>Bereiter, B.; Eggleston, S.; Schmitt, J.; Nehrbass-Ahles, C.; Stocker, T.F.; Fischer, H.; Kipfstuhl, S.; Chappellaz, J.,  Revision of the EPICA Dome C CO2 record from 800 to 600 kyr before present, Geophysical Research Letters (2015), DOI: 10.1002/2014GL061957; Original data from: Dome C (Siegenthaler et al., 2005)</t>
  </si>
  <si>
    <t>Bereiter, B.; Eggleston, S.; Schmitt, J.; Nehrbass-Ahles, C.; Stocker, T.F.; Fischer, H.; Kipfstuhl, S.; Chappellaz, J.,  Revision of the EPICA Dome C CO2 record from 800 to 600 kyr before present, Geophysical Research Letters (2015), DOI: 10.1002/2014GL061957; Original data from: Dome C (Bereiter et al., 2014)</t>
  </si>
  <si>
    <t>1999</t>
  </si>
  <si>
    <t>10.1098/rsta.2013.0094</t>
  </si>
  <si>
    <t>10.1002/palo.20015</t>
  </si>
  <si>
    <t>2019</t>
  </si>
  <si>
    <t>10.5194/cp-15-539-2019</t>
  </si>
  <si>
    <t>Bijl</t>
  </si>
  <si>
    <t>2010</t>
  </si>
  <si>
    <t>10.1126/science.1193654</t>
  </si>
  <si>
    <t>2016</t>
  </si>
  <si>
    <t>1999b</t>
  </si>
  <si>
    <t>10.1029/1999PA900006</t>
  </si>
  <si>
    <t>10.1038/ngeo724</t>
  </si>
  <si>
    <t>2011</t>
  </si>
  <si>
    <t>10.1016/j.epsl.2010.01.037</t>
  </si>
  <si>
    <t>2018</t>
  </si>
  <si>
    <t>10.1126/sciadv.aat4556</t>
  </si>
  <si>
    <t>10.1126/sciadv.aat4557</t>
  </si>
  <si>
    <t>10.1126/sciadv.aat4558</t>
  </si>
  <si>
    <t>10.1126/sciadv.aat4559</t>
  </si>
  <si>
    <t>10.1126/sciadv.aat4560</t>
  </si>
  <si>
    <t>10.1126/sciadv.aat4561</t>
  </si>
  <si>
    <t>10.1126/sciadv.aat4562</t>
  </si>
  <si>
    <t>10.1126/sciadv.aat4563</t>
  </si>
  <si>
    <t>10.1126/sciadv.aat4564</t>
  </si>
  <si>
    <t>10.1126/sciadv.aat4565</t>
  </si>
  <si>
    <t>10.1126/sciadv.aat4566</t>
  </si>
  <si>
    <t>10.1126/sciadv.aat4567</t>
  </si>
  <si>
    <t>10.1126/sciadv.aat4568</t>
  </si>
  <si>
    <t>10.1126/sciadv.aat4569</t>
  </si>
  <si>
    <t>10.1126/sciadv.aat4570</t>
  </si>
  <si>
    <t>10.1126/sciadv.aat4571</t>
  </si>
  <si>
    <t>10.1126/sciadv.aat4572</t>
  </si>
  <si>
    <t>10.1126/sciadv.aat4573</t>
  </si>
  <si>
    <t>10.1126/sciadv.aat4574</t>
  </si>
  <si>
    <t>10.1126/sciadv.aat4575</t>
  </si>
  <si>
    <t>10.1126/sciadv.aat4576</t>
  </si>
  <si>
    <t>10.1126/sciadv.aat4577</t>
  </si>
  <si>
    <t>10.1126/sciadv.aat4578</t>
  </si>
  <si>
    <t>10.1126/sciadv.aat4579</t>
  </si>
  <si>
    <t>10.1126/sciadv.aat4580</t>
  </si>
  <si>
    <t>10.1126/sciadv.aat4581</t>
  </si>
  <si>
    <t>10.1126/sciadv.aat4582</t>
  </si>
  <si>
    <t>10.1126/sciadv.aat4583</t>
  </si>
  <si>
    <t>10.1126/sciadv.aat4584</t>
  </si>
  <si>
    <t>10.1126/sciadv.aat4585</t>
  </si>
  <si>
    <t>10.1126/sciadv.aat4586</t>
  </si>
  <si>
    <t>10.1126/sciadv.aat4587</t>
  </si>
  <si>
    <t>10.1126/sciadv.aat4588</t>
  </si>
  <si>
    <t>10.1126/sciadv.aat4589</t>
  </si>
  <si>
    <t>10.1126/sciadv.aat4590</t>
  </si>
  <si>
    <t>10.1126/sciadv.aat4591</t>
  </si>
  <si>
    <t>10.1126/sciadv.aat4592</t>
  </si>
  <si>
    <t>10.1126/sciadv.aat4593</t>
  </si>
  <si>
    <t>10.1126/sciadv.aat4594</t>
  </si>
  <si>
    <t>10.1126/sciadv.aat4595</t>
  </si>
  <si>
    <t>10.1126/sciadv.aat4596</t>
  </si>
  <si>
    <t>10.1126/sciadv.aat4597</t>
  </si>
  <si>
    <t>10.1126/sciadv.aat4598</t>
  </si>
  <si>
    <t>10.1126/sciadv.aat4599</t>
  </si>
  <si>
    <t>10.1126/sciadv.aat4600</t>
  </si>
  <si>
    <t>10.1126/sciadv.aat4601</t>
  </si>
  <si>
    <t>10.1126/sciadv.aat4602</t>
  </si>
  <si>
    <t>10.1126/sciadv.aat4603</t>
  </si>
  <si>
    <t>10.1126/sciadv.aat4604</t>
  </si>
  <si>
    <t>10.1126/sciadv.aat4605</t>
  </si>
  <si>
    <t>10.1126/sciadv.aat4606</t>
  </si>
  <si>
    <t>10.1126/sciadv.aat4607</t>
  </si>
  <si>
    <t>10.1126/sciadv.aat4608</t>
  </si>
  <si>
    <t>10.1126/sciadv.aat4609</t>
  </si>
  <si>
    <t>10.1126/sciadv.aat4610</t>
  </si>
  <si>
    <t>10.1126/sciadv.aat4611</t>
  </si>
  <si>
    <t>10.1126/sciadv.aat4612</t>
  </si>
  <si>
    <t>10.1126/sciadv.aat4613</t>
  </si>
  <si>
    <t>10.1126/sciadv.aat4614</t>
  </si>
  <si>
    <t>10.1126/sciadv.aat4615</t>
  </si>
  <si>
    <t>10.1126/sciadv.aat4616</t>
  </si>
  <si>
    <t>10.1126/sciadv.aat4617</t>
  </si>
  <si>
    <t>10.1126/sciadv.aat4618</t>
  </si>
  <si>
    <t>10.1126/sciadv.aat4619</t>
  </si>
  <si>
    <t>10.1126/sciadv.aat4620</t>
  </si>
  <si>
    <t>10.1126/sciadv.aat4621</t>
  </si>
  <si>
    <t>10.1126/sciadv.aat4622</t>
  </si>
  <si>
    <t>10.1126/sciadv.aat4623</t>
  </si>
  <si>
    <t>10.1126/sciadv.aat4624</t>
  </si>
  <si>
    <t>10.1126/sciadv.aat4625</t>
  </si>
  <si>
    <t>10.1126/sciadv.aat4626</t>
  </si>
  <si>
    <t>10.1126/sciadv.aat4627</t>
  </si>
  <si>
    <t>10.1126/sciadv.aat4628</t>
  </si>
  <si>
    <t>10.1126/sciadv.aat4629</t>
  </si>
  <si>
    <t>10.1126/sciadv.aat4630</t>
  </si>
  <si>
    <t>10.1126/sciadv.aat4631</t>
  </si>
  <si>
    <t>10.1126/sciadv.aat4632</t>
  </si>
  <si>
    <t>10.1126/sciadv.aat4633</t>
  </si>
  <si>
    <t>10.1126/sciadv.aat4634</t>
  </si>
  <si>
    <t>10.1126/sciadv.aat4635</t>
  </si>
  <si>
    <t>10.1126/sciadv.aat4636</t>
  </si>
  <si>
    <t>10.1126/sciadv.aat4637</t>
  </si>
  <si>
    <t>10.1126/sciadv.aat4638</t>
  </si>
  <si>
    <t>10.1126/sciadv.aat4639</t>
  </si>
  <si>
    <t>10.1126/sciadv.aat4640</t>
  </si>
  <si>
    <t>10.1126/sciadv.aat4641</t>
  </si>
  <si>
    <t>10.1126/sciadv.aat4642</t>
  </si>
  <si>
    <t>10.1126/sciadv.aat4643</t>
  </si>
  <si>
    <t>10.1126/sciadv.aat4644</t>
  </si>
  <si>
    <t>10.1126/sciadv.aat4645</t>
  </si>
  <si>
    <t>10.1126/sciadv.aat4646</t>
  </si>
  <si>
    <t>10.1126/sciadv.aat4647</t>
  </si>
  <si>
    <t>10.1126/sciadv.aat4648</t>
  </si>
  <si>
    <t>10.1126/sciadv.aat4649</t>
  </si>
  <si>
    <t>10.1126/sciadv.aat4650</t>
  </si>
  <si>
    <t>10.1126/sciadv.aat4651</t>
  </si>
  <si>
    <t>10.1126/sciadv.aat4652</t>
  </si>
  <si>
    <t>10.1126/sciadv.aat4653</t>
  </si>
  <si>
    <t>10.1126/sciadv.aat4654</t>
  </si>
  <si>
    <t>10.1126/sciadv.aat4655</t>
  </si>
  <si>
    <t>10.1126/sciadv.aat4656</t>
  </si>
  <si>
    <t>10.1126/sciadv.aat4657</t>
  </si>
  <si>
    <t>10.1126/sciadv.aat4658</t>
  </si>
  <si>
    <t>10.1126/sciadv.aat4659</t>
  </si>
  <si>
    <t>10.1126/sciadv.aat4660</t>
  </si>
  <si>
    <t>10.1126/sciadv.aat4661</t>
  </si>
  <si>
    <t>10.1126/sciadv.aat4662</t>
  </si>
  <si>
    <t>10.1126/sciadv.aat4663</t>
  </si>
  <si>
    <t>10.1126/sciadv.aat4664</t>
  </si>
  <si>
    <t>10.1126/sciadv.aat4665</t>
  </si>
  <si>
    <t>10.1126/sciadv.aat4666</t>
  </si>
  <si>
    <t>10.1126/sciadv.aat4667</t>
  </si>
  <si>
    <t>10.1126/sciadv.aat4668</t>
  </si>
  <si>
    <t>10.1126/sciadv.aat4669</t>
  </si>
  <si>
    <t>10.1126/sciadv.aat4670</t>
  </si>
  <si>
    <t>10.1126/sciadv.aat4671</t>
  </si>
  <si>
    <t>10.1126/sciadv.aat4672</t>
  </si>
  <si>
    <t>10.1126/sciadv.aat4673</t>
  </si>
  <si>
    <t>10.1126/sciadv.aat4674</t>
  </si>
  <si>
    <t>10.1126/sciadv.aat4675</t>
  </si>
  <si>
    <t>10.1126/sciadv.aat4676</t>
  </si>
  <si>
    <t>10.1126/sciadv.aat4677</t>
  </si>
  <si>
    <t>10.1126/sciadv.aat4678</t>
  </si>
  <si>
    <t>10.1126/sciadv.aat4679</t>
  </si>
  <si>
    <t>10.1126/sciadv.aat4680</t>
  </si>
  <si>
    <t>10.1126/sciadv.aat4681</t>
  </si>
  <si>
    <t>10.1126/sciadv.aat4682</t>
  </si>
  <si>
    <t>10.1126/sciadv.aat4683</t>
  </si>
  <si>
    <t>10.1126/sciadv.aat4684</t>
  </si>
  <si>
    <t>10.1126/sciadv.aat4685</t>
  </si>
  <si>
    <t>10.1126/sciadv.aat4686</t>
  </si>
  <si>
    <t>10.1126/sciadv.aat4687</t>
  </si>
  <si>
    <t>10.1126/sciadv.aat4688</t>
  </si>
  <si>
    <t>10.1126/sciadv.aat4689</t>
  </si>
  <si>
    <t>10.1126/sciadv.aat4690</t>
  </si>
  <si>
    <t>10.1126/sciadv.aat4691</t>
  </si>
  <si>
    <t>10.1126/sciadv.aat4692</t>
  </si>
  <si>
    <t>10.1126/sciadv.aat4693</t>
  </si>
  <si>
    <t>10.1126/sciadv.aat4694</t>
  </si>
  <si>
    <t>10.1126/sciadv.aat4695</t>
  </si>
  <si>
    <t>10.1126/sciadv.aat4696</t>
  </si>
  <si>
    <t>10.1126/sciadv.aat4697</t>
  </si>
  <si>
    <t>10.1126/sciadv.aat4698</t>
  </si>
  <si>
    <t>10.1126/sciadv.aat4699</t>
  </si>
  <si>
    <t>10.1126/sciadv.aat4700</t>
  </si>
  <si>
    <t>10.1126/sciadv.aat4701</t>
  </si>
  <si>
    <t>10.1126/sciadv.aat4702</t>
  </si>
  <si>
    <t>10.1126/sciadv.aat4703</t>
  </si>
  <si>
    <t>10.1126/sciadv.aat4704</t>
  </si>
  <si>
    <t>10.1126/sciadv.aat4705</t>
  </si>
  <si>
    <t>10.1126/sciadv.aat4706</t>
  </si>
  <si>
    <t>10.1126/sciadv.aat4707</t>
  </si>
  <si>
    <t>10.1126/sciadv.aat4708</t>
  </si>
  <si>
    <t>10.1126/sciadv.aat4709</t>
  </si>
  <si>
    <t>10.1126/sciadv.aat4710</t>
  </si>
  <si>
    <t>10.1126/sciadv.aat4711</t>
  </si>
  <si>
    <t>10.1126/sciadv.aat4712</t>
  </si>
  <si>
    <t>10.1126/sciadv.aat4713</t>
  </si>
  <si>
    <t>10.1126/sciadv.aat4714</t>
  </si>
  <si>
    <t>10.1126/sciadv.aat4715</t>
  </si>
  <si>
    <t>10.1126/sciadv.aat4716</t>
  </si>
  <si>
    <t>10.1126/sciadv.aat4717</t>
  </si>
  <si>
    <t>10.1126/sciadv.aat4718</t>
  </si>
  <si>
    <t>10.1126/sciadv.aat4719</t>
  </si>
  <si>
    <t>10.1126/sciadv.aat4720</t>
  </si>
  <si>
    <t>10.1126/sciadv.aat4721</t>
  </si>
  <si>
    <t>10.1126/sciadv.aat4722</t>
  </si>
  <si>
    <t>10.1126/sciadv.aat4723</t>
  </si>
  <si>
    <t>10.1126/sciadv.aat4724</t>
  </si>
  <si>
    <t>10.1126/sciadv.aat4725</t>
  </si>
  <si>
    <t>10.1126/sciadv.aat4726</t>
  </si>
  <si>
    <t>10.1126/sciadv.aat4727</t>
  </si>
  <si>
    <t>10.1126/sciadv.aat4728</t>
  </si>
  <si>
    <t>10.1126/sciadv.aat4729</t>
  </si>
  <si>
    <t>10.1126/sciadv.aat4730</t>
  </si>
  <si>
    <t>10.1126/sciadv.aat4731</t>
  </si>
  <si>
    <t>10.1126/sciadv.aat4732</t>
  </si>
  <si>
    <t>10.1126/sciadv.aat4733</t>
  </si>
  <si>
    <t>10.1126/sciadv.aat4734</t>
  </si>
  <si>
    <t>10.1126/sciadv.aat4735</t>
  </si>
  <si>
    <t>10.1126/sciadv.aat4736</t>
  </si>
  <si>
    <t>10.1126/sciadv.aat4737</t>
  </si>
  <si>
    <t>10.1126/sciadv.aat4738</t>
  </si>
  <si>
    <t>10.1126/sciadv.aat4739</t>
  </si>
  <si>
    <t>10.1126/sciadv.aat4740</t>
  </si>
  <si>
    <t>10.1126/sciadv.aat4741</t>
  </si>
  <si>
    <t>10.1126/sciadv.aat4742</t>
  </si>
  <si>
    <t>10.1126/sciadv.aat4743</t>
  </si>
  <si>
    <t>10.1126/sciadv.aat4744</t>
  </si>
  <si>
    <t>10.1126/sciadv.aat4745</t>
  </si>
  <si>
    <t>10.1126/sciadv.aat4746</t>
  </si>
  <si>
    <t>10.1126/sciadv.aat4747</t>
  </si>
  <si>
    <t>10.1126/sciadv.aat4748</t>
  </si>
  <si>
    <t>10.1126/sciadv.aat4749</t>
  </si>
  <si>
    <t>10.1126/sciadv.aat4750</t>
  </si>
  <si>
    <t>10.1126/sciadv.aat4751</t>
  </si>
  <si>
    <t>10.1126/sciadv.aat4752</t>
  </si>
  <si>
    <t>10.1126/sciadv.aat4753</t>
  </si>
  <si>
    <t>10.1126/sciadv.aat4754</t>
  </si>
  <si>
    <t>10.1126/sciadv.aat4755</t>
  </si>
  <si>
    <t>10.1126/sciadv.aat4756</t>
  </si>
  <si>
    <t>10.1126/sciadv.aat4757</t>
  </si>
  <si>
    <t>10.1126/sciadv.aat4758</t>
  </si>
  <si>
    <t>10.1126/sciadv.aat4759</t>
  </si>
  <si>
    <t>10.1126/sciadv.aat4760</t>
  </si>
  <si>
    <t>10.1126/sciadv.aat4761</t>
  </si>
  <si>
    <t>10.1126/sciadv.aat4762</t>
  </si>
  <si>
    <t>10.1126/sciadv.aat4763</t>
  </si>
  <si>
    <t>10.1126/sciadv.aat4764</t>
  </si>
  <si>
    <t>10.1126/sciadv.aat4765</t>
  </si>
  <si>
    <t>10.1126/sciadv.aat4766</t>
  </si>
  <si>
    <t>10.1126/sciadv.aat4767</t>
  </si>
  <si>
    <t>10.1126/sciadv.aat4768</t>
  </si>
  <si>
    <t>10.1126/sciadv.aat4769</t>
  </si>
  <si>
    <t>10.1126/sciadv.aat4770</t>
  </si>
  <si>
    <t>10.1126/sciadv.aat4771</t>
  </si>
  <si>
    <t>10.1126/sciadv.aat4772</t>
  </si>
  <si>
    <t>10.1126/sciadv.aat4773</t>
  </si>
  <si>
    <t>10.1126/sciadv.aat4774</t>
  </si>
  <si>
    <t>10.1126/sciadv.aat4775</t>
  </si>
  <si>
    <t>10.1126/sciadv.aat4776</t>
  </si>
  <si>
    <t>10.1126/sciadv.aat4777</t>
  </si>
  <si>
    <t>10.1126/sciadv.aat4778</t>
  </si>
  <si>
    <t>10.1126/sciadv.aat4779</t>
  </si>
  <si>
    <t>10.1126/sciadv.aat4780</t>
  </si>
  <si>
    <t>10.1126/sciadv.aat4781</t>
  </si>
  <si>
    <t>10.1126/sciadv.aat4782</t>
  </si>
  <si>
    <t>10.1126/sciadv.aat4783</t>
  </si>
  <si>
    <t>10.1126/sciadv.aat4784</t>
  </si>
  <si>
    <t>10.1126/sciadv.aat4785</t>
  </si>
  <si>
    <t>10.1126/sciadv.aat4786</t>
  </si>
  <si>
    <t>10.1126/sciadv.aat4787</t>
  </si>
  <si>
    <t>10.1126/sciadv.aat4788</t>
  </si>
  <si>
    <t>10.1126/sciadv.aat4789</t>
  </si>
  <si>
    <t>10.1126/sciadv.aat4790</t>
  </si>
  <si>
    <t>10.1126/sciadv.aat4791</t>
  </si>
  <si>
    <t>10.1126/sciadv.aat4792</t>
  </si>
  <si>
    <t>10.1126/sciadv.aat4793</t>
  </si>
  <si>
    <t>10.1126/sciadv.aat4794</t>
  </si>
  <si>
    <t>10.1126/sciadv.aat4795</t>
  </si>
  <si>
    <t>10.1126/sciadv.aat4796</t>
  </si>
  <si>
    <t>10.1126/sciadv.aat4797</t>
  </si>
  <si>
    <t>10.1126/sciadv.aat4798</t>
  </si>
  <si>
    <t>10.1126/sciadv.aat4799</t>
  </si>
  <si>
    <t>10.1126/sciadv.aat4800</t>
  </si>
  <si>
    <t>10.1126/sciadv.aat4801</t>
  </si>
  <si>
    <t>10.1126/sciadv.aat4802</t>
  </si>
  <si>
    <t>10.1126/sciadv.aat4803</t>
  </si>
  <si>
    <t>10.1126/sciadv.aat4804</t>
  </si>
  <si>
    <t>10.1126/sciadv.aat4805</t>
  </si>
  <si>
    <t>10.1126/sciadv.aat4806</t>
  </si>
  <si>
    <t>10.1126/sciadv.aat4807</t>
  </si>
  <si>
    <t>10.1126/sciadv.aat4808</t>
  </si>
  <si>
    <t>10.1126/sciadv.aat4809</t>
  </si>
  <si>
    <t>10.1126/sciadv.aat4810</t>
  </si>
  <si>
    <t>10.1126/sciadv.aat4811</t>
  </si>
  <si>
    <t>10.1126/sciadv.aat4812</t>
  </si>
  <si>
    <t>10.1126/sciadv.aat4813</t>
  </si>
  <si>
    <t>10.1126/sciadv.aat4814</t>
  </si>
  <si>
    <t>10.1126/sciadv.aat4815</t>
  </si>
  <si>
    <t>10.1126/sciadv.aat4816</t>
  </si>
  <si>
    <t>10.1126/sciadv.aat4817</t>
  </si>
  <si>
    <t>10.1126/sciadv.aat4818</t>
  </si>
  <si>
    <t>10.1126/sciadv.aat4819</t>
  </si>
  <si>
    <t>10.1126/sciadv.aat4820</t>
  </si>
  <si>
    <t>10.1126/sciadv.aat4821</t>
  </si>
  <si>
    <t>10.1126/sciadv.aat4822</t>
  </si>
  <si>
    <t>10.1126/sciadv.aat4823</t>
  </si>
  <si>
    <t>10.1126/sciadv.aat4824</t>
  </si>
  <si>
    <t>10.1126/sciadv.aat4825</t>
  </si>
  <si>
    <t>10.1126/sciadv.aat4826</t>
  </si>
  <si>
    <t>10.1126/sciadv.aat4827</t>
  </si>
  <si>
    <t>10.1126/sciadv.aat4828</t>
  </si>
  <si>
    <t>10.1126/sciadv.aat4829</t>
  </si>
  <si>
    <t>10.1126/sciadv.aat4830</t>
  </si>
  <si>
    <t>10.1126/sciadv.aat4831</t>
  </si>
  <si>
    <t>10.1126/sciadv.aat4832</t>
  </si>
  <si>
    <t>10.1126/sciadv.aat4833</t>
  </si>
  <si>
    <t>10.1126/sciadv.aat4834</t>
  </si>
  <si>
    <t>10.1126/sciadv.aat4835</t>
  </si>
  <si>
    <t>10.1126/sciadv.aat4836</t>
  </si>
  <si>
    <t>10.1126/sciadv.aat4837</t>
  </si>
  <si>
    <t>10.1126/sciadv.aat4838</t>
  </si>
  <si>
    <t>10.1126/sciadv.aat4839</t>
  </si>
  <si>
    <t>10.1126/sciadv.aat4840</t>
  </si>
  <si>
    <t>10.1126/sciadv.aat4841</t>
  </si>
  <si>
    <t>10.1126/sciadv.aat4842</t>
  </si>
  <si>
    <t>10.1126/sciadv.aat4843</t>
  </si>
  <si>
    <t>10.1126/sciadv.aat4844</t>
  </si>
  <si>
    <t>10.1126/sciadv.aat4845</t>
  </si>
  <si>
    <t>10.1126/sciadv.aat4846</t>
  </si>
  <si>
    <t>10.1126/sciadv.aat4847</t>
  </si>
  <si>
    <t>10.1126/sciadv.aat4848</t>
  </si>
  <si>
    <t>10.1126/sciadv.aat4849</t>
  </si>
  <si>
    <t>10.1126/sciadv.aat4850</t>
  </si>
  <si>
    <t>10.1126/sciadv.aat4851</t>
  </si>
  <si>
    <t>10.1126/sciadv.aat4852</t>
  </si>
  <si>
    <t>10.1126/sciadv.aat4853</t>
  </si>
  <si>
    <t>10.1126/sciadv.aat4854</t>
  </si>
  <si>
    <t>10.1126/sciadv.aat4855</t>
  </si>
  <si>
    <t>10.1126/sciadv.aat4856</t>
  </si>
  <si>
    <t>10.1126/sciadv.aat4857</t>
  </si>
  <si>
    <t>10.1126/sciadv.aat4858</t>
  </si>
  <si>
    <t>10.1126/sciadv.aat4859</t>
  </si>
  <si>
    <t>10.1126/sciadv.aat4860</t>
  </si>
  <si>
    <t>10.1126/sciadv.aat4861</t>
  </si>
  <si>
    <t>2013</t>
  </si>
  <si>
    <t>2017</t>
  </si>
  <si>
    <t>10.1016/j.epsl.2017.03.016</t>
  </si>
  <si>
    <t>10.1016/j.gca.2019.06.032</t>
  </si>
  <si>
    <t>CO2 Witkowski</t>
  </si>
  <si>
    <t>Cui et al. 2020</t>
  </si>
  <si>
    <t>boron isotopes</t>
  </si>
  <si>
    <t>10.1038/s41467-020-17887-x</t>
  </si>
  <si>
    <t>Dyez</t>
  </si>
  <si>
    <t>10.1029/2018PA003349</t>
  </si>
  <si>
    <t>updated error calculation using per sample uncertainties</t>
  </si>
  <si>
    <t>added age uncertainty based on LR04</t>
  </si>
  <si>
    <t xml:space="preserve">de la Vega </t>
  </si>
  <si>
    <t>10.1038/s41598-020-67154-8</t>
  </si>
  <si>
    <t>10.1016/j.epsl.2018.06.017</t>
  </si>
  <si>
    <t>Greenop</t>
  </si>
  <si>
    <t>10.1029/2018PA003420</t>
  </si>
  <si>
    <t>Henehan</t>
  </si>
  <si>
    <t xml:space="preserve">10.1073/pnas.1905989116 </t>
  </si>
  <si>
    <t>10.1073/pnas.1905989116</t>
  </si>
  <si>
    <t>Martínez-Boti</t>
  </si>
  <si>
    <t>10.1038/nature14145</t>
  </si>
  <si>
    <t>Sosdian</t>
  </si>
  <si>
    <t>10.1029/2020PA003900</t>
  </si>
  <si>
    <t>Biostratigraphy updated to GTS2020</t>
  </si>
  <si>
    <t>10.3906/yer-1005-30</t>
  </si>
  <si>
    <t>10.1016/j.epsl.2016.01.012</t>
  </si>
  <si>
    <t>CO2 and associated uncertainty is recalculated here using the Monte Carlo routine of Beerling et al (2009, American Journal of Science, 10.2475/09.2009.01), which incorporates uncertainty in both the fossil measurements and the extant calibration and reflects 95% uncertainty estimates.</t>
  </si>
  <si>
    <t>1) The calibration regression is outdated; 2) Uncertainty associated the calibration function was not included. CO2 and associated uncertainty was recalculated here using the Monte Carlo framework presented by Beerling et al (2009, American Journal of Science, 10.2475/09.2009.01) and reflects 95% uncertainty; the most up-to-date calibration function was used (Doria et al, 2011; 10.2475/01.2011.03)</t>
  </si>
  <si>
    <t>biostratigraphy updated to GTS2020</t>
  </si>
  <si>
    <t>nahcolite</t>
  </si>
  <si>
    <t>Jagniecki</t>
  </si>
  <si>
    <t>10.1130/G36886.1</t>
  </si>
  <si>
    <t>YES</t>
  </si>
  <si>
    <t>method allows to determine only a range of possible CO2</t>
  </si>
  <si>
    <t>changed reported minimum CO2 range into an average estimate with neg uncertainty extending to the minimum estimate and +2000 ppm to reflect the unconstrained positive uncertainty</t>
  </si>
  <si>
    <t>CO2 estimate is based on only two leaf fragments</t>
  </si>
  <si>
    <t>CO2 estimate is based on only three leaf fragments</t>
  </si>
  <si>
    <t>CO2 estimate is based on only one leaf fragment</t>
  </si>
  <si>
    <t>CO2 estimate is based on only four leaf fragments, Also, the mean stomatal index for the fossils fall considerably below the lowest measured stomatal index in the calibration; thus, the CO2 estimate is based on an extrapolation of the calibration; the actual CO2 estimate is &gt;429 ppm but has been set to 429 ppm for plotting purposes, similarly: the pos. CO2 uncertainty is unbounded but has been set to 2000 ppm for plotting purposes</t>
  </si>
  <si>
    <t>CO2 and associated uncertainty is recalculated here using the Monte Carlo routine of Beerling et al (2009, American Journal of Science, 10.2475/09.2009.01), which incorporates uncertainty in both the fossil measurements and the extant calibration and reflects 95% uncertainty estimates. Because the measured SI value falls outside the calibrated range, all that we can say is that CO2 exceeded the top end of the calibration (429 ppm)</t>
  </si>
  <si>
    <t>10.1029/2020pa003900</t>
  </si>
  <si>
    <t>10.1130/G48901.1</t>
  </si>
  <si>
    <t>better constrained radiometric ages based on ash interbedded at the P-33 locality</t>
  </si>
  <si>
    <t>Age updated to GTS 2020</t>
  </si>
  <si>
    <t>10.3906/yer-1003-42</t>
  </si>
  <si>
    <t>10.1016/j.palwor.2020.03.002</t>
  </si>
  <si>
    <t>CO2 uncertainties replaced by 95% confidence limits (68% limits are doubled)</t>
  </si>
  <si>
    <t>10.5194/cp-16-1509-2020</t>
  </si>
  <si>
    <t>1) Calibration of Ginkgo biloba by Barclay and Wing (2016; 10.1016/j.epsl.2016.01.012) is very different from that of Royer (2003; 10.1130/0-8137-2369-8.79) and Beerling et al. (2009; 10.2475/09.2009.01), and this fossil Ginkgo was measured by Royer; thus, it is unclear which calibration to use. 2) Kowalczyk et al. (2018) used the same cuticles to estimate CO2 with the Franks leaf-gas-exchange proxy, which should be more reliable</t>
  </si>
  <si>
    <t>Maxbauer et al. (2014) used the same cuticles to estimate CO2 with the Franks leaf-gas-exchange proxy, which should be more reliable</t>
  </si>
  <si>
    <t>Measured stomatal index falls outside the calibrated range: see column BH for details</t>
  </si>
  <si>
    <t>The upper limit is unbounded (a placeholder +2000 ppm is prescribed here)</t>
  </si>
  <si>
    <t>10.1016/j.palaeo.2018.01.039</t>
  </si>
  <si>
    <t>10.1130/g46274.1</t>
  </si>
  <si>
    <t>recalculate error to get 97.5 and 2.5 percentile values</t>
  </si>
  <si>
    <t>add age error bars</t>
  </si>
  <si>
    <t>The presence of Maichorodus at Greenwood Canyon Quarry indicates maximum age of 7.5 Ma according to GTS 2012. Age assigned as late early Hemphillian (Hh2) with midpoint as new reported age and error bars extending to beginning and end of Hh2.</t>
  </si>
  <si>
    <t>Paleosols</t>
  </si>
  <si>
    <t>Cotton</t>
  </si>
  <si>
    <t>10.1130/B30607.1</t>
  </si>
  <si>
    <t>10.1130/B30607.2</t>
  </si>
  <si>
    <t>10.1130/B30607.3</t>
  </si>
  <si>
    <t>10.1130/B30607.4</t>
  </si>
  <si>
    <t>different method for calculating respresentative paleosol carbonate d18O for use in calculating mean annual temperature. The new d18O is a recalculated value, shifted slightly from original publication, which was based upon a running average involving the paleosols above and below rather than just the nodules from this paleosol. Revised calculation treats d18O-dervied temperature as MEAN ANNUAL temperature. CO2 was recalculated using PBUQ, which involves changes such as updated approach for calculating d13Cr from d13C bulk om, calculation of carbonate formation temperature from mean annual temperature and updated approach for calculating MAP from CIA-K.</t>
  </si>
  <si>
    <t>Revised calculation treats d18O-dervied temperature as MEAN ANNUAL temperature. CO2 was recalculated using PBUQ, which involves changes such as updated approach for calculating d13Cr from d13C bulk om, calculation of carbonate formation temperature from mean annual temperature and updated approach for calculating MAP from CIA-K.</t>
  </si>
  <si>
    <t>Recalculated using PBUQ (Breecker 2013), which involves changes such as updated approach for calculating d13Cr from d13C bulk om, calculation of carbonate formation temperature from mean annual temperature and updated approach for calculating MAP from CIA-K.</t>
  </si>
  <si>
    <t>core site</t>
  </si>
  <si>
    <t>TDP17</t>
  </si>
  <si>
    <t>TDP12</t>
  </si>
  <si>
    <t>TDP3</t>
  </si>
  <si>
    <t>TDP2</t>
  </si>
  <si>
    <t xml:space="preserve">PP98L-2 </t>
  </si>
  <si>
    <t>TDP18</t>
  </si>
  <si>
    <t>OwlCreek</t>
  </si>
  <si>
    <t>Brazos River</t>
  </si>
  <si>
    <t>Haynes</t>
  </si>
  <si>
    <t>10.1073/pnas.2003197117</t>
  </si>
  <si>
    <t>pH estimate enters the CO2 calculaiton twice, once to determine DIC and then again to pair DIC with pH to estimate CO2</t>
  </si>
  <si>
    <t>pH estimate enters the CO2 calculaiton twice, once to determine DIC and then again to pair DIC with pH to estimate CO3</t>
  </si>
  <si>
    <t>pH estimate enters the CO2 calculaiton twice, once to determine DIC and then again to pair DIC with pH to estimate CO4</t>
  </si>
  <si>
    <t>pH estimate enters the CO2 calculaiton twice, once to determine DIC and then again to pair DIC with pH to estimate CO5</t>
  </si>
  <si>
    <t>pH estimate enters the CO2 calculaiton twice, once to determine DIC and then again to pair DIC with pH to estimate CO6</t>
  </si>
  <si>
    <t>pH estimate enters the CO2 calculaiton twice, once to determine DIC and then again to pair DIC with pH to estimate CO7</t>
  </si>
  <si>
    <t>pH estimate enters the CO2 calculaiton twice, once to determine DIC and then again to pair DIC with pH to estimate CO8</t>
  </si>
  <si>
    <t>pH estimate enters the CO2 calculaiton twice, once to determine DIC and then again to pair DIC with pH to estimate CO9</t>
  </si>
  <si>
    <t>pH estimate enters the CO2 calculaiton twice, once to determine DIC and then again to pair DIC with pH to estimate CO10</t>
  </si>
  <si>
    <t>pH estimate enters the CO2 calculaiton twice, once to determine DIC and then again to pair DIC with pH to estimate CO11</t>
  </si>
  <si>
    <t>pH estimate enters the CO2 calculaiton twice, once to determine DIC and then again to pair DIC with pH to estimate CO12</t>
  </si>
  <si>
    <t>pH estimate enters the CO2 calculaiton twice, once to determine DIC and then again to pair DIC with pH to estimate CO13</t>
  </si>
  <si>
    <t>pH estimate enters the CO2 calculaiton twice, once to determine DIC and then again to pair DIC with pH to estimate CO14</t>
  </si>
  <si>
    <t>pH estimate enters the CO2 calculaiton twice, once to determine DIC and then again to pair DIC with pH to estimate CO15</t>
  </si>
  <si>
    <t>pH estimate enters the CO2 calculaiton twice, once to determine DIC and then again to pair DIC with pH to estimate CO16</t>
  </si>
  <si>
    <t>pH estimate enters the CO2 calculaiton twice, once to determine DIC and then again to pair DIC with pH to estimate CO17</t>
  </si>
  <si>
    <t>pH estimate enters the CO2 calculaiton twice, once to determine DIC and then again to pair DIC with pH to estimate CO18</t>
  </si>
  <si>
    <t>pH estimate enters the CO2 calculaiton twice, once to determine DIC and then again to pair DIC with pH to estimate CO19</t>
  </si>
  <si>
    <t>pH estimate enters the CO2 calculaiton twice, once to determine DIC and then again to pair DIC with pH to estimate CO20</t>
  </si>
  <si>
    <t>pH estimate enters the CO2 calculaiton twice, once to determine DIC and then again to pair DIC with pH to estimate CO21</t>
  </si>
  <si>
    <t>pH estimate enters the CO2 calculaiton twice, once to determine DIC and then again to pair DIC with pH to estimate CO22</t>
  </si>
  <si>
    <t>pH estimate enters the CO2 calculaiton twice, once to determine DIC and then again to pair DIC with pH to estimate CO23</t>
  </si>
  <si>
    <t>B/Ca, boron isotopes</t>
  </si>
  <si>
    <t>Westerhold 2020</t>
  </si>
  <si>
    <t>0-11.6</t>
  </si>
  <si>
    <t>11.7-33.9</t>
  </si>
  <si>
    <t>34-65</t>
  </si>
  <si>
    <t>LR04 uncertainty (Ma)</t>
  </si>
  <si>
    <t>Westerhold uncertainty (Ma)</t>
  </si>
  <si>
    <t xml:space="preserve">Westerhold et al. 2020 SM: Therefore, </t>
  </si>
  <si>
    <t>main text: We estimate our chronology to be accurate to ±100 thousand years (kyr) for the Paleocene and Eocene, ±50 kyr for the Oligocene to middle Miocene, and ±10 kyr for the late Miocene to
Pleistocene.</t>
  </si>
  <si>
    <t>age (kyr)</t>
  </si>
  <si>
    <t>added age uncertainties based on power fit on LR04 uncertainties</t>
  </si>
  <si>
    <t>added age uncertainties based on LR04</t>
  </si>
  <si>
    <t>Geulhemmerberg</t>
  </si>
  <si>
    <t>Blue Clay Formation</t>
  </si>
  <si>
    <t>Locality</t>
  </si>
  <si>
    <t>LW1</t>
  </si>
  <si>
    <t>LW2</t>
  </si>
  <si>
    <t>LW3</t>
  </si>
  <si>
    <t>SF1</t>
  </si>
  <si>
    <t>SF4</t>
  </si>
  <si>
    <t>SF7</t>
  </si>
  <si>
    <t>SF2</t>
  </si>
  <si>
    <t>SF3</t>
  </si>
  <si>
    <t>SF5</t>
  </si>
  <si>
    <t>SF6</t>
  </si>
  <si>
    <t>SK1</t>
  </si>
  <si>
    <t>SK2</t>
  </si>
  <si>
    <t>SK3</t>
  </si>
  <si>
    <t>SK4</t>
  </si>
  <si>
    <t>SK5</t>
  </si>
  <si>
    <t>SK6</t>
  </si>
  <si>
    <t>SDSI1</t>
  </si>
  <si>
    <t>SDSI2</t>
  </si>
  <si>
    <t>SDSI3</t>
  </si>
  <si>
    <t>SDSI4</t>
  </si>
  <si>
    <t>P1</t>
  </si>
  <si>
    <t>SDSI5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</si>
</sst>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1">
    <font>
      <sz val="12"/>
      <color theme="1"/>
      <name val="Calibri"/>
      <family val="2"/>
      <scheme val="minor"/>
    </font>
    <font>
      <sz val="11"/>
      <color theme="1"/>
      <name val="Calibri"/>
      <family val="2"/>
      <scheme val="minor"/>
    </font>
    <font>
      <sz val="11"/>
      <name val="Calibri"/>
      <family val="2"/>
    </font>
    <font>
      <sz val="10"/>
      <name val="Arial"/>
      <family val="2"/>
    </font>
    <font>
      <sz val="12"/>
      <color theme="1"/>
      <name val="Calibri"/>
      <family val="2"/>
      <scheme val="minor"/>
    </font>
    <font>
      <sz val="11"/>
      <color rgb="FF000000"/>
      <name val="Calibri"/>
      <family val="2"/>
      <charset val="1"/>
    </font>
    <font>
      <sz val="12"/>
      <color rgb="FFFF0000"/>
      <name val="Calibri"/>
      <family val="2"/>
      <scheme val="minor"/>
    </font>
    <font>
      <sz val="12"/>
      <color rgb="FF000000"/>
      <name val="Calibri"/>
      <family val="2"/>
      <scheme val="minor"/>
    </font>
    <font>
      <sz val="12"/>
      <color theme="1"/>
      <name val="Arial"/>
      <family val="2"/>
    </font>
    <font>
      <sz val="12"/>
      <color rgb="FF0432FF"/>
      <name val="Arial"/>
      <family val="2"/>
    </font>
    <font>
      <sz val="12"/>
      <color rgb="FF000000"/>
      <name val="Arial"/>
      <family val="2"/>
    </font>
    <font>
      <i/>
      <sz val="12"/>
      <color theme="1"/>
      <name val="Calibri"/>
      <family val="2"/>
      <scheme val="minor"/>
    </font>
    <font>
      <sz val="11"/>
      <color theme="1"/>
      <name val="Calibri"/>
      <family val="2"/>
      <scheme val="minor"/>
    </font>
    <font>
      <sz val="10"/>
      <color theme="1"/>
      <name val="Arial"/>
      <family val="2"/>
    </font>
    <font>
      <sz val="10"/>
      <color theme="1"/>
      <name val="Verdana"/>
      <family val="2"/>
    </font>
    <font>
      <sz val="11"/>
      <name val="Calibri"/>
      <family val="2"/>
      <scheme val="minor"/>
    </font>
    <font>
      <sz val="10"/>
      <color theme="1"/>
      <name val="Helvetica"/>
      <family val="2"/>
    </font>
    <font>
      <sz val="12"/>
      <color theme="1"/>
      <name val="Calibri"/>
      <family val="2"/>
    </font>
    <font>
      <sz val="10"/>
      <color rgb="FF000000"/>
      <name val="Helvetica"/>
      <family val="2"/>
    </font>
    <font>
      <sz val="12"/>
      <color theme="1"/>
      <name val="Corbel"/>
      <family val="2"/>
    </font>
    <font>
      <b/>
      <sz val="9"/>
      <name val="Geneva"/>
      <family val="2"/>
    </font>
    <font>
      <sz val="9"/>
      <name val="Geneva"/>
      <family val="2"/>
    </font>
    <font>
      <sz val="12"/>
      <name val="Arial"/>
      <family val="2"/>
    </font>
    <font>
      <sz val="13"/>
      <color theme="1"/>
      <name val="Arial"/>
      <family val="2"/>
    </font>
    <font>
      <u/>
      <sz val="12"/>
      <color theme="10"/>
      <name val="Calibri"/>
      <family val="2"/>
      <scheme val="minor"/>
    </font>
    <font>
      <sz val="10"/>
      <color theme="1"/>
      <name val="Calibri"/>
      <family val="2"/>
      <scheme val="minor"/>
    </font>
    <font>
      <sz val="10"/>
      <color rgb="FF000000"/>
      <name val="Verdana"/>
      <family val="2"/>
    </font>
    <font>
      <b/>
      <sz val="12"/>
      <color theme="1"/>
      <name val="Calibri"/>
      <family val="2"/>
      <scheme val="minor"/>
    </font>
    <font>
      <sz val="8"/>
      <name val="Calibri"/>
      <family val="2"/>
      <scheme val="minor"/>
    </font>
    <font>
      <b/>
      <u/>
      <sz val="12"/>
      <color theme="1"/>
      <name val="Calibri"/>
      <family val="2"/>
      <scheme val="minor"/>
    </font>
    <font>
      <sz val="11"/>
      <color rgb="FF000000"/>
      <name val="Calibri"/>
      <family val="2"/>
      <scheme val="minor"/>
    </font>
  </fonts>
  <fills count="7">
    <fill>
      <patternFill patternType="none"/>
    </fill>
    <fill>
      <patternFill patternType="gray125"/>
    </fill>
    <fill>
      <patternFill patternType="solid">
        <fgColor theme="5" tint="0.79998168889431442"/>
        <bgColor indexed="64"/>
      </patternFill>
    </fill>
    <fill>
      <patternFill patternType="solid">
        <fgColor theme="6" tint="0.79998168889431442"/>
        <bgColor indexed="64"/>
      </patternFill>
    </fill>
    <fill>
      <patternFill patternType="solid">
        <fgColor rgb="FFFFFF00"/>
        <bgColor indexed="64"/>
      </patternFill>
    </fill>
    <fill>
      <patternFill patternType="solid">
        <fgColor theme="0"/>
        <bgColor indexed="64"/>
      </patternFill>
    </fill>
    <fill>
      <patternFill patternType="solid">
        <fgColor theme="7"/>
        <bgColor indexed="64"/>
      </patternFill>
    </fill>
  </fills>
  <borders count="14">
    <border>
      <left/>
      <right/>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auto="1"/>
      </left>
      <right style="thin">
        <color auto="1"/>
      </right>
      <top style="medium">
        <color auto="1"/>
      </top>
      <bottom/>
      <diagonal/>
    </border>
    <border>
      <left style="thin">
        <color auto="1"/>
      </left>
      <right style="thin">
        <color auto="1"/>
      </right>
      <top style="medium">
        <color auto="1"/>
      </top>
      <bottom style="thin">
        <color auto="1"/>
      </bottom>
      <diagonal/>
    </border>
  </borders>
  <cellStyleXfs count="4">
    <xf numFmtId="0" fontId="0" fillId="0" borderId="0"/>
    <xf numFmtId="0" fontId="5" fillId="0" borderId="0"/>
    <xf numFmtId="0" fontId="3" fillId="0" borderId="0"/>
    <xf numFmtId="0" fontId="24" fillId="0" borderId="0" applyNumberFormat="0" applyFill="0" applyBorder="0" applyAlignment="0" applyProtection="0"/>
  </cellStyleXfs>
  <cellXfs count="139">
    <xf numFmtId="0" fontId="0" fillId="0" borderId="0" xfId="0"/>
    <xf numFmtId="0" fontId="0" fillId="0" borderId="0" xfId="0" applyFill="1"/>
    <xf numFmtId="0" fontId="7" fillId="0" borderId="1" xfId="0" applyFont="1" applyBorder="1"/>
    <xf numFmtId="0" fontId="0" fillId="0" borderId="1" xfId="0" applyFont="1" applyBorder="1" applyAlignment="1">
      <alignment wrapText="1"/>
    </xf>
    <xf numFmtId="0" fontId="0" fillId="0" borderId="1" xfId="0" applyFont="1" applyBorder="1"/>
    <xf numFmtId="0" fontId="0" fillId="0" borderId="1" xfId="0" quotePrefix="1" applyFont="1" applyBorder="1" applyAlignment="1">
      <alignment wrapText="1"/>
    </xf>
    <xf numFmtId="0" fontId="0" fillId="0" borderId="2" xfId="0" quotePrefix="1" applyFont="1" applyBorder="1" applyAlignment="1">
      <alignment wrapText="1"/>
    </xf>
    <xf numFmtId="0" fontId="0" fillId="0" borderId="1" xfId="0" applyFont="1" applyFill="1" applyBorder="1" applyAlignment="1">
      <alignment wrapText="1"/>
    </xf>
    <xf numFmtId="0" fontId="0" fillId="0" borderId="2" xfId="0" applyFont="1" applyFill="1" applyBorder="1" applyAlignment="1">
      <alignment wrapText="1"/>
    </xf>
    <xf numFmtId="0" fontId="0" fillId="0" borderId="3" xfId="0" applyFont="1" applyFill="1" applyBorder="1" applyAlignment="1">
      <alignment wrapText="1"/>
    </xf>
    <xf numFmtId="0" fontId="0" fillId="0" borderId="4" xfId="0" applyFont="1" applyFill="1" applyBorder="1" applyAlignment="1">
      <alignment wrapText="1"/>
    </xf>
    <xf numFmtId="0" fontId="7" fillId="0" borderId="2" xfId="0" applyFont="1" applyBorder="1" applyAlignment="1">
      <alignment wrapText="1"/>
    </xf>
    <xf numFmtId="0" fontId="7" fillId="0" borderId="3" xfId="0" applyFont="1" applyBorder="1" applyAlignment="1">
      <alignment wrapText="1"/>
    </xf>
    <xf numFmtId="1" fontId="0" fillId="0" borderId="0" xfId="0" applyNumberFormat="1"/>
    <xf numFmtId="2" fontId="0" fillId="0" borderId="0" xfId="0" applyNumberFormat="1"/>
    <xf numFmtId="0" fontId="8" fillId="0" borderId="0" xfId="0" applyFont="1"/>
    <xf numFmtId="0" fontId="8" fillId="2" borderId="3" xfId="0" applyFont="1" applyFill="1" applyBorder="1"/>
    <xf numFmtId="0" fontId="8" fillId="3" borderId="3" xfId="0" applyFont="1" applyFill="1" applyBorder="1"/>
    <xf numFmtId="0" fontId="9" fillId="2" borderId="3" xfId="0" applyFont="1" applyFill="1" applyBorder="1"/>
    <xf numFmtId="1" fontId="8" fillId="3" borderId="3" xfId="0" applyNumberFormat="1" applyFont="1" applyFill="1" applyBorder="1"/>
    <xf numFmtId="0" fontId="8" fillId="0" borderId="3" xfId="0" applyFont="1" applyBorder="1"/>
    <xf numFmtId="0" fontId="10" fillId="0" borderId="3" xfId="0" applyFont="1" applyBorder="1"/>
    <xf numFmtId="1" fontId="8" fillId="0" borderId="5" xfId="0" applyNumberFormat="1" applyFont="1" applyBorder="1" applyAlignment="1">
      <alignment horizontal="center"/>
    </xf>
    <xf numFmtId="0" fontId="8" fillId="0" borderId="4" xfId="0" applyFont="1" applyBorder="1"/>
    <xf numFmtId="0" fontId="10" fillId="0" borderId="5" xfId="0" applyFont="1" applyBorder="1"/>
    <xf numFmtId="1" fontId="8" fillId="0" borderId="3" xfId="0" applyNumberFormat="1" applyFont="1" applyBorder="1" applyAlignment="1">
      <alignment horizontal="center"/>
    </xf>
    <xf numFmtId="16" fontId="0" fillId="0" borderId="0" xfId="0" quotePrefix="1" applyNumberFormat="1"/>
    <xf numFmtId="0" fontId="0" fillId="0" borderId="0" xfId="0" quotePrefix="1"/>
    <xf numFmtId="0" fontId="11" fillId="0" borderId="0" xfId="0" applyFont="1"/>
    <xf numFmtId="1" fontId="11" fillId="0" borderId="0" xfId="0" applyNumberFormat="1" applyFont="1"/>
    <xf numFmtId="0" fontId="6" fillId="0" borderId="0" xfId="0" applyNumberFormat="1" applyFont="1"/>
    <xf numFmtId="0" fontId="0" fillId="0" borderId="0" xfId="0" applyFont="1" applyFill="1"/>
    <xf numFmtId="0" fontId="14" fillId="0" borderId="0" xfId="0" applyFont="1" applyFill="1" applyAlignment="1">
      <alignment horizontal="left"/>
    </xf>
    <xf numFmtId="2" fontId="0" fillId="0" borderId="4" xfId="0" applyNumberFormat="1" applyFont="1" applyFill="1" applyBorder="1"/>
    <xf numFmtId="2" fontId="0" fillId="0" borderId="6" xfId="0" applyNumberFormat="1" applyFont="1" applyFill="1" applyBorder="1"/>
    <xf numFmtId="2" fontId="0" fillId="0" borderId="1" xfId="0" applyNumberFormat="1" applyFont="1" applyFill="1" applyBorder="1"/>
    <xf numFmtId="2" fontId="0" fillId="0" borderId="2" xfId="0" applyNumberFormat="1" applyFont="1" applyFill="1" applyBorder="1"/>
    <xf numFmtId="2" fontId="0" fillId="0" borderId="0" xfId="0" applyNumberFormat="1" applyFont="1" applyFill="1" applyBorder="1"/>
    <xf numFmtId="0" fontId="0" fillId="0" borderId="0" xfId="0" quotePrefix="1" applyFont="1" applyFill="1"/>
    <xf numFmtId="2" fontId="13" fillId="0" borderId="7" xfId="0" applyNumberFormat="1" applyFont="1" applyFill="1" applyBorder="1"/>
    <xf numFmtId="2" fontId="0" fillId="0" borderId="7" xfId="0" applyNumberFormat="1" applyFont="1" applyFill="1" applyBorder="1"/>
    <xf numFmtId="2" fontId="0" fillId="0" borderId="8" xfId="0" applyNumberFormat="1" applyFont="1" applyFill="1" applyBorder="1"/>
    <xf numFmtId="2" fontId="0" fillId="0" borderId="7" xfId="0" applyNumberFormat="1" applyFill="1" applyBorder="1"/>
    <xf numFmtId="2" fontId="0" fillId="0" borderId="0" xfId="0" applyNumberFormat="1" applyFill="1" applyBorder="1"/>
    <xf numFmtId="2" fontId="0" fillId="0" borderId="9" xfId="0" applyNumberFormat="1" applyFont="1" applyFill="1" applyBorder="1"/>
    <xf numFmtId="2" fontId="0" fillId="0" borderId="10" xfId="0" applyNumberFormat="1" applyFont="1" applyFill="1" applyBorder="1"/>
    <xf numFmtId="2" fontId="0" fillId="0" borderId="11" xfId="0" applyNumberFormat="1" applyFont="1" applyFill="1" applyBorder="1"/>
    <xf numFmtId="49" fontId="0" fillId="0" borderId="0" xfId="0" applyNumberFormat="1" applyBorder="1"/>
    <xf numFmtId="0" fontId="15" fillId="0" borderId="0" xfId="0" applyFont="1"/>
    <xf numFmtId="0" fontId="3" fillId="0" borderId="0" xfId="2"/>
    <xf numFmtId="0" fontId="8" fillId="3" borderId="3" xfId="0" applyFont="1" applyFill="1" applyBorder="1" applyProtection="1">
      <protection locked="0"/>
    </xf>
    <xf numFmtId="0" fontId="8" fillId="2" borderId="3" xfId="0" applyFont="1" applyFill="1" applyBorder="1" applyProtection="1">
      <protection locked="0"/>
    </xf>
    <xf numFmtId="1" fontId="8" fillId="2" borderId="3" xfId="0" applyNumberFormat="1" applyFont="1" applyFill="1" applyBorder="1"/>
    <xf numFmtId="0" fontId="0" fillId="0" borderId="0" xfId="0" applyAlignment="1">
      <alignment vertical="top"/>
    </xf>
    <xf numFmtId="164" fontId="16" fillId="0" borderId="0" xfId="0" applyNumberFormat="1" applyFont="1" applyAlignment="1">
      <alignment horizontal="center"/>
    </xf>
    <xf numFmtId="0" fontId="0" fillId="4" borderId="0" xfId="0" applyFill="1"/>
    <xf numFmtId="0" fontId="0" fillId="0" borderId="0" xfId="0" applyAlignment="1">
      <alignment horizontal="center"/>
    </xf>
    <xf numFmtId="1" fontId="16" fillId="0" borderId="0" xfId="0" applyNumberFormat="1" applyFont="1" applyAlignment="1">
      <alignment horizontal="center"/>
    </xf>
    <xf numFmtId="1" fontId="17" fillId="5" borderId="0" xfId="0" applyNumberFormat="1" applyFont="1" applyFill="1" applyAlignment="1">
      <alignment horizontal="center"/>
    </xf>
    <xf numFmtId="0" fontId="0" fillId="0" borderId="0" xfId="0" applyAlignment="1">
      <alignment horizontal="left"/>
    </xf>
    <xf numFmtId="0" fontId="19" fillId="0" borderId="0" xfId="0" applyFont="1"/>
    <xf numFmtId="164" fontId="0" fillId="0" borderId="0" xfId="0" applyNumberFormat="1"/>
    <xf numFmtId="0" fontId="4" fillId="0" borderId="0" xfId="0" applyFont="1"/>
    <xf numFmtId="1" fontId="22" fillId="0" borderId="0" xfId="0" applyNumberFormat="1" applyFont="1" applyAlignment="1">
      <alignment horizontal="left"/>
    </xf>
    <xf numFmtId="1" fontId="22" fillId="0" borderId="0" xfId="0" applyNumberFormat="1" applyFont="1" applyAlignment="1">
      <alignment horizontal="center"/>
    </xf>
    <xf numFmtId="1" fontId="0" fillId="0" borderId="0" xfId="0" applyNumberFormat="1" applyAlignment="1">
      <alignment horizontal="center"/>
    </xf>
    <xf numFmtId="1" fontId="0" fillId="0" borderId="0" xfId="0" applyNumberFormat="1" applyAlignment="1">
      <alignment horizontal="left"/>
    </xf>
    <xf numFmtId="164" fontId="0" fillId="0" borderId="0" xfId="0" applyNumberFormat="1" applyAlignment="1">
      <alignment horizontal="center"/>
    </xf>
    <xf numFmtId="1" fontId="4" fillId="0" borderId="0" xfId="0" applyNumberFormat="1" applyFont="1"/>
    <xf numFmtId="0" fontId="12" fillId="0" borderId="0" xfId="0" applyFont="1"/>
    <xf numFmtId="0" fontId="0" fillId="0" borderId="0" xfId="0" applyAlignment="1">
      <alignment horizontal="center" vertical="center"/>
    </xf>
    <xf numFmtId="0" fontId="0" fillId="0" borderId="1" xfId="0" applyBorder="1" applyAlignment="1">
      <alignment horizontal="center" vertical="center"/>
    </xf>
    <xf numFmtId="0" fontId="0" fillId="0" borderId="0" xfId="0" applyAlignment="1">
      <alignment vertical="center"/>
    </xf>
    <xf numFmtId="0" fontId="0" fillId="0" borderId="0" xfId="0" applyAlignment="1">
      <alignment vertical="center" wrapText="1"/>
    </xf>
    <xf numFmtId="0" fontId="4" fillId="0" borderId="0" xfId="0" applyFont="1" applyProtection="1">
      <protection locked="0"/>
    </xf>
    <xf numFmtId="1" fontId="12" fillId="0" borderId="0" xfId="0" applyNumberFormat="1" applyFont="1"/>
    <xf numFmtId="0" fontId="8" fillId="0" borderId="3" xfId="0" applyFont="1" applyBorder="1" applyAlignment="1">
      <alignment horizontal="center"/>
    </xf>
    <xf numFmtId="0" fontId="8" fillId="0" borderId="5" xfId="0" applyFont="1" applyBorder="1"/>
    <xf numFmtId="0" fontId="8" fillId="0" borderId="12" xfId="0" applyFont="1" applyBorder="1"/>
    <xf numFmtId="1" fontId="8" fillId="0" borderId="12" xfId="0" applyNumberFormat="1" applyFont="1" applyBorder="1"/>
    <xf numFmtId="0" fontId="8" fillId="0" borderId="12" xfId="0" applyFont="1" applyBorder="1" applyAlignment="1">
      <alignment horizontal="center"/>
    </xf>
    <xf numFmtId="0" fontId="0" fillId="0" borderId="12" xfId="0" applyBorder="1"/>
    <xf numFmtId="1" fontId="8" fillId="0" borderId="3" xfId="0" applyNumberFormat="1" applyFont="1" applyBorder="1"/>
    <xf numFmtId="0" fontId="0" fillId="0" borderId="3" xfId="0" applyBorder="1"/>
    <xf numFmtId="0" fontId="8" fillId="0" borderId="13" xfId="0" applyFont="1" applyBorder="1"/>
    <xf numFmtId="0" fontId="8" fillId="0" borderId="13" xfId="0" applyFont="1" applyBorder="1" applyAlignment="1">
      <alignment horizontal="center" vertical="center"/>
    </xf>
    <xf numFmtId="0" fontId="0" fillId="0" borderId="13" xfId="0" applyBorder="1"/>
    <xf numFmtId="1" fontId="8" fillId="5" borderId="3" xfId="0" applyNumberFormat="1" applyFont="1" applyFill="1" applyBorder="1"/>
    <xf numFmtId="0" fontId="0" fillId="0" borderId="3" xfId="0" applyBorder="1" applyAlignment="1">
      <alignment horizontal="center"/>
    </xf>
    <xf numFmtId="0" fontId="23" fillId="0" borderId="3" xfId="0" applyFont="1" applyBorder="1" applyAlignment="1">
      <alignment vertical="top"/>
    </xf>
    <xf numFmtId="0" fontId="24" fillId="0" borderId="13" xfId="3" applyBorder="1" applyAlignment="1">
      <alignment horizontal="left"/>
    </xf>
    <xf numFmtId="1" fontId="8" fillId="0" borderId="13" xfId="0" applyNumberFormat="1" applyFont="1" applyBorder="1"/>
    <xf numFmtId="0" fontId="0" fillId="0" borderId="13" xfId="0" applyBorder="1" applyAlignment="1">
      <alignment horizontal="center"/>
    </xf>
    <xf numFmtId="0" fontId="24" fillId="0" borderId="3" xfId="3" applyBorder="1" applyAlignment="1">
      <alignment horizontal="left"/>
    </xf>
    <xf numFmtId="1" fontId="0" fillId="0" borderId="13" xfId="0" applyNumberFormat="1" applyBorder="1"/>
    <xf numFmtId="1" fontId="0" fillId="0" borderId="13" xfId="0" applyNumberFormat="1" applyBorder="1" applyAlignment="1">
      <alignment horizontal="center"/>
    </xf>
    <xf numFmtId="1" fontId="0" fillId="0" borderId="3" xfId="0" applyNumberFormat="1" applyBorder="1"/>
    <xf numFmtId="1" fontId="0" fillId="0" borderId="3" xfId="0" applyNumberFormat="1" applyBorder="1" applyAlignment="1">
      <alignment horizontal="center"/>
    </xf>
    <xf numFmtId="164" fontId="4" fillId="0" borderId="0" xfId="0" applyNumberFormat="1" applyFont="1"/>
    <xf numFmtId="164" fontId="12" fillId="0" borderId="0" xfId="0" applyNumberFormat="1" applyFont="1"/>
    <xf numFmtId="0" fontId="0" fillId="0" borderId="0" xfId="0" applyFont="1" applyFill="1" applyBorder="1" applyAlignment="1">
      <alignment wrapText="1"/>
    </xf>
    <xf numFmtId="0" fontId="16" fillId="0" borderId="0" xfId="0" applyFont="1" applyAlignment="1">
      <alignment horizontal="center"/>
    </xf>
    <xf numFmtId="0" fontId="13" fillId="0" borderId="0" xfId="0" applyFont="1" applyAlignment="1">
      <alignment horizontal="center"/>
    </xf>
    <xf numFmtId="0" fontId="0" fillId="0" borderId="0" xfId="0" applyAlignment="1">
      <alignment horizontal="right"/>
    </xf>
    <xf numFmtId="1" fontId="10" fillId="0" borderId="0" xfId="0" applyNumberFormat="1" applyFont="1" applyAlignment="1">
      <alignment horizontal="center"/>
    </xf>
    <xf numFmtId="0" fontId="0" fillId="0" borderId="0" xfId="0" applyAlignment="1">
      <alignment wrapText="1"/>
    </xf>
    <xf numFmtId="0" fontId="0" fillId="0" borderId="0" xfId="0" applyAlignment="1"/>
    <xf numFmtId="0" fontId="27" fillId="0" borderId="0" xfId="0" applyFont="1"/>
    <xf numFmtId="0" fontId="13" fillId="0" borderId="0" xfId="0" applyFont="1" applyFill="1" applyAlignment="1">
      <alignment horizontal="center"/>
    </xf>
    <xf numFmtId="0" fontId="0" fillId="4" borderId="1" xfId="0" quotePrefix="1" applyFont="1" applyFill="1" applyBorder="1" applyAlignment="1">
      <alignment wrapText="1"/>
    </xf>
    <xf numFmtId="0" fontId="29" fillId="0" borderId="0" xfId="0" applyFont="1"/>
    <xf numFmtId="164" fontId="30" fillId="5" borderId="0" xfId="0" applyNumberFormat="1" applyFont="1" applyFill="1" applyAlignment="1">
      <alignment horizontal="center"/>
    </xf>
    <xf numFmtId="164" fontId="30" fillId="0" borderId="0" xfId="0" applyNumberFormat="1" applyFont="1" applyAlignment="1">
      <alignment horizontal="center"/>
    </xf>
    <xf numFmtId="1" fontId="18" fillId="0" borderId="0" xfId="0" applyNumberFormat="1" applyFont="1" applyAlignment="1">
      <alignment horizontal="center"/>
    </xf>
    <xf numFmtId="1" fontId="17" fillId="0" borderId="0" xfId="0" applyNumberFormat="1" applyFont="1" applyAlignment="1">
      <alignment horizontal="center"/>
    </xf>
    <xf numFmtId="2" fontId="2" fillId="0" borderId="0" xfId="1" quotePrefix="1" applyNumberFormat="1" applyFont="1" applyAlignment="1">
      <alignment horizontal="center"/>
    </xf>
    <xf numFmtId="0" fontId="16" fillId="0" borderId="10" xfId="0" applyFont="1" applyBorder="1" applyAlignment="1">
      <alignment horizontal="center"/>
    </xf>
    <xf numFmtId="0" fontId="0" fillId="0" borderId="10" xfId="0" applyBorder="1"/>
    <xf numFmtId="0" fontId="25" fillId="0" borderId="0" xfId="0" applyFont="1"/>
    <xf numFmtId="0" fontId="25" fillId="0" borderId="10" xfId="0" applyFont="1" applyBorder="1"/>
    <xf numFmtId="0" fontId="17" fillId="0" borderId="0" xfId="0" applyFont="1" applyAlignment="1">
      <alignment horizontal="center"/>
    </xf>
    <xf numFmtId="0" fontId="17" fillId="0" borderId="10" xfId="0" applyFont="1" applyBorder="1" applyAlignment="1">
      <alignment horizontal="center"/>
    </xf>
    <xf numFmtId="0" fontId="18" fillId="0" borderId="0" xfId="0" applyFont="1" applyAlignment="1">
      <alignment horizontal="center"/>
    </xf>
    <xf numFmtId="0" fontId="26" fillId="0" borderId="0" xfId="0" applyFont="1" applyAlignment="1">
      <alignment horizontal="center" wrapText="1"/>
    </xf>
    <xf numFmtId="0" fontId="26" fillId="0" borderId="10" xfId="0" applyFont="1" applyBorder="1" applyAlignment="1">
      <alignment horizontal="center" wrapText="1"/>
    </xf>
    <xf numFmtId="0" fontId="26" fillId="0" borderId="0" xfId="0" applyFont="1" applyAlignment="1">
      <alignment horizontal="center"/>
    </xf>
    <xf numFmtId="0" fontId="0" fillId="4" borderId="0" xfId="0" applyFill="1" applyAlignment="1">
      <alignment horizontal="left"/>
    </xf>
    <xf numFmtId="0" fontId="0" fillId="4" borderId="0" xfId="0" applyFill="1" applyAlignment="1">
      <alignment horizontal="center"/>
    </xf>
    <xf numFmtId="0" fontId="19" fillId="4" borderId="0" xfId="0" applyFont="1" applyFill="1"/>
    <xf numFmtId="0" fontId="0" fillId="6" borderId="0" xfId="0" applyFill="1"/>
    <xf numFmtId="0" fontId="0" fillId="0" borderId="6" xfId="0" applyBorder="1" applyAlignment="1">
      <alignment horizontal="left"/>
    </xf>
    <xf numFmtId="0" fontId="0" fillId="0" borderId="6" xfId="0" applyBorder="1" applyAlignment="1">
      <alignment horizontal="center"/>
    </xf>
    <xf numFmtId="0" fontId="0" fillId="0" borderId="6" xfId="0" applyBorder="1"/>
    <xf numFmtId="1" fontId="0" fillId="0" borderId="0" xfId="0" applyNumberFormat="1" applyAlignment="1">
      <alignment horizontal="right"/>
    </xf>
    <xf numFmtId="164" fontId="20" fillId="0" borderId="0" xfId="0" applyNumberFormat="1" applyFont="1" applyAlignment="1">
      <alignment horizontal="center"/>
    </xf>
    <xf numFmtId="1" fontId="21" fillId="0" borderId="0" xfId="0" applyNumberFormat="1" applyFont="1" applyAlignment="1">
      <alignment horizontal="left"/>
    </xf>
    <xf numFmtId="164" fontId="21" fillId="0" borderId="0" xfId="0" applyNumberFormat="1" applyFont="1" applyAlignment="1">
      <alignment horizontal="center"/>
    </xf>
    <xf numFmtId="0" fontId="1" fillId="0" borderId="0" xfId="0" applyFont="1"/>
    <xf numFmtId="0" fontId="6" fillId="0" borderId="0" xfId="0" applyFont="1"/>
  </cellXfs>
  <cellStyles count="4">
    <cellStyle name="Hyperlink" xfId="3" builtinId="8"/>
    <cellStyle name="Normal" xfId="0" builtinId="0"/>
    <cellStyle name="Normal 3" xfId="1" xr:uid="{00000000-0005-0000-0000-000001000000}"/>
    <cellStyle name="Normal_CO2 proxy data &amp; documentation" xfId="2" xr:uid="{00000000-0005-0000-0000-00000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19050">
              <a:noFill/>
            </a:ln>
          </c:spPr>
          <c:marker>
            <c:symbol val="circle"/>
            <c:size val="5"/>
            <c:spPr>
              <a:solidFill>
                <a:schemeClr val="accent1"/>
              </a:solidFill>
              <a:ln w="9525">
                <a:solidFill>
                  <a:schemeClr val="accent1"/>
                </a:solidFill>
              </a:ln>
              <a:effectLst/>
            </c:spPr>
          </c:marker>
          <c:trendline>
            <c:trendlineType val="power"/>
            <c:dispRSqr val="0"/>
            <c:dispEq val="1"/>
            <c:trendlineLbl>
              <c:layout>
                <c:manualLayout>
                  <c:x val="8.3333333333333329E-2"/>
                  <c:y val="-0.1743135473450434"/>
                </c:manualLayout>
              </c:layout>
              <c:numFmt formatCode="General" sourceLinked="0"/>
              <c:txPr>
                <a:bodyPr/>
                <a:lstStyle/>
                <a:p>
                  <a:pPr>
                    <a:defRPr sz="1800">
                      <a:solidFill>
                        <a:schemeClr val="accent1"/>
                      </a:solidFill>
                    </a:defRPr>
                  </a:pPr>
                  <a:endParaRPr lang="en-US"/>
                </a:p>
              </c:txPr>
            </c:trendlineLbl>
          </c:trendline>
          <c:xVal>
            <c:numRef>
              <c:f>'age uncertainty'!$C$2:$C$6</c:f>
              <c:numCache>
                <c:formatCode>General</c:formatCode>
                <c:ptCount val="5"/>
                <c:pt idx="0">
                  <c:v>500</c:v>
                </c:pt>
                <c:pt idx="1">
                  <c:v>2000</c:v>
                </c:pt>
                <c:pt idx="2">
                  <c:v>3500</c:v>
                </c:pt>
                <c:pt idx="3">
                  <c:v>4500</c:v>
                </c:pt>
                <c:pt idx="4">
                  <c:v>5150</c:v>
                </c:pt>
              </c:numCache>
            </c:numRef>
          </c:xVal>
          <c:yVal>
            <c:numRef>
              <c:f>'age uncertainty'!$D$2:$D$6</c:f>
              <c:numCache>
                <c:formatCode>General</c:formatCode>
                <c:ptCount val="5"/>
                <c:pt idx="0">
                  <c:v>4</c:v>
                </c:pt>
                <c:pt idx="1">
                  <c:v>6</c:v>
                </c:pt>
                <c:pt idx="2">
                  <c:v>15</c:v>
                </c:pt>
                <c:pt idx="3">
                  <c:v>30</c:v>
                </c:pt>
                <c:pt idx="4">
                  <c:v>40</c:v>
                </c:pt>
              </c:numCache>
            </c:numRef>
          </c:yVal>
          <c:smooth val="0"/>
          <c:extLst>
            <c:ext xmlns:c16="http://schemas.microsoft.com/office/drawing/2014/chart" uri="{C3380CC4-5D6E-409C-BE32-E72D297353CC}">
              <c16:uniqueId val="{00000000-2D92-DA4C-9C4C-3294D84131A1}"/>
            </c:ext>
          </c:extLst>
        </c:ser>
        <c:ser>
          <c:idx val="1"/>
          <c:order val="1"/>
          <c:spPr>
            <a:ln w="19050">
              <a:noFill/>
            </a:ln>
          </c:spPr>
          <c:trendline>
            <c:trendlineType val="linear"/>
            <c:dispRSqr val="0"/>
            <c:dispEq val="1"/>
            <c:trendlineLbl>
              <c:layout>
                <c:manualLayout>
                  <c:x val="0.13975153105861768"/>
                  <c:y val="5.8184601924759403E-2"/>
                </c:manualLayout>
              </c:layout>
              <c:numFmt formatCode="General" sourceLinked="0"/>
              <c:spPr>
                <a:ln>
                  <a:noFill/>
                </a:ln>
              </c:spPr>
              <c:txPr>
                <a:bodyPr/>
                <a:lstStyle/>
                <a:p>
                  <a:pPr>
                    <a:defRPr sz="1400">
                      <a:solidFill>
                        <a:schemeClr val="accent2"/>
                      </a:solidFill>
                    </a:defRPr>
                  </a:pPr>
                  <a:endParaRPr lang="en-US"/>
                </a:p>
              </c:txPr>
            </c:trendlineLbl>
          </c:trendline>
          <c:xVal>
            <c:numRef>
              <c:f>'age uncertainty'!$C$7:$C$9</c:f>
              <c:numCache>
                <c:formatCode>General</c:formatCode>
                <c:ptCount val="3"/>
                <c:pt idx="0">
                  <c:v>5800</c:v>
                </c:pt>
                <c:pt idx="1">
                  <c:v>22800</c:v>
                </c:pt>
                <c:pt idx="2">
                  <c:v>49500</c:v>
                </c:pt>
              </c:numCache>
            </c:numRef>
          </c:xVal>
          <c:yVal>
            <c:numRef>
              <c:f>'age uncertainty'!$D$7:$D$9</c:f>
              <c:numCache>
                <c:formatCode>General</c:formatCode>
                <c:ptCount val="3"/>
                <c:pt idx="0">
                  <c:v>10</c:v>
                </c:pt>
                <c:pt idx="1">
                  <c:v>50</c:v>
                </c:pt>
                <c:pt idx="2">
                  <c:v>100</c:v>
                </c:pt>
              </c:numCache>
            </c:numRef>
          </c:yVal>
          <c:smooth val="0"/>
          <c:extLst>
            <c:ext xmlns:c16="http://schemas.microsoft.com/office/drawing/2014/chart" uri="{C3380CC4-5D6E-409C-BE32-E72D297353CC}">
              <c16:uniqueId val="{00000002-B5D9-5040-8D7F-02B7E678229B}"/>
            </c:ext>
          </c:extLst>
        </c:ser>
        <c:ser>
          <c:idx val="2"/>
          <c:order val="2"/>
          <c:tx>
            <c:v>Anagnostou</c:v>
          </c:tx>
          <c:spPr>
            <a:ln w="19050">
              <a:noFill/>
            </a:ln>
          </c:spPr>
          <c:xVal>
            <c:numRef>
              <c:f>'age uncertainty'!$B$10</c:f>
              <c:numCache>
                <c:formatCode>General</c:formatCode>
                <c:ptCount val="1"/>
                <c:pt idx="0">
                  <c:v>53</c:v>
                </c:pt>
              </c:numCache>
            </c:numRef>
          </c:xVal>
          <c:yVal>
            <c:numRef>
              <c:f>'age uncertainty'!$E$10</c:f>
              <c:numCache>
                <c:formatCode>General</c:formatCode>
                <c:ptCount val="1"/>
                <c:pt idx="0">
                  <c:v>0.5</c:v>
                </c:pt>
              </c:numCache>
            </c:numRef>
          </c:yVal>
          <c:smooth val="0"/>
          <c:extLst>
            <c:ext xmlns:c16="http://schemas.microsoft.com/office/drawing/2014/chart" uri="{C3380CC4-5D6E-409C-BE32-E72D297353CC}">
              <c16:uniqueId val="{00000003-B5D9-5040-8D7F-02B7E678229B}"/>
            </c:ext>
          </c:extLst>
        </c:ser>
        <c:dLbls>
          <c:showLegendKey val="0"/>
          <c:showVal val="0"/>
          <c:showCatName val="0"/>
          <c:showSerName val="0"/>
          <c:showPercent val="0"/>
          <c:showBubbleSize val="0"/>
        </c:dLbls>
        <c:axId val="798913008"/>
        <c:axId val="1"/>
      </c:scatterChart>
      <c:valAx>
        <c:axId val="79891300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0" vert="horz"/>
          <a:lstStyle/>
          <a:p>
            <a:pPr>
              <a:defRPr sz="900" b="0" i="0" u="none" strike="noStrike" baseline="0">
                <a:solidFill>
                  <a:srgbClr val="333333"/>
                </a:solidFill>
                <a:latin typeface="Calibri"/>
                <a:ea typeface="Calibri"/>
                <a:cs typeface="Calibri"/>
              </a:defRPr>
            </a:pPr>
            <a:endParaRPr lang="en-US"/>
          </a:p>
        </c:txPr>
        <c:crossAx val="1"/>
        <c:crosses val="autoZero"/>
        <c:crossBetween val="midCat"/>
      </c:valAx>
      <c:valAx>
        <c:axId val="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0" vert="horz"/>
          <a:lstStyle/>
          <a:p>
            <a:pPr>
              <a:defRPr sz="900" b="0" i="0" u="none" strike="noStrike" baseline="0">
                <a:solidFill>
                  <a:srgbClr val="333333"/>
                </a:solidFill>
                <a:latin typeface="Calibri"/>
                <a:ea typeface="Calibri"/>
                <a:cs typeface="Calibri"/>
              </a:defRPr>
            </a:pPr>
            <a:endParaRPr lang="en-US"/>
          </a:p>
        </c:txPr>
        <c:crossAx val="798913008"/>
        <c:crosses val="autoZero"/>
        <c:crossBetween val="midCat"/>
      </c:valAx>
      <c:spPr>
        <a:noFill/>
        <a:ln w="25400">
          <a:noFill/>
        </a:ln>
      </c:spPr>
    </c:plotArea>
    <c:legend>
      <c:legendPos val="t"/>
      <c:overlay val="0"/>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estimated (extrapolated) uncertainty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'age uncertainty'!$B$20</c:f>
              <c:strCache>
                <c:ptCount val="1"/>
                <c:pt idx="0">
                  <c:v>LR04 uncertainty (Ma)</c:v>
                </c:pt>
              </c:strCache>
            </c:strRef>
          </c:tx>
          <c:spPr>
            <a:ln w="19050" cap="rnd">
              <a:noFill/>
              <a:round/>
            </a:ln>
            <a:effectLst/>
          </c:spPr>
          <c:marker>
            <c:symbol val="circle"/>
            <c:size val="5"/>
            <c:spPr>
              <a:solidFill>
                <a:schemeClr val="accent1"/>
              </a:solidFill>
              <a:ln w="9525">
                <a:solidFill>
                  <a:schemeClr val="accent1"/>
                </a:solidFill>
              </a:ln>
              <a:effectLst/>
            </c:spPr>
          </c:marker>
          <c:xVal>
            <c:numRef>
              <c:f>'age uncertainty'!$A$21:$A$90</c:f>
              <c:numCache>
                <c:formatCode>General</c:formatCode>
                <c:ptCount val="7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numCache>
            </c:numRef>
          </c:xVal>
          <c:yVal>
            <c:numRef>
              <c:f>'age uncertainty'!$B$21:$B$90</c:f>
              <c:numCache>
                <c:formatCode>General</c:formatCode>
                <c:ptCount val="70"/>
                <c:pt idx="0">
                  <c:v>5.7999999999999996E-3</c:v>
                </c:pt>
                <c:pt idx="1">
                  <c:v>1.1190890220447886E-2</c:v>
                </c:pt>
                <c:pt idx="2">
                  <c:v>1.6437447066888752E-2</c:v>
                </c:pt>
                <c:pt idx="3">
                  <c:v>2.1592417918295886E-2</c:v>
                </c:pt>
                <c:pt idx="4">
                  <c:v>2.6680339507160183E-2</c:v>
                </c:pt>
                <c:pt idx="5">
                  <c:v>3.1715459591375027E-2</c:v>
                </c:pt>
                <c:pt idx="6">
                  <c:v>3.670708987055607E-2</c:v>
                </c:pt>
                <c:pt idx="7">
                  <c:v>4.1661789399600191E-2</c:v>
                </c:pt>
                <c:pt idx="8">
                  <c:v>4.6584425185649952E-2</c:v>
                </c:pt>
                <c:pt idx="9">
                  <c:v>5.1478750080846257E-2</c:v>
                </c:pt>
                <c:pt idx="10">
                  <c:v>5.6347744621397453E-2</c:v>
                </c:pt>
                <c:pt idx="11">
                  <c:v>6.1193832168642902E-2</c:v>
                </c:pt>
                <c:pt idx="12">
                  <c:v>6.6019021054270932E-2</c:v>
                </c:pt>
                <c:pt idx="13">
                  <c:v>7.0825002250604757E-2</c:v>
                </c:pt>
                <c:pt idx="14">
                  <c:v>7.5613218685442435E-2</c:v>
                </c:pt>
                <c:pt idx="15">
                  <c:v>8.0384915785921607E-2</c:v>
                </c:pt>
                <c:pt idx="16">
                  <c:v>8.5141179196014119E-2</c:v>
                </c:pt>
                <c:pt idx="17">
                  <c:v>8.9882963488840714E-2</c:v>
                </c:pt>
                <c:pt idx="18">
                  <c:v>9.4611114406555105E-2</c:v>
                </c:pt>
                <c:pt idx="19">
                  <c:v>9.9326386351831567E-2</c:v>
                </c:pt>
                <c:pt idx="20">
                  <c:v>0.10402945633220582</c:v>
                </c:pt>
                <c:pt idx="21">
                  <c:v>0.10872093521170549</c:v>
                </c:pt>
                <c:pt idx="22">
                  <c:v>0.11340137688878986</c:v>
                </c:pt>
                <c:pt idx="23">
                  <c:v>0.11807128585651643</c:v>
                </c:pt>
                <c:pt idx="24">
                  <c:v>0.12273112348574695</c:v>
                </c:pt>
                <c:pt idx="25">
                  <c:v>0.12738131328961783</c:v>
                </c:pt>
                <c:pt idx="26">
                  <c:v>0.13202224536733798</c:v>
                </c:pt>
                <c:pt idx="27">
                  <c:v>0.13665428018094691</c:v>
                </c:pt>
                <c:pt idx="28">
                  <c:v>0.14127775178543722</c:v>
                </c:pt>
                <c:pt idx="29">
                  <c:v>0.14589297060750092</c:v>
                </c:pt>
                <c:pt idx="30">
                  <c:v>0.15050022584893646</c:v>
                </c:pt>
                <c:pt idx="31">
                  <c:v>0.15509978757589599</c:v>
                </c:pt>
                <c:pt idx="32">
                  <c:v>0.15969190854358384</c:v>
                </c:pt>
                <c:pt idx="33">
                  <c:v>0.16427682579690953</c:v>
                </c:pt>
                <c:pt idx="34">
                  <c:v>0.16885476208039243</c:v>
                </c:pt>
                <c:pt idx="35">
                  <c:v>0.17342592708485211</c:v>
                </c:pt>
                <c:pt idx="36">
                  <c:v>0.17799051855378945</c:v>
                </c:pt>
                <c:pt idx="37">
                  <c:v>0.18254872326861965</c:v>
                </c:pt>
                <c:pt idx="38">
                  <c:v>0.18710071792886074</c:v>
                </c:pt>
                <c:pt idx="39">
                  <c:v>0.19164666994088622</c:v>
                </c:pt>
                <c:pt idx="40">
                  <c:v>0.19618673812679008</c:v>
                </c:pt>
                <c:pt idx="41">
                  <c:v>0.20072107336320569</c:v>
                </c:pt>
                <c:pt idx="42">
                  <c:v>0.20524981915850651</c:v>
                </c:pt>
                <c:pt idx="43">
                  <c:v>0.20977311217562467</c:v>
                </c:pt>
                <c:pt idx="44">
                  <c:v>0.21429108270673175</c:v>
                </c:pt>
                <c:pt idx="45">
                  <c:v>0.21880385510518685</c:v>
                </c:pt>
                <c:pt idx="46">
                  <c:v>0.22331154817944254</c:v>
                </c:pt>
                <c:pt idx="47">
                  <c:v>0.22781427555299949</c:v>
                </c:pt>
                <c:pt idx="48">
                  <c:v>0.23231214599397931</c:v>
                </c:pt>
                <c:pt idx="49">
                  <c:v>0.23680526371745297</c:v>
                </c:pt>
                <c:pt idx="50">
                  <c:v>0.24129372866327098</c:v>
                </c:pt>
                <c:pt idx="51">
                  <c:v>0.24577763675182637</c:v>
                </c:pt>
                <c:pt idx="52">
                  <c:v>0.25025708011989245</c:v>
                </c:pt>
                <c:pt idx="53">
                  <c:v>0.25473214733843347</c:v>
                </c:pt>
                <c:pt idx="54">
                  <c:v>0.25920292361407649</c:v>
                </c:pt>
                <c:pt idx="55">
                  <c:v>0.26366949097574233</c:v>
                </c:pt>
                <c:pt idx="56">
                  <c:v>0.268131928447777</c:v>
                </c:pt>
                <c:pt idx="57">
                  <c:v>0.27259031221077795</c:v>
                </c:pt>
                <c:pt idx="58">
                  <c:v>0.27704471575118811</c:v>
                </c:pt>
                <c:pt idx="59">
                  <c:v>0.281495210000616</c:v>
                </c:pt>
                <c:pt idx="60">
                  <c:v>0.2859418634657544</c:v>
                </c:pt>
                <c:pt idx="61">
                  <c:v>0.29038474234966571</c:v>
                </c:pt>
                <c:pt idx="62">
                  <c:v>0.29482391066514618</c:v>
                </c:pt>
                <c:pt idx="63">
                  <c:v>0.29925943034079983</c:v>
                </c:pt>
                <c:pt idx="64">
                  <c:v>0.30369136132039715</c:v>
                </c:pt>
                <c:pt idx="65">
                  <c:v>0.30811976165604305</c:v>
                </c:pt>
                <c:pt idx="66">
                  <c:v>0.31254468759562515</c:v>
                </c:pt>
                <c:pt idx="67">
                  <c:v>0.31696619366497503</c:v>
                </c:pt>
                <c:pt idx="68">
                  <c:v>0.32138433274513539</c:v>
                </c:pt>
                <c:pt idx="69">
                  <c:v>0.32579915614508947</c:v>
                </c:pt>
              </c:numCache>
            </c:numRef>
          </c:yVal>
          <c:smooth val="0"/>
          <c:extLst>
            <c:ext xmlns:c16="http://schemas.microsoft.com/office/drawing/2014/chart" uri="{C3380CC4-5D6E-409C-BE32-E72D297353CC}">
              <c16:uniqueId val="{00000000-3DCD-AD44-BE7F-3EE022F44CF4}"/>
            </c:ext>
          </c:extLst>
        </c:ser>
        <c:ser>
          <c:idx val="1"/>
          <c:order val="1"/>
          <c:tx>
            <c:strRef>
              <c:f>'age uncertainty'!$D$20</c:f>
              <c:strCache>
                <c:ptCount val="1"/>
                <c:pt idx="0">
                  <c:v>Westerhold uncertainty (Ma)</c:v>
                </c:pt>
              </c:strCache>
            </c:strRef>
          </c:tx>
          <c:spPr>
            <a:ln w="19050" cap="rnd">
              <a:noFill/>
              <a:round/>
            </a:ln>
            <a:effectLst/>
          </c:spPr>
          <c:marker>
            <c:symbol val="circle"/>
            <c:size val="5"/>
            <c:spPr>
              <a:solidFill>
                <a:schemeClr val="accent2"/>
              </a:solidFill>
              <a:ln w="9525">
                <a:solidFill>
                  <a:schemeClr val="accent2"/>
                </a:solidFill>
              </a:ln>
              <a:effectLst/>
            </c:spPr>
          </c:marker>
          <c:xVal>
            <c:numRef>
              <c:f>'age uncertainty'!$A$21:$A$90</c:f>
              <c:numCache>
                <c:formatCode>General</c:formatCode>
                <c:ptCount val="7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numCache>
            </c:numRef>
          </c:xVal>
          <c:yVal>
            <c:numRef>
              <c:f>'age uncertainty'!$D$21:$D$90</c:f>
              <c:numCache>
                <c:formatCode>General</c:formatCode>
                <c:ptCount val="70"/>
                <c:pt idx="0">
                  <c:v>2.2000000000000001E-3</c:v>
                </c:pt>
                <c:pt idx="1">
                  <c:v>4.1999999999999997E-3</c:v>
                </c:pt>
                <c:pt idx="2">
                  <c:v>6.1999999999999998E-3</c:v>
                </c:pt>
                <c:pt idx="3">
                  <c:v>8.2000000000000007E-3</c:v>
                </c:pt>
                <c:pt idx="4">
                  <c:v>1.0200000000000001E-2</c:v>
                </c:pt>
                <c:pt idx="5">
                  <c:v>1.2200000000000001E-2</c:v>
                </c:pt>
                <c:pt idx="6">
                  <c:v>1.4200000000000001E-2</c:v>
                </c:pt>
                <c:pt idx="7">
                  <c:v>1.6199999999999999E-2</c:v>
                </c:pt>
                <c:pt idx="8">
                  <c:v>1.8200000000000001E-2</c:v>
                </c:pt>
                <c:pt idx="9">
                  <c:v>2.0199999999999999E-2</c:v>
                </c:pt>
                <c:pt idx="10">
                  <c:v>2.2199999999999998E-2</c:v>
                </c:pt>
                <c:pt idx="11">
                  <c:v>2.4199999999999999E-2</c:v>
                </c:pt>
                <c:pt idx="12">
                  <c:v>2.6200000000000001E-2</c:v>
                </c:pt>
                <c:pt idx="13">
                  <c:v>2.8199999999999999E-2</c:v>
                </c:pt>
                <c:pt idx="14">
                  <c:v>3.0199999999999998E-2</c:v>
                </c:pt>
                <c:pt idx="15">
                  <c:v>3.2199999999999999E-2</c:v>
                </c:pt>
                <c:pt idx="16">
                  <c:v>3.4200000000000001E-2</c:v>
                </c:pt>
                <c:pt idx="17">
                  <c:v>3.6200000000000003E-2</c:v>
                </c:pt>
                <c:pt idx="18">
                  <c:v>3.8199999999999998E-2</c:v>
                </c:pt>
                <c:pt idx="19">
                  <c:v>4.02E-2</c:v>
                </c:pt>
                <c:pt idx="20">
                  <c:v>4.2200000000000001E-2</c:v>
                </c:pt>
                <c:pt idx="21">
                  <c:v>4.4199999999999996E-2</c:v>
                </c:pt>
                <c:pt idx="22">
                  <c:v>4.6199999999999998E-2</c:v>
                </c:pt>
                <c:pt idx="23">
                  <c:v>4.82E-2</c:v>
                </c:pt>
                <c:pt idx="24">
                  <c:v>5.0200000000000002E-2</c:v>
                </c:pt>
                <c:pt idx="25">
                  <c:v>5.2200000000000003E-2</c:v>
                </c:pt>
                <c:pt idx="26">
                  <c:v>5.4199999999999998E-2</c:v>
                </c:pt>
                <c:pt idx="27">
                  <c:v>5.62E-2</c:v>
                </c:pt>
                <c:pt idx="28">
                  <c:v>5.8200000000000002E-2</c:v>
                </c:pt>
                <c:pt idx="29">
                  <c:v>6.0199999999999997E-2</c:v>
                </c:pt>
                <c:pt idx="30">
                  <c:v>6.2199999999999998E-2</c:v>
                </c:pt>
                <c:pt idx="31">
                  <c:v>6.4200000000000007E-2</c:v>
                </c:pt>
                <c:pt idx="32">
                  <c:v>6.6200000000000009E-2</c:v>
                </c:pt>
                <c:pt idx="33">
                  <c:v>6.8200000000000011E-2</c:v>
                </c:pt>
                <c:pt idx="34">
                  <c:v>7.0200000000000012E-2</c:v>
                </c:pt>
                <c:pt idx="35">
                  <c:v>7.2200000000000014E-2</c:v>
                </c:pt>
                <c:pt idx="36">
                  <c:v>7.4200000000000002E-2</c:v>
                </c:pt>
                <c:pt idx="37">
                  <c:v>7.6200000000000004E-2</c:v>
                </c:pt>
                <c:pt idx="38">
                  <c:v>7.8200000000000006E-2</c:v>
                </c:pt>
                <c:pt idx="39">
                  <c:v>8.0200000000000007E-2</c:v>
                </c:pt>
                <c:pt idx="40">
                  <c:v>8.2200000000000009E-2</c:v>
                </c:pt>
                <c:pt idx="41">
                  <c:v>8.4200000000000011E-2</c:v>
                </c:pt>
                <c:pt idx="42">
                  <c:v>8.6200000000000013E-2</c:v>
                </c:pt>
                <c:pt idx="43">
                  <c:v>8.8200000000000001E-2</c:v>
                </c:pt>
                <c:pt idx="44">
                  <c:v>9.0200000000000002E-2</c:v>
                </c:pt>
                <c:pt idx="45">
                  <c:v>9.2200000000000004E-2</c:v>
                </c:pt>
                <c:pt idx="46">
                  <c:v>9.4200000000000006E-2</c:v>
                </c:pt>
                <c:pt idx="47">
                  <c:v>9.6200000000000008E-2</c:v>
                </c:pt>
                <c:pt idx="48">
                  <c:v>9.820000000000001E-2</c:v>
                </c:pt>
                <c:pt idx="49">
                  <c:v>0.10020000000000001</c:v>
                </c:pt>
                <c:pt idx="50">
                  <c:v>0.10220000000000001</c:v>
                </c:pt>
                <c:pt idx="51">
                  <c:v>0.10420000000000001</c:v>
                </c:pt>
                <c:pt idx="52">
                  <c:v>0.1062</c:v>
                </c:pt>
                <c:pt idx="53">
                  <c:v>0.1082</c:v>
                </c:pt>
                <c:pt idx="54">
                  <c:v>0.11020000000000001</c:v>
                </c:pt>
                <c:pt idx="55">
                  <c:v>0.11220000000000001</c:v>
                </c:pt>
                <c:pt idx="56">
                  <c:v>0.11420000000000001</c:v>
                </c:pt>
                <c:pt idx="57">
                  <c:v>0.11620000000000001</c:v>
                </c:pt>
                <c:pt idx="58">
                  <c:v>0.11820000000000001</c:v>
                </c:pt>
                <c:pt idx="59">
                  <c:v>0.1202</c:v>
                </c:pt>
                <c:pt idx="60">
                  <c:v>0.1222</c:v>
                </c:pt>
                <c:pt idx="61">
                  <c:v>0.1242</c:v>
                </c:pt>
                <c:pt idx="62">
                  <c:v>0.12620000000000001</c:v>
                </c:pt>
                <c:pt idx="63">
                  <c:v>0.12820000000000001</c:v>
                </c:pt>
                <c:pt idx="64">
                  <c:v>0.13020000000000001</c:v>
                </c:pt>
                <c:pt idx="65">
                  <c:v>0.13220000000000001</c:v>
                </c:pt>
                <c:pt idx="66">
                  <c:v>0.13420000000000001</c:v>
                </c:pt>
                <c:pt idx="67">
                  <c:v>0.13620000000000002</c:v>
                </c:pt>
                <c:pt idx="68">
                  <c:v>0.13820000000000002</c:v>
                </c:pt>
                <c:pt idx="69">
                  <c:v>0.14020000000000002</c:v>
                </c:pt>
              </c:numCache>
            </c:numRef>
          </c:yVal>
          <c:smooth val="0"/>
          <c:extLst>
            <c:ext xmlns:c16="http://schemas.microsoft.com/office/drawing/2014/chart" uri="{C3380CC4-5D6E-409C-BE32-E72D297353CC}">
              <c16:uniqueId val="{00000001-3DCD-AD44-BE7F-3EE022F44CF4}"/>
            </c:ext>
          </c:extLst>
        </c:ser>
        <c:dLbls>
          <c:showLegendKey val="0"/>
          <c:showVal val="0"/>
          <c:showCatName val="0"/>
          <c:showSerName val="0"/>
          <c:showPercent val="0"/>
          <c:showBubbleSize val="0"/>
        </c:dLbls>
        <c:axId val="307502351"/>
        <c:axId val="307503999"/>
      </c:scatterChart>
      <c:valAx>
        <c:axId val="30750235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7503999"/>
        <c:crosses val="autoZero"/>
        <c:crossBetween val="midCat"/>
      </c:valAx>
      <c:valAx>
        <c:axId val="3075039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7502351"/>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584200</xdr:colOff>
      <xdr:row>0</xdr:row>
      <xdr:rowOff>12700</xdr:rowOff>
    </xdr:from>
    <xdr:to>
      <xdr:col>12</xdr:col>
      <xdr:colOff>203200</xdr:colOff>
      <xdr:row>14</xdr:row>
      <xdr:rowOff>139700</xdr:rowOff>
    </xdr:to>
    <xdr:graphicFrame macro="">
      <xdr:nvGraphicFramePr>
        <xdr:cNvPr id="1060" name="Chart 1">
          <a:extLst>
            <a:ext uri="{FF2B5EF4-FFF2-40B4-BE49-F238E27FC236}">
              <a16:creationId xmlns:a16="http://schemas.microsoft.com/office/drawing/2014/main" id="{5F577937-C928-3746-BC24-268E1A9EE3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10</xdr:col>
      <xdr:colOff>82550</xdr:colOff>
      <xdr:row>16</xdr:row>
      <xdr:rowOff>0</xdr:rowOff>
    </xdr:from>
    <xdr:ext cx="65" cy="344453"/>
    <xdr:sp macro="" textlink="">
      <xdr:nvSpPr>
        <xdr:cNvPr id="2" name="TextBox 1">
          <a:extLst>
            <a:ext uri="{FF2B5EF4-FFF2-40B4-BE49-F238E27FC236}">
              <a16:creationId xmlns:a16="http://schemas.microsoft.com/office/drawing/2014/main" id="{75304D39-FF75-E349-9594-6C8402915074}"/>
            </a:ext>
          </a:extLst>
        </xdr:cNvPr>
        <xdr:cNvSpPr txBox="1"/>
      </xdr:nvSpPr>
      <xdr:spPr>
        <a:xfrm>
          <a:off x="7816850" y="3251200"/>
          <a:ext cx="65" cy="34445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a:p>
          <a:endParaRPr lang="en-US" sz="1100"/>
        </a:p>
      </xdr:txBody>
    </xdr:sp>
    <xdr:clientData/>
  </xdr:oneCellAnchor>
  <xdr:twoCellAnchor>
    <xdr:from>
      <xdr:col>6</xdr:col>
      <xdr:colOff>552450</xdr:colOff>
      <xdr:row>19</xdr:row>
      <xdr:rowOff>50800</xdr:rowOff>
    </xdr:from>
    <xdr:to>
      <xdr:col>12</xdr:col>
      <xdr:colOff>171450</xdr:colOff>
      <xdr:row>32</xdr:row>
      <xdr:rowOff>152400</xdr:rowOff>
    </xdr:to>
    <xdr:graphicFrame macro="">
      <xdr:nvGraphicFramePr>
        <xdr:cNvPr id="3" name="Chart 2">
          <a:extLst>
            <a:ext uri="{FF2B5EF4-FFF2-40B4-BE49-F238E27FC236}">
              <a16:creationId xmlns:a16="http://schemas.microsoft.com/office/drawing/2014/main" id="{8F7446C9-DBED-3F40-80BB-64D92DE744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7.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849"/>
  <sheetViews>
    <sheetView topLeftCell="A767" zoomScaleNormal="100" workbookViewId="0">
      <selection activeCell="L774" sqref="L774"/>
    </sheetView>
  </sheetViews>
  <sheetFormatPr defaultColWidth="11" defaultRowHeight="16"/>
  <cols>
    <col min="1" max="1" width="15.875" customWidth="1"/>
    <col min="9" max="10" width="10.875" style="55"/>
    <col min="11" max="13" width="10.875" style="13"/>
    <col min="15" max="15" width="13.5" customWidth="1"/>
    <col min="17" max="17" width="22.5" customWidth="1"/>
  </cols>
  <sheetData>
    <row r="1" spans="1:27" ht="80">
      <c r="A1" s="2" t="s">
        <v>2</v>
      </c>
      <c r="B1" s="3" t="s">
        <v>3</v>
      </c>
      <c r="C1" s="3" t="s">
        <v>4</v>
      </c>
      <c r="D1" s="4" t="s">
        <v>5</v>
      </c>
      <c r="E1" s="4" t="s">
        <v>6</v>
      </c>
      <c r="F1" s="5" t="s">
        <v>7</v>
      </c>
      <c r="G1" s="5" t="s">
        <v>8</v>
      </c>
      <c r="H1" s="4" t="s">
        <v>88</v>
      </c>
      <c r="I1" s="109" t="s">
        <v>89</v>
      </c>
      <c r="J1" s="109" t="s">
        <v>90</v>
      </c>
      <c r="K1" s="3" t="s">
        <v>103</v>
      </c>
      <c r="L1" s="5" t="s">
        <v>104</v>
      </c>
      <c r="M1" s="6" t="s">
        <v>105</v>
      </c>
      <c r="N1" s="7" t="s">
        <v>9</v>
      </c>
      <c r="O1" s="7" t="s">
        <v>10</v>
      </c>
      <c r="P1" s="7" t="s">
        <v>11</v>
      </c>
      <c r="Q1" s="7" t="s">
        <v>12</v>
      </c>
      <c r="R1" s="8" t="s">
        <v>13</v>
      </c>
      <c r="S1" s="9" t="s">
        <v>14</v>
      </c>
      <c r="T1" s="10" t="s">
        <v>15</v>
      </c>
      <c r="U1" s="7" t="s">
        <v>16</v>
      </c>
      <c r="V1" s="7" t="s">
        <v>11</v>
      </c>
      <c r="W1" s="7" t="s">
        <v>17</v>
      </c>
      <c r="X1" s="11" t="s">
        <v>18</v>
      </c>
      <c r="Y1" s="12" t="s">
        <v>19</v>
      </c>
      <c r="Z1" s="100" t="s">
        <v>572</v>
      </c>
      <c r="AA1" s="100"/>
    </row>
    <row r="2" spans="1:27">
      <c r="A2" t="str">
        <f>d11B!A2</f>
        <v>boron isotopes</v>
      </c>
      <c r="B2" t="str">
        <f>d11B!B2</f>
        <v>Anagnostou</v>
      </c>
      <c r="C2">
        <f>d11B!C2</f>
        <v>2020</v>
      </c>
      <c r="D2" t="str">
        <f>d11B!D2</f>
        <v>10.1038/s41467-020-17887-x</v>
      </c>
      <c r="E2">
        <f>d11B!E2</f>
        <v>40338</v>
      </c>
      <c r="F2">
        <f>d11B!F2</f>
        <v>193.29314398347202</v>
      </c>
      <c r="G2">
        <f>d11B!G2</f>
        <v>193.29314398347202</v>
      </c>
      <c r="H2">
        <f>d11B!H2</f>
        <v>40.338000000000001</v>
      </c>
      <c r="I2">
        <f>d11B!I2</f>
        <v>0.19329314398347203</v>
      </c>
      <c r="J2">
        <f>d11B!J2</f>
        <v>0.19329314398347203</v>
      </c>
      <c r="K2">
        <f>d11B!K2</f>
        <v>1001.93186869551</v>
      </c>
      <c r="L2">
        <f>d11B!L2</f>
        <v>185.12128133669989</v>
      </c>
      <c r="M2">
        <f>d11B!M2</f>
        <v>162.55245806224309</v>
      </c>
      <c r="N2" t="b">
        <f>d11B!N2</f>
        <v>1</v>
      </c>
      <c r="O2" t="b">
        <f>d11B!O2</f>
        <v>0</v>
      </c>
      <c r="P2" t="str">
        <f>d11B!P2</f>
        <v>NA</v>
      </c>
      <c r="Q2" t="str">
        <f>d11B!Q2</f>
        <v>NA</v>
      </c>
      <c r="R2" t="str">
        <f>d11B!R2</f>
        <v>NA</v>
      </c>
      <c r="S2" t="str">
        <f>d11B!S2</f>
        <v>NA</v>
      </c>
      <c r="T2" t="b">
        <f>d11B!T2</f>
        <v>1</v>
      </c>
      <c r="U2" t="b">
        <f>d11B!U2</f>
        <v>0</v>
      </c>
      <c r="V2" t="str">
        <f>d11B!V2</f>
        <v>NA</v>
      </c>
      <c r="W2" t="b">
        <f>d11B!W2</f>
        <v>0</v>
      </c>
      <c r="X2" t="b">
        <f>d11B!X2</f>
        <v>0</v>
      </c>
      <c r="Y2" t="str">
        <f>d11B!Y2</f>
        <v>added age uncertainties based on power fit on LR04 uncertainties</v>
      </c>
      <c r="Z2">
        <f>d11B!Z2</f>
        <v>1260</v>
      </c>
    </row>
    <row r="3" spans="1:27">
      <c r="A3" t="str">
        <f>d11B!A3</f>
        <v>boron isotopes</v>
      </c>
      <c r="B3" t="str">
        <f>d11B!B3</f>
        <v>Anagnostou</v>
      </c>
      <c r="C3">
        <f>d11B!C3</f>
        <v>2020</v>
      </c>
      <c r="D3" t="str">
        <f>d11B!D3</f>
        <v>10.1038/s41467-020-17887-x</v>
      </c>
      <c r="E3">
        <f>d11B!E3</f>
        <v>40933</v>
      </c>
      <c r="F3">
        <f>d11B!F3</f>
        <v>195.99557060194152</v>
      </c>
      <c r="G3">
        <f>d11B!G3</f>
        <v>195.99557060194152</v>
      </c>
      <c r="H3">
        <f>d11B!H3</f>
        <v>40.933</v>
      </c>
      <c r="I3">
        <f>d11B!I3</f>
        <v>0.19599557060194153</v>
      </c>
      <c r="J3">
        <f>d11B!J3</f>
        <v>0.19599557060194153</v>
      </c>
      <c r="K3">
        <f>d11B!K3</f>
        <v>918.96605358407999</v>
      </c>
      <c r="L3">
        <f>d11B!L3</f>
        <v>172.19268914595011</v>
      </c>
      <c r="M3">
        <f>d11B!M3</f>
        <v>158.44316085716594</v>
      </c>
      <c r="N3" t="b">
        <f>d11B!N3</f>
        <v>1</v>
      </c>
      <c r="O3" t="b">
        <f>d11B!O3</f>
        <v>0</v>
      </c>
      <c r="P3" t="str">
        <f>d11B!P3</f>
        <v>NA</v>
      </c>
      <c r="Q3" t="str">
        <f>d11B!Q3</f>
        <v>NA</v>
      </c>
      <c r="R3" t="str">
        <f>d11B!R3</f>
        <v>NA</v>
      </c>
      <c r="S3" t="str">
        <f>d11B!S3</f>
        <v>NA</v>
      </c>
      <c r="T3" t="b">
        <f>d11B!T3</f>
        <v>1</v>
      </c>
      <c r="U3" t="b">
        <f>d11B!U3</f>
        <v>0</v>
      </c>
      <c r="V3" t="str">
        <f>d11B!V3</f>
        <v>NA</v>
      </c>
      <c r="W3" t="b">
        <f>d11B!W3</f>
        <v>0</v>
      </c>
      <c r="X3" t="b">
        <f>d11B!X3</f>
        <v>0</v>
      </c>
      <c r="Y3" t="str">
        <f>d11B!Y3</f>
        <v>added age uncertainties based on power fit on LR04 uncertainties</v>
      </c>
      <c r="Z3">
        <f>d11B!Z3</f>
        <v>1260</v>
      </c>
    </row>
    <row r="4" spans="1:27">
      <c r="A4" t="str">
        <f>d11B!A4</f>
        <v>boron isotopes</v>
      </c>
      <c r="B4" t="str">
        <f>d11B!B4</f>
        <v>Anagnostou</v>
      </c>
      <c r="C4">
        <f>d11B!C4</f>
        <v>2020</v>
      </c>
      <c r="D4" t="str">
        <f>d11B!D4</f>
        <v>10.1038/s41467-020-17887-x</v>
      </c>
      <c r="E4">
        <f>d11B!E4</f>
        <v>41796</v>
      </c>
      <c r="F4">
        <f>d11B!F4</f>
        <v>199.91161808664248</v>
      </c>
      <c r="G4">
        <f>d11B!G4</f>
        <v>199.91161808664248</v>
      </c>
      <c r="H4">
        <f>d11B!H4</f>
        <v>41.795999999999999</v>
      </c>
      <c r="I4">
        <f>d11B!I4</f>
        <v>0.19991161808664248</v>
      </c>
      <c r="J4">
        <f>d11B!J4</f>
        <v>0.19991161808664248</v>
      </c>
      <c r="K4">
        <f>d11B!K4</f>
        <v>790.98833805891604</v>
      </c>
      <c r="L4">
        <f>d11B!L4</f>
        <v>147.06934531537195</v>
      </c>
      <c r="M4">
        <f>d11B!M4</f>
        <v>134.69860544649998</v>
      </c>
      <c r="N4" t="b">
        <f>d11B!N4</f>
        <v>1</v>
      </c>
      <c r="O4" t="b">
        <f>d11B!O4</f>
        <v>0</v>
      </c>
      <c r="P4" t="str">
        <f>d11B!P4</f>
        <v>NA</v>
      </c>
      <c r="Q4" t="str">
        <f>d11B!Q4</f>
        <v>NA</v>
      </c>
      <c r="R4" t="str">
        <f>d11B!R4</f>
        <v>NA</v>
      </c>
      <c r="S4" t="str">
        <f>d11B!S4</f>
        <v>NA</v>
      </c>
      <c r="T4" t="b">
        <f>d11B!T4</f>
        <v>1</v>
      </c>
      <c r="U4" t="b">
        <f>d11B!U4</f>
        <v>0</v>
      </c>
      <c r="V4" t="str">
        <f>d11B!V4</f>
        <v>NA</v>
      </c>
      <c r="W4" t="b">
        <f>d11B!W4</f>
        <v>0</v>
      </c>
      <c r="X4" t="b">
        <f>d11B!X4</f>
        <v>0</v>
      </c>
      <c r="Y4" t="str">
        <f>d11B!Y4</f>
        <v>added age uncertainties based on power fit on LR04 uncertainties</v>
      </c>
      <c r="Z4">
        <f>d11B!Z4</f>
        <v>1260</v>
      </c>
    </row>
    <row r="5" spans="1:27">
      <c r="A5" t="str">
        <f>d11B!A5</f>
        <v>boron isotopes</v>
      </c>
      <c r="B5" t="str">
        <f>d11B!B5</f>
        <v>Anagnostou</v>
      </c>
      <c r="C5">
        <f>d11B!C5</f>
        <v>2020</v>
      </c>
      <c r="D5" t="str">
        <f>d11B!D5</f>
        <v>10.1038/s41467-020-17887-x</v>
      </c>
      <c r="E5">
        <f>d11B!E5</f>
        <v>43763</v>
      </c>
      <c r="F5">
        <f>d11B!F5</f>
        <v>208.82179810560385</v>
      </c>
      <c r="G5">
        <f>d11B!G5</f>
        <v>208.82179810560385</v>
      </c>
      <c r="H5">
        <f>d11B!H5</f>
        <v>43.762999999999998</v>
      </c>
      <c r="I5">
        <f>d11B!I5</f>
        <v>0.20882179810560383</v>
      </c>
      <c r="J5">
        <f>d11B!J5</f>
        <v>0.20882179810560383</v>
      </c>
      <c r="K5">
        <f>d11B!K5</f>
        <v>1018.5811530429401</v>
      </c>
      <c r="L5">
        <f>d11B!L5</f>
        <v>207.15527287870987</v>
      </c>
      <c r="M5">
        <f>d11B!M5</f>
        <v>181.82162560507106</v>
      </c>
      <c r="N5" t="b">
        <f>d11B!N5</f>
        <v>1</v>
      </c>
      <c r="O5" t="b">
        <f>d11B!O5</f>
        <v>0</v>
      </c>
      <c r="P5" t="str">
        <f>d11B!P5</f>
        <v>NA</v>
      </c>
      <c r="Q5" t="str">
        <f>d11B!Q5</f>
        <v>NA</v>
      </c>
      <c r="R5" t="str">
        <f>d11B!R5</f>
        <v>NA</v>
      </c>
      <c r="S5" t="str">
        <f>d11B!S5</f>
        <v>NA</v>
      </c>
      <c r="T5" t="b">
        <f>d11B!T5</f>
        <v>1</v>
      </c>
      <c r="U5" t="b">
        <f>d11B!U5</f>
        <v>0</v>
      </c>
      <c r="V5" t="str">
        <f>d11B!V5</f>
        <v>NA</v>
      </c>
      <c r="W5" t="b">
        <f>d11B!W5</f>
        <v>0</v>
      </c>
      <c r="X5" t="b">
        <f>d11B!X5</f>
        <v>0</v>
      </c>
      <c r="Y5" t="str">
        <f>d11B!Y5</f>
        <v>added age uncertainties based on power fit on LR04 uncertainties</v>
      </c>
      <c r="Z5">
        <f>d11B!Z5</f>
        <v>1260</v>
      </c>
    </row>
    <row r="6" spans="1:27">
      <c r="A6" t="str">
        <f>d11B!A6</f>
        <v>boron isotopes</v>
      </c>
      <c r="B6" t="str">
        <f>d11B!B6</f>
        <v>Anagnostou</v>
      </c>
      <c r="C6">
        <f>d11B!C6</f>
        <v>2020</v>
      </c>
      <c r="D6" t="str">
        <f>d11B!D6</f>
        <v>10.1038/s41467-020-17887-x</v>
      </c>
      <c r="E6">
        <f>d11B!E6</f>
        <v>44825</v>
      </c>
      <c r="F6">
        <f>d11B!F6</f>
        <v>213.62380148103719</v>
      </c>
      <c r="G6">
        <f>d11B!G6</f>
        <v>213.62380148103719</v>
      </c>
      <c r="H6">
        <f>d11B!H6</f>
        <v>44.825000000000003</v>
      </c>
      <c r="I6">
        <f>d11B!I6</f>
        <v>0.21362380148103718</v>
      </c>
      <c r="J6">
        <f>d11B!J6</f>
        <v>0.21362380148103718</v>
      </c>
      <c r="K6">
        <f>d11B!K6</f>
        <v>927.03625086487807</v>
      </c>
      <c r="L6">
        <f>d11B!L6</f>
        <v>188.77723295879184</v>
      </c>
      <c r="M6">
        <f>d11B!M6</f>
        <v>148.51469375420106</v>
      </c>
      <c r="N6" t="b">
        <f>d11B!N6</f>
        <v>1</v>
      </c>
      <c r="O6" t="b">
        <f>d11B!O6</f>
        <v>0</v>
      </c>
      <c r="P6" t="str">
        <f>d11B!P6</f>
        <v>NA</v>
      </c>
      <c r="Q6" t="str">
        <f>d11B!Q6</f>
        <v>NA</v>
      </c>
      <c r="R6" t="str">
        <f>d11B!R6</f>
        <v>NA</v>
      </c>
      <c r="S6" t="str">
        <f>d11B!S6</f>
        <v>NA</v>
      </c>
      <c r="T6" t="b">
        <f>d11B!T6</f>
        <v>1</v>
      </c>
      <c r="U6" t="b">
        <f>d11B!U6</f>
        <v>0</v>
      </c>
      <c r="V6" t="str">
        <f>d11B!V6</f>
        <v>NA</v>
      </c>
      <c r="W6" t="b">
        <f>d11B!W6</f>
        <v>0</v>
      </c>
      <c r="X6" t="b">
        <f>d11B!X6</f>
        <v>0</v>
      </c>
      <c r="Y6" t="str">
        <f>d11B!Y6</f>
        <v>added age uncertainties based on power fit on LR04 uncertainties</v>
      </c>
      <c r="Z6">
        <f>d11B!Z6</f>
        <v>1260</v>
      </c>
    </row>
    <row r="7" spans="1:27">
      <c r="A7" t="str">
        <f>d11B!A7</f>
        <v>boron isotopes</v>
      </c>
      <c r="B7" t="str">
        <f>d11B!B7</f>
        <v>Anagnostou</v>
      </c>
      <c r="C7">
        <f>d11B!C7</f>
        <v>2020</v>
      </c>
      <c r="D7" t="str">
        <f>d11B!D7</f>
        <v>10.1038/s41467-020-17887-x</v>
      </c>
      <c r="E7">
        <f>d11B!E7</f>
        <v>45701</v>
      </c>
      <c r="F7">
        <f>d11B!F7</f>
        <v>217.58033650059599</v>
      </c>
      <c r="G7">
        <f>d11B!G7</f>
        <v>217.58033650059599</v>
      </c>
      <c r="H7">
        <f>d11B!H7</f>
        <v>45.701000000000001</v>
      </c>
      <c r="I7">
        <f>d11B!I7</f>
        <v>0.21758033650059599</v>
      </c>
      <c r="J7">
        <f>d11B!J7</f>
        <v>0.21758033650059599</v>
      </c>
      <c r="K7">
        <f>d11B!K7</f>
        <v>848.10238140415902</v>
      </c>
      <c r="L7">
        <f>d11B!L7</f>
        <v>131.51481977582</v>
      </c>
      <c r="M7">
        <f>d11B!M7</f>
        <v>123.87911297457197</v>
      </c>
      <c r="N7" t="b">
        <f>d11B!N7</f>
        <v>1</v>
      </c>
      <c r="O7" t="b">
        <f>d11B!O7</f>
        <v>0</v>
      </c>
      <c r="P7" t="str">
        <f>d11B!P7</f>
        <v>NA</v>
      </c>
      <c r="Q7" t="str">
        <f>d11B!Q7</f>
        <v>NA</v>
      </c>
      <c r="R7" t="str">
        <f>d11B!R7</f>
        <v>NA</v>
      </c>
      <c r="S7" t="str">
        <f>d11B!S7</f>
        <v>NA</v>
      </c>
      <c r="T7" t="b">
        <f>d11B!T7</f>
        <v>1</v>
      </c>
      <c r="U7" t="b">
        <f>d11B!U7</f>
        <v>0</v>
      </c>
      <c r="V7" t="str">
        <f>d11B!V7</f>
        <v>NA</v>
      </c>
      <c r="W7" t="b">
        <f>d11B!W7</f>
        <v>0</v>
      </c>
      <c r="X7" t="b">
        <f>d11B!X7</f>
        <v>0</v>
      </c>
      <c r="Y7" t="str">
        <f>d11B!Y7</f>
        <v>added age uncertainties based on power fit on LR04 uncertainties</v>
      </c>
      <c r="Z7">
        <f>d11B!Z7</f>
        <v>1260</v>
      </c>
    </row>
    <row r="8" spans="1:27">
      <c r="A8" t="str">
        <f>d11B!A8</f>
        <v>boron isotopes</v>
      </c>
      <c r="B8" t="str">
        <f>d11B!B8</f>
        <v>Anagnostou</v>
      </c>
      <c r="C8">
        <f>d11B!C8</f>
        <v>2020</v>
      </c>
      <c r="D8" t="str">
        <f>d11B!D8</f>
        <v>10.1038/s41467-020-17887-x</v>
      </c>
      <c r="E8">
        <f>d11B!E8</f>
        <v>46571</v>
      </c>
      <c r="F8">
        <f>d11B!F8</f>
        <v>221.50588527487074</v>
      </c>
      <c r="G8">
        <f>d11B!G8</f>
        <v>221.50588527487074</v>
      </c>
      <c r="H8">
        <f>d11B!H8</f>
        <v>46.570999999999998</v>
      </c>
      <c r="I8">
        <f>d11B!I8</f>
        <v>0.22150588527487072</v>
      </c>
      <c r="J8">
        <f>d11B!J8</f>
        <v>0.22150588527487072</v>
      </c>
      <c r="K8">
        <f>d11B!K8</f>
        <v>1084.14372964839</v>
      </c>
      <c r="L8">
        <f>d11B!L8</f>
        <v>190.52243329170005</v>
      </c>
      <c r="M8">
        <f>d11B!M8</f>
        <v>178.38003351695806</v>
      </c>
      <c r="N8" t="b">
        <f>d11B!N8</f>
        <v>1</v>
      </c>
      <c r="O8" t="b">
        <f>d11B!O8</f>
        <v>0</v>
      </c>
      <c r="P8" t="str">
        <f>d11B!P8</f>
        <v>NA</v>
      </c>
      <c r="Q8" t="str">
        <f>d11B!Q8</f>
        <v>NA</v>
      </c>
      <c r="R8" t="str">
        <f>d11B!R8</f>
        <v>NA</v>
      </c>
      <c r="S8" t="str">
        <f>d11B!S8</f>
        <v>NA</v>
      </c>
      <c r="T8" t="b">
        <f>d11B!T8</f>
        <v>1</v>
      </c>
      <c r="U8" t="b">
        <f>d11B!U8</f>
        <v>0</v>
      </c>
      <c r="V8" t="str">
        <f>d11B!V8</f>
        <v>NA</v>
      </c>
      <c r="W8" t="b">
        <f>d11B!W8</f>
        <v>0</v>
      </c>
      <c r="X8" t="b">
        <f>d11B!X8</f>
        <v>0</v>
      </c>
      <c r="Y8" t="str">
        <f>d11B!Y8</f>
        <v>added age uncertainties based on power fit on LR04 uncertainties</v>
      </c>
      <c r="Z8">
        <f>d11B!Z8</f>
        <v>1258</v>
      </c>
    </row>
    <row r="9" spans="1:27">
      <c r="A9" t="str">
        <f>d11B!A9</f>
        <v>boron isotopes</v>
      </c>
      <c r="B9" t="str">
        <f>d11B!B9</f>
        <v>Anagnostou</v>
      </c>
      <c r="C9">
        <f>d11B!C9</f>
        <v>2020</v>
      </c>
      <c r="D9" t="str">
        <f>d11B!D9</f>
        <v>10.1038/s41467-020-17887-x</v>
      </c>
      <c r="E9">
        <f>d11B!E9</f>
        <v>47496</v>
      </c>
      <c r="F9">
        <f>d11B!F9</f>
        <v>225.67543789849572</v>
      </c>
      <c r="G9">
        <f>d11B!G9</f>
        <v>225.67543789849572</v>
      </c>
      <c r="H9">
        <f>d11B!H9</f>
        <v>47.496000000000002</v>
      </c>
      <c r="I9">
        <f>d11B!I9</f>
        <v>0.22567543789849573</v>
      </c>
      <c r="J9">
        <f>d11B!J9</f>
        <v>0.22567543789849573</v>
      </c>
      <c r="K9">
        <f>d11B!K9</f>
        <v>1420.4521301263899</v>
      </c>
      <c r="L9">
        <f>d11B!L9</f>
        <v>307.8922361882303</v>
      </c>
      <c r="M9">
        <f>d11B!M9</f>
        <v>262.07331523241987</v>
      </c>
      <c r="N9" t="b">
        <f>d11B!N9</f>
        <v>1</v>
      </c>
      <c r="O9" t="b">
        <f>d11B!O9</f>
        <v>0</v>
      </c>
      <c r="P9" t="str">
        <f>d11B!P9</f>
        <v>NA</v>
      </c>
      <c r="Q9" t="str">
        <f>d11B!Q9</f>
        <v>NA</v>
      </c>
      <c r="R9" t="str">
        <f>d11B!R9</f>
        <v>NA</v>
      </c>
      <c r="S9" t="str">
        <f>d11B!S9</f>
        <v>NA</v>
      </c>
      <c r="T9" t="b">
        <f>d11B!T9</f>
        <v>1</v>
      </c>
      <c r="U9" t="b">
        <f>d11B!U9</f>
        <v>0</v>
      </c>
      <c r="V9" t="str">
        <f>d11B!V9</f>
        <v>NA</v>
      </c>
      <c r="W9" t="b">
        <f>d11B!W9</f>
        <v>0</v>
      </c>
      <c r="X9" t="b">
        <f>d11B!X9</f>
        <v>0</v>
      </c>
      <c r="Y9" t="str">
        <f>d11B!Y9</f>
        <v>added age uncertainties based on power fit on LR04 uncertainties</v>
      </c>
      <c r="Z9">
        <f>d11B!Z9</f>
        <v>1258</v>
      </c>
    </row>
    <row r="10" spans="1:27">
      <c r="A10" t="str">
        <f>d11B!A10</f>
        <v>boron isotopes</v>
      </c>
      <c r="B10" t="str">
        <f>d11B!B10</f>
        <v>Anagnostou</v>
      </c>
      <c r="C10">
        <f>d11B!C10</f>
        <v>2020</v>
      </c>
      <c r="D10" t="str">
        <f>d11B!D10</f>
        <v>10.1038/s41467-020-17887-x</v>
      </c>
      <c r="E10">
        <f>d11B!E10</f>
        <v>48137</v>
      </c>
      <c r="F10">
        <f>d11B!F10</f>
        <v>228.56235372133276</v>
      </c>
      <c r="G10">
        <f>d11B!G10</f>
        <v>228.56235372133276</v>
      </c>
      <c r="H10">
        <f>d11B!H10</f>
        <v>48.137</v>
      </c>
      <c r="I10">
        <f>d11B!I10</f>
        <v>0.22856235372133277</v>
      </c>
      <c r="J10">
        <f>d11B!J10</f>
        <v>0.22856235372133277</v>
      </c>
      <c r="K10">
        <f>d11B!K10</f>
        <v>1907.6348237872999</v>
      </c>
      <c r="L10">
        <f>d11B!L10</f>
        <v>472.22590876272989</v>
      </c>
      <c r="M10">
        <f>d11B!M10</f>
        <v>364.24112677492985</v>
      </c>
      <c r="N10" t="b">
        <f>d11B!N10</f>
        <v>1</v>
      </c>
      <c r="O10" t="b">
        <f>d11B!O10</f>
        <v>0</v>
      </c>
      <c r="P10" t="str">
        <f>d11B!P10</f>
        <v>NA</v>
      </c>
      <c r="Q10" t="str">
        <f>d11B!Q10</f>
        <v>NA</v>
      </c>
      <c r="R10" t="str">
        <f>d11B!R10</f>
        <v>NA</v>
      </c>
      <c r="S10" t="str">
        <f>d11B!S10</f>
        <v>NA</v>
      </c>
      <c r="T10" t="b">
        <f>d11B!T10</f>
        <v>1</v>
      </c>
      <c r="U10" t="b">
        <f>d11B!U10</f>
        <v>0</v>
      </c>
      <c r="V10" t="str">
        <f>d11B!V10</f>
        <v>NA</v>
      </c>
      <c r="W10" t="b">
        <f>d11B!W10</f>
        <v>0</v>
      </c>
      <c r="X10" t="b">
        <f>d11B!X10</f>
        <v>0</v>
      </c>
      <c r="Y10" t="str">
        <f>d11B!Y10</f>
        <v>added age uncertainties based on power fit on LR04 uncertainties</v>
      </c>
      <c r="Z10">
        <f>d11B!Z10</f>
        <v>1258</v>
      </c>
    </row>
    <row r="11" spans="1:27">
      <c r="A11" t="str">
        <f>d11B!A11</f>
        <v>boron isotopes</v>
      </c>
      <c r="B11" t="str">
        <f>d11B!B11</f>
        <v>Anagnostou</v>
      </c>
      <c r="C11">
        <f>d11B!C11</f>
        <v>2020</v>
      </c>
      <c r="D11" t="str">
        <f>d11B!D11</f>
        <v>10.1038/s41467-020-17887-x</v>
      </c>
      <c r="E11">
        <f>d11B!E11</f>
        <v>49001</v>
      </c>
      <c r="F11">
        <f>d11B!F11</f>
        <v>232.45046506460554</v>
      </c>
      <c r="G11">
        <f>d11B!G11</f>
        <v>232.45046506460554</v>
      </c>
      <c r="H11">
        <f>d11B!H11</f>
        <v>49.000999999999998</v>
      </c>
      <c r="I11">
        <f>d11B!I11</f>
        <v>0.23245046506460554</v>
      </c>
      <c r="J11">
        <f>d11B!J11</f>
        <v>0.23245046506460554</v>
      </c>
      <c r="K11">
        <f>d11B!K11</f>
        <v>1754.5304882714599</v>
      </c>
      <c r="L11">
        <f>d11B!L11</f>
        <v>413.59573172790033</v>
      </c>
      <c r="M11">
        <f>d11B!M11</f>
        <v>327.96734816189996</v>
      </c>
      <c r="N11" t="b">
        <f>d11B!N11</f>
        <v>1</v>
      </c>
      <c r="O11" t="b">
        <f>d11B!O11</f>
        <v>0</v>
      </c>
      <c r="P11" t="str">
        <f>d11B!P11</f>
        <v>NA</v>
      </c>
      <c r="Q11" t="str">
        <f>d11B!Q11</f>
        <v>NA</v>
      </c>
      <c r="R11" t="str">
        <f>d11B!R11</f>
        <v>NA</v>
      </c>
      <c r="S11" t="str">
        <f>d11B!S11</f>
        <v>NA</v>
      </c>
      <c r="T11" t="b">
        <f>d11B!T11</f>
        <v>1</v>
      </c>
      <c r="U11" t="b">
        <f>d11B!U11</f>
        <v>0</v>
      </c>
      <c r="V11" t="str">
        <f>d11B!V11</f>
        <v>NA</v>
      </c>
      <c r="W11" t="b">
        <f>d11B!W11</f>
        <v>0</v>
      </c>
      <c r="X11" t="b">
        <f>d11B!X11</f>
        <v>0</v>
      </c>
      <c r="Y11" t="str">
        <f>d11B!Y11</f>
        <v>added age uncertainties based on power fit on LR04 uncertainties</v>
      </c>
      <c r="Z11">
        <f>d11B!Z11</f>
        <v>1258</v>
      </c>
    </row>
    <row r="12" spans="1:27">
      <c r="A12" t="str">
        <f>d11B!A12</f>
        <v>boron isotopes</v>
      </c>
      <c r="B12" t="str">
        <f>d11B!B12</f>
        <v>Anagnostou</v>
      </c>
      <c r="C12">
        <f>d11B!C12</f>
        <v>2020</v>
      </c>
      <c r="D12" t="str">
        <f>d11B!D12</f>
        <v>10.1038/s41467-020-17887-x</v>
      </c>
      <c r="E12">
        <f>d11B!E12</f>
        <v>49831</v>
      </c>
      <c r="F12">
        <f>d11B!F12</f>
        <v>236.18222822268626</v>
      </c>
      <c r="G12">
        <f>d11B!G12</f>
        <v>236.18222822268626</v>
      </c>
      <c r="H12">
        <f>d11B!H12</f>
        <v>49.831000000000003</v>
      </c>
      <c r="I12">
        <f>d11B!I12</f>
        <v>0.23618222822268625</v>
      </c>
      <c r="J12">
        <f>d11B!J12</f>
        <v>0.23618222822268625</v>
      </c>
      <c r="K12">
        <f>d11B!K12</f>
        <v>1226.9821491242501</v>
      </c>
      <c r="L12">
        <f>d11B!L12</f>
        <v>266.01542969296997</v>
      </c>
      <c r="M12">
        <f>d11B!M12</f>
        <v>211.24337521407006</v>
      </c>
      <c r="N12" t="b">
        <f>d11B!N12</f>
        <v>1</v>
      </c>
      <c r="O12" t="b">
        <f>d11B!O12</f>
        <v>0</v>
      </c>
      <c r="P12" t="str">
        <f>d11B!P12</f>
        <v>NA</v>
      </c>
      <c r="Q12" t="str">
        <f>d11B!Q12</f>
        <v>NA</v>
      </c>
      <c r="R12" t="str">
        <f>d11B!R12</f>
        <v>NA</v>
      </c>
      <c r="S12" t="str">
        <f>d11B!S12</f>
        <v>NA</v>
      </c>
      <c r="T12" t="b">
        <f>d11B!T12</f>
        <v>1</v>
      </c>
      <c r="U12" t="b">
        <f>d11B!U12</f>
        <v>0</v>
      </c>
      <c r="V12" t="str">
        <f>d11B!V12</f>
        <v>NA</v>
      </c>
      <c r="W12" t="b">
        <f>d11B!W12</f>
        <v>0</v>
      </c>
      <c r="X12" t="b">
        <f>d11B!X12</f>
        <v>0</v>
      </c>
      <c r="Y12" t="str">
        <f>d11B!Y12</f>
        <v>added age uncertainties based on power fit on LR04 uncertainties</v>
      </c>
      <c r="Z12">
        <f>d11B!Z12</f>
        <v>1258</v>
      </c>
    </row>
    <row r="13" spans="1:27">
      <c r="A13" t="str">
        <f>d11B!A13</f>
        <v>boron isotopes</v>
      </c>
      <c r="B13" t="str">
        <f>d11B!B13</f>
        <v>Anagnostou</v>
      </c>
      <c r="C13">
        <f>d11B!C13</f>
        <v>2020</v>
      </c>
      <c r="D13" t="str">
        <f>d11B!D13</f>
        <v>10.1038/s41467-020-17887-x</v>
      </c>
      <c r="E13">
        <f>d11B!E13</f>
        <v>50705</v>
      </c>
      <c r="F13">
        <f>d11B!F13</f>
        <v>240.1083418887205</v>
      </c>
      <c r="G13">
        <f>d11B!G13</f>
        <v>240.1083418887205</v>
      </c>
      <c r="H13">
        <f>d11B!H13</f>
        <v>50.704999999999998</v>
      </c>
      <c r="I13">
        <f>d11B!I13</f>
        <v>0.24010834188872049</v>
      </c>
      <c r="J13">
        <f>d11B!J13</f>
        <v>0.24010834188872049</v>
      </c>
      <c r="K13">
        <f>d11B!K13</f>
        <v>1157.47112389621</v>
      </c>
      <c r="L13">
        <f>d11B!L13</f>
        <v>221.02061579058</v>
      </c>
      <c r="M13">
        <f>d11B!M13</f>
        <v>211.376418891242</v>
      </c>
      <c r="N13" t="b">
        <f>d11B!N13</f>
        <v>1</v>
      </c>
      <c r="O13" t="b">
        <f>d11B!O13</f>
        <v>0</v>
      </c>
      <c r="P13" t="str">
        <f>d11B!P13</f>
        <v>NA</v>
      </c>
      <c r="Q13" t="str">
        <f>d11B!Q13</f>
        <v>NA</v>
      </c>
      <c r="R13" t="str">
        <f>d11B!R13</f>
        <v>NA</v>
      </c>
      <c r="S13" t="str">
        <f>d11B!S13</f>
        <v>NA</v>
      </c>
      <c r="T13" t="b">
        <f>d11B!T13</f>
        <v>1</v>
      </c>
      <c r="U13" t="b">
        <f>d11B!U13</f>
        <v>0</v>
      </c>
      <c r="V13" t="str">
        <f>d11B!V13</f>
        <v>NA</v>
      </c>
      <c r="W13" t="b">
        <f>d11B!W13</f>
        <v>0</v>
      </c>
      <c r="X13" t="b">
        <f>d11B!X13</f>
        <v>0</v>
      </c>
      <c r="Y13" t="str">
        <f>d11B!Y13</f>
        <v>added age uncertainties based on power fit on LR04 uncertainties</v>
      </c>
      <c r="Z13">
        <f>d11B!Z13</f>
        <v>1258</v>
      </c>
    </row>
    <row r="14" spans="1:27">
      <c r="A14" t="str">
        <f>d11B!A14</f>
        <v>boron isotopes</v>
      </c>
      <c r="B14" t="str">
        <f>d11B!B14</f>
        <v>Anagnostou</v>
      </c>
      <c r="C14">
        <f>d11B!C14</f>
        <v>2020</v>
      </c>
      <c r="D14" t="str">
        <f>d11B!D14</f>
        <v>10.1038/s41467-020-17887-x</v>
      </c>
      <c r="E14">
        <f>d11B!E14</f>
        <v>50856</v>
      </c>
      <c r="F14">
        <f>d11B!F14</f>
        <v>240.78629537157894</v>
      </c>
      <c r="G14">
        <f>d11B!G14</f>
        <v>240.78629537157894</v>
      </c>
      <c r="H14">
        <f>d11B!H14</f>
        <v>50.856000000000002</v>
      </c>
      <c r="I14">
        <f>d11B!I14</f>
        <v>0.24078629537157895</v>
      </c>
      <c r="J14">
        <f>d11B!J14</f>
        <v>0.24078629537157895</v>
      </c>
      <c r="K14">
        <f>d11B!K14</f>
        <v>1135.37905734027</v>
      </c>
      <c r="L14">
        <f>d11B!L14</f>
        <v>235.29055620092004</v>
      </c>
      <c r="M14">
        <f>d11B!M14</f>
        <v>187.46978543031003</v>
      </c>
      <c r="N14" t="b">
        <f>d11B!N14</f>
        <v>1</v>
      </c>
      <c r="O14" t="b">
        <f>d11B!O14</f>
        <v>0</v>
      </c>
      <c r="P14" t="str">
        <f>d11B!P14</f>
        <v>NA</v>
      </c>
      <c r="Q14" t="str">
        <f>d11B!Q14</f>
        <v>NA</v>
      </c>
      <c r="R14" t="str">
        <f>d11B!R14</f>
        <v>NA</v>
      </c>
      <c r="S14" t="str">
        <f>d11B!S14</f>
        <v>NA</v>
      </c>
      <c r="T14" t="b">
        <f>d11B!T14</f>
        <v>1</v>
      </c>
      <c r="U14" t="b">
        <f>d11B!U14</f>
        <v>0</v>
      </c>
      <c r="V14" t="str">
        <f>d11B!V14</f>
        <v>NA</v>
      </c>
      <c r="W14" t="b">
        <f>d11B!W14</f>
        <v>0</v>
      </c>
      <c r="X14" t="b">
        <f>d11B!X14</f>
        <v>0</v>
      </c>
      <c r="Y14" t="str">
        <f>d11B!Y14</f>
        <v>added age uncertainties based on power fit on LR04 uncertainties</v>
      </c>
      <c r="Z14">
        <f>d11B!Z14</f>
        <v>1258</v>
      </c>
    </row>
    <row r="15" spans="1:27">
      <c r="A15" t="str">
        <f>d11B!A15</f>
        <v>boron isotopes</v>
      </c>
      <c r="B15" t="str">
        <f>d11B!B15</f>
        <v>Anagnostou</v>
      </c>
      <c r="C15">
        <f>d11B!C15</f>
        <v>2020</v>
      </c>
      <c r="D15" t="str">
        <f>d11B!D15</f>
        <v>10.1038/s41467-020-17887-x</v>
      </c>
      <c r="E15">
        <f>d11B!E15</f>
        <v>51980</v>
      </c>
      <c r="F15">
        <f>d11B!F15</f>
        <v>245.82952867537867</v>
      </c>
      <c r="G15">
        <f>d11B!G15</f>
        <v>245.82952867537867</v>
      </c>
      <c r="H15">
        <f>d11B!H15</f>
        <v>51.98</v>
      </c>
      <c r="I15">
        <f>d11B!I15</f>
        <v>0.24582952867537866</v>
      </c>
      <c r="J15">
        <f>d11B!J15</f>
        <v>0.24582952867537866</v>
      </c>
      <c r="K15">
        <f>d11B!K15</f>
        <v>1285.0984415114801</v>
      </c>
      <c r="L15">
        <f>d11B!L15</f>
        <v>286.79048823620997</v>
      </c>
      <c r="M15">
        <f>d11B!M15</f>
        <v>217.55487179577017</v>
      </c>
      <c r="N15" t="b">
        <f>d11B!N15</f>
        <v>1</v>
      </c>
      <c r="O15" t="b">
        <f>d11B!O15</f>
        <v>0</v>
      </c>
      <c r="P15" t="str">
        <f>d11B!P15</f>
        <v>NA</v>
      </c>
      <c r="Q15" t="str">
        <f>d11B!Q15</f>
        <v>NA</v>
      </c>
      <c r="R15" t="str">
        <f>d11B!R15</f>
        <v>NA</v>
      </c>
      <c r="S15" t="str">
        <f>d11B!S15</f>
        <v>NA</v>
      </c>
      <c r="T15" t="b">
        <f>d11B!T15</f>
        <v>1</v>
      </c>
      <c r="U15" t="b">
        <f>d11B!U15</f>
        <v>0</v>
      </c>
      <c r="V15" t="str">
        <f>d11B!V15</f>
        <v>NA</v>
      </c>
      <c r="W15" t="b">
        <f>d11B!W15</f>
        <v>0</v>
      </c>
      <c r="X15" t="b">
        <f>d11B!X15</f>
        <v>0</v>
      </c>
      <c r="Y15" t="str">
        <f>d11B!Y15</f>
        <v>added age uncertainties based on power fit on LR04 uncertainties</v>
      </c>
      <c r="Z15">
        <f>d11B!Z15</f>
        <v>1258</v>
      </c>
    </row>
    <row r="16" spans="1:27">
      <c r="A16" t="str">
        <f>d11B!A16</f>
        <v>boron isotopes</v>
      </c>
      <c r="B16" t="str">
        <f>d11B!B16</f>
        <v>Anagnostou</v>
      </c>
      <c r="C16">
        <f>d11B!C16</f>
        <v>2020</v>
      </c>
      <c r="D16" t="str">
        <f>d11B!D16</f>
        <v>10.1038/s41467-020-17887-x</v>
      </c>
      <c r="E16">
        <f>d11B!E16</f>
        <v>51980</v>
      </c>
      <c r="F16">
        <f>d11B!F16</f>
        <v>245.82952867537867</v>
      </c>
      <c r="G16">
        <f>d11B!G16</f>
        <v>245.82952867537867</v>
      </c>
      <c r="H16">
        <f>d11B!H16</f>
        <v>51.98</v>
      </c>
      <c r="I16">
        <f>d11B!I16</f>
        <v>0.24582952867537866</v>
      </c>
      <c r="J16">
        <f>d11B!J16</f>
        <v>0.24582952867537866</v>
      </c>
      <c r="K16">
        <f>d11B!K16</f>
        <v>1011.62153068053</v>
      </c>
      <c r="L16">
        <f>d11B!L16</f>
        <v>207.34861449046002</v>
      </c>
      <c r="M16">
        <f>d11B!M16</f>
        <v>171.26260772649698</v>
      </c>
      <c r="N16" t="b">
        <f>d11B!N16</f>
        <v>1</v>
      </c>
      <c r="O16" t="b">
        <f>d11B!O16</f>
        <v>0</v>
      </c>
      <c r="P16" t="str">
        <f>d11B!P16</f>
        <v>NA</v>
      </c>
      <c r="Q16" t="str">
        <f>d11B!Q16</f>
        <v>NA</v>
      </c>
      <c r="R16" t="str">
        <f>d11B!R16</f>
        <v>NA</v>
      </c>
      <c r="S16" t="str">
        <f>d11B!S16</f>
        <v>NA</v>
      </c>
      <c r="T16" t="b">
        <f>d11B!T16</f>
        <v>1</v>
      </c>
      <c r="U16" t="b">
        <f>d11B!U16</f>
        <v>0</v>
      </c>
      <c r="V16" t="str">
        <f>d11B!V16</f>
        <v>NA</v>
      </c>
      <c r="W16" t="b">
        <f>d11B!W16</f>
        <v>0</v>
      </c>
      <c r="X16" t="b">
        <f>d11B!X16</f>
        <v>0</v>
      </c>
      <c r="Y16" t="str">
        <f>d11B!Y16</f>
        <v>added age uncertainties based on power fit on LR04 uncertainties</v>
      </c>
      <c r="Z16">
        <f>d11B!Z16</f>
        <v>1258</v>
      </c>
    </row>
    <row r="17" spans="1:26">
      <c r="A17" t="str">
        <f>d11B!A17</f>
        <v>boron isotopes</v>
      </c>
      <c r="B17" t="str">
        <f>d11B!B17</f>
        <v>Anagnostou</v>
      </c>
      <c r="C17">
        <f>d11B!C17</f>
        <v>2020</v>
      </c>
      <c r="D17" t="str">
        <f>d11B!D17</f>
        <v>10.1038/s41467-020-17887-x</v>
      </c>
      <c r="E17">
        <f>d11B!E17</f>
        <v>53628</v>
      </c>
      <c r="F17">
        <f>d11B!F17</f>
        <v>253.21370519008789</v>
      </c>
      <c r="G17">
        <f>d11B!G17</f>
        <v>253.21370519008789</v>
      </c>
      <c r="H17">
        <f>d11B!H17</f>
        <v>53.628</v>
      </c>
      <c r="I17">
        <f>d11B!I17</f>
        <v>0.2532137051900879</v>
      </c>
      <c r="J17">
        <f>d11B!J17</f>
        <v>0.2532137051900879</v>
      </c>
      <c r="K17">
        <f>d11B!K17</f>
        <v>1027.7586666966999</v>
      </c>
      <c r="L17">
        <f>d11B!L17</f>
        <v>214.70458007625007</v>
      </c>
      <c r="M17">
        <f>d11B!M17</f>
        <v>179.05441232748092</v>
      </c>
      <c r="N17" t="b">
        <f>d11B!N17</f>
        <v>1</v>
      </c>
      <c r="O17" t="b">
        <f>d11B!O17</f>
        <v>0</v>
      </c>
      <c r="P17" t="str">
        <f>d11B!P17</f>
        <v>NA</v>
      </c>
      <c r="Q17" t="str">
        <f>d11B!Q17</f>
        <v>NA</v>
      </c>
      <c r="R17" t="str">
        <f>d11B!R17</f>
        <v>NA</v>
      </c>
      <c r="S17" t="str">
        <f>d11B!S17</f>
        <v>NA</v>
      </c>
      <c r="T17" t="b">
        <f>d11B!T17</f>
        <v>1</v>
      </c>
      <c r="U17" t="b">
        <f>d11B!U17</f>
        <v>0</v>
      </c>
      <c r="V17" t="str">
        <f>d11B!V17</f>
        <v>NA</v>
      </c>
      <c r="W17" t="b">
        <f>d11B!W17</f>
        <v>0</v>
      </c>
      <c r="X17" t="b">
        <f>d11B!X17</f>
        <v>0</v>
      </c>
      <c r="Y17" t="str">
        <f>d11B!Y17</f>
        <v>added age uncertainties based on power fit on LR04 uncertainties</v>
      </c>
      <c r="Z17">
        <f>d11B!Z17</f>
        <v>1258</v>
      </c>
    </row>
    <row r="18" spans="1:26">
      <c r="A18" t="str">
        <f>d11B!A18</f>
        <v>boron isotopes</v>
      </c>
      <c r="B18" t="str">
        <f>d11B!B18</f>
        <v>Anagnostou</v>
      </c>
      <c r="C18">
        <f>d11B!C18</f>
        <v>2020</v>
      </c>
      <c r="D18" t="str">
        <f>d11B!D18</f>
        <v>10.1038/s41467-020-17887-x</v>
      </c>
      <c r="E18">
        <f>d11B!E18</f>
        <v>54678</v>
      </c>
      <c r="F18">
        <f>d11B!F18</f>
        <v>257.9122791399073</v>
      </c>
      <c r="G18">
        <f>d11B!G18</f>
        <v>257.9122791399073</v>
      </c>
      <c r="H18">
        <f>d11B!H18</f>
        <v>54.677999999999997</v>
      </c>
      <c r="I18">
        <f>d11B!I18</f>
        <v>0.25791227913990727</v>
      </c>
      <c r="J18">
        <f>d11B!J18</f>
        <v>0.25791227913990727</v>
      </c>
      <c r="K18">
        <f>d11B!K18</f>
        <v>647.83244615184901</v>
      </c>
      <c r="L18">
        <f>d11B!L18</f>
        <v>122.70046584686202</v>
      </c>
      <c r="M18">
        <f>d11B!M18</f>
        <v>97.488763650404962</v>
      </c>
      <c r="N18" t="b">
        <f>d11B!N18</f>
        <v>1</v>
      </c>
      <c r="O18" t="b">
        <f>d11B!O18</f>
        <v>0</v>
      </c>
      <c r="P18" t="str">
        <f>d11B!P18</f>
        <v>NA</v>
      </c>
      <c r="Q18" t="str">
        <f>d11B!Q18</f>
        <v>NA</v>
      </c>
      <c r="R18" t="str">
        <f>d11B!R18</f>
        <v>NA</v>
      </c>
      <c r="S18" t="str">
        <f>d11B!S18</f>
        <v>NA</v>
      </c>
      <c r="T18" t="b">
        <f>d11B!T18</f>
        <v>1</v>
      </c>
      <c r="U18" t="b">
        <f>d11B!U18</f>
        <v>0</v>
      </c>
      <c r="V18" t="str">
        <f>d11B!V18</f>
        <v>NA</v>
      </c>
      <c r="W18" t="b">
        <f>d11B!W18</f>
        <v>0</v>
      </c>
      <c r="X18" t="b">
        <f>d11B!X18</f>
        <v>0</v>
      </c>
      <c r="Y18" t="str">
        <f>d11B!Y18</f>
        <v>added age uncertainties based on power fit on LR04 uncertainties</v>
      </c>
      <c r="Z18">
        <f>d11B!Z18</f>
        <v>1258</v>
      </c>
    </row>
    <row r="19" spans="1:26">
      <c r="A19" t="str">
        <f>d11B!A19</f>
        <v>boron isotopes</v>
      </c>
      <c r="B19" t="str">
        <f>d11B!B19</f>
        <v>Anagnostou</v>
      </c>
      <c r="C19">
        <f>d11B!C19</f>
        <v>2020</v>
      </c>
      <c r="D19" t="str">
        <f>d11B!D19</f>
        <v>10.1038/s41467-020-17887-x</v>
      </c>
      <c r="E19">
        <f>d11B!E19</f>
        <v>55541</v>
      </c>
      <c r="F19">
        <f>d11B!F19</f>
        <v>261.77055743366628</v>
      </c>
      <c r="G19">
        <f>d11B!G19</f>
        <v>261.77055743366628</v>
      </c>
      <c r="H19">
        <f>d11B!H19</f>
        <v>55.540999999999997</v>
      </c>
      <c r="I19">
        <f>d11B!I19</f>
        <v>0.26177055743366628</v>
      </c>
      <c r="J19">
        <f>d11B!J19</f>
        <v>0.26177055743366628</v>
      </c>
      <c r="K19">
        <f>d11B!K19</f>
        <v>796.67056478419204</v>
      </c>
      <c r="L19">
        <f>d11B!L19</f>
        <v>163.03534970835699</v>
      </c>
      <c r="M19">
        <f>d11B!M19</f>
        <v>127.04337742777102</v>
      </c>
      <c r="N19" t="b">
        <f>d11B!N19</f>
        <v>1</v>
      </c>
      <c r="O19" t="b">
        <f>d11B!O19</f>
        <v>0</v>
      </c>
      <c r="P19" t="str">
        <f>d11B!P19</f>
        <v>NA</v>
      </c>
      <c r="Q19" t="str">
        <f>d11B!Q19</f>
        <v>NA</v>
      </c>
      <c r="R19" t="str">
        <f>d11B!R19</f>
        <v>NA</v>
      </c>
      <c r="S19" t="str">
        <f>d11B!S19</f>
        <v>NA</v>
      </c>
      <c r="T19" t="b">
        <f>d11B!T19</f>
        <v>1</v>
      </c>
      <c r="U19" t="b">
        <f>d11B!U19</f>
        <v>0</v>
      </c>
      <c r="V19" t="str">
        <f>d11B!V19</f>
        <v>NA</v>
      </c>
      <c r="W19" t="b">
        <f>d11B!W19</f>
        <v>0</v>
      </c>
      <c r="X19" t="b">
        <f>d11B!X19</f>
        <v>0</v>
      </c>
      <c r="Y19" t="str">
        <f>d11B!Y19</f>
        <v>added age uncertainties based on power fit on LR04 uncertainties</v>
      </c>
      <c r="Z19">
        <f>d11B!Z19</f>
        <v>1258</v>
      </c>
    </row>
    <row r="20" spans="1:26">
      <c r="A20" t="str">
        <f>d11B!A20</f>
        <v>boron isotopes</v>
      </c>
      <c r="B20" t="str">
        <f>d11B!B20</f>
        <v>Anagnostou</v>
      </c>
      <c r="C20">
        <f>d11B!C20</f>
        <v>2020</v>
      </c>
      <c r="D20" t="str">
        <f>d11B!D20</f>
        <v>10.1038/s41467-020-17887-x</v>
      </c>
      <c r="E20">
        <f>d11B!E20</f>
        <v>35607.546149164918</v>
      </c>
      <c r="F20">
        <f>d11B!F20</f>
        <v>171.73161740963536</v>
      </c>
      <c r="G20">
        <f>d11B!G20</f>
        <v>171.73161740963536</v>
      </c>
      <c r="H20">
        <f>d11B!H20</f>
        <v>35.607546149164918</v>
      </c>
      <c r="I20">
        <f>d11B!I20</f>
        <v>0.17173161740963536</v>
      </c>
      <c r="J20">
        <f>d11B!J20</f>
        <v>0.17173161740963536</v>
      </c>
      <c r="K20">
        <f>d11B!K20</f>
        <v>910.30280328803701</v>
      </c>
      <c r="L20">
        <f>d11B!L20</f>
        <v>180.67093475319302</v>
      </c>
      <c r="M20">
        <f>d11B!M20</f>
        <v>160.45747400424898</v>
      </c>
      <c r="N20" t="b">
        <f>d11B!N20</f>
        <v>1</v>
      </c>
      <c r="O20" t="b">
        <f>d11B!O20</f>
        <v>0</v>
      </c>
      <c r="P20" t="str">
        <f>d11B!P20</f>
        <v>NA</v>
      </c>
      <c r="Q20" t="str">
        <f>d11B!Q20</f>
        <v>NA</v>
      </c>
      <c r="R20" t="str">
        <f>d11B!R20</f>
        <v>NA</v>
      </c>
      <c r="S20" t="str">
        <f>d11B!S20</f>
        <v>NA</v>
      </c>
      <c r="T20" t="b">
        <f>d11B!T20</f>
        <v>1</v>
      </c>
      <c r="U20" t="b">
        <f>d11B!U20</f>
        <v>0</v>
      </c>
      <c r="V20" t="str">
        <f>d11B!V20</f>
        <v>NA</v>
      </c>
      <c r="W20" t="b">
        <f>d11B!W20</f>
        <v>0</v>
      </c>
      <c r="X20" t="b">
        <f>d11B!X20</f>
        <v>0</v>
      </c>
      <c r="Y20" t="str">
        <f>d11B!Y20</f>
        <v>added age uncertainties based on power fit on LR04 uncertainties</v>
      </c>
      <c r="Z20">
        <f>d11B!Z20</f>
        <v>865</v>
      </c>
    </row>
    <row r="21" spans="1:26">
      <c r="A21" t="str">
        <f>d11B!A21</f>
        <v>boron isotopes</v>
      </c>
      <c r="B21" t="str">
        <f>d11B!B21</f>
        <v>Anagnostou</v>
      </c>
      <c r="C21">
        <f>d11B!C21</f>
        <v>2020</v>
      </c>
      <c r="D21" t="str">
        <f>d11B!D21</f>
        <v>10.1038/s41467-020-17887-x</v>
      </c>
      <c r="E21">
        <f>d11B!E21</f>
        <v>36396.420763179842</v>
      </c>
      <c r="F21">
        <f>d11B!F21</f>
        <v>175.33714471131941</v>
      </c>
      <c r="G21">
        <f>d11B!G21</f>
        <v>175.33714471131941</v>
      </c>
      <c r="H21">
        <f>d11B!H21</f>
        <v>36.39642076317984</v>
      </c>
      <c r="I21">
        <f>d11B!I21</f>
        <v>0.17533714471131942</v>
      </c>
      <c r="J21">
        <f>d11B!J21</f>
        <v>0.17533714471131942</v>
      </c>
      <c r="K21">
        <f>d11B!K21</f>
        <v>871.97461896363495</v>
      </c>
      <c r="L21">
        <f>d11B!L21</f>
        <v>199.34882259868516</v>
      </c>
      <c r="M21">
        <f>d11B!M21</f>
        <v>157.48284668911992</v>
      </c>
      <c r="N21" t="b">
        <f>d11B!N21</f>
        <v>1</v>
      </c>
      <c r="O21" t="b">
        <f>d11B!O21</f>
        <v>0</v>
      </c>
      <c r="P21" t="str">
        <f>d11B!P21</f>
        <v>NA</v>
      </c>
      <c r="Q21" t="str">
        <f>d11B!Q21</f>
        <v>NA</v>
      </c>
      <c r="R21" t="str">
        <f>d11B!R21</f>
        <v>NA</v>
      </c>
      <c r="S21" t="str">
        <f>d11B!S21</f>
        <v>NA</v>
      </c>
      <c r="T21" t="b">
        <f>d11B!T21</f>
        <v>1</v>
      </c>
      <c r="U21" t="b">
        <f>d11B!U21</f>
        <v>0</v>
      </c>
      <c r="V21" t="str">
        <f>d11B!V21</f>
        <v>NA</v>
      </c>
      <c r="W21" t="b">
        <f>d11B!W21</f>
        <v>0</v>
      </c>
      <c r="X21" t="b">
        <f>d11B!X21</f>
        <v>0</v>
      </c>
      <c r="Y21" t="str">
        <f>d11B!Y21</f>
        <v>added age uncertainties based on power fit on LR04 uncertainties</v>
      </c>
      <c r="Z21">
        <f>d11B!Z21</f>
        <v>865</v>
      </c>
    </row>
    <row r="22" spans="1:26">
      <c r="A22" t="str">
        <f>d11B!A22</f>
        <v>boron isotopes</v>
      </c>
      <c r="B22" t="str">
        <f>d11B!B22</f>
        <v>Anagnostou</v>
      </c>
      <c r="C22">
        <f>d11B!C22</f>
        <v>2020</v>
      </c>
      <c r="D22" t="str">
        <f>d11B!D22</f>
        <v>10.1038/s41467-020-17887-x</v>
      </c>
      <c r="E22">
        <f>d11B!E22</f>
        <v>36963.283521536279</v>
      </c>
      <c r="F22">
        <f>d11B!F22</f>
        <v>177.92547000341463</v>
      </c>
      <c r="G22">
        <f>d11B!G22</f>
        <v>177.92547000341463</v>
      </c>
      <c r="H22">
        <f>d11B!H22</f>
        <v>36.963283521536276</v>
      </c>
      <c r="I22">
        <f>d11B!I22</f>
        <v>0.17792547000341463</v>
      </c>
      <c r="J22">
        <f>d11B!J22</f>
        <v>0.17792547000341463</v>
      </c>
      <c r="K22">
        <f>d11B!K22</f>
        <v>883.00408334850692</v>
      </c>
      <c r="L22">
        <f>d11B!L22</f>
        <v>190.95053260251314</v>
      </c>
      <c r="M22">
        <f>d11B!M22</f>
        <v>138.91568667466595</v>
      </c>
      <c r="N22" t="b">
        <f>d11B!N22</f>
        <v>1</v>
      </c>
      <c r="O22" t="b">
        <f>d11B!O22</f>
        <v>0</v>
      </c>
      <c r="P22" t="str">
        <f>d11B!P22</f>
        <v>NA</v>
      </c>
      <c r="Q22" t="str">
        <f>d11B!Q22</f>
        <v>NA</v>
      </c>
      <c r="R22" t="str">
        <f>d11B!R22</f>
        <v>NA</v>
      </c>
      <c r="S22" t="str">
        <f>d11B!S22</f>
        <v>NA</v>
      </c>
      <c r="T22" t="b">
        <f>d11B!T22</f>
        <v>1</v>
      </c>
      <c r="U22" t="b">
        <f>d11B!U22</f>
        <v>0</v>
      </c>
      <c r="V22" t="str">
        <f>d11B!V22</f>
        <v>NA</v>
      </c>
      <c r="W22" t="b">
        <f>d11B!W22</f>
        <v>0</v>
      </c>
      <c r="X22" t="b">
        <f>d11B!X22</f>
        <v>0</v>
      </c>
      <c r="Y22" t="str">
        <f>d11B!Y22</f>
        <v>added age uncertainties based on power fit on LR04 uncertainties</v>
      </c>
      <c r="Z22">
        <f>d11B!Z22</f>
        <v>865</v>
      </c>
    </row>
    <row r="23" spans="1:26">
      <c r="A23" t="str">
        <f>d11B!A23</f>
        <v>boron isotopes</v>
      </c>
      <c r="B23" t="str">
        <f>d11B!B23</f>
        <v>Anagnostou</v>
      </c>
      <c r="C23">
        <f>d11B!C23</f>
        <v>2020</v>
      </c>
      <c r="D23" t="str">
        <f>d11B!D23</f>
        <v>10.1038/s41467-020-17887-x</v>
      </c>
      <c r="E23">
        <f>d11B!E23</f>
        <v>36963.283521536279</v>
      </c>
      <c r="F23">
        <f>d11B!F23</f>
        <v>177.92547000341463</v>
      </c>
      <c r="G23">
        <f>d11B!G23</f>
        <v>177.92547000341463</v>
      </c>
      <c r="H23">
        <f>d11B!H23</f>
        <v>36.963283521536276</v>
      </c>
      <c r="I23">
        <f>d11B!I23</f>
        <v>0.17792547000341463</v>
      </c>
      <c r="J23">
        <f>d11B!J23</f>
        <v>0.17792547000341463</v>
      </c>
      <c r="K23">
        <f>d11B!K23</f>
        <v>830.59834251235395</v>
      </c>
      <c r="L23">
        <f>d11B!L23</f>
        <v>167.98339020022297</v>
      </c>
      <c r="M23">
        <f>d11B!M23</f>
        <v>146.53528290331894</v>
      </c>
      <c r="N23" t="b">
        <f>d11B!N23</f>
        <v>1</v>
      </c>
      <c r="O23" t="b">
        <f>d11B!O23</f>
        <v>0</v>
      </c>
      <c r="P23" t="str">
        <f>d11B!P23</f>
        <v>NA</v>
      </c>
      <c r="Q23" t="str">
        <f>d11B!Q23</f>
        <v>NA</v>
      </c>
      <c r="R23" t="str">
        <f>d11B!R23</f>
        <v>NA</v>
      </c>
      <c r="S23" t="str">
        <f>d11B!S23</f>
        <v>NA</v>
      </c>
      <c r="T23" t="b">
        <f>d11B!T23</f>
        <v>1</v>
      </c>
      <c r="U23" t="b">
        <f>d11B!U23</f>
        <v>0</v>
      </c>
      <c r="V23" t="str">
        <f>d11B!V23</f>
        <v>NA</v>
      </c>
      <c r="W23" t="b">
        <f>d11B!W23</f>
        <v>0</v>
      </c>
      <c r="X23" t="b">
        <f>d11B!X23</f>
        <v>0</v>
      </c>
      <c r="Y23" t="str">
        <f>d11B!Y23</f>
        <v>added age uncertainties based on power fit on LR04 uncertainties</v>
      </c>
      <c r="Z23">
        <f>d11B!Z23</f>
        <v>865</v>
      </c>
    </row>
    <row r="24" spans="1:26">
      <c r="A24" t="str">
        <f>d11B!A24</f>
        <v>boron isotopes</v>
      </c>
      <c r="B24" t="str">
        <f>d11B!B24</f>
        <v>Anagnostou</v>
      </c>
      <c r="C24">
        <f>d11B!C24</f>
        <v>2020</v>
      </c>
      <c r="D24" t="str">
        <f>d11B!D24</f>
        <v>10.1038/s41467-020-17887-x</v>
      </c>
      <c r="E24">
        <f>d11B!E24</f>
        <v>37636.080870917576</v>
      </c>
      <c r="F24">
        <f>d11B!F24</f>
        <v>180.99483340322359</v>
      </c>
      <c r="G24">
        <f>d11B!G24</f>
        <v>180.99483340322359</v>
      </c>
      <c r="H24">
        <f>d11B!H24</f>
        <v>37.636080870917574</v>
      </c>
      <c r="I24">
        <f>d11B!I24</f>
        <v>0.18099483340322359</v>
      </c>
      <c r="J24">
        <f>d11B!J24</f>
        <v>0.18099483340322359</v>
      </c>
      <c r="K24">
        <f>d11B!K24</f>
        <v>814.00923849256708</v>
      </c>
      <c r="L24">
        <f>d11B!L24</f>
        <v>334.08949010085291</v>
      </c>
      <c r="M24">
        <f>d11B!M24</f>
        <v>203.9056035425441</v>
      </c>
      <c r="N24" t="b">
        <f>d11B!N24</f>
        <v>1</v>
      </c>
      <c r="O24" t="b">
        <f>d11B!O24</f>
        <v>0</v>
      </c>
      <c r="P24" t="str">
        <f>d11B!P24</f>
        <v>NA</v>
      </c>
      <c r="Q24" t="str">
        <f>d11B!Q24</f>
        <v>NA</v>
      </c>
      <c r="R24" t="str">
        <f>d11B!R24</f>
        <v>NA</v>
      </c>
      <c r="S24" t="str">
        <f>d11B!S24</f>
        <v>NA</v>
      </c>
      <c r="T24" t="b">
        <f>d11B!T24</f>
        <v>1</v>
      </c>
      <c r="U24" t="b">
        <f>d11B!U24</f>
        <v>0</v>
      </c>
      <c r="V24" t="str">
        <f>d11B!V24</f>
        <v>NA</v>
      </c>
      <c r="W24" t="b">
        <f>d11B!W24</f>
        <v>0</v>
      </c>
      <c r="X24" t="b">
        <f>d11B!X24</f>
        <v>0</v>
      </c>
      <c r="Y24" t="str">
        <f>d11B!Y24</f>
        <v>added age uncertainties based on power fit on LR04 uncertainties</v>
      </c>
      <c r="Z24">
        <f>d11B!Z24</f>
        <v>865</v>
      </c>
    </row>
    <row r="25" spans="1:26">
      <c r="A25" t="str">
        <f>d11B!A25</f>
        <v>boron isotopes</v>
      </c>
      <c r="B25" t="str">
        <f>d11B!B25</f>
        <v>Anagnostou</v>
      </c>
      <c r="C25">
        <f>d11B!C25</f>
        <v>2020</v>
      </c>
      <c r="D25" t="str">
        <f>d11B!D25</f>
        <v>10.1038/s41467-020-17887-x</v>
      </c>
      <c r="E25">
        <f>d11B!E25</f>
        <v>38109.405639326527</v>
      </c>
      <c r="F25">
        <f>d11B!F25</f>
        <v>183.15247895393838</v>
      </c>
      <c r="G25">
        <f>d11B!G25</f>
        <v>183.15247895393838</v>
      </c>
      <c r="H25">
        <f>d11B!H25</f>
        <v>38.109405639326525</v>
      </c>
      <c r="I25">
        <f>d11B!I25</f>
        <v>0.18315247895393838</v>
      </c>
      <c r="J25">
        <f>d11B!J25</f>
        <v>0.18315247895393838</v>
      </c>
      <c r="K25">
        <f>d11B!K25</f>
        <v>898.79664636703501</v>
      </c>
      <c r="L25">
        <f>d11B!L25</f>
        <v>209.27541823071488</v>
      </c>
      <c r="M25">
        <f>d11B!M25</f>
        <v>160.36323966522696</v>
      </c>
      <c r="N25" t="b">
        <f>d11B!N25</f>
        <v>1</v>
      </c>
      <c r="O25" t="b">
        <f>d11B!O25</f>
        <v>0</v>
      </c>
      <c r="P25" t="str">
        <f>d11B!P25</f>
        <v>NA</v>
      </c>
      <c r="Q25" t="str">
        <f>d11B!Q25</f>
        <v>NA</v>
      </c>
      <c r="R25" t="str">
        <f>d11B!R25</f>
        <v>NA</v>
      </c>
      <c r="S25" t="str">
        <f>d11B!S25</f>
        <v>NA</v>
      </c>
      <c r="T25" t="b">
        <f>d11B!T25</f>
        <v>1</v>
      </c>
      <c r="U25" t="b">
        <f>d11B!U25</f>
        <v>0</v>
      </c>
      <c r="V25" t="str">
        <f>d11B!V25</f>
        <v>NA</v>
      </c>
      <c r="W25" t="b">
        <f>d11B!W25</f>
        <v>0</v>
      </c>
      <c r="X25" t="b">
        <f>d11B!X25</f>
        <v>0</v>
      </c>
      <c r="Y25" t="str">
        <f>d11B!Y25</f>
        <v>added age uncertainties based on power fit on LR04 uncertainties</v>
      </c>
      <c r="Z25">
        <f>d11B!Z25</f>
        <v>865</v>
      </c>
    </row>
    <row r="26" spans="1:26">
      <c r="A26" t="str">
        <f>d11B!A26</f>
        <v>boron isotopes</v>
      </c>
      <c r="B26" t="str">
        <f>d11B!B26</f>
        <v>Anagnostou</v>
      </c>
      <c r="C26">
        <f>d11B!C26</f>
        <v>2020</v>
      </c>
      <c r="D26" t="str">
        <f>d11B!D26</f>
        <v>10.1038/s41467-020-17887-x</v>
      </c>
      <c r="E26">
        <f>d11B!E26</f>
        <v>38781.076024973518</v>
      </c>
      <c r="F26">
        <f>d11B!F26</f>
        <v>186.21190316195211</v>
      </c>
      <c r="G26">
        <f>d11B!G26</f>
        <v>186.21190316195211</v>
      </c>
      <c r="H26">
        <f>d11B!H26</f>
        <v>38.781076024973515</v>
      </c>
      <c r="I26">
        <f>d11B!I26</f>
        <v>0.1862119031619521</v>
      </c>
      <c r="J26">
        <f>d11B!J26</f>
        <v>0.1862119031619521</v>
      </c>
      <c r="K26">
        <f>d11B!K26</f>
        <v>893.23335022550896</v>
      </c>
      <c r="L26">
        <f>d11B!L26</f>
        <v>156.40132994540113</v>
      </c>
      <c r="M26">
        <f>d11B!M26</f>
        <v>157.318079388461</v>
      </c>
      <c r="N26" t="b">
        <f>d11B!N26</f>
        <v>1</v>
      </c>
      <c r="O26" t="b">
        <f>d11B!O26</f>
        <v>0</v>
      </c>
      <c r="P26" t="str">
        <f>d11B!P26</f>
        <v>NA</v>
      </c>
      <c r="Q26" t="str">
        <f>d11B!Q26</f>
        <v>NA</v>
      </c>
      <c r="R26" t="str">
        <f>d11B!R26</f>
        <v>NA</v>
      </c>
      <c r="S26" t="str">
        <f>d11B!S26</f>
        <v>NA</v>
      </c>
      <c r="T26" t="b">
        <f>d11B!T26</f>
        <v>1</v>
      </c>
      <c r="U26" t="b">
        <f>d11B!U26</f>
        <v>0</v>
      </c>
      <c r="V26" t="str">
        <f>d11B!V26</f>
        <v>NA</v>
      </c>
      <c r="W26" t="b">
        <f>d11B!W26</f>
        <v>0</v>
      </c>
      <c r="X26" t="b">
        <f>d11B!X26</f>
        <v>0</v>
      </c>
      <c r="Y26" t="str">
        <f>d11B!Y26</f>
        <v>added age uncertainties based on power fit on LR04 uncertainties</v>
      </c>
      <c r="Z26">
        <f>d11B!Z26</f>
        <v>865</v>
      </c>
    </row>
    <row r="27" spans="1:26">
      <c r="A27" t="str">
        <f>d11B!A27</f>
        <v>boron isotopes</v>
      </c>
      <c r="B27" t="str">
        <f>d11B!B27</f>
        <v>Anagnostou</v>
      </c>
      <c r="C27">
        <f>d11B!C27</f>
        <v>2020</v>
      </c>
      <c r="D27" t="str">
        <f>d11B!D27</f>
        <v>10.1038/s41467-020-17887-x</v>
      </c>
      <c r="E27">
        <f>d11B!E27</f>
        <v>38781.076024973518</v>
      </c>
      <c r="F27">
        <f>d11B!F27</f>
        <v>186.21190316195211</v>
      </c>
      <c r="G27">
        <f>d11B!G27</f>
        <v>186.21190316195211</v>
      </c>
      <c r="H27">
        <f>d11B!H27</f>
        <v>38.781076024973515</v>
      </c>
      <c r="I27">
        <f>d11B!I27</f>
        <v>0.1862119031619521</v>
      </c>
      <c r="J27">
        <f>d11B!J27</f>
        <v>0.1862119031619521</v>
      </c>
      <c r="K27">
        <f>d11B!K27</f>
        <v>887.00646628929007</v>
      </c>
      <c r="L27">
        <f>d11B!L27</f>
        <v>169.96647183979985</v>
      </c>
      <c r="M27">
        <f>d11B!M27</f>
        <v>153.24664725448815</v>
      </c>
      <c r="N27" t="b">
        <f>d11B!N27</f>
        <v>1</v>
      </c>
      <c r="O27" t="b">
        <f>d11B!O27</f>
        <v>0</v>
      </c>
      <c r="P27" t="str">
        <f>d11B!P27</f>
        <v>NA</v>
      </c>
      <c r="Q27" t="str">
        <f>d11B!Q27</f>
        <v>NA</v>
      </c>
      <c r="R27" t="str">
        <f>d11B!R27</f>
        <v>NA</v>
      </c>
      <c r="S27" t="str">
        <f>d11B!S27</f>
        <v>NA</v>
      </c>
      <c r="T27" t="b">
        <f>d11B!T27</f>
        <v>1</v>
      </c>
      <c r="U27" t="b">
        <f>d11B!U27</f>
        <v>0</v>
      </c>
      <c r="V27" t="str">
        <f>d11B!V27</f>
        <v>NA</v>
      </c>
      <c r="W27" t="b">
        <f>d11B!W27</f>
        <v>0</v>
      </c>
      <c r="X27" t="b">
        <f>d11B!X27</f>
        <v>0</v>
      </c>
      <c r="Y27" t="str">
        <f>d11B!Y27</f>
        <v>added age uncertainties based on power fit on LR04 uncertainties</v>
      </c>
      <c r="Z27">
        <f>d11B!Z27</f>
        <v>865</v>
      </c>
    </row>
    <row r="28" spans="1:26">
      <c r="A28" t="str">
        <f>d11B!A28</f>
        <v>boron isotopes</v>
      </c>
      <c r="B28" t="str">
        <f>d11B!B28</f>
        <v>Anagnostou</v>
      </c>
      <c r="C28">
        <f>d11B!C28</f>
        <v>2020</v>
      </c>
      <c r="D28" t="str">
        <f>d11B!D28</f>
        <v>10.1038/s41467-020-17887-x</v>
      </c>
      <c r="E28">
        <f>d11B!E28</f>
        <v>38781.076024973518</v>
      </c>
      <c r="F28">
        <f>d11B!F28</f>
        <v>186.21190316195211</v>
      </c>
      <c r="G28">
        <f>d11B!G28</f>
        <v>186.21190316195211</v>
      </c>
      <c r="H28">
        <f>d11B!H28</f>
        <v>38.781076024973515</v>
      </c>
      <c r="I28">
        <f>d11B!I28</f>
        <v>0.1862119031619521</v>
      </c>
      <c r="J28">
        <f>d11B!J28</f>
        <v>0.1862119031619521</v>
      </c>
      <c r="K28">
        <f>d11B!K28</f>
        <v>950.08859292076306</v>
      </c>
      <c r="L28">
        <f>d11B!L28</f>
        <v>207.79335577938707</v>
      </c>
      <c r="M28">
        <f>d11B!M28</f>
        <v>172.85668168485506</v>
      </c>
      <c r="N28" t="b">
        <f>d11B!N28</f>
        <v>1</v>
      </c>
      <c r="O28" t="b">
        <f>d11B!O28</f>
        <v>0</v>
      </c>
      <c r="P28" t="str">
        <f>d11B!P28</f>
        <v>NA</v>
      </c>
      <c r="Q28" t="str">
        <f>d11B!Q28</f>
        <v>NA</v>
      </c>
      <c r="R28" t="str">
        <f>d11B!R28</f>
        <v>NA</v>
      </c>
      <c r="S28" t="str">
        <f>d11B!S28</f>
        <v>NA</v>
      </c>
      <c r="T28" t="b">
        <f>d11B!T28</f>
        <v>1</v>
      </c>
      <c r="U28" t="b">
        <f>d11B!U28</f>
        <v>0</v>
      </c>
      <c r="V28" t="str">
        <f>d11B!V28</f>
        <v>NA</v>
      </c>
      <c r="W28" t="b">
        <f>d11B!W28</f>
        <v>0</v>
      </c>
      <c r="X28" t="b">
        <f>d11B!X28</f>
        <v>0</v>
      </c>
      <c r="Y28" t="str">
        <f>d11B!Y28</f>
        <v>added age uncertainties based on power fit on LR04 uncertainties</v>
      </c>
      <c r="Z28">
        <f>d11B!Z28</f>
        <v>865</v>
      </c>
    </row>
    <row r="29" spans="1:26">
      <c r="A29" t="str">
        <f>d11B!A29</f>
        <v>boron isotopes</v>
      </c>
      <c r="B29" t="str">
        <f>d11B!B29</f>
        <v>Anagnostou</v>
      </c>
      <c r="C29">
        <f>d11B!C29</f>
        <v>2020</v>
      </c>
      <c r="D29" t="str">
        <f>d11B!D29</f>
        <v>10.1038/s41467-020-17887-x</v>
      </c>
      <c r="E29">
        <f>d11B!E29</f>
        <v>38781.076024973518</v>
      </c>
      <c r="F29">
        <f>d11B!F29</f>
        <v>186.21190316195211</v>
      </c>
      <c r="G29">
        <f>d11B!G29</f>
        <v>186.21190316195211</v>
      </c>
      <c r="H29">
        <f>d11B!H29</f>
        <v>38.781076024973515</v>
      </c>
      <c r="I29">
        <f>d11B!I29</f>
        <v>0.1862119031619521</v>
      </c>
      <c r="J29">
        <f>d11B!J29</f>
        <v>0.1862119031619521</v>
      </c>
      <c r="K29">
        <f>d11B!K29</f>
        <v>947.83722766744904</v>
      </c>
      <c r="L29">
        <f>d11B!L29</f>
        <v>191.91221854733089</v>
      </c>
      <c r="M29">
        <f>d11B!M29</f>
        <v>180.29985163450306</v>
      </c>
      <c r="N29" t="b">
        <f>d11B!N29</f>
        <v>1</v>
      </c>
      <c r="O29" t="b">
        <f>d11B!O29</f>
        <v>0</v>
      </c>
      <c r="P29" t="str">
        <f>d11B!P29</f>
        <v>NA</v>
      </c>
      <c r="Q29" t="str">
        <f>d11B!Q29</f>
        <v>NA</v>
      </c>
      <c r="R29" t="str">
        <f>d11B!R29</f>
        <v>NA</v>
      </c>
      <c r="S29" t="str">
        <f>d11B!S29</f>
        <v>NA</v>
      </c>
      <c r="T29" t="b">
        <f>d11B!T29</f>
        <v>1</v>
      </c>
      <c r="U29" t="b">
        <f>d11B!U29</f>
        <v>0</v>
      </c>
      <c r="V29" t="str">
        <f>d11B!V29</f>
        <v>NA</v>
      </c>
      <c r="W29" t="b">
        <f>d11B!W29</f>
        <v>0</v>
      </c>
      <c r="X29" t="b">
        <f>d11B!X29</f>
        <v>0</v>
      </c>
      <c r="Y29" t="str">
        <f>d11B!Y29</f>
        <v>added age uncertainties based on power fit on LR04 uncertainties</v>
      </c>
      <c r="Z29">
        <f>d11B!Z29</f>
        <v>865</v>
      </c>
    </row>
    <row r="30" spans="1:26">
      <c r="A30" t="str">
        <f>d11B!A30</f>
        <v>boron isotopes</v>
      </c>
      <c r="B30" t="str">
        <f>d11B!B30</f>
        <v>Anagnostou</v>
      </c>
      <c r="C30">
        <f>d11B!C30</f>
        <v>2020</v>
      </c>
      <c r="D30" t="str">
        <f>d11B!D30</f>
        <v>10.1038/s41467-020-17887-x</v>
      </c>
      <c r="E30">
        <f>d11B!E30</f>
        <v>39445.984628214661</v>
      </c>
      <c r="F30">
        <f>d11B!F30</f>
        <v>189.23782524717279</v>
      </c>
      <c r="G30">
        <f>d11B!G30</f>
        <v>189.23782524717279</v>
      </c>
      <c r="H30">
        <f>d11B!H30</f>
        <v>39.44598462821466</v>
      </c>
      <c r="I30">
        <f>d11B!I30</f>
        <v>0.18923782524717278</v>
      </c>
      <c r="J30">
        <f>d11B!J30</f>
        <v>0.18923782524717278</v>
      </c>
      <c r="K30">
        <f>d11B!K30</f>
        <v>787.86608868674296</v>
      </c>
      <c r="L30">
        <f>d11B!L30</f>
        <v>188.68212639291198</v>
      </c>
      <c r="M30">
        <f>d11B!M30</f>
        <v>159.62919697695895</v>
      </c>
      <c r="N30" t="b">
        <f>d11B!N30</f>
        <v>1</v>
      </c>
      <c r="O30" t="b">
        <f>d11B!O30</f>
        <v>0</v>
      </c>
      <c r="P30" t="str">
        <f>d11B!P30</f>
        <v>NA</v>
      </c>
      <c r="Q30" t="str">
        <f>d11B!Q30</f>
        <v>NA</v>
      </c>
      <c r="R30" t="str">
        <f>d11B!R30</f>
        <v>NA</v>
      </c>
      <c r="S30" t="str">
        <f>d11B!S30</f>
        <v>NA</v>
      </c>
      <c r="T30" t="b">
        <f>d11B!T30</f>
        <v>1</v>
      </c>
      <c r="U30" t="b">
        <f>d11B!U30</f>
        <v>0</v>
      </c>
      <c r="V30" t="str">
        <f>d11B!V30</f>
        <v>NA</v>
      </c>
      <c r="W30" t="b">
        <f>d11B!W30</f>
        <v>0</v>
      </c>
      <c r="X30" t="b">
        <f>d11B!X30</f>
        <v>0</v>
      </c>
      <c r="Y30" t="str">
        <f>d11B!Y30</f>
        <v>added age uncertainties based on power fit on LR04 uncertainties</v>
      </c>
      <c r="Z30">
        <f>d11B!Z30</f>
        <v>865</v>
      </c>
    </row>
    <row r="31" spans="1:26">
      <c r="A31" t="str">
        <f>d11B!A31</f>
        <v>boron isotopes</v>
      </c>
      <c r="B31" t="str">
        <f>d11B!B31</f>
        <v>Anagnostou</v>
      </c>
      <c r="C31">
        <f>d11B!C31</f>
        <v>2020</v>
      </c>
      <c r="D31" t="str">
        <f>d11B!D31</f>
        <v>10.1038/s41467-020-17887-x</v>
      </c>
      <c r="E31">
        <f>d11B!E31</f>
        <v>39445.984628214661</v>
      </c>
      <c r="F31">
        <f>d11B!F31</f>
        <v>189.23782524717279</v>
      </c>
      <c r="G31">
        <f>d11B!G31</f>
        <v>189.23782524717279</v>
      </c>
      <c r="H31">
        <f>d11B!H31</f>
        <v>39.44598462821466</v>
      </c>
      <c r="I31">
        <f>d11B!I31</f>
        <v>0.18923782524717278</v>
      </c>
      <c r="J31">
        <f>d11B!J31</f>
        <v>0.18923782524717278</v>
      </c>
      <c r="K31">
        <f>d11B!K31</f>
        <v>945.83320886979004</v>
      </c>
      <c r="L31">
        <f>d11B!L31</f>
        <v>195.63226400636995</v>
      </c>
      <c r="M31">
        <f>d11B!M31</f>
        <v>151.97683561700705</v>
      </c>
      <c r="N31" t="b">
        <f>d11B!N31</f>
        <v>1</v>
      </c>
      <c r="O31" t="b">
        <f>d11B!O31</f>
        <v>0</v>
      </c>
      <c r="P31" t="str">
        <f>d11B!P31</f>
        <v>NA</v>
      </c>
      <c r="Q31" t="str">
        <f>d11B!Q31</f>
        <v>NA</v>
      </c>
      <c r="R31" t="str">
        <f>d11B!R31</f>
        <v>NA</v>
      </c>
      <c r="S31" t="str">
        <f>d11B!S31</f>
        <v>NA</v>
      </c>
      <c r="T31" t="b">
        <f>d11B!T31</f>
        <v>1</v>
      </c>
      <c r="U31" t="b">
        <f>d11B!U31</f>
        <v>0</v>
      </c>
      <c r="V31" t="str">
        <f>d11B!V31</f>
        <v>NA</v>
      </c>
      <c r="W31" t="b">
        <f>d11B!W31</f>
        <v>0</v>
      </c>
      <c r="X31" t="b">
        <f>d11B!X31</f>
        <v>0</v>
      </c>
      <c r="Y31" t="str">
        <f>d11B!Y31</f>
        <v>added age uncertainties based on power fit on LR04 uncertainties</v>
      </c>
      <c r="Z31">
        <f>d11B!Z31</f>
        <v>865</v>
      </c>
    </row>
    <row r="32" spans="1:26">
      <c r="A32" t="str">
        <f>d11B!A32</f>
        <v>boron isotopes</v>
      </c>
      <c r="B32" t="str">
        <f>d11B!B32</f>
        <v>Anagnostou</v>
      </c>
      <c r="C32">
        <f>d11B!C32</f>
        <v>2020</v>
      </c>
      <c r="D32" t="str">
        <f>d11B!D32</f>
        <v>10.1038/s41467-020-17887-x</v>
      </c>
      <c r="E32">
        <f>d11B!E32</f>
        <v>40250.636734509884</v>
      </c>
      <c r="F32">
        <f>d11B!F32</f>
        <v>192.89617618633793</v>
      </c>
      <c r="G32">
        <f>d11B!G32</f>
        <v>192.89617618633793</v>
      </c>
      <c r="H32">
        <f>d11B!H32</f>
        <v>40.250636734509882</v>
      </c>
      <c r="I32">
        <f>d11B!I32</f>
        <v>0.19289617618633792</v>
      </c>
      <c r="J32">
        <f>d11B!J32</f>
        <v>0.19289617618633792</v>
      </c>
      <c r="K32">
        <f>d11B!K32</f>
        <v>966.73149516740398</v>
      </c>
      <c r="L32">
        <f>d11B!L32</f>
        <v>219.37597689161601</v>
      </c>
      <c r="M32">
        <f>d11B!M32</f>
        <v>165.52799855345199</v>
      </c>
      <c r="N32" t="b">
        <f>d11B!N32</f>
        <v>1</v>
      </c>
      <c r="O32" t="b">
        <f>d11B!O32</f>
        <v>0</v>
      </c>
      <c r="P32" t="str">
        <f>d11B!P32</f>
        <v>NA</v>
      </c>
      <c r="Q32" t="str">
        <f>d11B!Q32</f>
        <v>NA</v>
      </c>
      <c r="R32" t="str">
        <f>d11B!R32</f>
        <v>NA</v>
      </c>
      <c r="S32" t="str">
        <f>d11B!S32</f>
        <v>NA</v>
      </c>
      <c r="T32" t="b">
        <f>d11B!T32</f>
        <v>1</v>
      </c>
      <c r="U32" t="b">
        <f>d11B!U32</f>
        <v>0</v>
      </c>
      <c r="V32" t="str">
        <f>d11B!V32</f>
        <v>NA</v>
      </c>
      <c r="W32" t="b">
        <f>d11B!W32</f>
        <v>0</v>
      </c>
      <c r="X32" t="b">
        <f>d11B!X32</f>
        <v>0</v>
      </c>
      <c r="Y32" t="str">
        <f>d11B!Y32</f>
        <v>added age uncertainties based on power fit on LR04 uncertainties</v>
      </c>
      <c r="Z32">
        <f>d11B!Z32</f>
        <v>865</v>
      </c>
    </row>
    <row r="33" spans="1:26">
      <c r="A33" t="str">
        <f>d11B!A33</f>
        <v>boron isotopes</v>
      </c>
      <c r="B33" t="str">
        <f>d11B!B33</f>
        <v>Anagnostou</v>
      </c>
      <c r="C33">
        <f>d11B!C33</f>
        <v>2020</v>
      </c>
      <c r="D33" t="str">
        <f>d11B!D33</f>
        <v>10.1038/s41467-020-17887-x</v>
      </c>
      <c r="E33">
        <f>d11B!E33</f>
        <v>40917.799265219641</v>
      </c>
      <c r="F33">
        <f>d11B!F33</f>
        <v>195.92655593581077</v>
      </c>
      <c r="G33">
        <f>d11B!G33</f>
        <v>195.92655593581077</v>
      </c>
      <c r="H33">
        <f>d11B!H33</f>
        <v>40.917799265219642</v>
      </c>
      <c r="I33">
        <f>d11B!I33</f>
        <v>0.19592655593581076</v>
      </c>
      <c r="J33">
        <f>d11B!J33</f>
        <v>0.19592655593581076</v>
      </c>
      <c r="K33">
        <f>d11B!K33</f>
        <v>864.55422921072704</v>
      </c>
      <c r="L33">
        <f>d11B!L33</f>
        <v>177.07837518721294</v>
      </c>
      <c r="M33">
        <f>d11B!M33</f>
        <v>143.34810854949399</v>
      </c>
      <c r="N33" t="b">
        <f>d11B!N33</f>
        <v>1</v>
      </c>
      <c r="O33" t="b">
        <f>d11B!O33</f>
        <v>0</v>
      </c>
      <c r="P33" t="str">
        <f>d11B!P33</f>
        <v>NA</v>
      </c>
      <c r="Q33" t="str">
        <f>d11B!Q33</f>
        <v>NA</v>
      </c>
      <c r="R33" t="str">
        <f>d11B!R33</f>
        <v>NA</v>
      </c>
      <c r="S33" t="str">
        <f>d11B!S33</f>
        <v>NA</v>
      </c>
      <c r="T33" t="b">
        <f>d11B!T33</f>
        <v>1</v>
      </c>
      <c r="U33" t="b">
        <f>d11B!U33</f>
        <v>0</v>
      </c>
      <c r="V33" t="str">
        <f>d11B!V33</f>
        <v>NA</v>
      </c>
      <c r="W33" t="b">
        <f>d11B!W33</f>
        <v>0</v>
      </c>
      <c r="X33" t="b">
        <f>d11B!X33</f>
        <v>0</v>
      </c>
      <c r="Y33" t="str">
        <f>d11B!Y33</f>
        <v>added age uncertainties based on power fit on LR04 uncertainties</v>
      </c>
      <c r="Z33">
        <f>d11B!Z33</f>
        <v>865</v>
      </c>
    </row>
    <row r="34" spans="1:26">
      <c r="A34" t="str">
        <f>d11B!A34</f>
        <v>boron isotopes</v>
      </c>
      <c r="B34" t="str">
        <f>d11B!B34</f>
        <v>Anagnostou</v>
      </c>
      <c r="C34">
        <f>d11B!C34</f>
        <v>2020</v>
      </c>
      <c r="D34" t="str">
        <f>d11B!D34</f>
        <v>10.1038/s41467-020-17887-x</v>
      </c>
      <c r="E34">
        <f>d11B!E34</f>
        <v>41467.757567561472</v>
      </c>
      <c r="F34">
        <f>d11B!F34</f>
        <v>198.42264598837932</v>
      </c>
      <c r="G34">
        <f>d11B!G34</f>
        <v>198.42264598837932</v>
      </c>
      <c r="H34">
        <f>d11B!H34</f>
        <v>41.46775756756147</v>
      </c>
      <c r="I34">
        <f>d11B!I34</f>
        <v>0.1984226459883793</v>
      </c>
      <c r="J34">
        <f>d11B!J34</f>
        <v>0.1984226459883793</v>
      </c>
      <c r="K34">
        <f>d11B!K34</f>
        <v>963.43918405232193</v>
      </c>
      <c r="L34">
        <f>d11B!L34</f>
        <v>195.68922164718811</v>
      </c>
      <c r="M34">
        <f>d11B!M34</f>
        <v>180.5151065513179</v>
      </c>
      <c r="N34" t="b">
        <f>d11B!N34</f>
        <v>1</v>
      </c>
      <c r="O34" t="b">
        <f>d11B!O34</f>
        <v>0</v>
      </c>
      <c r="P34" t="str">
        <f>d11B!P34</f>
        <v>NA</v>
      </c>
      <c r="Q34" t="str">
        <f>d11B!Q34</f>
        <v>NA</v>
      </c>
      <c r="R34" t="str">
        <f>d11B!R34</f>
        <v>NA</v>
      </c>
      <c r="S34" t="str">
        <f>d11B!S34</f>
        <v>NA</v>
      </c>
      <c r="T34" t="b">
        <f>d11B!T34</f>
        <v>1</v>
      </c>
      <c r="U34" t="b">
        <f>d11B!U34</f>
        <v>0</v>
      </c>
      <c r="V34" t="str">
        <f>d11B!V34</f>
        <v>NA</v>
      </c>
      <c r="W34" t="b">
        <f>d11B!W34</f>
        <v>0</v>
      </c>
      <c r="X34" t="b">
        <f>d11B!X34</f>
        <v>0</v>
      </c>
      <c r="Y34" t="str">
        <f>d11B!Y34</f>
        <v>added age uncertainties based on power fit on LR04 uncertainties</v>
      </c>
      <c r="Z34">
        <f>d11B!Z34</f>
        <v>865</v>
      </c>
    </row>
    <row r="35" spans="1:26">
      <c r="A35" t="str">
        <f>d11B!A35</f>
        <v>boron isotopes</v>
      </c>
      <c r="B35" t="str">
        <f>d11B!B35</f>
        <v>Anagnostou</v>
      </c>
      <c r="C35">
        <f>d11B!C35</f>
        <v>2020</v>
      </c>
      <c r="D35" t="str">
        <f>d11B!D35</f>
        <v>10.1038/s41467-020-17887-x</v>
      </c>
      <c r="E35">
        <f>d11B!E35</f>
        <v>42387.359974756007</v>
      </c>
      <c r="F35">
        <f>d11B!F35</f>
        <v>202.59261799023395</v>
      </c>
      <c r="G35">
        <f>d11B!G35</f>
        <v>202.59261799023395</v>
      </c>
      <c r="H35">
        <f>d11B!H35</f>
        <v>42.387359974756009</v>
      </c>
      <c r="I35">
        <f>d11B!I35</f>
        <v>0.20259261799023395</v>
      </c>
      <c r="J35">
        <f>d11B!J35</f>
        <v>0.20259261799023395</v>
      </c>
      <c r="K35">
        <f>d11B!K35</f>
        <v>885.72793898355997</v>
      </c>
      <c r="L35">
        <f>d11B!L35</f>
        <v>185.39853541981995</v>
      </c>
      <c r="M35">
        <f>d11B!M35</f>
        <v>148.83866432537798</v>
      </c>
      <c r="N35" t="b">
        <f>d11B!N35</f>
        <v>1</v>
      </c>
      <c r="O35" t="b">
        <f>d11B!O35</f>
        <v>0</v>
      </c>
      <c r="P35" t="str">
        <f>d11B!P35</f>
        <v>NA</v>
      </c>
      <c r="Q35" t="str">
        <f>d11B!Q35</f>
        <v>NA</v>
      </c>
      <c r="R35" t="str">
        <f>d11B!R35</f>
        <v>NA</v>
      </c>
      <c r="S35" t="str">
        <f>d11B!S35</f>
        <v>NA</v>
      </c>
      <c r="T35" t="b">
        <f>d11B!T35</f>
        <v>1</v>
      </c>
      <c r="U35" t="b">
        <f>d11B!U35</f>
        <v>0</v>
      </c>
      <c r="V35" t="str">
        <f>d11B!V35</f>
        <v>NA</v>
      </c>
      <c r="W35" t="b">
        <f>d11B!W35</f>
        <v>0</v>
      </c>
      <c r="X35" t="b">
        <f>d11B!X35</f>
        <v>0</v>
      </c>
      <c r="Y35" t="str">
        <f>d11B!Y35</f>
        <v>added age uncertainties based on power fit on LR04 uncertainties</v>
      </c>
      <c r="Z35">
        <f>d11B!Z35</f>
        <v>865</v>
      </c>
    </row>
    <row r="36" spans="1:26">
      <c r="A36" t="str">
        <f>d11B!A36</f>
        <v>boron isotopes</v>
      </c>
      <c r="B36" t="str">
        <f>d11B!B36</f>
        <v>Anagnostou</v>
      </c>
      <c r="C36">
        <f>d11B!C36</f>
        <v>2020</v>
      </c>
      <c r="D36" t="str">
        <f>d11B!D36</f>
        <v>10.1038/s41467-020-17887-x</v>
      </c>
      <c r="E36">
        <f>d11B!E36</f>
        <v>43068.046070277451</v>
      </c>
      <c r="F36">
        <f>d11B!F36</f>
        <v>205.67619229715345</v>
      </c>
      <c r="G36">
        <f>d11B!G36</f>
        <v>205.67619229715345</v>
      </c>
      <c r="H36">
        <f>d11B!H36</f>
        <v>43.068046070277454</v>
      </c>
      <c r="I36">
        <f>d11B!I36</f>
        <v>0.20567619229715345</v>
      </c>
      <c r="J36">
        <f>d11B!J36</f>
        <v>0.20567619229715345</v>
      </c>
      <c r="K36">
        <f>d11B!K36</f>
        <v>945.05197650413606</v>
      </c>
      <c r="L36">
        <f>d11B!L36</f>
        <v>199.58105623894403</v>
      </c>
      <c r="M36">
        <f>d11B!M36</f>
        <v>173.51594873080603</v>
      </c>
      <c r="N36" t="b">
        <f>d11B!N36</f>
        <v>1</v>
      </c>
      <c r="O36" t="b">
        <f>d11B!O36</f>
        <v>0</v>
      </c>
      <c r="P36" t="str">
        <f>d11B!P36</f>
        <v>NA</v>
      </c>
      <c r="Q36" t="str">
        <f>d11B!Q36</f>
        <v>NA</v>
      </c>
      <c r="R36" t="str">
        <f>d11B!R36</f>
        <v>NA</v>
      </c>
      <c r="S36" t="str">
        <f>d11B!S36</f>
        <v>NA</v>
      </c>
      <c r="T36" t="b">
        <f>d11B!T36</f>
        <v>1</v>
      </c>
      <c r="U36" t="b">
        <f>d11B!U36</f>
        <v>0</v>
      </c>
      <c r="V36" t="str">
        <f>d11B!V36</f>
        <v>NA</v>
      </c>
      <c r="W36" t="b">
        <f>d11B!W36</f>
        <v>0</v>
      </c>
      <c r="X36" t="b">
        <f>d11B!X36</f>
        <v>0</v>
      </c>
      <c r="Y36" t="str">
        <f>d11B!Y36</f>
        <v>added age uncertainties based on power fit on LR04 uncertainties</v>
      </c>
      <c r="Z36">
        <f>d11B!Z36</f>
        <v>865</v>
      </c>
    </row>
    <row r="37" spans="1:26">
      <c r="A37" t="str">
        <f>d11B!A37</f>
        <v>boron isotopes</v>
      </c>
      <c r="B37" t="str">
        <f>d11B!B37</f>
        <v>Anagnostou</v>
      </c>
      <c r="C37">
        <f>d11B!C37</f>
        <v>2020</v>
      </c>
      <c r="D37" t="str">
        <f>d11B!D37</f>
        <v>10.1038/s41467-020-17887-x</v>
      </c>
      <c r="E37">
        <f>d11B!E37</f>
        <v>43068.046070277451</v>
      </c>
      <c r="F37">
        <f>d11B!F37</f>
        <v>205.67619229715345</v>
      </c>
      <c r="G37">
        <f>d11B!G37</f>
        <v>205.67619229715345</v>
      </c>
      <c r="H37">
        <f>d11B!H37</f>
        <v>43.068046070277454</v>
      </c>
      <c r="I37">
        <f>d11B!I37</f>
        <v>0.20567619229715345</v>
      </c>
      <c r="J37">
        <f>d11B!J37</f>
        <v>0.20567619229715345</v>
      </c>
      <c r="K37">
        <f>d11B!K37</f>
        <v>955.12480562760595</v>
      </c>
      <c r="L37">
        <f>d11B!L37</f>
        <v>182.42361679147405</v>
      </c>
      <c r="M37">
        <f>d11B!M37</f>
        <v>159.99066647145094</v>
      </c>
      <c r="N37" t="b">
        <f>d11B!N37</f>
        <v>1</v>
      </c>
      <c r="O37" t="b">
        <f>d11B!O37</f>
        <v>0</v>
      </c>
      <c r="P37" t="str">
        <f>d11B!P37</f>
        <v>NA</v>
      </c>
      <c r="Q37" t="str">
        <f>d11B!Q37</f>
        <v>NA</v>
      </c>
      <c r="R37" t="str">
        <f>d11B!R37</f>
        <v>NA</v>
      </c>
      <c r="S37" t="str">
        <f>d11B!S37</f>
        <v>NA</v>
      </c>
      <c r="T37" t="b">
        <f>d11B!T37</f>
        <v>1</v>
      </c>
      <c r="U37" t="b">
        <f>d11B!U37</f>
        <v>0</v>
      </c>
      <c r="V37" t="str">
        <f>d11B!V37</f>
        <v>NA</v>
      </c>
      <c r="W37" t="b">
        <f>d11B!W37</f>
        <v>0</v>
      </c>
      <c r="X37" t="b">
        <f>d11B!X37</f>
        <v>0</v>
      </c>
      <c r="Y37" t="str">
        <f>d11B!Y37</f>
        <v>added age uncertainties based on power fit on LR04 uncertainties</v>
      </c>
      <c r="Z37">
        <f>d11B!Z37</f>
        <v>865</v>
      </c>
    </row>
    <row r="38" spans="1:26">
      <c r="A38" t="str">
        <f>d11B!A38</f>
        <v>boron isotopes</v>
      </c>
      <c r="B38" t="str">
        <f>d11B!B38</f>
        <v>Anagnostou</v>
      </c>
      <c r="C38">
        <f>d11B!C38</f>
        <v>2020</v>
      </c>
      <c r="D38" t="str">
        <f>d11B!D38</f>
        <v>10.1038/s41467-020-17887-x</v>
      </c>
      <c r="E38">
        <f>d11B!E38</f>
        <v>43383.595915883423</v>
      </c>
      <c r="F38">
        <f>d11B!F38</f>
        <v>207.10480519768348</v>
      </c>
      <c r="G38">
        <f>d11B!G38</f>
        <v>207.10480519768348</v>
      </c>
      <c r="H38">
        <f>d11B!H38</f>
        <v>43.383595915883426</v>
      </c>
      <c r="I38">
        <f>d11B!I38</f>
        <v>0.20710480519768348</v>
      </c>
      <c r="J38">
        <f>d11B!J38</f>
        <v>0.20710480519768348</v>
      </c>
      <c r="K38">
        <f>d11B!K38</f>
        <v>857.89459839800395</v>
      </c>
      <c r="L38">
        <f>d11B!L38</f>
        <v>155.43211330216616</v>
      </c>
      <c r="M38">
        <f>d11B!M38</f>
        <v>142.81960909447992</v>
      </c>
      <c r="N38" t="b">
        <f>d11B!N38</f>
        <v>1</v>
      </c>
      <c r="O38" t="b">
        <f>d11B!O38</f>
        <v>0</v>
      </c>
      <c r="P38" t="str">
        <f>d11B!P38</f>
        <v>NA</v>
      </c>
      <c r="Q38" t="str">
        <f>d11B!Q38</f>
        <v>NA</v>
      </c>
      <c r="R38" t="str">
        <f>d11B!R38</f>
        <v>NA</v>
      </c>
      <c r="S38" t="str">
        <f>d11B!S38</f>
        <v>NA</v>
      </c>
      <c r="T38" t="b">
        <f>d11B!T38</f>
        <v>1</v>
      </c>
      <c r="U38" t="b">
        <f>d11B!U38</f>
        <v>0</v>
      </c>
      <c r="V38" t="str">
        <f>d11B!V38</f>
        <v>NA</v>
      </c>
      <c r="W38" t="b">
        <f>d11B!W38</f>
        <v>0</v>
      </c>
      <c r="X38" t="b">
        <f>d11B!X38</f>
        <v>0</v>
      </c>
      <c r="Y38" t="str">
        <f>d11B!Y38</f>
        <v>added age uncertainties based on power fit on LR04 uncertainties</v>
      </c>
      <c r="Z38">
        <f>d11B!Z38</f>
        <v>865</v>
      </c>
    </row>
    <row r="39" spans="1:26">
      <c r="A39" t="str">
        <f>d11B!A39</f>
        <v>boron isotopes</v>
      </c>
      <c r="B39" t="str">
        <f>d11B!B39</f>
        <v>Anagnostou</v>
      </c>
      <c r="C39">
        <f>d11B!C39</f>
        <v>2020</v>
      </c>
      <c r="D39" t="str">
        <f>d11B!D39</f>
        <v>10.1038/s41467-020-17887-x</v>
      </c>
      <c r="E39">
        <f>d11B!E39</f>
        <v>43744.224310861675</v>
      </c>
      <c r="F39">
        <f>d11B!F39</f>
        <v>208.73684692690941</v>
      </c>
      <c r="G39">
        <f>d11B!G39</f>
        <v>208.73684692690941</v>
      </c>
      <c r="H39">
        <f>d11B!H39</f>
        <v>43.744224310861675</v>
      </c>
      <c r="I39">
        <f>d11B!I39</f>
        <v>0.20873684692690941</v>
      </c>
      <c r="J39">
        <f>d11B!J39</f>
        <v>0.20873684692690941</v>
      </c>
      <c r="K39">
        <f>d11B!K39</f>
        <v>1044.2932014110299</v>
      </c>
      <c r="L39">
        <f>d11B!L39</f>
        <v>201.50383572290002</v>
      </c>
      <c r="M39">
        <f>d11B!M39</f>
        <v>161.85678026859887</v>
      </c>
      <c r="N39" t="b">
        <f>d11B!N39</f>
        <v>1</v>
      </c>
      <c r="O39" t="b">
        <f>d11B!O39</f>
        <v>0</v>
      </c>
      <c r="P39" t="str">
        <f>d11B!P39</f>
        <v>NA</v>
      </c>
      <c r="Q39" t="str">
        <f>d11B!Q39</f>
        <v>NA</v>
      </c>
      <c r="R39" t="str">
        <f>d11B!R39</f>
        <v>NA</v>
      </c>
      <c r="S39" t="str">
        <f>d11B!S39</f>
        <v>NA</v>
      </c>
      <c r="T39" t="b">
        <f>d11B!T39</f>
        <v>1</v>
      </c>
      <c r="U39" t="b">
        <f>d11B!U39</f>
        <v>0</v>
      </c>
      <c r="V39" t="str">
        <f>d11B!V39</f>
        <v>NA</v>
      </c>
      <c r="W39" t="b">
        <f>d11B!W39</f>
        <v>0</v>
      </c>
      <c r="X39" t="b">
        <f>d11B!X39</f>
        <v>0</v>
      </c>
      <c r="Y39" t="str">
        <f>d11B!Y39</f>
        <v>added age uncertainties based on power fit on LR04 uncertainties</v>
      </c>
      <c r="Z39">
        <f>d11B!Z39</f>
        <v>865</v>
      </c>
    </row>
    <row r="40" spans="1:26">
      <c r="A40" t="str">
        <f>d11B!A40</f>
        <v>boron isotopes</v>
      </c>
      <c r="B40" t="str">
        <f>d11B!B40</f>
        <v>Anagnostou</v>
      </c>
      <c r="C40">
        <f>d11B!C40</f>
        <v>2020</v>
      </c>
      <c r="D40" t="str">
        <f>d11B!D40</f>
        <v>10.1038/s41467-020-17887-x</v>
      </c>
      <c r="E40">
        <f>d11B!E40</f>
        <v>44537.606779813817</v>
      </c>
      <c r="F40">
        <f>d11B!F40</f>
        <v>212.32489439940264</v>
      </c>
      <c r="G40">
        <f>d11B!G40</f>
        <v>212.32489439940264</v>
      </c>
      <c r="H40">
        <f>d11B!H40</f>
        <v>44.537606779813821</v>
      </c>
      <c r="I40">
        <f>d11B!I40</f>
        <v>0.21232489439940264</v>
      </c>
      <c r="J40">
        <f>d11B!J40</f>
        <v>0.21232489439940264</v>
      </c>
      <c r="K40">
        <f>d11B!K40</f>
        <v>1063.9208246789899</v>
      </c>
      <c r="L40">
        <f>d11B!L40</f>
        <v>209.43812883715009</v>
      </c>
      <c r="M40">
        <f>d11B!M40</f>
        <v>181.00085899874591</v>
      </c>
      <c r="N40" t="b">
        <f>d11B!N40</f>
        <v>1</v>
      </c>
      <c r="O40" t="b">
        <f>d11B!O40</f>
        <v>0</v>
      </c>
      <c r="P40" t="str">
        <f>d11B!P40</f>
        <v>NA</v>
      </c>
      <c r="Q40" t="str">
        <f>d11B!Q40</f>
        <v>NA</v>
      </c>
      <c r="R40" t="str">
        <f>d11B!R40</f>
        <v>NA</v>
      </c>
      <c r="S40" t="str">
        <f>d11B!S40</f>
        <v>NA</v>
      </c>
      <c r="T40" t="b">
        <f>d11B!T40</f>
        <v>1</v>
      </c>
      <c r="U40" t="b">
        <f>d11B!U40</f>
        <v>0</v>
      </c>
      <c r="V40" t="str">
        <f>d11B!V40</f>
        <v>NA</v>
      </c>
      <c r="W40" t="b">
        <f>d11B!W40</f>
        <v>0</v>
      </c>
      <c r="X40" t="b">
        <f>d11B!X40</f>
        <v>0</v>
      </c>
      <c r="Y40" t="str">
        <f>d11B!Y40</f>
        <v>added age uncertainties based on power fit on LR04 uncertainties</v>
      </c>
      <c r="Z40">
        <f>d11B!Z40</f>
        <v>865</v>
      </c>
    </row>
    <row r="41" spans="1:26">
      <c r="A41" t="str">
        <f>d11B!A41</f>
        <v>boron isotopes</v>
      </c>
      <c r="B41" t="str">
        <f>d11B!B41</f>
        <v>Anagnostou</v>
      </c>
      <c r="C41">
        <f>d11B!C41</f>
        <v>2020</v>
      </c>
      <c r="D41" t="str">
        <f>d11B!D41</f>
        <v>10.1038/s41467-020-17887-x</v>
      </c>
      <c r="E41">
        <f>d11B!E41</f>
        <v>44873.441972637316</v>
      </c>
      <c r="F41">
        <f>d11B!F41</f>
        <v>213.84269805308594</v>
      </c>
      <c r="G41">
        <f>d11B!G41</f>
        <v>213.84269805308594</v>
      </c>
      <c r="H41">
        <f>d11B!H41</f>
        <v>44.873441972637316</v>
      </c>
      <c r="I41">
        <f>d11B!I41</f>
        <v>0.21384269805308595</v>
      </c>
      <c r="J41">
        <f>d11B!J41</f>
        <v>0.21384269805308595</v>
      </c>
      <c r="K41">
        <f>d11B!K41</f>
        <v>1014.87020460395</v>
      </c>
      <c r="L41">
        <f>d11B!L41</f>
        <v>197.44348469938996</v>
      </c>
      <c r="M41">
        <f>d11B!M41</f>
        <v>187.63742687474894</v>
      </c>
      <c r="N41" t="b">
        <f>d11B!N41</f>
        <v>1</v>
      </c>
      <c r="O41" t="b">
        <f>d11B!O41</f>
        <v>0</v>
      </c>
      <c r="P41" t="str">
        <f>d11B!P41</f>
        <v>NA</v>
      </c>
      <c r="Q41" t="str">
        <f>d11B!Q41</f>
        <v>NA</v>
      </c>
      <c r="R41" t="str">
        <f>d11B!R41</f>
        <v>NA</v>
      </c>
      <c r="S41" t="str">
        <f>d11B!S41</f>
        <v>NA</v>
      </c>
      <c r="T41" t="b">
        <f>d11B!T41</f>
        <v>1</v>
      </c>
      <c r="U41" t="b">
        <f>d11B!U41</f>
        <v>0</v>
      </c>
      <c r="V41" t="str">
        <f>d11B!V41</f>
        <v>NA</v>
      </c>
      <c r="W41" t="b">
        <f>d11B!W41</f>
        <v>0</v>
      </c>
      <c r="X41" t="b">
        <f>d11B!X41</f>
        <v>0</v>
      </c>
      <c r="Y41" t="str">
        <f>d11B!Y41</f>
        <v>added age uncertainties based on power fit on LR04 uncertainties</v>
      </c>
      <c r="Z41">
        <f>d11B!Z41</f>
        <v>865</v>
      </c>
    </row>
    <row r="42" spans="1:26">
      <c r="A42" t="str">
        <f>d11B!A42</f>
        <v>boron isotopes</v>
      </c>
      <c r="B42" t="str">
        <f>d11B!B42</f>
        <v>Anagnostou</v>
      </c>
      <c r="C42">
        <f>d11B!C42</f>
        <v>2020</v>
      </c>
      <c r="D42" t="str">
        <f>d11B!D42</f>
        <v>10.1038/s41467-020-17887-x</v>
      </c>
      <c r="E42">
        <f>d11B!E42</f>
        <v>44873.441972637316</v>
      </c>
      <c r="F42">
        <f>d11B!F42</f>
        <v>213.84269805308594</v>
      </c>
      <c r="G42">
        <f>d11B!G42</f>
        <v>213.84269805308594</v>
      </c>
      <c r="H42">
        <f>d11B!H42</f>
        <v>44.873441972637316</v>
      </c>
      <c r="I42">
        <f>d11B!I42</f>
        <v>0.21384269805308595</v>
      </c>
      <c r="J42">
        <f>d11B!J42</f>
        <v>0.21384269805308595</v>
      </c>
      <c r="K42">
        <f>d11B!K42</f>
        <v>1023.6960419742201</v>
      </c>
      <c r="L42">
        <f>d11B!L42</f>
        <v>208.22462851664989</v>
      </c>
      <c r="M42">
        <f>d11B!M42</f>
        <v>170.65406041453912</v>
      </c>
      <c r="N42" t="b">
        <f>d11B!N42</f>
        <v>1</v>
      </c>
      <c r="O42" t="b">
        <f>d11B!O42</f>
        <v>0</v>
      </c>
      <c r="P42" t="str">
        <f>d11B!P42</f>
        <v>NA</v>
      </c>
      <c r="Q42" t="str">
        <f>d11B!Q42</f>
        <v>NA</v>
      </c>
      <c r="R42" t="str">
        <f>d11B!R42</f>
        <v>NA</v>
      </c>
      <c r="S42" t="str">
        <f>d11B!S42</f>
        <v>NA</v>
      </c>
      <c r="T42" t="b">
        <f>d11B!T42</f>
        <v>1</v>
      </c>
      <c r="U42" t="b">
        <f>d11B!U42</f>
        <v>0</v>
      </c>
      <c r="V42" t="str">
        <f>d11B!V42</f>
        <v>NA</v>
      </c>
      <c r="W42" t="b">
        <f>d11B!W42</f>
        <v>0</v>
      </c>
      <c r="X42" t="b">
        <f>d11B!X42</f>
        <v>0</v>
      </c>
      <c r="Y42" t="str">
        <f>d11B!Y42</f>
        <v>added age uncertainties based on power fit on LR04 uncertainties</v>
      </c>
      <c r="Z42">
        <f>d11B!Z42</f>
        <v>865</v>
      </c>
    </row>
    <row r="43" spans="1:26">
      <c r="A43" t="str">
        <f>d11B!A43</f>
        <v>boron isotopes</v>
      </c>
      <c r="B43" t="str">
        <f>d11B!B43</f>
        <v>Anagnostou</v>
      </c>
      <c r="C43">
        <f>d11B!C43</f>
        <v>2020</v>
      </c>
      <c r="D43" t="str">
        <f>d11B!D43</f>
        <v>10.1038/s41467-020-17887-x</v>
      </c>
      <c r="E43">
        <f>d11B!E43</f>
        <v>44873.441972637316</v>
      </c>
      <c r="F43">
        <f>d11B!F43</f>
        <v>213.84269805308594</v>
      </c>
      <c r="G43">
        <f>d11B!G43</f>
        <v>213.84269805308594</v>
      </c>
      <c r="H43">
        <f>d11B!H43</f>
        <v>44.873441972637316</v>
      </c>
      <c r="I43">
        <f>d11B!I43</f>
        <v>0.21384269805308595</v>
      </c>
      <c r="J43">
        <f>d11B!J43</f>
        <v>0.21384269805308595</v>
      </c>
      <c r="K43">
        <f>d11B!K43</f>
        <v>895.03114612380898</v>
      </c>
      <c r="L43">
        <f>d11B!L43</f>
        <v>187.41934928287117</v>
      </c>
      <c r="M43">
        <f>d11B!M43</f>
        <v>152.67764467715597</v>
      </c>
      <c r="N43" t="b">
        <f>d11B!N43</f>
        <v>1</v>
      </c>
      <c r="O43" t="b">
        <f>d11B!O43</f>
        <v>0</v>
      </c>
      <c r="P43" t="str">
        <f>d11B!P43</f>
        <v>NA</v>
      </c>
      <c r="Q43" t="str">
        <f>d11B!Q43</f>
        <v>NA</v>
      </c>
      <c r="R43" t="str">
        <f>d11B!R43</f>
        <v>NA</v>
      </c>
      <c r="S43" t="str">
        <f>d11B!S43</f>
        <v>NA</v>
      </c>
      <c r="T43" t="b">
        <f>d11B!T43</f>
        <v>1</v>
      </c>
      <c r="U43" t="b">
        <f>d11B!U43</f>
        <v>0</v>
      </c>
      <c r="V43" t="str">
        <f>d11B!V43</f>
        <v>NA</v>
      </c>
      <c r="W43" t="b">
        <f>d11B!W43</f>
        <v>0</v>
      </c>
      <c r="X43" t="b">
        <f>d11B!X43</f>
        <v>0</v>
      </c>
      <c r="Y43" t="str">
        <f>d11B!Y43</f>
        <v>added age uncertainties based on power fit on LR04 uncertainties</v>
      </c>
      <c r="Z43">
        <f>d11B!Z43</f>
        <v>865</v>
      </c>
    </row>
    <row r="44" spans="1:26">
      <c r="A44" t="str">
        <f>d11B!A44</f>
        <v>boron isotopes</v>
      </c>
      <c r="B44" t="str">
        <f>d11B!B44</f>
        <v>Anagnostou</v>
      </c>
      <c r="C44">
        <f>d11B!C44</f>
        <v>2020</v>
      </c>
      <c r="D44" t="str">
        <f>d11B!D44</f>
        <v>10.1038/s41467-020-17887-x</v>
      </c>
      <c r="E44">
        <f>d11B!E44</f>
        <v>44873.441972637316</v>
      </c>
      <c r="F44">
        <f>d11B!F44</f>
        <v>213.84269805308594</v>
      </c>
      <c r="G44">
        <f>d11B!G44</f>
        <v>213.84269805308594</v>
      </c>
      <c r="H44">
        <f>d11B!H44</f>
        <v>44.873441972637316</v>
      </c>
      <c r="I44">
        <f>d11B!I44</f>
        <v>0.21384269805308595</v>
      </c>
      <c r="J44">
        <f>d11B!J44</f>
        <v>0.21384269805308595</v>
      </c>
      <c r="K44">
        <f>d11B!K44</f>
        <v>874.27899522697805</v>
      </c>
      <c r="L44">
        <f>d11B!L44</f>
        <v>184.72071903394192</v>
      </c>
      <c r="M44">
        <f>d11B!M44</f>
        <v>152.8083464435631</v>
      </c>
      <c r="N44" t="b">
        <f>d11B!N44</f>
        <v>1</v>
      </c>
      <c r="O44" t="b">
        <f>d11B!O44</f>
        <v>0</v>
      </c>
      <c r="P44" t="str">
        <f>d11B!P44</f>
        <v>NA</v>
      </c>
      <c r="Q44" t="str">
        <f>d11B!Q44</f>
        <v>NA</v>
      </c>
      <c r="R44" t="str">
        <f>d11B!R44</f>
        <v>NA</v>
      </c>
      <c r="S44" t="str">
        <f>d11B!S44</f>
        <v>NA</v>
      </c>
      <c r="T44" t="b">
        <f>d11B!T44</f>
        <v>1</v>
      </c>
      <c r="U44" t="b">
        <f>d11B!U44</f>
        <v>0</v>
      </c>
      <c r="V44" t="str">
        <f>d11B!V44</f>
        <v>NA</v>
      </c>
      <c r="W44" t="b">
        <f>d11B!W44</f>
        <v>0</v>
      </c>
      <c r="X44" t="b">
        <f>d11B!X44</f>
        <v>0</v>
      </c>
      <c r="Y44" t="str">
        <f>d11B!Y44</f>
        <v>added age uncertainties based on power fit on LR04 uncertainties</v>
      </c>
      <c r="Z44">
        <f>d11B!Z44</f>
        <v>865</v>
      </c>
    </row>
    <row r="45" spans="1:26">
      <c r="A45" t="str">
        <f>d11B!A45</f>
        <v>boron isotopes</v>
      </c>
      <c r="B45" t="str">
        <f>d11B!B45</f>
        <v>Anagnostou</v>
      </c>
      <c r="C45">
        <f>d11B!C45</f>
        <v>2020</v>
      </c>
      <c r="D45" t="str">
        <f>d11B!D45</f>
        <v>10.1038/s41467-020-17887-x</v>
      </c>
      <c r="E45">
        <f>d11B!E45</f>
        <v>45204.769310523589</v>
      </c>
      <c r="F45">
        <f>d11B!F45</f>
        <v>215.33955197071546</v>
      </c>
      <c r="G45">
        <f>d11B!G45</f>
        <v>215.33955197071546</v>
      </c>
      <c r="H45">
        <f>d11B!H45</f>
        <v>45.204769310523588</v>
      </c>
      <c r="I45">
        <f>d11B!I45</f>
        <v>0.21533955197071547</v>
      </c>
      <c r="J45">
        <f>d11B!J45</f>
        <v>0.21533955197071547</v>
      </c>
      <c r="K45">
        <f>d11B!K45</f>
        <v>958.56022386520601</v>
      </c>
      <c r="L45">
        <f>d11B!L45</f>
        <v>175.94132118365394</v>
      </c>
      <c r="M45">
        <f>d11B!M45</f>
        <v>154.14751727530904</v>
      </c>
      <c r="N45" t="b">
        <f>d11B!N45</f>
        <v>1</v>
      </c>
      <c r="O45" t="b">
        <f>d11B!O45</f>
        <v>0</v>
      </c>
      <c r="P45" t="str">
        <f>d11B!P45</f>
        <v>NA</v>
      </c>
      <c r="Q45" t="str">
        <f>d11B!Q45</f>
        <v>NA</v>
      </c>
      <c r="R45" t="str">
        <f>d11B!R45</f>
        <v>NA</v>
      </c>
      <c r="S45" t="str">
        <f>d11B!S45</f>
        <v>NA</v>
      </c>
      <c r="T45" t="b">
        <f>d11B!T45</f>
        <v>1</v>
      </c>
      <c r="U45" t="b">
        <f>d11B!U45</f>
        <v>0</v>
      </c>
      <c r="V45" t="str">
        <f>d11B!V45</f>
        <v>NA</v>
      </c>
      <c r="W45" t="b">
        <f>d11B!W45</f>
        <v>0</v>
      </c>
      <c r="X45" t="b">
        <f>d11B!X45</f>
        <v>0</v>
      </c>
      <c r="Y45" t="str">
        <f>d11B!Y45</f>
        <v>added age uncertainties based on power fit on LR04 uncertainties</v>
      </c>
      <c r="Z45">
        <f>d11B!Z45</f>
        <v>865</v>
      </c>
    </row>
    <row r="46" spans="1:26">
      <c r="A46" t="str">
        <f>d11B!A46</f>
        <v>boron isotopes</v>
      </c>
      <c r="B46" t="str">
        <f>d11B!B46</f>
        <v>Anagnostou</v>
      </c>
      <c r="C46">
        <f>d11B!C46</f>
        <v>2020</v>
      </c>
      <c r="D46" t="str">
        <f>d11B!D46</f>
        <v>10.1038/s41467-020-17887-x</v>
      </c>
      <c r="E46">
        <f>d11B!E46</f>
        <v>45204.769310523589</v>
      </c>
      <c r="F46">
        <f>d11B!F46</f>
        <v>215.33955197071546</v>
      </c>
      <c r="G46">
        <f>d11B!G46</f>
        <v>215.33955197071546</v>
      </c>
      <c r="H46">
        <f>d11B!H46</f>
        <v>45.204769310523588</v>
      </c>
      <c r="I46">
        <f>d11B!I46</f>
        <v>0.21533955197071547</v>
      </c>
      <c r="J46">
        <f>d11B!J46</f>
        <v>0.21533955197071547</v>
      </c>
      <c r="K46">
        <f>d11B!K46</f>
        <v>1116.11969989964</v>
      </c>
      <c r="L46">
        <f>d11B!L46</f>
        <v>235.12081178601011</v>
      </c>
      <c r="M46">
        <f>d11B!M46</f>
        <v>197.95571081182788</v>
      </c>
      <c r="N46" t="b">
        <f>d11B!N46</f>
        <v>1</v>
      </c>
      <c r="O46" t="b">
        <f>d11B!O46</f>
        <v>0</v>
      </c>
      <c r="P46" t="str">
        <f>d11B!P46</f>
        <v>NA</v>
      </c>
      <c r="Q46" t="str">
        <f>d11B!Q46</f>
        <v>NA</v>
      </c>
      <c r="R46" t="str">
        <f>d11B!R46</f>
        <v>NA</v>
      </c>
      <c r="S46" t="str">
        <f>d11B!S46</f>
        <v>NA</v>
      </c>
      <c r="T46" t="b">
        <f>d11B!T46</f>
        <v>1</v>
      </c>
      <c r="U46" t="b">
        <f>d11B!U46</f>
        <v>0</v>
      </c>
      <c r="V46" t="str">
        <f>d11B!V46</f>
        <v>NA</v>
      </c>
      <c r="W46" t="b">
        <f>d11B!W46</f>
        <v>0</v>
      </c>
      <c r="X46" t="b">
        <f>d11B!X46</f>
        <v>0</v>
      </c>
      <c r="Y46" t="str">
        <f>d11B!Y46</f>
        <v>added age uncertainties based on power fit on LR04 uncertainties</v>
      </c>
      <c r="Z46">
        <f>d11B!Z46</f>
        <v>865</v>
      </c>
    </row>
    <row r="47" spans="1:26">
      <c r="A47" t="str">
        <f>d11B!A47</f>
        <v>boron isotopes</v>
      </c>
      <c r="B47" t="str">
        <f>d11B!B47</f>
        <v>Anagnostou</v>
      </c>
      <c r="C47">
        <f>d11B!C47</f>
        <v>2020</v>
      </c>
      <c r="D47" t="str">
        <f>d11B!D47</f>
        <v>10.1038/s41467-020-17887-x</v>
      </c>
      <c r="E47">
        <f>d11B!E47</f>
        <v>45753.600649131105</v>
      </c>
      <c r="F47">
        <f>d11B!F47</f>
        <v>217.8177864351706</v>
      </c>
      <c r="G47">
        <f>d11B!G47</f>
        <v>217.8177864351706</v>
      </c>
      <c r="H47">
        <f>d11B!H47</f>
        <v>45.753600649131108</v>
      </c>
      <c r="I47">
        <f>d11B!I47</f>
        <v>0.21781778643517061</v>
      </c>
      <c r="J47">
        <f>d11B!J47</f>
        <v>0.21781778643517061</v>
      </c>
      <c r="K47">
        <f>d11B!K47</f>
        <v>1030.3035929560499</v>
      </c>
      <c r="L47">
        <f>d11B!L47</f>
        <v>197.15820936861019</v>
      </c>
      <c r="M47">
        <f>d11B!M47</f>
        <v>174.93897896971987</v>
      </c>
      <c r="N47" t="b">
        <f>d11B!N47</f>
        <v>1</v>
      </c>
      <c r="O47" t="b">
        <f>d11B!O47</f>
        <v>0</v>
      </c>
      <c r="P47" t="str">
        <f>d11B!P47</f>
        <v>NA</v>
      </c>
      <c r="Q47" t="str">
        <f>d11B!Q47</f>
        <v>NA</v>
      </c>
      <c r="R47" t="str">
        <f>d11B!R47</f>
        <v>NA</v>
      </c>
      <c r="S47" t="str">
        <f>d11B!S47</f>
        <v>NA</v>
      </c>
      <c r="T47" t="b">
        <f>d11B!T47</f>
        <v>1</v>
      </c>
      <c r="U47" t="b">
        <f>d11B!U47</f>
        <v>0</v>
      </c>
      <c r="V47" t="str">
        <f>d11B!V47</f>
        <v>NA</v>
      </c>
      <c r="W47" t="b">
        <f>d11B!W47</f>
        <v>0</v>
      </c>
      <c r="X47" t="b">
        <f>d11B!X47</f>
        <v>0</v>
      </c>
      <c r="Y47" t="str">
        <f>d11B!Y47</f>
        <v>added age uncertainties based on power fit on LR04 uncertainties</v>
      </c>
      <c r="Z47">
        <f>d11B!Z47</f>
        <v>865</v>
      </c>
    </row>
    <row r="48" spans="1:26">
      <c r="A48" t="str">
        <f>d11B!A48</f>
        <v>boron isotopes</v>
      </c>
      <c r="B48" t="str">
        <f>d11B!B48</f>
        <v>Anagnostou</v>
      </c>
      <c r="C48">
        <f>d11B!C48</f>
        <v>2020</v>
      </c>
      <c r="D48" t="str">
        <f>d11B!D48</f>
        <v>10.1038/s41467-020-17887-x</v>
      </c>
      <c r="E48">
        <f>d11B!E48</f>
        <v>46317.08251628463</v>
      </c>
      <c r="F48">
        <f>d11B!F48</f>
        <v>220.36057355627898</v>
      </c>
      <c r="G48">
        <f>d11B!G48</f>
        <v>220.36057355627898</v>
      </c>
      <c r="H48">
        <f>d11B!H48</f>
        <v>46.317082516284628</v>
      </c>
      <c r="I48">
        <f>d11B!I48</f>
        <v>0.22036057355627897</v>
      </c>
      <c r="J48">
        <f>d11B!J48</f>
        <v>0.22036057355627897</v>
      </c>
      <c r="K48">
        <f>d11B!K48</f>
        <v>1004.9624409604</v>
      </c>
      <c r="L48">
        <f>d11B!L48</f>
        <v>205.13541292956006</v>
      </c>
      <c r="M48">
        <f>d11B!M48</f>
        <v>172.23866971787413</v>
      </c>
      <c r="N48" t="b">
        <f>d11B!N48</f>
        <v>1</v>
      </c>
      <c r="O48" t="b">
        <f>d11B!O48</f>
        <v>0</v>
      </c>
      <c r="P48" t="str">
        <f>d11B!P48</f>
        <v>NA</v>
      </c>
      <c r="Q48" t="str">
        <f>d11B!Q48</f>
        <v>NA</v>
      </c>
      <c r="R48" t="str">
        <f>d11B!R48</f>
        <v>NA</v>
      </c>
      <c r="S48" t="str">
        <f>d11B!S48</f>
        <v>NA</v>
      </c>
      <c r="T48" t="b">
        <f>d11B!T48</f>
        <v>1</v>
      </c>
      <c r="U48" t="b">
        <f>d11B!U48</f>
        <v>0</v>
      </c>
      <c r="V48" t="str">
        <f>d11B!V48</f>
        <v>NA</v>
      </c>
      <c r="W48" t="b">
        <f>d11B!W48</f>
        <v>0</v>
      </c>
      <c r="X48" t="b">
        <f>d11B!X48</f>
        <v>0</v>
      </c>
      <c r="Y48" t="str">
        <f>d11B!Y48</f>
        <v>added age uncertainties based on power fit on LR04 uncertainties</v>
      </c>
      <c r="Z48">
        <f>d11B!Z48</f>
        <v>865</v>
      </c>
    </row>
    <row r="49" spans="1:26">
      <c r="A49" t="str">
        <f>d11B!A49</f>
        <v>boron isotopes</v>
      </c>
      <c r="B49" t="str">
        <f>d11B!B49</f>
        <v>Anagnostou</v>
      </c>
      <c r="C49">
        <f>d11B!C49</f>
        <v>2020</v>
      </c>
      <c r="D49" t="str">
        <f>d11B!D49</f>
        <v>10.1038/s41467-020-17887-x</v>
      </c>
      <c r="E49">
        <f>d11B!E49</f>
        <v>46655.171636576735</v>
      </c>
      <c r="F49">
        <f>d11B!F49</f>
        <v>221.88547557933344</v>
      </c>
      <c r="G49">
        <f>d11B!G49</f>
        <v>221.88547557933344</v>
      </c>
      <c r="H49">
        <f>d11B!H49</f>
        <v>46.655171636576732</v>
      </c>
      <c r="I49">
        <f>d11B!I49</f>
        <v>0.22188547557933344</v>
      </c>
      <c r="J49">
        <f>d11B!J49</f>
        <v>0.22188547557933344</v>
      </c>
      <c r="K49">
        <f>d11B!K49</f>
        <v>962.39851717586998</v>
      </c>
      <c r="L49">
        <f>d11B!L49</f>
        <v>188.06021880521985</v>
      </c>
      <c r="M49">
        <f>d11B!M49</f>
        <v>154.47149413964303</v>
      </c>
      <c r="N49" t="b">
        <f>d11B!N49</f>
        <v>1</v>
      </c>
      <c r="O49" t="b">
        <f>d11B!O49</f>
        <v>0</v>
      </c>
      <c r="P49" t="str">
        <f>d11B!P49</f>
        <v>NA</v>
      </c>
      <c r="Q49" t="str">
        <f>d11B!Q49</f>
        <v>NA</v>
      </c>
      <c r="R49" t="str">
        <f>d11B!R49</f>
        <v>NA</v>
      </c>
      <c r="S49" t="str">
        <f>d11B!S49</f>
        <v>NA</v>
      </c>
      <c r="T49" t="b">
        <f>d11B!T49</f>
        <v>1</v>
      </c>
      <c r="U49" t="b">
        <f>d11B!U49</f>
        <v>0</v>
      </c>
      <c r="V49" t="str">
        <f>d11B!V49</f>
        <v>NA</v>
      </c>
      <c r="W49" t="b">
        <f>d11B!W49</f>
        <v>0</v>
      </c>
      <c r="X49" t="b">
        <f>d11B!X49</f>
        <v>0</v>
      </c>
      <c r="Y49" t="str">
        <f>d11B!Y49</f>
        <v>added age uncertainties based on power fit on LR04 uncertainties</v>
      </c>
      <c r="Z49">
        <f>d11B!Z49</f>
        <v>865</v>
      </c>
    </row>
    <row r="50" spans="1:26">
      <c r="A50" t="str">
        <f>d11B!A50</f>
        <v>boron isotopes</v>
      </c>
      <c r="B50" t="str">
        <f>d11B!B50</f>
        <v>Anagnostou</v>
      </c>
      <c r="C50">
        <f>d11B!C50</f>
        <v>2020</v>
      </c>
      <c r="D50" t="str">
        <f>d11B!D50</f>
        <v>10.1038/s41467-020-17887-x</v>
      </c>
      <c r="E50">
        <f>d11B!E50</f>
        <v>47331.349877160952</v>
      </c>
      <c r="F50">
        <f>d11B!F50</f>
        <v>224.93356704845931</v>
      </c>
      <c r="G50">
        <f>d11B!G50</f>
        <v>224.93356704845931</v>
      </c>
      <c r="H50">
        <f>d11B!H50</f>
        <v>47.331349877160953</v>
      </c>
      <c r="I50">
        <f>d11B!I50</f>
        <v>0.22493356704845932</v>
      </c>
      <c r="J50">
        <f>d11B!J50</f>
        <v>0.22493356704845932</v>
      </c>
      <c r="K50">
        <f>d11B!K50</f>
        <v>1070.4269003171898</v>
      </c>
      <c r="L50">
        <f>d11B!L50</f>
        <v>192.96580082357013</v>
      </c>
      <c r="M50">
        <f>d11B!M50</f>
        <v>163.18315777595285</v>
      </c>
      <c r="N50" t="b">
        <f>d11B!N50</f>
        <v>1</v>
      </c>
      <c r="O50" t="b">
        <f>d11B!O50</f>
        <v>0</v>
      </c>
      <c r="P50" t="str">
        <f>d11B!P50</f>
        <v>NA</v>
      </c>
      <c r="Q50" t="str">
        <f>d11B!Q50</f>
        <v>NA</v>
      </c>
      <c r="R50" t="str">
        <f>d11B!R50</f>
        <v>NA</v>
      </c>
      <c r="S50" t="str">
        <f>d11B!S50</f>
        <v>NA</v>
      </c>
      <c r="T50" t="b">
        <f>d11B!T50</f>
        <v>1</v>
      </c>
      <c r="U50" t="b">
        <f>d11B!U50</f>
        <v>0</v>
      </c>
      <c r="V50" t="str">
        <f>d11B!V50</f>
        <v>NA</v>
      </c>
      <c r="W50" t="b">
        <f>d11B!W50</f>
        <v>0</v>
      </c>
      <c r="X50" t="b">
        <f>d11B!X50</f>
        <v>0</v>
      </c>
      <c r="Y50" t="str">
        <f>d11B!Y50</f>
        <v>added age uncertainties based on power fit on LR04 uncertainties</v>
      </c>
      <c r="Z50">
        <f>d11B!Z50</f>
        <v>865</v>
      </c>
    </row>
    <row r="51" spans="1:26">
      <c r="A51" t="str">
        <f>d11B!A51</f>
        <v>boron isotopes</v>
      </c>
      <c r="B51" t="str">
        <f>d11B!B51</f>
        <v>Anagnostou</v>
      </c>
      <c r="C51">
        <f>d11B!C51</f>
        <v>2020</v>
      </c>
      <c r="D51" t="str">
        <f>d11B!D51</f>
        <v>10.1038/s41467-020-17887-x</v>
      </c>
      <c r="E51">
        <f>d11B!E51</f>
        <v>48015.416863885315</v>
      </c>
      <c r="F51">
        <f>d11B!F51</f>
        <v>228.0149252182118</v>
      </c>
      <c r="G51">
        <f>d11B!G51</f>
        <v>228.0149252182118</v>
      </c>
      <c r="H51">
        <f>d11B!H51</f>
        <v>48.015416863885314</v>
      </c>
      <c r="I51">
        <f>d11B!I51</f>
        <v>0.22801492521821179</v>
      </c>
      <c r="J51">
        <f>d11B!J51</f>
        <v>0.22801492521821179</v>
      </c>
      <c r="K51">
        <f>d11B!K51</f>
        <v>1136.7089096346399</v>
      </c>
      <c r="L51">
        <f>d11B!L51</f>
        <v>200.91810905365014</v>
      </c>
      <c r="M51">
        <f>d11B!M51</f>
        <v>197.22008818376389</v>
      </c>
      <c r="N51" t="b">
        <f>d11B!N51</f>
        <v>1</v>
      </c>
      <c r="O51" t="b">
        <f>d11B!O51</f>
        <v>0</v>
      </c>
      <c r="P51" t="str">
        <f>d11B!P51</f>
        <v>NA</v>
      </c>
      <c r="Q51" t="str">
        <f>d11B!Q51</f>
        <v>NA</v>
      </c>
      <c r="R51" t="str">
        <f>d11B!R51</f>
        <v>NA</v>
      </c>
      <c r="S51" t="str">
        <f>d11B!S51</f>
        <v>NA</v>
      </c>
      <c r="T51" t="b">
        <f>d11B!T51</f>
        <v>1</v>
      </c>
      <c r="U51" t="b">
        <f>d11B!U51</f>
        <v>0</v>
      </c>
      <c r="V51" t="str">
        <f>d11B!V51</f>
        <v>NA</v>
      </c>
      <c r="W51" t="b">
        <f>d11B!W51</f>
        <v>0</v>
      </c>
      <c r="X51" t="b">
        <f>d11B!X51</f>
        <v>0</v>
      </c>
      <c r="Y51" t="str">
        <f>d11B!Y51</f>
        <v>added age uncertainties based on power fit on LR04 uncertainties</v>
      </c>
      <c r="Z51">
        <f>d11B!Z51</f>
        <v>865</v>
      </c>
    </row>
    <row r="52" spans="1:26">
      <c r="A52" t="str">
        <f>d11B!A52</f>
        <v>boron isotopes</v>
      </c>
      <c r="B52" t="str">
        <f>d11B!B52</f>
        <v>Anagnostou</v>
      </c>
      <c r="C52">
        <f>d11B!C52</f>
        <v>2020</v>
      </c>
      <c r="D52" t="str">
        <f>d11B!D52</f>
        <v>10.1038/s41467-020-17887-x</v>
      </c>
      <c r="E52">
        <f>d11B!E52</f>
        <v>48015.416863885315</v>
      </c>
      <c r="F52">
        <f>d11B!F52</f>
        <v>228.0149252182118</v>
      </c>
      <c r="G52">
        <f>d11B!G52</f>
        <v>228.0149252182118</v>
      </c>
      <c r="H52">
        <f>d11B!H52</f>
        <v>48.015416863885314</v>
      </c>
      <c r="I52">
        <f>d11B!I52</f>
        <v>0.22801492521821179</v>
      </c>
      <c r="J52">
        <f>d11B!J52</f>
        <v>0.22801492521821179</v>
      </c>
      <c r="K52">
        <f>d11B!K52</f>
        <v>1039.0337485929001</v>
      </c>
      <c r="L52">
        <f>d11B!L52</f>
        <v>215.6753557746099</v>
      </c>
      <c r="M52">
        <f>d11B!M52</f>
        <v>184.78755014379715</v>
      </c>
      <c r="N52" t="b">
        <f>d11B!N52</f>
        <v>1</v>
      </c>
      <c r="O52" t="b">
        <f>d11B!O52</f>
        <v>0</v>
      </c>
      <c r="P52" t="str">
        <f>d11B!P52</f>
        <v>NA</v>
      </c>
      <c r="Q52" t="str">
        <f>d11B!Q52</f>
        <v>NA</v>
      </c>
      <c r="R52" t="str">
        <f>d11B!R52</f>
        <v>NA</v>
      </c>
      <c r="S52" t="str">
        <f>d11B!S52</f>
        <v>NA</v>
      </c>
      <c r="T52" t="b">
        <f>d11B!T52</f>
        <v>1</v>
      </c>
      <c r="U52" t="b">
        <f>d11B!U52</f>
        <v>0</v>
      </c>
      <c r="V52" t="str">
        <f>d11B!V52</f>
        <v>NA</v>
      </c>
      <c r="W52" t="b">
        <f>d11B!W52</f>
        <v>0</v>
      </c>
      <c r="X52" t="b">
        <f>d11B!X52</f>
        <v>0</v>
      </c>
      <c r="Y52" t="str">
        <f>d11B!Y52</f>
        <v>added age uncertainties based on power fit on LR04 uncertainties</v>
      </c>
      <c r="Z52">
        <f>d11B!Z52</f>
        <v>865</v>
      </c>
    </row>
    <row r="53" spans="1:26">
      <c r="A53" t="str">
        <f>d11B!A53</f>
        <v>boron isotopes</v>
      </c>
      <c r="B53" t="str">
        <f>d11B!B53</f>
        <v>Anagnostou</v>
      </c>
      <c r="C53">
        <f>d11B!C53</f>
        <v>2020</v>
      </c>
      <c r="D53" t="str">
        <f>d11B!D53</f>
        <v>10.1038/s41467-020-17887-x</v>
      </c>
      <c r="E53">
        <f>d11B!E53</f>
        <v>49134.491852052197</v>
      </c>
      <c r="F53">
        <f>d11B!F53</f>
        <v>233.05087735098033</v>
      </c>
      <c r="G53">
        <f>d11B!G53</f>
        <v>233.05087735098033</v>
      </c>
      <c r="H53">
        <f>d11B!H53</f>
        <v>49.1344918520522</v>
      </c>
      <c r="I53">
        <f>d11B!I53</f>
        <v>0.23305087735098032</v>
      </c>
      <c r="J53">
        <f>d11B!J53</f>
        <v>0.23305087735098032</v>
      </c>
      <c r="K53">
        <f>d11B!K53</f>
        <v>1185.02199530142</v>
      </c>
      <c r="L53">
        <f>d11B!L53</f>
        <v>255.20047168568999</v>
      </c>
      <c r="M53">
        <f>d11B!M53</f>
        <v>211.33207927916499</v>
      </c>
      <c r="N53" t="b">
        <f>d11B!N53</f>
        <v>1</v>
      </c>
      <c r="O53" t="b">
        <f>d11B!O53</f>
        <v>0</v>
      </c>
      <c r="P53" t="str">
        <f>d11B!P53</f>
        <v>NA</v>
      </c>
      <c r="Q53" t="str">
        <f>d11B!Q53</f>
        <v>NA</v>
      </c>
      <c r="R53" t="str">
        <f>d11B!R53</f>
        <v>NA</v>
      </c>
      <c r="S53" t="str">
        <f>d11B!S53</f>
        <v>NA</v>
      </c>
      <c r="T53" t="b">
        <f>d11B!T53</f>
        <v>1</v>
      </c>
      <c r="U53" t="b">
        <f>d11B!U53</f>
        <v>0</v>
      </c>
      <c r="V53" t="str">
        <f>d11B!V53</f>
        <v>NA</v>
      </c>
      <c r="W53" t="b">
        <f>d11B!W53</f>
        <v>0</v>
      </c>
      <c r="X53" t="b">
        <f>d11B!X53</f>
        <v>0</v>
      </c>
      <c r="Y53" t="str">
        <f>d11B!Y53</f>
        <v>added age uncertainties based on power fit on LR04 uncertainties</v>
      </c>
      <c r="Z53">
        <f>d11B!Z53</f>
        <v>865</v>
      </c>
    </row>
    <row r="54" spans="1:26">
      <c r="A54" t="str">
        <f>d11B!A54</f>
        <v>boron isotopes</v>
      </c>
      <c r="B54" t="str">
        <f>d11B!B54</f>
        <v>Anagnostou</v>
      </c>
      <c r="C54">
        <f>d11B!C54</f>
        <v>2020</v>
      </c>
      <c r="D54" t="str">
        <f>d11B!D54</f>
        <v>10.1038/s41467-020-17887-x</v>
      </c>
      <c r="E54">
        <f>d11B!E54</f>
        <v>49818.55883877656</v>
      </c>
      <c r="F54">
        <f>d11B!F54</f>
        <v>236.12631541635386</v>
      </c>
      <c r="G54">
        <f>d11B!G54</f>
        <v>236.12631541635386</v>
      </c>
      <c r="H54">
        <f>d11B!H54</f>
        <v>49.818558838776561</v>
      </c>
      <c r="I54">
        <f>d11B!I54</f>
        <v>0.23612631541635387</v>
      </c>
      <c r="J54">
        <f>d11B!J54</f>
        <v>0.23612631541635387</v>
      </c>
      <c r="K54">
        <f>d11B!K54</f>
        <v>1116.42396788734</v>
      </c>
      <c r="L54">
        <f>d11B!L54</f>
        <v>256.92838680676005</v>
      </c>
      <c r="M54">
        <f>d11B!M54</f>
        <v>207.65083709309999</v>
      </c>
      <c r="N54" t="b">
        <f>d11B!N54</f>
        <v>1</v>
      </c>
      <c r="O54" t="b">
        <f>d11B!O54</f>
        <v>0</v>
      </c>
      <c r="P54" t="str">
        <f>d11B!P54</f>
        <v>NA</v>
      </c>
      <c r="Q54" t="str">
        <f>d11B!Q54</f>
        <v>NA</v>
      </c>
      <c r="R54" t="str">
        <f>d11B!R54</f>
        <v>NA</v>
      </c>
      <c r="S54" t="str">
        <f>d11B!S54</f>
        <v>NA</v>
      </c>
      <c r="T54" t="b">
        <f>d11B!T54</f>
        <v>1</v>
      </c>
      <c r="U54" t="b">
        <f>d11B!U54</f>
        <v>0</v>
      </c>
      <c r="V54" t="str">
        <f>d11B!V54</f>
        <v>NA</v>
      </c>
      <c r="W54" t="b">
        <f>d11B!W54</f>
        <v>0</v>
      </c>
      <c r="X54" t="b">
        <f>d11B!X54</f>
        <v>0</v>
      </c>
      <c r="Y54" t="str">
        <f>d11B!Y54</f>
        <v>added age uncertainties based on power fit on LR04 uncertainties</v>
      </c>
      <c r="Z54">
        <f>d11B!Z54</f>
        <v>865</v>
      </c>
    </row>
    <row r="55" spans="1:26">
      <c r="A55" t="str">
        <f>d11B!A55</f>
        <v>boron isotopes</v>
      </c>
      <c r="B55" t="str">
        <f>d11B!B55</f>
        <v>Anagnostou</v>
      </c>
      <c r="C55">
        <f>d11B!C55</f>
        <v>2020</v>
      </c>
      <c r="D55" t="str">
        <f>d11B!D55</f>
        <v>10.1038/s41467-020-17887-x</v>
      </c>
      <c r="E55">
        <f>d11B!E55</f>
        <v>48112.476348876953</v>
      </c>
      <c r="F55">
        <f>d11B!F55</f>
        <v>228.4519416669375</v>
      </c>
      <c r="G55">
        <f>d11B!G55</f>
        <v>228.4519416669375</v>
      </c>
      <c r="H55">
        <f>d11B!H55</f>
        <v>48.112476348876953</v>
      </c>
      <c r="I55">
        <f>d11B!I55</f>
        <v>0.2284519416669375</v>
      </c>
      <c r="J55">
        <f>d11B!J55</f>
        <v>0.2284519416669375</v>
      </c>
      <c r="K55">
        <f>d11B!K55</f>
        <v>985.12186854968797</v>
      </c>
      <c r="L55">
        <f>d11B!L55</f>
        <v>274.01274599179203</v>
      </c>
      <c r="M55">
        <f>d11B!M55</f>
        <v>222.33926038719596</v>
      </c>
      <c r="N55" t="b">
        <f>d11B!N55</f>
        <v>1</v>
      </c>
      <c r="O55" t="b">
        <f>d11B!O55</f>
        <v>0</v>
      </c>
      <c r="P55" t="str">
        <f>d11B!P55</f>
        <v>NA</v>
      </c>
      <c r="Q55" t="str">
        <f>d11B!Q55</f>
        <v>NA</v>
      </c>
      <c r="R55" t="str">
        <f>d11B!R55</f>
        <v>NA</v>
      </c>
      <c r="S55" t="str">
        <f>d11B!S55</f>
        <v>NA</v>
      </c>
      <c r="T55" t="b">
        <f>d11B!T55</f>
        <v>1</v>
      </c>
      <c r="U55" t="b">
        <f>d11B!U55</f>
        <v>0</v>
      </c>
      <c r="V55" t="str">
        <f>d11B!V55</f>
        <v>NA</v>
      </c>
      <c r="W55" t="b">
        <f>d11B!W55</f>
        <v>0</v>
      </c>
      <c r="X55" t="b">
        <f>d11B!X55</f>
        <v>0</v>
      </c>
      <c r="Y55" t="str">
        <f>d11B!Y55</f>
        <v>added age uncertainties based on power fit on LR04 uncertainties</v>
      </c>
      <c r="Z55">
        <f>d11B!Z55</f>
        <v>1407</v>
      </c>
    </row>
    <row r="56" spans="1:26">
      <c r="A56" t="str">
        <f>d11B!A56</f>
        <v>boron isotopes</v>
      </c>
      <c r="B56" t="str">
        <f>d11B!B56</f>
        <v>Anagnostou</v>
      </c>
      <c r="C56">
        <f>d11B!C56</f>
        <v>2020</v>
      </c>
      <c r="D56" t="str">
        <f>d11B!D56</f>
        <v>10.1038/s41467-020-17887-x</v>
      </c>
      <c r="E56">
        <f>d11B!E56</f>
        <v>49990.741729736328</v>
      </c>
      <c r="F56">
        <f>d11B!F56</f>
        <v>236.90007197949859</v>
      </c>
      <c r="G56">
        <f>d11B!G56</f>
        <v>236.90007197949859</v>
      </c>
      <c r="H56">
        <f>d11B!H56</f>
        <v>49.990741729736328</v>
      </c>
      <c r="I56">
        <f>d11B!I56</f>
        <v>0.23690007197949858</v>
      </c>
      <c r="J56">
        <f>d11B!J56</f>
        <v>0.23690007197949858</v>
      </c>
      <c r="K56">
        <f>d11B!K56</f>
        <v>1476.54254098668</v>
      </c>
      <c r="L56">
        <f>d11B!L56</f>
        <v>400.71921974782003</v>
      </c>
      <c r="M56">
        <f>d11B!M56</f>
        <v>342.10992035260006</v>
      </c>
      <c r="N56" t="b">
        <f>d11B!N56</f>
        <v>1</v>
      </c>
      <c r="O56" t="b">
        <f>d11B!O56</f>
        <v>0</v>
      </c>
      <c r="P56" t="str">
        <f>d11B!P56</f>
        <v>NA</v>
      </c>
      <c r="Q56" t="str">
        <f>d11B!Q56</f>
        <v>NA</v>
      </c>
      <c r="R56" t="str">
        <f>d11B!R56</f>
        <v>NA</v>
      </c>
      <c r="S56" t="str">
        <f>d11B!S56</f>
        <v>NA</v>
      </c>
      <c r="T56" t="b">
        <f>d11B!T56</f>
        <v>1</v>
      </c>
      <c r="U56" t="b">
        <f>d11B!U56</f>
        <v>0</v>
      </c>
      <c r="V56" t="str">
        <f>d11B!V56</f>
        <v>NA</v>
      </c>
      <c r="W56" t="b">
        <f>d11B!W56</f>
        <v>0</v>
      </c>
      <c r="X56" t="b">
        <f>d11B!X56</f>
        <v>0</v>
      </c>
      <c r="Y56" t="str">
        <f>d11B!Y56</f>
        <v>added age uncertainties based on power fit on LR04 uncertainties</v>
      </c>
      <c r="Z56">
        <f>d11B!Z56</f>
        <v>1409</v>
      </c>
    </row>
    <row r="57" spans="1:26">
      <c r="A57" t="str">
        <f>d11B!A57</f>
        <v>boron isotopes</v>
      </c>
      <c r="B57" t="str">
        <f>d11B!B57</f>
        <v>Anagnostou</v>
      </c>
      <c r="C57">
        <f>d11B!C57</f>
        <v>2020</v>
      </c>
      <c r="D57" t="str">
        <f>d11B!D57</f>
        <v>10.1038/s41467-020-17887-x</v>
      </c>
      <c r="E57">
        <f>d11B!E57</f>
        <v>49990.741729736328</v>
      </c>
      <c r="F57">
        <f>d11B!F57</f>
        <v>236.90007197949859</v>
      </c>
      <c r="G57">
        <f>d11B!G57</f>
        <v>236.90007197949859</v>
      </c>
      <c r="H57">
        <f>d11B!H57</f>
        <v>49.990741729736328</v>
      </c>
      <c r="I57">
        <f>d11B!I57</f>
        <v>0.23690007197949858</v>
      </c>
      <c r="J57">
        <f>d11B!J57</f>
        <v>0.23690007197949858</v>
      </c>
      <c r="K57">
        <f>d11B!K57</f>
        <v>1491.93193944261</v>
      </c>
      <c r="L57">
        <f>d11B!L57</f>
        <v>477.80112759268013</v>
      </c>
      <c r="M57">
        <f>d11B!M57</f>
        <v>360.5176635048299</v>
      </c>
      <c r="N57" t="b">
        <f>d11B!N57</f>
        <v>1</v>
      </c>
      <c r="O57" t="b">
        <f>d11B!O57</f>
        <v>0</v>
      </c>
      <c r="P57" t="str">
        <f>d11B!P57</f>
        <v>NA</v>
      </c>
      <c r="Q57" t="str">
        <f>d11B!Q57</f>
        <v>NA</v>
      </c>
      <c r="R57" t="str">
        <f>d11B!R57</f>
        <v>NA</v>
      </c>
      <c r="S57" t="str">
        <f>d11B!S57</f>
        <v>NA</v>
      </c>
      <c r="T57" t="b">
        <f>d11B!T57</f>
        <v>1</v>
      </c>
      <c r="U57" t="b">
        <f>d11B!U57</f>
        <v>0</v>
      </c>
      <c r="V57" t="str">
        <f>d11B!V57</f>
        <v>NA</v>
      </c>
      <c r="W57" t="b">
        <f>d11B!W57</f>
        <v>0</v>
      </c>
      <c r="X57" t="b">
        <f>d11B!X57</f>
        <v>0</v>
      </c>
      <c r="Y57" t="str">
        <f>d11B!Y57</f>
        <v>added age uncertainties based on power fit on LR04 uncertainties</v>
      </c>
      <c r="Z57">
        <f>d11B!Z57</f>
        <v>1409</v>
      </c>
    </row>
    <row r="58" spans="1:26">
      <c r="A58" t="str">
        <f>d11B!A58</f>
        <v>boron isotopes</v>
      </c>
      <c r="B58" t="str">
        <f>d11B!B58</f>
        <v>Anagnostou</v>
      </c>
      <c r="C58">
        <f>d11B!C58</f>
        <v>2020</v>
      </c>
      <c r="D58" t="str">
        <f>d11B!D58</f>
        <v>10.1038/s41467-020-17887-x</v>
      </c>
      <c r="E58">
        <f>d11B!E58</f>
        <v>50541.614532470703</v>
      </c>
      <c r="F58">
        <f>d11B!F58</f>
        <v>239.37466283184472</v>
      </c>
      <c r="G58">
        <f>d11B!G58</f>
        <v>239.37466283184472</v>
      </c>
      <c r="H58">
        <f>d11B!H58</f>
        <v>50.541614532470703</v>
      </c>
      <c r="I58">
        <f>d11B!I58</f>
        <v>0.23937466283184472</v>
      </c>
      <c r="J58">
        <f>d11B!J58</f>
        <v>0.23937466283184472</v>
      </c>
      <c r="K58">
        <f>d11B!K58</f>
        <v>2127.5920369578703</v>
      </c>
      <c r="L58">
        <f>d11B!L58</f>
        <v>689.82867473878969</v>
      </c>
      <c r="M58">
        <f>d11B!M58</f>
        <v>539.58945368960008</v>
      </c>
      <c r="N58" t="b">
        <f>d11B!N58</f>
        <v>1</v>
      </c>
      <c r="O58" t="b">
        <f>d11B!O58</f>
        <v>0</v>
      </c>
      <c r="P58" t="str">
        <f>d11B!P58</f>
        <v>NA</v>
      </c>
      <c r="Q58" t="str">
        <f>d11B!Q58</f>
        <v>NA</v>
      </c>
      <c r="R58" t="str">
        <f>d11B!R58</f>
        <v>NA</v>
      </c>
      <c r="S58" t="str">
        <f>d11B!S58</f>
        <v>NA</v>
      </c>
      <c r="T58" t="b">
        <f>d11B!T58</f>
        <v>1</v>
      </c>
      <c r="U58" t="b">
        <f>d11B!U58</f>
        <v>0</v>
      </c>
      <c r="V58" t="str">
        <f>d11B!V58</f>
        <v>NA</v>
      </c>
      <c r="W58" t="b">
        <f>d11B!W58</f>
        <v>0</v>
      </c>
      <c r="X58" t="b">
        <f>d11B!X58</f>
        <v>0</v>
      </c>
      <c r="Y58" t="str">
        <f>d11B!Y58</f>
        <v>added age uncertainties based on power fit on LR04 uncertainties</v>
      </c>
      <c r="Z58">
        <f>d11B!Z58</f>
        <v>1409</v>
      </c>
    </row>
    <row r="59" spans="1:26">
      <c r="A59" t="str">
        <f>d11B!A59</f>
        <v>boron isotopes</v>
      </c>
      <c r="B59" t="str">
        <f>d11B!B59</f>
        <v>Anagnostou</v>
      </c>
      <c r="C59">
        <f>d11B!C59</f>
        <v>2020</v>
      </c>
      <c r="D59" t="str">
        <f>d11B!D59</f>
        <v>10.1038/s41467-020-17887-x</v>
      </c>
      <c r="E59">
        <f>d11B!E59</f>
        <v>50593.761444091797</v>
      </c>
      <c r="F59">
        <f>d11B!F59</f>
        <v>239.60884078761902</v>
      </c>
      <c r="G59">
        <f>d11B!G59</f>
        <v>239.60884078761902</v>
      </c>
      <c r="H59">
        <f>d11B!H59</f>
        <v>50.593761444091797</v>
      </c>
      <c r="I59">
        <f>d11B!I59</f>
        <v>0.23960884078761902</v>
      </c>
      <c r="J59">
        <f>d11B!J59</f>
        <v>0.23960884078761902</v>
      </c>
      <c r="K59">
        <f>d11B!K59</f>
        <v>2157.3731131508898</v>
      </c>
      <c r="L59">
        <f>d11B!L59</f>
        <v>897.56889961700017</v>
      </c>
      <c r="M59">
        <f>d11B!M59</f>
        <v>592.08942858467003</v>
      </c>
      <c r="N59" t="b">
        <f>d11B!N59</f>
        <v>1</v>
      </c>
      <c r="O59" t="b">
        <f>d11B!O59</f>
        <v>0</v>
      </c>
      <c r="P59" t="str">
        <f>d11B!P59</f>
        <v>NA</v>
      </c>
      <c r="Q59" t="str">
        <f>d11B!Q59</f>
        <v>NA</v>
      </c>
      <c r="R59" t="str">
        <f>d11B!R59</f>
        <v>NA</v>
      </c>
      <c r="S59" t="str">
        <f>d11B!S59</f>
        <v>NA</v>
      </c>
      <c r="T59" t="b">
        <f>d11B!T59</f>
        <v>1</v>
      </c>
      <c r="U59" t="b">
        <f>d11B!U59</f>
        <v>0</v>
      </c>
      <c r="V59" t="str">
        <f>d11B!V59</f>
        <v>NA</v>
      </c>
      <c r="W59" t="b">
        <f>d11B!W59</f>
        <v>0</v>
      </c>
      <c r="X59" t="b">
        <f>d11B!X59</f>
        <v>0</v>
      </c>
      <c r="Y59" t="str">
        <f>d11B!Y59</f>
        <v>added age uncertainties based on power fit on LR04 uncertainties</v>
      </c>
      <c r="Z59">
        <f>d11B!Z59</f>
        <v>1409</v>
      </c>
    </row>
    <row r="60" spans="1:26">
      <c r="A60" t="str">
        <f>d11B!A60</f>
        <v>boron isotopes</v>
      </c>
      <c r="B60" t="str">
        <f>d11B!B60</f>
        <v>Anagnostou</v>
      </c>
      <c r="C60">
        <f>d11B!C60</f>
        <v>2020</v>
      </c>
      <c r="D60" t="str">
        <f>d11B!D60</f>
        <v>10.1038/s41467-020-17887-x</v>
      </c>
      <c r="E60">
        <f>d11B!E60</f>
        <v>50603.240966796875</v>
      </c>
      <c r="F60">
        <f>d11B!F60</f>
        <v>239.65140946768045</v>
      </c>
      <c r="G60">
        <f>d11B!G60</f>
        <v>239.65140946768045</v>
      </c>
      <c r="H60">
        <f>d11B!H60</f>
        <v>50.603240966796875</v>
      </c>
      <c r="I60">
        <f>d11B!I60</f>
        <v>0.23965140946768046</v>
      </c>
      <c r="J60">
        <f>d11B!J60</f>
        <v>0.23965140946768046</v>
      </c>
      <c r="K60">
        <f>d11B!K60</f>
        <v>2117.7710702685999</v>
      </c>
      <c r="L60">
        <f>d11B!L60</f>
        <v>667.09896863242011</v>
      </c>
      <c r="M60">
        <f>d11B!M60</f>
        <v>535.37488827539983</v>
      </c>
      <c r="N60" t="b">
        <f>d11B!N60</f>
        <v>1</v>
      </c>
      <c r="O60" t="b">
        <f>d11B!O60</f>
        <v>0</v>
      </c>
      <c r="P60" t="str">
        <f>d11B!P60</f>
        <v>NA</v>
      </c>
      <c r="Q60" t="str">
        <f>d11B!Q60</f>
        <v>NA</v>
      </c>
      <c r="R60" t="str">
        <f>d11B!R60</f>
        <v>NA</v>
      </c>
      <c r="S60" t="str">
        <f>d11B!S60</f>
        <v>NA</v>
      </c>
      <c r="T60" t="b">
        <f>d11B!T60</f>
        <v>1</v>
      </c>
      <c r="U60" t="b">
        <f>d11B!U60</f>
        <v>0</v>
      </c>
      <c r="V60" t="str">
        <f>d11B!V60</f>
        <v>NA</v>
      </c>
      <c r="W60" t="b">
        <f>d11B!W60</f>
        <v>0</v>
      </c>
      <c r="X60" t="b">
        <f>d11B!X60</f>
        <v>0</v>
      </c>
      <c r="Y60" t="str">
        <f>d11B!Y60</f>
        <v>added age uncertainties based on power fit on LR04 uncertainties</v>
      </c>
      <c r="Z60">
        <f>d11B!Z60</f>
        <v>1409</v>
      </c>
    </row>
    <row r="61" spans="1:26">
      <c r="A61" t="str">
        <f>d11B!A61</f>
        <v>boron isotopes</v>
      </c>
      <c r="B61" t="str">
        <f>d11B!B61</f>
        <v>Anagnostou</v>
      </c>
      <c r="C61">
        <f>d11B!C61</f>
        <v>2020</v>
      </c>
      <c r="D61" t="str">
        <f>d11B!D61</f>
        <v>10.1038/s41467-020-17887-x</v>
      </c>
      <c r="E61">
        <f>d11B!E61</f>
        <v>50603.240966796875</v>
      </c>
      <c r="F61">
        <f>d11B!F61</f>
        <v>239.65140946768045</v>
      </c>
      <c r="G61">
        <f>d11B!G61</f>
        <v>239.65140946768045</v>
      </c>
      <c r="H61">
        <f>d11B!H61</f>
        <v>50.603240966796875</v>
      </c>
      <c r="I61">
        <f>d11B!I61</f>
        <v>0.23965140946768046</v>
      </c>
      <c r="J61">
        <f>d11B!J61</f>
        <v>0.23965140946768046</v>
      </c>
      <c r="K61">
        <f>d11B!K61</f>
        <v>2275.9119408039701</v>
      </c>
      <c r="L61">
        <f>d11B!L61</f>
        <v>912.06421989681985</v>
      </c>
      <c r="M61">
        <f>d11B!M61</f>
        <v>637.01482182532027</v>
      </c>
      <c r="N61" t="b">
        <f>d11B!N61</f>
        <v>1</v>
      </c>
      <c r="O61" t="b">
        <f>d11B!O61</f>
        <v>0</v>
      </c>
      <c r="P61" t="str">
        <f>d11B!P61</f>
        <v>NA</v>
      </c>
      <c r="Q61" t="str">
        <f>d11B!Q61</f>
        <v>NA</v>
      </c>
      <c r="R61" t="str">
        <f>d11B!R61</f>
        <v>NA</v>
      </c>
      <c r="S61" t="str">
        <f>d11B!S61</f>
        <v>NA</v>
      </c>
      <c r="T61" t="b">
        <f>d11B!T61</f>
        <v>1</v>
      </c>
      <c r="U61" t="b">
        <f>d11B!U61</f>
        <v>0</v>
      </c>
      <c r="V61" t="str">
        <f>d11B!V61</f>
        <v>NA</v>
      </c>
      <c r="W61" t="b">
        <f>d11B!W61</f>
        <v>0</v>
      </c>
      <c r="X61" t="b">
        <f>d11B!X61</f>
        <v>0</v>
      </c>
      <c r="Y61" t="str">
        <f>d11B!Y61</f>
        <v>added age uncertainties based on power fit on LR04 uncertainties</v>
      </c>
      <c r="Z61">
        <f>d11B!Z61</f>
        <v>1409</v>
      </c>
    </row>
    <row r="62" spans="1:26">
      <c r="A62" t="str">
        <f>d11B!A62</f>
        <v>boron isotopes</v>
      </c>
      <c r="B62" t="str">
        <f>d11B!B62</f>
        <v>Anagnostou</v>
      </c>
      <c r="C62">
        <f>d11B!C62</f>
        <v>2020</v>
      </c>
      <c r="D62" t="str">
        <f>d11B!D62</f>
        <v>10.1038/s41467-020-17887-x</v>
      </c>
      <c r="E62">
        <f>d11B!E62</f>
        <v>50622.203826904297</v>
      </c>
      <c r="F62">
        <f>d11B!F62</f>
        <v>239.73656271850717</v>
      </c>
      <c r="G62">
        <f>d11B!G62</f>
        <v>239.73656271850717</v>
      </c>
      <c r="H62">
        <f>d11B!H62</f>
        <v>50.622203826904297</v>
      </c>
      <c r="I62">
        <f>d11B!I62</f>
        <v>0.23973656271850718</v>
      </c>
      <c r="J62">
        <f>d11B!J62</f>
        <v>0.23973656271850718</v>
      </c>
      <c r="K62">
        <f>d11B!K62</f>
        <v>2164.9793580748196</v>
      </c>
      <c r="L62">
        <f>d11B!L62</f>
        <v>739.20987608547011</v>
      </c>
      <c r="M62">
        <f>d11B!M62</f>
        <v>558.78370637060948</v>
      </c>
      <c r="N62" t="b">
        <f>d11B!N62</f>
        <v>1</v>
      </c>
      <c r="O62" t="b">
        <f>d11B!O62</f>
        <v>0</v>
      </c>
      <c r="P62" t="str">
        <f>d11B!P62</f>
        <v>NA</v>
      </c>
      <c r="Q62" t="str">
        <f>d11B!Q62</f>
        <v>NA</v>
      </c>
      <c r="R62" t="str">
        <f>d11B!R62</f>
        <v>NA</v>
      </c>
      <c r="S62" t="str">
        <f>d11B!S62</f>
        <v>NA</v>
      </c>
      <c r="T62" t="b">
        <f>d11B!T62</f>
        <v>1</v>
      </c>
      <c r="U62" t="b">
        <f>d11B!U62</f>
        <v>0</v>
      </c>
      <c r="V62" t="str">
        <f>d11B!V62</f>
        <v>NA</v>
      </c>
      <c r="W62" t="b">
        <f>d11B!W62</f>
        <v>0</v>
      </c>
      <c r="X62" t="b">
        <f>d11B!X62</f>
        <v>0</v>
      </c>
      <c r="Y62" t="str">
        <f>d11B!Y62</f>
        <v>added age uncertainties based on power fit on LR04 uncertainties</v>
      </c>
      <c r="Z62">
        <f>d11B!Z62</f>
        <v>1409</v>
      </c>
    </row>
    <row r="63" spans="1:26">
      <c r="A63" t="str">
        <f>d11B!A63</f>
        <v>boron isotopes</v>
      </c>
      <c r="B63" t="str">
        <f>d11B!B63</f>
        <v>Anagnostou</v>
      </c>
      <c r="C63">
        <f>d11B!C63</f>
        <v>2020</v>
      </c>
      <c r="D63" t="str">
        <f>d11B!D63</f>
        <v>10.1038/s41467-020-17887-x</v>
      </c>
      <c r="E63">
        <f>d11B!E63</f>
        <v>50683.013916015625</v>
      </c>
      <c r="F63">
        <f>d11B!F63</f>
        <v>240.00962097344157</v>
      </c>
      <c r="G63">
        <f>d11B!G63</f>
        <v>240.00962097344157</v>
      </c>
      <c r="H63">
        <f>d11B!H63</f>
        <v>50.683013916015625</v>
      </c>
      <c r="I63">
        <f>d11B!I63</f>
        <v>0.24000962097344158</v>
      </c>
      <c r="J63">
        <f>d11B!J63</f>
        <v>0.24000962097344158</v>
      </c>
      <c r="K63">
        <f>d11B!K63</f>
        <v>1735.79483360379</v>
      </c>
      <c r="L63">
        <f>d11B!L63</f>
        <v>487.79669833901994</v>
      </c>
      <c r="M63">
        <f>d11B!M63</f>
        <v>418.07849043874012</v>
      </c>
      <c r="N63" t="b">
        <f>d11B!N63</f>
        <v>1</v>
      </c>
      <c r="O63" t="b">
        <f>d11B!O63</f>
        <v>0</v>
      </c>
      <c r="P63" t="str">
        <f>d11B!P63</f>
        <v>NA</v>
      </c>
      <c r="Q63" t="str">
        <f>d11B!Q63</f>
        <v>NA</v>
      </c>
      <c r="R63" t="str">
        <f>d11B!R63</f>
        <v>NA</v>
      </c>
      <c r="S63" t="str">
        <f>d11B!S63</f>
        <v>NA</v>
      </c>
      <c r="T63" t="b">
        <f>d11B!T63</f>
        <v>1</v>
      </c>
      <c r="U63" t="b">
        <f>d11B!U63</f>
        <v>0</v>
      </c>
      <c r="V63" t="str">
        <f>d11B!V63</f>
        <v>NA</v>
      </c>
      <c r="W63" t="b">
        <f>d11B!W63</f>
        <v>0</v>
      </c>
      <c r="X63" t="b">
        <f>d11B!X63</f>
        <v>0</v>
      </c>
      <c r="Y63" t="str">
        <f>d11B!Y63</f>
        <v>added age uncertainties based on power fit on LR04 uncertainties</v>
      </c>
      <c r="Z63">
        <f>d11B!Z63</f>
        <v>1409</v>
      </c>
    </row>
    <row r="64" spans="1:26">
      <c r="A64" t="str">
        <f>d11B!A64</f>
        <v>boron isotopes</v>
      </c>
      <c r="B64" t="str">
        <f>d11B!B64</f>
        <v>Anagnostou</v>
      </c>
      <c r="C64">
        <f>d11B!C64</f>
        <v>2020</v>
      </c>
      <c r="D64" t="str">
        <f>d11B!D64</f>
        <v>10.1038/s41467-020-17887-x</v>
      </c>
      <c r="E64">
        <f>d11B!E64</f>
        <v>51288.524627685547</v>
      </c>
      <c r="F64">
        <f>d11B!F64</f>
        <v>242.72765040944543</v>
      </c>
      <c r="G64">
        <f>d11B!G64</f>
        <v>242.72765040944543</v>
      </c>
      <c r="H64">
        <f>d11B!H64</f>
        <v>51.288524627685547</v>
      </c>
      <c r="I64">
        <f>d11B!I64</f>
        <v>0.24272765040944544</v>
      </c>
      <c r="J64">
        <f>d11B!J64</f>
        <v>0.24272765040944544</v>
      </c>
      <c r="K64">
        <f>d11B!K64</f>
        <v>1881.7162980053199</v>
      </c>
      <c r="L64">
        <f>d11B!L64</f>
        <v>580.64762670691016</v>
      </c>
      <c r="M64">
        <f>d11B!M64</f>
        <v>450.59329620396011</v>
      </c>
      <c r="N64" t="b">
        <f>d11B!N64</f>
        <v>1</v>
      </c>
      <c r="O64" t="b">
        <f>d11B!O64</f>
        <v>0</v>
      </c>
      <c r="P64" t="str">
        <f>d11B!P64</f>
        <v>NA</v>
      </c>
      <c r="Q64" t="str">
        <f>d11B!Q64</f>
        <v>NA</v>
      </c>
      <c r="R64" t="str">
        <f>d11B!R64</f>
        <v>NA</v>
      </c>
      <c r="S64" t="str">
        <f>d11B!S64</f>
        <v>NA</v>
      </c>
      <c r="T64" t="b">
        <f>d11B!T64</f>
        <v>1</v>
      </c>
      <c r="U64" t="b">
        <f>d11B!U64</f>
        <v>0</v>
      </c>
      <c r="V64" t="str">
        <f>d11B!V64</f>
        <v>NA</v>
      </c>
      <c r="W64" t="b">
        <f>d11B!W64</f>
        <v>0</v>
      </c>
      <c r="X64" t="b">
        <f>d11B!X64</f>
        <v>0</v>
      </c>
      <c r="Y64" t="str">
        <f>d11B!Y64</f>
        <v>added age uncertainties based on power fit on LR04 uncertainties</v>
      </c>
      <c r="Z64">
        <f>d11B!Z64</f>
        <v>1409</v>
      </c>
    </row>
    <row r="65" spans="1:26">
      <c r="A65" t="str">
        <f>d11B!A65</f>
        <v>boron isotopes</v>
      </c>
      <c r="B65" t="str">
        <f>d11B!B65</f>
        <v>Anagnostou</v>
      </c>
      <c r="C65">
        <f>d11B!C65</f>
        <v>2020</v>
      </c>
      <c r="D65" t="str">
        <f>d11B!D65</f>
        <v>10.1038/s41467-020-17887-x</v>
      </c>
      <c r="E65">
        <f>d11B!E65</f>
        <v>51604.892730712891</v>
      </c>
      <c r="F65">
        <f>d11B!F65</f>
        <v>244.14710808523742</v>
      </c>
      <c r="G65">
        <f>d11B!G65</f>
        <v>244.14710808523742</v>
      </c>
      <c r="H65">
        <f>d11B!H65</f>
        <v>51.604892730712891</v>
      </c>
      <c r="I65">
        <f>d11B!I65</f>
        <v>0.24414710808523743</v>
      </c>
      <c r="J65">
        <f>d11B!J65</f>
        <v>0.24414710808523743</v>
      </c>
      <c r="K65">
        <f>d11B!K65</f>
        <v>1123.6408165416699</v>
      </c>
      <c r="L65">
        <f>d11B!L65</f>
        <v>330.25059942215012</v>
      </c>
      <c r="M65">
        <f>d11B!M65</f>
        <v>251.24556692269084</v>
      </c>
      <c r="N65" t="b">
        <f>d11B!N65</f>
        <v>1</v>
      </c>
      <c r="O65" t="b">
        <f>d11B!O65</f>
        <v>0</v>
      </c>
      <c r="P65" t="str">
        <f>d11B!P65</f>
        <v>NA</v>
      </c>
      <c r="Q65" t="str">
        <f>d11B!Q65</f>
        <v>NA</v>
      </c>
      <c r="R65" t="str">
        <f>d11B!R65</f>
        <v>NA</v>
      </c>
      <c r="S65" t="str">
        <f>d11B!S65</f>
        <v>NA</v>
      </c>
      <c r="T65" t="b">
        <f>d11B!T65</f>
        <v>1</v>
      </c>
      <c r="U65" t="b">
        <f>d11B!U65</f>
        <v>0</v>
      </c>
      <c r="V65" t="str">
        <f>d11B!V65</f>
        <v>NA</v>
      </c>
      <c r="W65" t="b">
        <f>d11B!W65</f>
        <v>0</v>
      </c>
      <c r="X65" t="b">
        <f>d11B!X65</f>
        <v>0</v>
      </c>
      <c r="Y65" t="str">
        <f>d11B!Y65</f>
        <v>added age uncertainties based on power fit on LR04 uncertainties</v>
      </c>
      <c r="Z65">
        <f>d11B!Z65</f>
        <v>1409</v>
      </c>
    </row>
    <row r="66" spans="1:26">
      <c r="A66" t="str">
        <f>d11B!A66</f>
        <v>boron isotopes</v>
      </c>
      <c r="B66" t="str">
        <f>d11B!B66</f>
        <v>Anagnostou</v>
      </c>
      <c r="C66">
        <f>d11B!C66</f>
        <v>2020</v>
      </c>
      <c r="D66" t="str">
        <f>d11B!D66</f>
        <v>10.1038/s41467-020-17887-x</v>
      </c>
      <c r="E66">
        <f>d11B!E66</f>
        <v>51631.473541259766</v>
      </c>
      <c r="F66">
        <f>d11B!F66</f>
        <v>244.26634839156904</v>
      </c>
      <c r="G66">
        <f>d11B!G66</f>
        <v>244.26634839156904</v>
      </c>
      <c r="H66">
        <f>d11B!H66</f>
        <v>51.631473541259766</v>
      </c>
      <c r="I66">
        <f>d11B!I66</f>
        <v>0.24426634839156905</v>
      </c>
      <c r="J66">
        <f>d11B!J66</f>
        <v>0.24426634839156905</v>
      </c>
      <c r="K66">
        <f>d11B!K66</f>
        <v>1276.02831837392</v>
      </c>
      <c r="L66">
        <f>d11B!L66</f>
        <v>365.30479541160003</v>
      </c>
      <c r="M66">
        <f>d11B!M66</f>
        <v>300.758134635484</v>
      </c>
      <c r="N66" t="b">
        <f>d11B!N66</f>
        <v>1</v>
      </c>
      <c r="O66" t="b">
        <f>d11B!O66</f>
        <v>0</v>
      </c>
      <c r="P66" t="str">
        <f>d11B!P66</f>
        <v>NA</v>
      </c>
      <c r="Q66" t="str">
        <f>d11B!Q66</f>
        <v>NA</v>
      </c>
      <c r="R66" t="str">
        <f>d11B!R66</f>
        <v>NA</v>
      </c>
      <c r="S66" t="str">
        <f>d11B!S66</f>
        <v>NA</v>
      </c>
      <c r="T66" t="b">
        <f>d11B!T66</f>
        <v>1</v>
      </c>
      <c r="U66" t="b">
        <f>d11B!U66</f>
        <v>0</v>
      </c>
      <c r="V66" t="str">
        <f>d11B!V66</f>
        <v>NA</v>
      </c>
      <c r="W66" t="b">
        <f>d11B!W66</f>
        <v>0</v>
      </c>
      <c r="X66" t="b">
        <f>d11B!X66</f>
        <v>0</v>
      </c>
      <c r="Y66" t="str">
        <f>d11B!Y66</f>
        <v>added age uncertainties based on power fit on LR04 uncertainties</v>
      </c>
      <c r="Z66">
        <f>d11B!Z66</f>
        <v>1409</v>
      </c>
    </row>
    <row r="67" spans="1:26">
      <c r="A67" t="str">
        <f>d11B!A67</f>
        <v>boron isotopes</v>
      </c>
      <c r="B67" t="str">
        <f>d11B!B67</f>
        <v>Anagnostou</v>
      </c>
      <c r="C67">
        <f>d11B!C67</f>
        <v>2020</v>
      </c>
      <c r="D67" t="str">
        <f>d11B!D67</f>
        <v>10.1038/s41467-020-17887-x</v>
      </c>
      <c r="E67">
        <f>d11B!E67</f>
        <v>51631.473541259766</v>
      </c>
      <c r="F67">
        <f>d11B!F67</f>
        <v>244.26634839156904</v>
      </c>
      <c r="G67">
        <f>d11B!G67</f>
        <v>244.26634839156904</v>
      </c>
      <c r="H67">
        <f>d11B!H67</f>
        <v>51.631473541259766</v>
      </c>
      <c r="I67">
        <f>d11B!I67</f>
        <v>0.24426634839156905</v>
      </c>
      <c r="J67">
        <f>d11B!J67</f>
        <v>0.24426634839156905</v>
      </c>
      <c r="K67">
        <f>d11B!K67</f>
        <v>1345.43612813807</v>
      </c>
      <c r="L67">
        <f>d11B!L67</f>
        <v>444.22995924579004</v>
      </c>
      <c r="M67">
        <f>d11B!M67</f>
        <v>327.16754589734001</v>
      </c>
      <c r="N67" t="b">
        <f>d11B!N67</f>
        <v>1</v>
      </c>
      <c r="O67" t="b">
        <f>d11B!O67</f>
        <v>0</v>
      </c>
      <c r="P67" t="str">
        <f>d11B!P67</f>
        <v>NA</v>
      </c>
      <c r="Q67" t="str">
        <f>d11B!Q67</f>
        <v>NA</v>
      </c>
      <c r="R67" t="str">
        <f>d11B!R67</f>
        <v>NA</v>
      </c>
      <c r="S67" t="str">
        <f>d11B!S67</f>
        <v>NA</v>
      </c>
      <c r="T67" t="b">
        <f>d11B!T67</f>
        <v>1</v>
      </c>
      <c r="U67" t="b">
        <f>d11B!U67</f>
        <v>0</v>
      </c>
      <c r="V67" t="str">
        <f>d11B!V67</f>
        <v>NA</v>
      </c>
      <c r="W67" t="b">
        <f>d11B!W67</f>
        <v>0</v>
      </c>
      <c r="X67" t="b">
        <f>d11B!X67</f>
        <v>0</v>
      </c>
      <c r="Y67" t="str">
        <f>d11B!Y67</f>
        <v>added age uncertainties based on power fit on LR04 uncertainties</v>
      </c>
      <c r="Z67">
        <f>d11B!Z67</f>
        <v>1409</v>
      </c>
    </row>
    <row r="68" spans="1:26">
      <c r="A68" t="str">
        <f>d11B!A68</f>
        <v>boron isotopes</v>
      </c>
      <c r="B68" t="str">
        <f>d11B!B68</f>
        <v>Anagnostou</v>
      </c>
      <c r="C68">
        <f>d11B!C68</f>
        <v>2020</v>
      </c>
      <c r="D68" t="str">
        <f>d11B!D68</f>
        <v>10.1038/s41467-020-17887-x</v>
      </c>
      <c r="E68">
        <f>d11B!E68</f>
        <v>51658.061981201172</v>
      </c>
      <c r="F68">
        <f>d11B!F68</f>
        <v>244.38561974184125</v>
      </c>
      <c r="G68">
        <f>d11B!G68</f>
        <v>244.38561974184125</v>
      </c>
      <c r="H68">
        <f>d11B!H68</f>
        <v>51.658061981201172</v>
      </c>
      <c r="I68">
        <f>d11B!I68</f>
        <v>0.24438561974184125</v>
      </c>
      <c r="J68">
        <f>d11B!J68</f>
        <v>0.24438561974184125</v>
      </c>
      <c r="K68">
        <f>d11B!K68</f>
        <v>1671.1493822269399</v>
      </c>
      <c r="L68">
        <f>d11B!L68</f>
        <v>532.59385204200998</v>
      </c>
      <c r="M68">
        <f>d11B!M68</f>
        <v>435.66579510606994</v>
      </c>
      <c r="N68" t="b">
        <f>d11B!N68</f>
        <v>1</v>
      </c>
      <c r="O68" t="b">
        <f>d11B!O68</f>
        <v>0</v>
      </c>
      <c r="P68" t="str">
        <f>d11B!P68</f>
        <v>NA</v>
      </c>
      <c r="Q68" t="str">
        <f>d11B!Q68</f>
        <v>NA</v>
      </c>
      <c r="R68" t="str">
        <f>d11B!R68</f>
        <v>NA</v>
      </c>
      <c r="S68" t="str">
        <f>d11B!S68</f>
        <v>NA</v>
      </c>
      <c r="T68" t="b">
        <f>d11B!T68</f>
        <v>1</v>
      </c>
      <c r="U68" t="b">
        <f>d11B!U68</f>
        <v>0</v>
      </c>
      <c r="V68" t="str">
        <f>d11B!V68</f>
        <v>NA</v>
      </c>
      <c r="W68" t="b">
        <f>d11B!W68</f>
        <v>0</v>
      </c>
      <c r="X68" t="b">
        <f>d11B!X68</f>
        <v>0</v>
      </c>
      <c r="Y68" t="str">
        <f>d11B!Y68</f>
        <v>added age uncertainties based on power fit on LR04 uncertainties</v>
      </c>
      <c r="Z68">
        <f>d11B!Z68</f>
        <v>1409</v>
      </c>
    </row>
    <row r="69" spans="1:26">
      <c r="A69" t="str">
        <f>d11B!A69</f>
        <v>boron isotopes</v>
      </c>
      <c r="B69" t="str">
        <f>d11B!B69</f>
        <v>Anagnostou</v>
      </c>
      <c r="C69">
        <f>d11B!C69</f>
        <v>2020</v>
      </c>
      <c r="D69" t="str">
        <f>d11B!D69</f>
        <v>10.1038/s41467-020-17887-x</v>
      </c>
      <c r="E69">
        <f>d11B!E69</f>
        <v>51658.061981201172</v>
      </c>
      <c r="F69">
        <f>d11B!F69</f>
        <v>244.38561974184125</v>
      </c>
      <c r="G69">
        <f>d11B!G69</f>
        <v>244.38561974184125</v>
      </c>
      <c r="H69">
        <f>d11B!H69</f>
        <v>51.658061981201172</v>
      </c>
      <c r="I69">
        <f>d11B!I69</f>
        <v>0.24438561974184125</v>
      </c>
      <c r="J69">
        <f>d11B!J69</f>
        <v>0.24438561974184125</v>
      </c>
      <c r="K69">
        <f>d11B!K69</f>
        <v>1489.0164883488001</v>
      </c>
      <c r="L69">
        <f>d11B!L69</f>
        <v>416.25645821924991</v>
      </c>
      <c r="M69">
        <f>d11B!M69</f>
        <v>354.31436809548018</v>
      </c>
      <c r="N69" t="b">
        <f>d11B!N69</f>
        <v>1</v>
      </c>
      <c r="O69" t="b">
        <f>d11B!O69</f>
        <v>0</v>
      </c>
      <c r="P69" t="str">
        <f>d11B!P69</f>
        <v>NA</v>
      </c>
      <c r="Q69" t="str">
        <f>d11B!Q69</f>
        <v>NA</v>
      </c>
      <c r="R69" t="str">
        <f>d11B!R69</f>
        <v>NA</v>
      </c>
      <c r="S69" t="str">
        <f>d11B!S69</f>
        <v>NA</v>
      </c>
      <c r="T69" t="b">
        <f>d11B!T69</f>
        <v>1</v>
      </c>
      <c r="U69" t="b">
        <f>d11B!U69</f>
        <v>0</v>
      </c>
      <c r="V69" t="str">
        <f>d11B!V69</f>
        <v>NA</v>
      </c>
      <c r="W69" t="b">
        <f>d11B!W69</f>
        <v>0</v>
      </c>
      <c r="X69" t="b">
        <f>d11B!X69</f>
        <v>0</v>
      </c>
      <c r="Y69" t="str">
        <f>d11B!Y69</f>
        <v>added age uncertainties based on power fit on LR04 uncertainties</v>
      </c>
      <c r="Z69">
        <f>d11B!Z69</f>
        <v>1409</v>
      </c>
    </row>
    <row r="70" spans="1:26">
      <c r="A70" t="str">
        <f>d11B!A70</f>
        <v>boron isotopes</v>
      </c>
      <c r="B70" t="str">
        <f>d11B!B70</f>
        <v>Anagnostou</v>
      </c>
      <c r="C70">
        <f>d11B!C70</f>
        <v>2020</v>
      </c>
      <c r="D70" t="str">
        <f>d11B!D70</f>
        <v>10.1038/s41467-020-17887-x</v>
      </c>
      <c r="E70">
        <f>d11B!E70</f>
        <v>51658.061981201172</v>
      </c>
      <c r="F70">
        <f>d11B!F70</f>
        <v>244.38561974184125</v>
      </c>
      <c r="G70">
        <f>d11B!G70</f>
        <v>244.38561974184125</v>
      </c>
      <c r="H70">
        <f>d11B!H70</f>
        <v>51.658061981201172</v>
      </c>
      <c r="I70">
        <f>d11B!I70</f>
        <v>0.24438561974184125</v>
      </c>
      <c r="J70">
        <f>d11B!J70</f>
        <v>0.24438561974184125</v>
      </c>
      <c r="K70">
        <f>d11B!K70</f>
        <v>1407.6714184192199</v>
      </c>
      <c r="L70">
        <f>d11B!L70</f>
        <v>418.56852172320009</v>
      </c>
      <c r="M70">
        <f>d11B!M70</f>
        <v>322.5667670737098</v>
      </c>
      <c r="N70" t="b">
        <f>d11B!N70</f>
        <v>1</v>
      </c>
      <c r="O70" t="b">
        <f>d11B!O70</f>
        <v>0</v>
      </c>
      <c r="P70" t="str">
        <f>d11B!P70</f>
        <v>NA</v>
      </c>
      <c r="Q70" t="str">
        <f>d11B!Q70</f>
        <v>NA</v>
      </c>
      <c r="R70" t="str">
        <f>d11B!R70</f>
        <v>NA</v>
      </c>
      <c r="S70" t="str">
        <f>d11B!S70</f>
        <v>NA</v>
      </c>
      <c r="T70" t="b">
        <f>d11B!T70</f>
        <v>1</v>
      </c>
      <c r="U70" t="b">
        <f>d11B!U70</f>
        <v>0</v>
      </c>
      <c r="V70" t="str">
        <f>d11B!V70</f>
        <v>NA</v>
      </c>
      <c r="W70" t="b">
        <f>d11B!W70</f>
        <v>0</v>
      </c>
      <c r="X70" t="b">
        <f>d11B!X70</f>
        <v>0</v>
      </c>
      <c r="Y70" t="str">
        <f>d11B!Y70</f>
        <v>added age uncertainties based on power fit on LR04 uncertainties</v>
      </c>
      <c r="Z70">
        <f>d11B!Z70</f>
        <v>1409</v>
      </c>
    </row>
    <row r="71" spans="1:26">
      <c r="A71" t="str">
        <f>d11B!A71</f>
        <v>boron isotopes</v>
      </c>
      <c r="B71" t="str">
        <f>d11B!B71</f>
        <v>Anagnostou</v>
      </c>
      <c r="C71">
        <f>d11B!C71</f>
        <v>2020</v>
      </c>
      <c r="D71" t="str">
        <f>d11B!D71</f>
        <v>10.1038/s41467-020-17887-x</v>
      </c>
      <c r="E71">
        <f>d11B!E71</f>
        <v>51711.231231689453</v>
      </c>
      <c r="F71">
        <f>d11B!F71</f>
        <v>244.62411868245198</v>
      </c>
      <c r="G71">
        <f>d11B!G71</f>
        <v>244.62411868245198</v>
      </c>
      <c r="H71">
        <f>d11B!H71</f>
        <v>51.711231231689453</v>
      </c>
      <c r="I71">
        <f>d11B!I71</f>
        <v>0.24462411868245199</v>
      </c>
      <c r="J71">
        <f>d11B!J71</f>
        <v>0.24462411868245199</v>
      </c>
      <c r="K71">
        <f>d11B!K71</f>
        <v>1911.9983488974401</v>
      </c>
      <c r="L71">
        <f>d11B!L71</f>
        <v>668.35590085940999</v>
      </c>
      <c r="M71">
        <f>d11B!M71</f>
        <v>490.95339336381994</v>
      </c>
      <c r="N71" t="b">
        <f>d11B!N71</f>
        <v>1</v>
      </c>
      <c r="O71" t="b">
        <f>d11B!O71</f>
        <v>0</v>
      </c>
      <c r="P71" t="str">
        <f>d11B!P71</f>
        <v>NA</v>
      </c>
      <c r="Q71" t="str">
        <f>d11B!Q71</f>
        <v>NA</v>
      </c>
      <c r="R71" t="str">
        <f>d11B!R71</f>
        <v>NA</v>
      </c>
      <c r="S71" t="str">
        <f>d11B!S71</f>
        <v>NA</v>
      </c>
      <c r="T71" t="b">
        <f>d11B!T71</f>
        <v>1</v>
      </c>
      <c r="U71" t="b">
        <f>d11B!U71</f>
        <v>0</v>
      </c>
      <c r="V71" t="str">
        <f>d11B!V71</f>
        <v>NA</v>
      </c>
      <c r="W71" t="b">
        <f>d11B!W71</f>
        <v>0</v>
      </c>
      <c r="X71" t="b">
        <f>d11B!X71</f>
        <v>0</v>
      </c>
      <c r="Y71" t="str">
        <f>d11B!Y71</f>
        <v>added age uncertainties based on power fit on LR04 uncertainties</v>
      </c>
      <c r="Z71">
        <f>d11B!Z71</f>
        <v>1409</v>
      </c>
    </row>
    <row r="72" spans="1:26">
      <c r="A72" t="str">
        <f>d11B!A72</f>
        <v>boron isotopes</v>
      </c>
      <c r="B72" t="str">
        <f>d11B!B72</f>
        <v>Anagnostou</v>
      </c>
      <c r="C72">
        <f>d11B!C72</f>
        <v>2020</v>
      </c>
      <c r="D72" t="str">
        <f>d11B!D72</f>
        <v>10.1038/s41467-020-17887-x</v>
      </c>
      <c r="E72">
        <f>d11B!E72</f>
        <v>52881.664276123047</v>
      </c>
      <c r="F72">
        <f>d11B!F72</f>
        <v>249.87108471056331</v>
      </c>
      <c r="G72">
        <f>d11B!G72</f>
        <v>249.87108471056331</v>
      </c>
      <c r="H72">
        <f>d11B!H72</f>
        <v>52.881664276123047</v>
      </c>
      <c r="I72">
        <f>d11B!I72</f>
        <v>0.2498710847105633</v>
      </c>
      <c r="J72">
        <f>d11B!J72</f>
        <v>0.2498710847105633</v>
      </c>
      <c r="K72">
        <f>d11B!K72</f>
        <v>1284.46894972566</v>
      </c>
      <c r="L72">
        <f>d11B!L72</f>
        <v>389.30056815297007</v>
      </c>
      <c r="M72">
        <f>d11B!M72</f>
        <v>284.37282116179983</v>
      </c>
      <c r="N72" t="b">
        <f>d11B!N72</f>
        <v>1</v>
      </c>
      <c r="O72" t="b">
        <f>d11B!O72</f>
        <v>0</v>
      </c>
      <c r="P72" t="str">
        <f>d11B!P72</f>
        <v>NA</v>
      </c>
      <c r="Q72" t="str">
        <f>d11B!Q72</f>
        <v>NA</v>
      </c>
      <c r="R72" t="str">
        <f>d11B!R72</f>
        <v>NA</v>
      </c>
      <c r="S72" t="str">
        <f>d11B!S72</f>
        <v>NA</v>
      </c>
      <c r="T72" t="b">
        <f>d11B!T72</f>
        <v>1</v>
      </c>
      <c r="U72" t="b">
        <f>d11B!U72</f>
        <v>0</v>
      </c>
      <c r="V72" t="str">
        <f>d11B!V72</f>
        <v>NA</v>
      </c>
      <c r="W72" t="b">
        <f>d11B!W72</f>
        <v>0</v>
      </c>
      <c r="X72" t="b">
        <f>d11B!X72</f>
        <v>0</v>
      </c>
      <c r="Y72" t="str">
        <f>d11B!Y72</f>
        <v>added age uncertainties based on power fit on LR04 uncertainties</v>
      </c>
      <c r="Z72">
        <f>d11B!Z72</f>
        <v>1409</v>
      </c>
    </row>
    <row r="73" spans="1:26">
      <c r="A73" t="str">
        <f>d11B!A73</f>
        <v>boron isotopes</v>
      </c>
      <c r="B73" t="str">
        <f>d11B!B73</f>
        <v>Anagnostou</v>
      </c>
      <c r="C73">
        <f>d11B!C73</f>
        <v>2020</v>
      </c>
      <c r="D73" t="str">
        <f>d11B!D73</f>
        <v>10.1038/s41467-020-17887-x</v>
      </c>
      <c r="E73">
        <f>d11B!E73</f>
        <v>52881.664276123047</v>
      </c>
      <c r="F73">
        <f>d11B!F73</f>
        <v>249.87108471056331</v>
      </c>
      <c r="G73">
        <f>d11B!G73</f>
        <v>249.87108471056331</v>
      </c>
      <c r="H73">
        <f>d11B!H73</f>
        <v>52.881664276123047</v>
      </c>
      <c r="I73">
        <f>d11B!I73</f>
        <v>0.2498710847105633</v>
      </c>
      <c r="J73">
        <f>d11B!J73</f>
        <v>0.2498710847105633</v>
      </c>
      <c r="K73">
        <f>d11B!K73</f>
        <v>940.434592113897</v>
      </c>
      <c r="L73">
        <f>d11B!L73</f>
        <v>252.460005634053</v>
      </c>
      <c r="M73">
        <f>d11B!M73</f>
        <v>207.17970402549497</v>
      </c>
      <c r="N73" t="b">
        <f>d11B!N73</f>
        <v>1</v>
      </c>
      <c r="O73" t="b">
        <f>d11B!O73</f>
        <v>0</v>
      </c>
      <c r="P73" t="str">
        <f>d11B!P73</f>
        <v>NA</v>
      </c>
      <c r="Q73" t="str">
        <f>d11B!Q73</f>
        <v>NA</v>
      </c>
      <c r="R73" t="str">
        <f>d11B!R73</f>
        <v>NA</v>
      </c>
      <c r="S73" t="str">
        <f>d11B!S73</f>
        <v>NA</v>
      </c>
      <c r="T73" t="b">
        <f>d11B!T73</f>
        <v>1</v>
      </c>
      <c r="U73" t="b">
        <f>d11B!U73</f>
        <v>0</v>
      </c>
      <c r="V73" t="str">
        <f>d11B!V73</f>
        <v>NA</v>
      </c>
      <c r="W73" t="b">
        <f>d11B!W73</f>
        <v>0</v>
      </c>
      <c r="X73" t="b">
        <f>d11B!X73</f>
        <v>0</v>
      </c>
      <c r="Y73" t="str">
        <f>d11B!Y73</f>
        <v>added age uncertainties based on power fit on LR04 uncertainties</v>
      </c>
      <c r="Z73">
        <f>d11B!Z73</f>
        <v>1409</v>
      </c>
    </row>
    <row r="74" spans="1:26">
      <c r="A74" t="str">
        <f>d11B!A74</f>
        <v>boron isotopes</v>
      </c>
      <c r="B74" t="str">
        <f>d11B!B74</f>
        <v>Anagnostou</v>
      </c>
      <c r="C74">
        <f>d11B!C74</f>
        <v>2020</v>
      </c>
      <c r="D74" t="str">
        <f>d11B!D74</f>
        <v>10.1038/s41467-020-17887-x</v>
      </c>
      <c r="E74">
        <f>d11B!E74</f>
        <v>53871.471405029297</v>
      </c>
      <c r="F74">
        <f>d11B!F74</f>
        <v>254.30361994390523</v>
      </c>
      <c r="G74">
        <f>d11B!G74</f>
        <v>254.30361994390523</v>
      </c>
      <c r="H74">
        <f>d11B!H74</f>
        <v>53.871471405029297</v>
      </c>
      <c r="I74">
        <f>d11B!I74</f>
        <v>0.25430361994390521</v>
      </c>
      <c r="J74">
        <f>d11B!J74</f>
        <v>0.25430361994390521</v>
      </c>
      <c r="K74">
        <f>d11B!K74</f>
        <v>869.39693620267803</v>
      </c>
      <c r="L74">
        <f>d11B!L74</f>
        <v>228.19276892532184</v>
      </c>
      <c r="M74">
        <f>d11B!M74</f>
        <v>196.85038232290299</v>
      </c>
      <c r="N74" t="b">
        <f>d11B!N74</f>
        <v>1</v>
      </c>
      <c r="O74" t="b">
        <f>d11B!O74</f>
        <v>0</v>
      </c>
      <c r="P74" t="str">
        <f>d11B!P74</f>
        <v>NA</v>
      </c>
      <c r="Q74" t="str">
        <f>d11B!Q74</f>
        <v>NA</v>
      </c>
      <c r="R74" t="str">
        <f>d11B!R74</f>
        <v>NA</v>
      </c>
      <c r="S74" t="str">
        <f>d11B!S74</f>
        <v>NA</v>
      </c>
      <c r="T74" t="b">
        <f>d11B!T74</f>
        <v>1</v>
      </c>
      <c r="U74" t="b">
        <f>d11B!U74</f>
        <v>0</v>
      </c>
      <c r="V74" t="str">
        <f>d11B!V74</f>
        <v>NA</v>
      </c>
      <c r="W74" t="b">
        <f>d11B!W74</f>
        <v>0</v>
      </c>
      <c r="X74" t="b">
        <f>d11B!X74</f>
        <v>0</v>
      </c>
      <c r="Y74" t="str">
        <f>d11B!Y74</f>
        <v>added age uncertainties based on power fit on LR04 uncertainties</v>
      </c>
      <c r="Z74">
        <f>d11B!Z74</f>
        <v>1409</v>
      </c>
    </row>
    <row r="75" spans="1:26">
      <c r="A75" t="str">
        <f>d11B!A75</f>
        <v>boron isotopes</v>
      </c>
      <c r="B75" t="str">
        <f>d11B!B75</f>
        <v>Anagnostou</v>
      </c>
      <c r="C75">
        <f>d11B!C75</f>
        <v>2020</v>
      </c>
      <c r="D75" t="str">
        <f>d11B!D75</f>
        <v>10.1038/s41467-020-17887-x</v>
      </c>
      <c r="E75">
        <f>d11B!E75</f>
        <v>32980</v>
      </c>
      <c r="F75">
        <f>d11B!F75</f>
        <v>159.69207349270397</v>
      </c>
      <c r="G75">
        <f>d11B!G75</f>
        <v>159.69207349270397</v>
      </c>
      <c r="H75">
        <f>d11B!H75</f>
        <v>32.979999999999997</v>
      </c>
      <c r="I75">
        <f>d11B!I75</f>
        <v>0.15969207349270398</v>
      </c>
      <c r="J75">
        <f>d11B!J75</f>
        <v>0.15969207349270398</v>
      </c>
      <c r="K75">
        <f>d11B!K75</f>
        <v>573.28179238461803</v>
      </c>
      <c r="L75">
        <f>d11B!L75</f>
        <v>118.58513179487193</v>
      </c>
      <c r="M75">
        <f>d11B!M75</f>
        <v>93.224072665648009</v>
      </c>
      <c r="N75" t="b">
        <f>d11B!N75</f>
        <v>1</v>
      </c>
      <c r="O75" t="b">
        <f>d11B!O75</f>
        <v>0</v>
      </c>
      <c r="P75" t="str">
        <f>d11B!P75</f>
        <v>NA</v>
      </c>
      <c r="Q75" t="str">
        <f>d11B!Q75</f>
        <v>NA</v>
      </c>
      <c r="R75" t="str">
        <f>d11B!R75</f>
        <v>NA</v>
      </c>
      <c r="S75" t="str">
        <f>d11B!S75</f>
        <v>NA</v>
      </c>
      <c r="T75" t="b">
        <f>d11B!T75</f>
        <v>1</v>
      </c>
      <c r="U75" t="b">
        <f>d11B!U75</f>
        <v>0</v>
      </c>
      <c r="V75" t="str">
        <f>d11B!V75</f>
        <v>NA</v>
      </c>
      <c r="W75" t="b">
        <f>d11B!W75</f>
        <v>0</v>
      </c>
      <c r="X75" t="b">
        <f>d11B!X75</f>
        <v>0</v>
      </c>
      <c r="Y75" t="str">
        <f>d11B!Y75</f>
        <v>added age uncertainties based on power fit on LR04 uncertainties</v>
      </c>
      <c r="Z75" t="str">
        <f>d11B!Z75</f>
        <v>TDP17</v>
      </c>
    </row>
    <row r="76" spans="1:26">
      <c r="A76" t="str">
        <f>d11B!A76</f>
        <v>boron isotopes</v>
      </c>
      <c r="B76" t="str">
        <f>d11B!B76</f>
        <v>Anagnostou</v>
      </c>
      <c r="C76">
        <f>d11B!C76</f>
        <v>2020</v>
      </c>
      <c r="D76" t="str">
        <f>d11B!D76</f>
        <v>10.1038/s41467-020-17887-x</v>
      </c>
      <c r="E76">
        <f>d11B!E76</f>
        <v>33170</v>
      </c>
      <c r="F76">
        <f>d11B!F76</f>
        <v>160.56428454278463</v>
      </c>
      <c r="G76">
        <f>d11B!G76</f>
        <v>160.56428454278463</v>
      </c>
      <c r="H76">
        <f>d11B!H76</f>
        <v>33.17</v>
      </c>
      <c r="I76">
        <f>d11B!I76</f>
        <v>0.16056428454278462</v>
      </c>
      <c r="J76">
        <f>d11B!J76</f>
        <v>0.16056428454278462</v>
      </c>
      <c r="K76">
        <f>d11B!K76</f>
        <v>734.17211009026698</v>
      </c>
      <c r="L76">
        <f>d11B!L76</f>
        <v>155.36259343900599</v>
      </c>
      <c r="M76">
        <f>d11B!M76</f>
        <v>116.502189791967</v>
      </c>
      <c r="N76" t="b">
        <f>d11B!N76</f>
        <v>1</v>
      </c>
      <c r="O76" t="b">
        <f>d11B!O76</f>
        <v>0</v>
      </c>
      <c r="P76" t="str">
        <f>d11B!P76</f>
        <v>NA</v>
      </c>
      <c r="Q76" t="str">
        <f>d11B!Q76</f>
        <v>NA</v>
      </c>
      <c r="R76" t="str">
        <f>d11B!R76</f>
        <v>NA</v>
      </c>
      <c r="S76" t="str">
        <f>d11B!S76</f>
        <v>NA</v>
      </c>
      <c r="T76" t="b">
        <f>d11B!T76</f>
        <v>1</v>
      </c>
      <c r="U76" t="b">
        <f>d11B!U76</f>
        <v>0</v>
      </c>
      <c r="V76" t="str">
        <f>d11B!V76</f>
        <v>NA</v>
      </c>
      <c r="W76" t="b">
        <f>d11B!W76</f>
        <v>0</v>
      </c>
      <c r="X76" t="b">
        <f>d11B!X76</f>
        <v>0</v>
      </c>
      <c r="Y76" t="str">
        <f>d11B!Y76</f>
        <v>added age uncertainties based on power fit on LR04 uncertainties</v>
      </c>
      <c r="Z76" t="str">
        <f>d11B!Z76</f>
        <v>TDP17</v>
      </c>
    </row>
    <row r="77" spans="1:26">
      <c r="A77" t="str">
        <f>d11B!A77</f>
        <v>boron isotopes</v>
      </c>
      <c r="B77" t="str">
        <f>d11B!B77</f>
        <v>Anagnostou</v>
      </c>
      <c r="C77">
        <f>d11B!C77</f>
        <v>2020</v>
      </c>
      <c r="D77" t="str">
        <f>d11B!D77</f>
        <v>10.1038/s41467-020-17887-x</v>
      </c>
      <c r="E77">
        <f>d11B!E77</f>
        <v>33330</v>
      </c>
      <c r="F77">
        <f>d11B!F77</f>
        <v>161.29857729472397</v>
      </c>
      <c r="G77">
        <f>d11B!G77</f>
        <v>161.29857729472397</v>
      </c>
      <c r="H77">
        <f>d11B!H77</f>
        <v>33.33</v>
      </c>
      <c r="I77">
        <f>d11B!I77</f>
        <v>0.16129857729472397</v>
      </c>
      <c r="J77">
        <f>d11B!J77</f>
        <v>0.16129857729472397</v>
      </c>
      <c r="K77">
        <f>d11B!K77</f>
        <v>931.03723324817497</v>
      </c>
      <c r="L77">
        <f>d11B!L77</f>
        <v>187.53315367889491</v>
      </c>
      <c r="M77">
        <f>d11B!M77</f>
        <v>164.72082913836402</v>
      </c>
      <c r="N77" t="b">
        <f>d11B!N77</f>
        <v>1</v>
      </c>
      <c r="O77" t="b">
        <f>d11B!O77</f>
        <v>0</v>
      </c>
      <c r="P77" t="str">
        <f>d11B!P77</f>
        <v>NA</v>
      </c>
      <c r="Q77" t="str">
        <f>d11B!Q77</f>
        <v>NA</v>
      </c>
      <c r="R77" t="str">
        <f>d11B!R77</f>
        <v>NA</v>
      </c>
      <c r="S77" t="str">
        <f>d11B!S77</f>
        <v>NA</v>
      </c>
      <c r="T77" t="b">
        <f>d11B!T77</f>
        <v>1</v>
      </c>
      <c r="U77" t="b">
        <f>d11B!U77</f>
        <v>0</v>
      </c>
      <c r="V77" t="str">
        <f>d11B!V77</f>
        <v>NA</v>
      </c>
      <c r="W77" t="b">
        <f>d11B!W77</f>
        <v>0</v>
      </c>
      <c r="X77" t="b">
        <f>d11B!X77</f>
        <v>0</v>
      </c>
      <c r="Y77" t="str">
        <f>d11B!Y77</f>
        <v>added age uncertainties based on power fit on LR04 uncertainties</v>
      </c>
      <c r="Z77" t="str">
        <f>d11B!Z77</f>
        <v>TDP17</v>
      </c>
    </row>
    <row r="78" spans="1:26">
      <c r="A78" t="str">
        <f>d11B!A78</f>
        <v>boron isotopes</v>
      </c>
      <c r="B78" t="str">
        <f>d11B!B78</f>
        <v>Anagnostou</v>
      </c>
      <c r="C78">
        <f>d11B!C78</f>
        <v>2020</v>
      </c>
      <c r="D78" t="str">
        <f>d11B!D78</f>
        <v>10.1038/s41467-020-17887-x</v>
      </c>
      <c r="E78">
        <f>d11B!E78</f>
        <v>33380</v>
      </c>
      <c r="F78">
        <f>d11B!F78</f>
        <v>161.52800629513231</v>
      </c>
      <c r="G78">
        <f>d11B!G78</f>
        <v>161.52800629513231</v>
      </c>
      <c r="H78">
        <f>d11B!H78</f>
        <v>33.380000000000003</v>
      </c>
      <c r="I78">
        <f>d11B!I78</f>
        <v>0.16152800629513231</v>
      </c>
      <c r="J78">
        <f>d11B!J78</f>
        <v>0.16152800629513231</v>
      </c>
      <c r="K78">
        <f>d11B!K78</f>
        <v>964.47147446284396</v>
      </c>
      <c r="L78">
        <f>d11B!L78</f>
        <v>226.87255663686608</v>
      </c>
      <c r="M78">
        <f>d11B!M78</f>
        <v>166.69696747820797</v>
      </c>
      <c r="N78" t="b">
        <f>d11B!N78</f>
        <v>1</v>
      </c>
      <c r="O78" t="b">
        <f>d11B!O78</f>
        <v>0</v>
      </c>
      <c r="P78" t="str">
        <f>d11B!P78</f>
        <v>NA</v>
      </c>
      <c r="Q78" t="str">
        <f>d11B!Q78</f>
        <v>NA</v>
      </c>
      <c r="R78" t="str">
        <f>d11B!R78</f>
        <v>NA</v>
      </c>
      <c r="S78" t="str">
        <f>d11B!S78</f>
        <v>NA</v>
      </c>
      <c r="T78" t="b">
        <f>d11B!T78</f>
        <v>1</v>
      </c>
      <c r="U78" t="b">
        <f>d11B!U78</f>
        <v>0</v>
      </c>
      <c r="V78" t="str">
        <f>d11B!V78</f>
        <v>NA</v>
      </c>
      <c r="W78" t="b">
        <f>d11B!W78</f>
        <v>0</v>
      </c>
      <c r="X78" t="b">
        <f>d11B!X78</f>
        <v>0</v>
      </c>
      <c r="Y78" t="str">
        <f>d11B!Y78</f>
        <v>added age uncertainties based on power fit on LR04 uncertainties</v>
      </c>
      <c r="Z78" t="str">
        <f>d11B!Z78</f>
        <v>TDP12</v>
      </c>
    </row>
    <row r="79" spans="1:26">
      <c r="A79" t="str">
        <f>d11B!A79</f>
        <v>boron isotopes</v>
      </c>
      <c r="B79" t="str">
        <f>d11B!B79</f>
        <v>Anagnostou</v>
      </c>
      <c r="C79">
        <f>d11B!C79</f>
        <v>2020</v>
      </c>
      <c r="D79" t="str">
        <f>d11B!D79</f>
        <v>10.1038/s41467-020-17887-x</v>
      </c>
      <c r="E79">
        <f>d11B!E79</f>
        <v>33590</v>
      </c>
      <c r="F79">
        <f>d11B!F79</f>
        <v>162.49141403525249</v>
      </c>
      <c r="G79">
        <f>d11B!G79</f>
        <v>162.49141403525249</v>
      </c>
      <c r="H79">
        <f>d11B!H79</f>
        <v>33.590000000000003</v>
      </c>
      <c r="I79">
        <f>d11B!I79</f>
        <v>0.1624914140352525</v>
      </c>
      <c r="J79">
        <f>d11B!J79</f>
        <v>0.1624914140352525</v>
      </c>
      <c r="K79">
        <f>d11B!K79</f>
        <v>722.47237610190905</v>
      </c>
      <c r="L79">
        <f>d11B!L79</f>
        <v>131.73181724547396</v>
      </c>
      <c r="M79">
        <f>d11B!M79</f>
        <v>119.59754153636004</v>
      </c>
      <c r="N79" t="b">
        <f>d11B!N79</f>
        <v>1</v>
      </c>
      <c r="O79" t="b">
        <f>d11B!O79</f>
        <v>0</v>
      </c>
      <c r="P79" t="str">
        <f>d11B!P79</f>
        <v>NA</v>
      </c>
      <c r="Q79" t="str">
        <f>d11B!Q79</f>
        <v>NA</v>
      </c>
      <c r="R79" t="str">
        <f>d11B!R79</f>
        <v>NA</v>
      </c>
      <c r="S79" t="str">
        <f>d11B!S79</f>
        <v>NA</v>
      </c>
      <c r="T79" t="b">
        <f>d11B!T79</f>
        <v>1</v>
      </c>
      <c r="U79" t="b">
        <f>d11B!U79</f>
        <v>0</v>
      </c>
      <c r="V79" t="str">
        <f>d11B!V79</f>
        <v>NA</v>
      </c>
      <c r="W79" t="b">
        <f>d11B!W79</f>
        <v>0</v>
      </c>
      <c r="X79" t="b">
        <f>d11B!X79</f>
        <v>0</v>
      </c>
      <c r="Y79" t="str">
        <f>d11B!Y79</f>
        <v>added age uncertainties based on power fit on LR04 uncertainties</v>
      </c>
      <c r="Z79" t="str">
        <f>d11B!Z79</f>
        <v>TDP17</v>
      </c>
    </row>
    <row r="80" spans="1:26">
      <c r="A80" t="str">
        <f>d11B!A80</f>
        <v>boron isotopes</v>
      </c>
      <c r="B80" t="str">
        <f>d11B!B80</f>
        <v>Anagnostou</v>
      </c>
      <c r="C80">
        <f>d11B!C80</f>
        <v>2020</v>
      </c>
      <c r="D80" t="str">
        <f>d11B!D80</f>
        <v>10.1038/s41467-020-17887-x</v>
      </c>
      <c r="E80">
        <f>d11B!E80</f>
        <v>33960</v>
      </c>
      <c r="F80">
        <f>d11B!F80</f>
        <v>164.18808897871091</v>
      </c>
      <c r="G80">
        <f>d11B!G80</f>
        <v>164.18808897871091</v>
      </c>
      <c r="H80">
        <f>d11B!H80</f>
        <v>33.96</v>
      </c>
      <c r="I80">
        <f>d11B!I80</f>
        <v>0.1641880889787109</v>
      </c>
      <c r="J80">
        <f>d11B!J80</f>
        <v>0.1641880889787109</v>
      </c>
      <c r="K80">
        <f>d11B!K80</f>
        <v>952.24550038964901</v>
      </c>
      <c r="L80">
        <f>d11B!L80</f>
        <v>192.67988823247094</v>
      </c>
      <c r="M80">
        <f>d11B!M80</f>
        <v>175.13179721567906</v>
      </c>
      <c r="N80" t="b">
        <f>d11B!N80</f>
        <v>1</v>
      </c>
      <c r="O80" t="b">
        <f>d11B!O80</f>
        <v>0</v>
      </c>
      <c r="P80" t="str">
        <f>d11B!P80</f>
        <v>NA</v>
      </c>
      <c r="Q80" t="str">
        <f>d11B!Q80</f>
        <v>NA</v>
      </c>
      <c r="R80" t="str">
        <f>d11B!R80</f>
        <v>NA</v>
      </c>
      <c r="S80" t="str">
        <f>d11B!S80</f>
        <v>NA</v>
      </c>
      <c r="T80" t="b">
        <f>d11B!T80</f>
        <v>1</v>
      </c>
      <c r="U80" t="b">
        <f>d11B!U80</f>
        <v>0</v>
      </c>
      <c r="V80" t="str">
        <f>d11B!V80</f>
        <v>NA</v>
      </c>
      <c r="W80" t="b">
        <f>d11B!W80</f>
        <v>0</v>
      </c>
      <c r="X80" t="b">
        <f>d11B!X80</f>
        <v>0</v>
      </c>
      <c r="Y80" t="str">
        <f>d11B!Y80</f>
        <v>added age uncertainties based on power fit on LR04 uncertainties</v>
      </c>
      <c r="Z80" t="str">
        <f>d11B!Z80</f>
        <v>TDP12</v>
      </c>
    </row>
    <row r="81" spans="1:26">
      <c r="A81" t="str">
        <f>d11B!A81</f>
        <v>boron isotopes</v>
      </c>
      <c r="B81" t="str">
        <f>d11B!B81</f>
        <v>Anagnostou</v>
      </c>
      <c r="C81">
        <f>d11B!C81</f>
        <v>2020</v>
      </c>
      <c r="D81" t="str">
        <f>d11B!D81</f>
        <v>10.1038/s41467-020-17887-x</v>
      </c>
      <c r="E81">
        <f>d11B!E81</f>
        <v>34210</v>
      </c>
      <c r="F81">
        <f>d11B!F81</f>
        <v>165.33394836394834</v>
      </c>
      <c r="G81">
        <f>d11B!G81</f>
        <v>165.33394836394834</v>
      </c>
      <c r="H81">
        <f>d11B!H81</f>
        <v>34.21</v>
      </c>
      <c r="I81">
        <f>d11B!I81</f>
        <v>0.16533394836394832</v>
      </c>
      <c r="J81">
        <f>d11B!J81</f>
        <v>0.16533394836394832</v>
      </c>
      <c r="K81">
        <f>d11B!K81</f>
        <v>1007.8548212353799</v>
      </c>
      <c r="L81">
        <f>d11B!L81</f>
        <v>220.19871100143018</v>
      </c>
      <c r="M81">
        <f>d11B!M81</f>
        <v>171.03297577281194</v>
      </c>
      <c r="N81" t="b">
        <f>d11B!N81</f>
        <v>1</v>
      </c>
      <c r="O81" t="b">
        <f>d11B!O81</f>
        <v>0</v>
      </c>
      <c r="P81" t="str">
        <f>d11B!P81</f>
        <v>NA</v>
      </c>
      <c r="Q81" t="str">
        <f>d11B!Q81</f>
        <v>NA</v>
      </c>
      <c r="R81" t="str">
        <f>d11B!R81</f>
        <v>NA</v>
      </c>
      <c r="S81" t="str">
        <f>d11B!S81</f>
        <v>NA</v>
      </c>
      <c r="T81" t="b">
        <f>d11B!T81</f>
        <v>1</v>
      </c>
      <c r="U81" t="b">
        <f>d11B!U81</f>
        <v>0</v>
      </c>
      <c r="V81" t="str">
        <f>d11B!V81</f>
        <v>NA</v>
      </c>
      <c r="W81" t="b">
        <f>d11B!W81</f>
        <v>0</v>
      </c>
      <c r="X81" t="b">
        <f>d11B!X81</f>
        <v>0</v>
      </c>
      <c r="Y81" t="str">
        <f>d11B!Y81</f>
        <v>added age uncertainties based on power fit on LR04 uncertainties</v>
      </c>
      <c r="Z81" t="str">
        <f>d11B!Z81</f>
        <v>TDP12</v>
      </c>
    </row>
    <row r="82" spans="1:26">
      <c r="A82" t="str">
        <f>d11B!A82</f>
        <v>boron isotopes</v>
      </c>
      <c r="B82" t="str">
        <f>d11B!B82</f>
        <v>Anagnostou</v>
      </c>
      <c r="C82">
        <f>d11B!C82</f>
        <v>2020</v>
      </c>
      <c r="D82" t="str">
        <f>d11B!D82</f>
        <v>10.1038/s41467-020-17887-x</v>
      </c>
      <c r="E82">
        <f>d11B!E82</f>
        <v>34420</v>
      </c>
      <c r="F82">
        <f>d11B!F82</f>
        <v>166.29613496237994</v>
      </c>
      <c r="G82">
        <f>d11B!G82</f>
        <v>166.29613496237994</v>
      </c>
      <c r="H82">
        <f>d11B!H82</f>
        <v>34.42</v>
      </c>
      <c r="I82">
        <f>d11B!I82</f>
        <v>0.16629613496237994</v>
      </c>
      <c r="J82">
        <f>d11B!J82</f>
        <v>0.16629613496237994</v>
      </c>
      <c r="K82">
        <f>d11B!K82</f>
        <v>989.6238469090689</v>
      </c>
      <c r="L82">
        <f>d11B!L82</f>
        <v>273.98254174188116</v>
      </c>
      <c r="M82">
        <f>d11B!M82</f>
        <v>204.62580818290496</v>
      </c>
      <c r="N82" t="b">
        <f>d11B!N82</f>
        <v>1</v>
      </c>
      <c r="O82" t="b">
        <f>d11B!O82</f>
        <v>0</v>
      </c>
      <c r="P82" t="str">
        <f>d11B!P82</f>
        <v>NA</v>
      </c>
      <c r="Q82" t="str">
        <f>d11B!Q82</f>
        <v>NA</v>
      </c>
      <c r="R82" t="str">
        <f>d11B!R82</f>
        <v>NA</v>
      </c>
      <c r="S82" t="str">
        <f>d11B!S82</f>
        <v>NA</v>
      </c>
      <c r="T82" t="b">
        <f>d11B!T82</f>
        <v>1</v>
      </c>
      <c r="U82" t="b">
        <f>d11B!U82</f>
        <v>0</v>
      </c>
      <c r="V82" t="str">
        <f>d11B!V82</f>
        <v>NA</v>
      </c>
      <c r="W82" t="b">
        <f>d11B!W82</f>
        <v>0</v>
      </c>
      <c r="X82" t="b">
        <f>d11B!X82</f>
        <v>0</v>
      </c>
      <c r="Y82" t="str">
        <f>d11B!Y82</f>
        <v>added age uncertainties based on power fit on LR04 uncertainties</v>
      </c>
      <c r="Z82" t="str">
        <f>d11B!Z82</f>
        <v>TDP12</v>
      </c>
    </row>
    <row r="83" spans="1:26">
      <c r="A83" t="str">
        <f>d11B!A83</f>
        <v>boron isotopes</v>
      </c>
      <c r="B83" t="str">
        <f>d11B!B83</f>
        <v>Anagnostou</v>
      </c>
      <c r="C83">
        <f>d11B!C83</f>
        <v>2020</v>
      </c>
      <c r="D83" t="str">
        <f>d11B!D83</f>
        <v>10.1038/s41467-020-17887-x</v>
      </c>
      <c r="E83">
        <f>d11B!E83</f>
        <v>34630</v>
      </c>
      <c r="F83">
        <f>d11B!F83</f>
        <v>167.25801752017631</v>
      </c>
      <c r="G83">
        <f>d11B!G83</f>
        <v>167.25801752017631</v>
      </c>
      <c r="H83">
        <f>d11B!H83</f>
        <v>34.630000000000003</v>
      </c>
      <c r="I83">
        <f>d11B!I83</f>
        <v>0.1672580175201763</v>
      </c>
      <c r="J83">
        <f>d11B!J83</f>
        <v>0.1672580175201763</v>
      </c>
      <c r="K83">
        <f>d11B!K83</f>
        <v>837.45270392310897</v>
      </c>
      <c r="L83">
        <f>d11B!L83</f>
        <v>239.31855288315103</v>
      </c>
      <c r="M83">
        <f>d11B!M83</f>
        <v>176.48111006796591</v>
      </c>
      <c r="N83" t="b">
        <f>d11B!N83</f>
        <v>1</v>
      </c>
      <c r="O83" t="b">
        <f>d11B!O83</f>
        <v>0</v>
      </c>
      <c r="P83" t="str">
        <f>d11B!P83</f>
        <v>NA</v>
      </c>
      <c r="Q83" t="str">
        <f>d11B!Q83</f>
        <v>NA</v>
      </c>
      <c r="R83" t="str">
        <f>d11B!R83</f>
        <v>NA</v>
      </c>
      <c r="S83" t="str">
        <f>d11B!S83</f>
        <v>NA</v>
      </c>
      <c r="T83" t="b">
        <f>d11B!T83</f>
        <v>1</v>
      </c>
      <c r="U83" t="b">
        <f>d11B!U83</f>
        <v>0</v>
      </c>
      <c r="V83" t="str">
        <f>d11B!V83</f>
        <v>NA</v>
      </c>
      <c r="W83" t="b">
        <f>d11B!W83</f>
        <v>0</v>
      </c>
      <c r="X83" t="b">
        <f>d11B!X83</f>
        <v>0</v>
      </c>
      <c r="Y83" t="str">
        <f>d11B!Y83</f>
        <v>added age uncertainties based on power fit on LR04 uncertainties</v>
      </c>
      <c r="Z83" t="str">
        <f>d11B!Z83</f>
        <v>TDP12</v>
      </c>
    </row>
    <row r="84" spans="1:26">
      <c r="A84" t="str">
        <f>d11B!A84</f>
        <v>boron isotopes</v>
      </c>
      <c r="B84" t="str">
        <f>d11B!B84</f>
        <v>Anagnostou</v>
      </c>
      <c r="C84">
        <f>d11B!C84</f>
        <v>2020</v>
      </c>
      <c r="D84" t="str">
        <f>d11B!D84</f>
        <v>10.1038/s41467-020-17887-x</v>
      </c>
      <c r="E84">
        <f>d11B!E84</f>
        <v>36900</v>
      </c>
      <c r="F84">
        <f>d11B!F84</f>
        <v>600</v>
      </c>
      <c r="G84">
        <f>d11B!G84</f>
        <v>600</v>
      </c>
      <c r="H84">
        <f>d11B!H84</f>
        <v>36.9</v>
      </c>
      <c r="I84">
        <f>d11B!I84</f>
        <v>0.6</v>
      </c>
      <c r="J84">
        <f>d11B!J84</f>
        <v>0.6</v>
      </c>
      <c r="K84">
        <f>d11B!K84</f>
        <v>805.11003214300808</v>
      </c>
      <c r="L84">
        <f>d11B!L84</f>
        <v>232.71581316402194</v>
      </c>
      <c r="M84">
        <f>d11B!M84</f>
        <v>185.62900571268108</v>
      </c>
      <c r="N84" t="b">
        <f>d11B!N84</f>
        <v>1</v>
      </c>
      <c r="O84" t="b">
        <f>d11B!O84</f>
        <v>0</v>
      </c>
      <c r="P84" t="str">
        <f>d11B!P84</f>
        <v>NA</v>
      </c>
      <c r="Q84" t="str">
        <f>d11B!Q84</f>
        <v>NA</v>
      </c>
      <c r="R84" t="str">
        <f>d11B!R84</f>
        <v>NA</v>
      </c>
      <c r="S84" t="str">
        <f>d11B!S84</f>
        <v>NA</v>
      </c>
      <c r="T84" t="b">
        <f>d11B!T84</f>
        <v>1</v>
      </c>
      <c r="U84" t="b">
        <f>d11B!U84</f>
        <v>0</v>
      </c>
      <c r="V84" t="str">
        <f>d11B!V84</f>
        <v>NA</v>
      </c>
      <c r="W84" t="b">
        <f>d11B!W84</f>
        <v>0</v>
      </c>
      <c r="X84" t="b">
        <f>d11B!X84</f>
        <v>0</v>
      </c>
      <c r="Y84" t="str">
        <f>d11B!Y84</f>
        <v>NA</v>
      </c>
      <c r="Z84" t="str">
        <f>d11B!Z84</f>
        <v>TDP3</v>
      </c>
    </row>
    <row r="85" spans="1:26">
      <c r="A85" t="str">
        <f>d11B!A85</f>
        <v>boron isotopes</v>
      </c>
      <c r="B85" t="str">
        <f>d11B!B85</f>
        <v>Anagnostou</v>
      </c>
      <c r="C85">
        <f>d11B!C85</f>
        <v>2020</v>
      </c>
      <c r="D85" t="str">
        <f>d11B!D85</f>
        <v>10.1038/s41467-020-17887-x</v>
      </c>
      <c r="E85">
        <f>d11B!E85</f>
        <v>40300</v>
      </c>
      <c r="F85">
        <f>d11B!F85</f>
        <v>300</v>
      </c>
      <c r="G85">
        <f>d11B!G85</f>
        <v>300</v>
      </c>
      <c r="H85">
        <f>d11B!H85</f>
        <v>40.299999999999997</v>
      </c>
      <c r="I85">
        <f>d11B!I85</f>
        <v>0.3</v>
      </c>
      <c r="J85">
        <f>d11B!J85</f>
        <v>0.3</v>
      </c>
      <c r="K85">
        <f>d11B!K85</f>
        <v>681.22779745217304</v>
      </c>
      <c r="L85">
        <f>d11B!L85</f>
        <v>148.70780472885895</v>
      </c>
      <c r="M85">
        <f>d11B!M85</f>
        <v>121.84665223806508</v>
      </c>
      <c r="N85" t="b">
        <f>d11B!N85</f>
        <v>1</v>
      </c>
      <c r="O85" t="b">
        <f>d11B!O85</f>
        <v>0</v>
      </c>
      <c r="P85" t="str">
        <f>d11B!P85</f>
        <v>NA</v>
      </c>
      <c r="Q85" t="str">
        <f>d11B!Q85</f>
        <v>NA</v>
      </c>
      <c r="R85" t="str">
        <f>d11B!R85</f>
        <v>NA</v>
      </c>
      <c r="S85" t="str">
        <f>d11B!S85</f>
        <v>NA</v>
      </c>
      <c r="T85" t="b">
        <f>d11B!T85</f>
        <v>1</v>
      </c>
      <c r="U85" t="b">
        <f>d11B!U85</f>
        <v>0</v>
      </c>
      <c r="V85" t="str">
        <f>d11B!V85</f>
        <v>NA</v>
      </c>
      <c r="W85" t="b">
        <f>d11B!W85</f>
        <v>0</v>
      </c>
      <c r="X85" t="b">
        <f>d11B!X85</f>
        <v>0</v>
      </c>
      <c r="Y85" t="str">
        <f>d11B!Y85</f>
        <v>NA</v>
      </c>
      <c r="Z85" t="str">
        <f>d11B!Z85</f>
        <v>TDP2</v>
      </c>
    </row>
    <row r="86" spans="1:26">
      <c r="A86" t="str">
        <f>d11B!A86</f>
        <v>boron isotopes</v>
      </c>
      <c r="B86" t="str">
        <f>d11B!B86</f>
        <v>Anagnostou</v>
      </c>
      <c r="C86">
        <f>d11B!C86</f>
        <v>2020</v>
      </c>
      <c r="D86" t="str">
        <f>d11B!D86</f>
        <v>10.1038/s41467-020-17887-x</v>
      </c>
      <c r="E86">
        <f>d11B!E86</f>
        <v>44400</v>
      </c>
      <c r="F86">
        <f>d11B!F86</f>
        <v>100</v>
      </c>
      <c r="G86">
        <f>d11B!G86</f>
        <v>400</v>
      </c>
      <c r="H86">
        <f>d11B!H86</f>
        <v>44.4</v>
      </c>
      <c r="I86">
        <f>d11B!I86</f>
        <v>0.1</v>
      </c>
      <c r="J86">
        <f>d11B!J86</f>
        <v>0.4</v>
      </c>
      <c r="K86">
        <f>d11B!K86</f>
        <v>966.51843113118593</v>
      </c>
      <c r="L86">
        <f>d11B!L86</f>
        <v>196.36578650171418</v>
      </c>
      <c r="M86">
        <f>d11B!M86</f>
        <v>176.35512258250594</v>
      </c>
      <c r="N86" t="b">
        <f>d11B!N86</f>
        <v>1</v>
      </c>
      <c r="O86" t="b">
        <f>d11B!O86</f>
        <v>0</v>
      </c>
      <c r="P86" t="str">
        <f>d11B!P86</f>
        <v>NA</v>
      </c>
      <c r="Q86" t="str">
        <f>d11B!Q86</f>
        <v>NA</v>
      </c>
      <c r="R86" t="str">
        <f>d11B!R86</f>
        <v>NA</v>
      </c>
      <c r="S86" t="str">
        <f>d11B!S86</f>
        <v>NA</v>
      </c>
      <c r="T86" t="b">
        <f>d11B!T86</f>
        <v>1</v>
      </c>
      <c r="U86" t="b">
        <f>d11B!U86</f>
        <v>0</v>
      </c>
      <c r="V86" t="str">
        <f>d11B!V86</f>
        <v>NA</v>
      </c>
      <c r="W86" t="b">
        <f>d11B!W86</f>
        <v>0</v>
      </c>
      <c r="X86" t="b">
        <f>d11B!X86</f>
        <v>0</v>
      </c>
      <c r="Y86" t="str">
        <f>d11B!Y86</f>
        <v>NA</v>
      </c>
      <c r="Z86" t="str">
        <f>d11B!Z86</f>
        <v>TDP2</v>
      </c>
    </row>
    <row r="87" spans="1:26">
      <c r="A87" t="str">
        <f>d11B!A87</f>
        <v>boron isotopes</v>
      </c>
      <c r="B87" t="str">
        <f>d11B!B87</f>
        <v>Anagnostou</v>
      </c>
      <c r="C87">
        <f>d11B!C87</f>
        <v>2020</v>
      </c>
      <c r="D87" t="str">
        <f>d11B!D87</f>
        <v>10.1038/s41467-020-17887-x</v>
      </c>
      <c r="E87">
        <f>d11B!E87</f>
        <v>45600</v>
      </c>
      <c r="F87">
        <f>d11B!F87</f>
        <v>300</v>
      </c>
      <c r="G87">
        <f>d11B!G87</f>
        <v>100</v>
      </c>
      <c r="H87">
        <f>d11B!H87</f>
        <v>45.6</v>
      </c>
      <c r="I87">
        <f>d11B!I87</f>
        <v>0.3</v>
      </c>
      <c r="J87">
        <f>d11B!J87</f>
        <v>0.1</v>
      </c>
      <c r="K87">
        <f>d11B!K87</f>
        <v>1117.06817577472</v>
      </c>
      <c r="L87">
        <f>d11B!L87</f>
        <v>236.11455843142994</v>
      </c>
      <c r="M87">
        <f>d11B!M87</f>
        <v>217.55989243554598</v>
      </c>
      <c r="N87" t="b">
        <f>d11B!N87</f>
        <v>1</v>
      </c>
      <c r="O87" t="b">
        <f>d11B!O87</f>
        <v>0</v>
      </c>
      <c r="P87" t="str">
        <f>d11B!P87</f>
        <v>NA</v>
      </c>
      <c r="Q87" t="str">
        <f>d11B!Q87</f>
        <v>NA</v>
      </c>
      <c r="R87" t="str">
        <f>d11B!R87</f>
        <v>NA</v>
      </c>
      <c r="S87" t="str">
        <f>d11B!S87</f>
        <v>NA</v>
      </c>
      <c r="T87" t="b">
        <f>d11B!T87</f>
        <v>1</v>
      </c>
      <c r="U87" t="b">
        <f>d11B!U87</f>
        <v>0</v>
      </c>
      <c r="V87" t="str">
        <f>d11B!V87</f>
        <v>NA</v>
      </c>
      <c r="W87" t="b">
        <f>d11B!W87</f>
        <v>0</v>
      </c>
      <c r="X87" t="b">
        <f>d11B!X87</f>
        <v>0</v>
      </c>
      <c r="Y87" t="str">
        <f>d11B!Y87</f>
        <v>NA</v>
      </c>
      <c r="Z87" t="str">
        <f>d11B!Z87</f>
        <v xml:space="preserve">PP98L-2 </v>
      </c>
    </row>
    <row r="88" spans="1:26">
      <c r="A88" t="str">
        <f>d11B!A88</f>
        <v>boron isotopes</v>
      </c>
      <c r="B88" t="str">
        <f>d11B!B88</f>
        <v>Anagnostou</v>
      </c>
      <c r="C88">
        <f>d11B!C88</f>
        <v>2020</v>
      </c>
      <c r="D88" t="str">
        <f>d11B!D88</f>
        <v>10.1038/s41467-020-17887-x</v>
      </c>
      <c r="E88">
        <f>d11B!E88</f>
        <v>53200</v>
      </c>
      <c r="F88">
        <f>d11B!F88</f>
        <v>400</v>
      </c>
      <c r="G88">
        <f>d11B!G88</f>
        <v>400</v>
      </c>
      <c r="H88">
        <f>d11B!H88</f>
        <v>53.2</v>
      </c>
      <c r="I88">
        <f>d11B!I88</f>
        <v>0.4</v>
      </c>
      <c r="J88">
        <f>d11B!J88</f>
        <v>0.4</v>
      </c>
      <c r="K88">
        <f>d11B!K88</f>
        <v>1431.07473536104</v>
      </c>
      <c r="L88">
        <f>d11B!L88</f>
        <v>334.90933466048</v>
      </c>
      <c r="M88">
        <f>d11B!M88</f>
        <v>267.99413634317989</v>
      </c>
      <c r="N88" t="b">
        <f>d11B!N88</f>
        <v>1</v>
      </c>
      <c r="O88" t="b">
        <f>d11B!O88</f>
        <v>0</v>
      </c>
      <c r="P88" t="str">
        <f>d11B!P88</f>
        <v>NA</v>
      </c>
      <c r="Q88" t="str">
        <f>d11B!Q88</f>
        <v>NA</v>
      </c>
      <c r="R88" t="str">
        <f>d11B!R88</f>
        <v>NA</v>
      </c>
      <c r="S88" t="str">
        <f>d11B!S88</f>
        <v>NA</v>
      </c>
      <c r="T88" t="b">
        <f>d11B!T88</f>
        <v>1</v>
      </c>
      <c r="U88" t="b">
        <f>d11B!U88</f>
        <v>0</v>
      </c>
      <c r="V88" t="str">
        <f>d11B!V88</f>
        <v>NA</v>
      </c>
      <c r="W88" t="b">
        <f>d11B!W88</f>
        <v>0</v>
      </c>
      <c r="X88" t="b">
        <f>d11B!X88</f>
        <v>0</v>
      </c>
      <c r="Y88" t="str">
        <f>d11B!Y88</f>
        <v>NA</v>
      </c>
      <c r="Z88" t="str">
        <f>d11B!Z88</f>
        <v>TDP18</v>
      </c>
    </row>
    <row r="89" spans="1:26">
      <c r="A89" t="str">
        <f>d11B!A89</f>
        <v>boron isotopes</v>
      </c>
      <c r="B89" t="str">
        <f>d11B!B89</f>
        <v>Anagnostou</v>
      </c>
      <c r="C89">
        <f>d11B!C89</f>
        <v>2020</v>
      </c>
      <c r="D89" t="str">
        <f>d11B!D89</f>
        <v>10.1038/s41467-020-17887-x</v>
      </c>
      <c r="E89">
        <f>d11B!E89</f>
        <v>55393.673673841629</v>
      </c>
      <c r="F89">
        <f>d11B!F89</f>
        <v>261.11211581101873</v>
      </c>
      <c r="G89">
        <f>d11B!G89</f>
        <v>261.11211581101873</v>
      </c>
      <c r="H89">
        <f>d11B!H89</f>
        <v>55.393673673841633</v>
      </c>
      <c r="I89">
        <f>d11B!I89</f>
        <v>0.26111211581101873</v>
      </c>
      <c r="J89">
        <f>d11B!J89</f>
        <v>0.26111211581101873</v>
      </c>
      <c r="K89">
        <f>d11B!K89</f>
        <v>1336.6309073974701</v>
      </c>
      <c r="L89">
        <f>d11B!L89</f>
        <v>439.10500223716008</v>
      </c>
      <c r="M89">
        <f>d11B!M89</f>
        <v>303.17831693492008</v>
      </c>
      <c r="N89" t="b">
        <f>d11B!N89</f>
        <v>1</v>
      </c>
      <c r="O89" t="b">
        <f>d11B!O89</f>
        <v>0</v>
      </c>
      <c r="P89" t="str">
        <f>d11B!P89</f>
        <v>NA</v>
      </c>
      <c r="Q89" t="str">
        <f>d11B!Q89</f>
        <v>NA</v>
      </c>
      <c r="R89" t="str">
        <f>d11B!R89</f>
        <v>NA</v>
      </c>
      <c r="S89" t="str">
        <f>d11B!S89</f>
        <v>NA</v>
      </c>
      <c r="T89" t="b">
        <f>d11B!T89</f>
        <v>1</v>
      </c>
      <c r="U89" t="b">
        <f>d11B!U89</f>
        <v>0</v>
      </c>
      <c r="V89" t="str">
        <f>d11B!V89</f>
        <v>NA</v>
      </c>
      <c r="W89" t="b">
        <f>d11B!W89</f>
        <v>0</v>
      </c>
      <c r="X89" t="b">
        <f>d11B!X89</f>
        <v>0</v>
      </c>
      <c r="Y89" t="str">
        <f>d11B!Y89</f>
        <v>added age uncertainties based on power fit on LR04 uncertainties</v>
      </c>
      <c r="Z89">
        <f>d11B!Z89</f>
        <v>401</v>
      </c>
    </row>
    <row r="90" spans="1:26">
      <c r="A90" t="str">
        <f>d11B!A90</f>
        <v>boron isotopes</v>
      </c>
      <c r="B90" t="str">
        <f>d11B!B90</f>
        <v>Anagnostou</v>
      </c>
      <c r="C90">
        <f>d11B!C90</f>
        <v>2020</v>
      </c>
      <c r="D90" t="str">
        <f>d11B!D90</f>
        <v>10.1038/s41467-020-17887-x</v>
      </c>
      <c r="E90">
        <f>d11B!E90</f>
        <v>55422.562562730513</v>
      </c>
      <c r="F90">
        <f>d11B!F90</f>
        <v>261.24123529449128</v>
      </c>
      <c r="G90">
        <f>d11B!G90</f>
        <v>261.24123529449128</v>
      </c>
      <c r="H90">
        <f>d11B!H90</f>
        <v>55.422562562730512</v>
      </c>
      <c r="I90">
        <f>d11B!I90</f>
        <v>0.26124123529449128</v>
      </c>
      <c r="J90">
        <f>d11B!J90</f>
        <v>0.26124123529449128</v>
      </c>
      <c r="K90">
        <f>d11B!K90</f>
        <v>1341.3410702163601</v>
      </c>
      <c r="L90">
        <f>d11B!L90</f>
        <v>387.53533863404982</v>
      </c>
      <c r="M90">
        <f>d11B!M90</f>
        <v>274.21915393492009</v>
      </c>
      <c r="N90" t="b">
        <f>d11B!N90</f>
        <v>1</v>
      </c>
      <c r="O90" t="b">
        <f>d11B!O90</f>
        <v>0</v>
      </c>
      <c r="P90" t="str">
        <f>d11B!P90</f>
        <v>NA</v>
      </c>
      <c r="Q90" t="str">
        <f>d11B!Q90</f>
        <v>NA</v>
      </c>
      <c r="R90" t="str">
        <f>d11B!R90</f>
        <v>NA</v>
      </c>
      <c r="S90" t="str">
        <f>d11B!S90</f>
        <v>NA</v>
      </c>
      <c r="T90" t="b">
        <f>d11B!T90</f>
        <v>1</v>
      </c>
      <c r="U90" t="b">
        <f>d11B!U90</f>
        <v>0</v>
      </c>
      <c r="V90" t="str">
        <f>d11B!V90</f>
        <v>NA</v>
      </c>
      <c r="W90" t="b">
        <f>d11B!W90</f>
        <v>0</v>
      </c>
      <c r="X90" t="b">
        <f>d11B!X90</f>
        <v>0</v>
      </c>
      <c r="Y90" t="str">
        <f>d11B!Y90</f>
        <v>added age uncertainties based on power fit on LR04 uncertainties</v>
      </c>
      <c r="Z90">
        <f>d11B!Z90</f>
        <v>401</v>
      </c>
    </row>
    <row r="91" spans="1:26">
      <c r="A91" t="str">
        <f>d11B!A91</f>
        <v>boron isotopes</v>
      </c>
      <c r="B91" t="str">
        <f>d11B!B91</f>
        <v>Anagnostou</v>
      </c>
      <c r="C91">
        <f>d11B!C91</f>
        <v>2020</v>
      </c>
      <c r="D91" t="str">
        <f>d11B!D91</f>
        <v>10.1038/s41467-020-17887-x</v>
      </c>
      <c r="E91">
        <f>d11B!E91</f>
        <v>55439.229229397177</v>
      </c>
      <c r="F91">
        <f>d11B!F91</f>
        <v>261.3157257182279</v>
      </c>
      <c r="G91">
        <f>d11B!G91</f>
        <v>261.3157257182279</v>
      </c>
      <c r="H91">
        <f>d11B!H91</f>
        <v>55.439229229397178</v>
      </c>
      <c r="I91">
        <f>d11B!I91</f>
        <v>0.26131572571822792</v>
      </c>
      <c r="J91">
        <f>d11B!J91</f>
        <v>0.26131572571822792</v>
      </c>
      <c r="K91">
        <f>d11B!K91</f>
        <v>1474.92645903893</v>
      </c>
      <c r="L91">
        <f>d11B!L91</f>
        <v>430.64675106814002</v>
      </c>
      <c r="M91">
        <f>d11B!M91</f>
        <v>338.24722209624019</v>
      </c>
      <c r="N91" t="b">
        <f>d11B!N91</f>
        <v>1</v>
      </c>
      <c r="O91" t="b">
        <f>d11B!O91</f>
        <v>0</v>
      </c>
      <c r="P91" t="str">
        <f>d11B!P91</f>
        <v>NA</v>
      </c>
      <c r="Q91" t="str">
        <f>d11B!Q91</f>
        <v>NA</v>
      </c>
      <c r="R91" t="str">
        <f>d11B!R91</f>
        <v>NA</v>
      </c>
      <c r="S91" t="str">
        <f>d11B!S91</f>
        <v>NA</v>
      </c>
      <c r="T91" t="b">
        <f>d11B!T91</f>
        <v>1</v>
      </c>
      <c r="U91" t="b">
        <f>d11B!U91</f>
        <v>0</v>
      </c>
      <c r="V91" t="str">
        <f>d11B!V91</f>
        <v>NA</v>
      </c>
      <c r="W91" t="b">
        <f>d11B!W91</f>
        <v>0</v>
      </c>
      <c r="X91" t="b">
        <f>d11B!X91</f>
        <v>0</v>
      </c>
      <c r="Y91" t="str">
        <f>d11B!Y91</f>
        <v>added age uncertainties based on power fit on LR04 uncertainties</v>
      </c>
      <c r="Z91">
        <f>d11B!Z91</f>
        <v>401</v>
      </c>
    </row>
    <row r="92" spans="1:26">
      <c r="A92" t="str">
        <f>d11B!A92</f>
        <v>boron isotopes</v>
      </c>
      <c r="B92" t="str">
        <f>d11B!B92</f>
        <v>Anagnostou</v>
      </c>
      <c r="C92">
        <f>d11B!C92</f>
        <v>2020</v>
      </c>
      <c r="D92" t="str">
        <f>d11B!D92</f>
        <v>10.1038/s41467-020-17887-x</v>
      </c>
      <c r="E92">
        <f>d11B!E92</f>
        <v>55490.340340508286</v>
      </c>
      <c r="F92">
        <f>d11B!F92</f>
        <v>261.54415578601117</v>
      </c>
      <c r="G92">
        <f>d11B!G92</f>
        <v>261.54415578601117</v>
      </c>
      <c r="H92">
        <f>d11B!H92</f>
        <v>55.49034034050829</v>
      </c>
      <c r="I92">
        <f>d11B!I92</f>
        <v>0.2615441557860112</v>
      </c>
      <c r="J92">
        <f>d11B!J92</f>
        <v>0.2615441557860112</v>
      </c>
      <c r="K92">
        <f>d11B!K92</f>
        <v>1156.2379781802799</v>
      </c>
      <c r="L92">
        <f>d11B!L92</f>
        <v>363.27010047942008</v>
      </c>
      <c r="M92">
        <f>d11B!M92</f>
        <v>245.70635142360993</v>
      </c>
      <c r="N92" t="b">
        <f>d11B!N92</f>
        <v>1</v>
      </c>
      <c r="O92" t="b">
        <f>d11B!O92</f>
        <v>0</v>
      </c>
      <c r="P92" t="str">
        <f>d11B!P92</f>
        <v>NA</v>
      </c>
      <c r="Q92" t="str">
        <f>d11B!Q92</f>
        <v>NA</v>
      </c>
      <c r="R92" t="str">
        <f>d11B!R92</f>
        <v>NA</v>
      </c>
      <c r="S92" t="str">
        <f>d11B!S92</f>
        <v>NA</v>
      </c>
      <c r="T92" t="b">
        <f>d11B!T92</f>
        <v>1</v>
      </c>
      <c r="U92" t="b">
        <f>d11B!U92</f>
        <v>0</v>
      </c>
      <c r="V92" t="str">
        <f>d11B!V92</f>
        <v>NA</v>
      </c>
      <c r="W92" t="b">
        <f>d11B!W92</f>
        <v>0</v>
      </c>
      <c r="X92" t="b">
        <f>d11B!X92</f>
        <v>0</v>
      </c>
      <c r="Y92" t="str">
        <f>d11B!Y92</f>
        <v>added age uncertainties based on power fit on LR04 uncertainties</v>
      </c>
      <c r="Z92">
        <f>d11B!Z92</f>
        <v>401</v>
      </c>
    </row>
    <row r="93" spans="1:26">
      <c r="A93" t="str">
        <f>d11B!A93</f>
        <v>boron isotopes</v>
      </c>
      <c r="B93" t="str">
        <f>d11B!B93</f>
        <v>Anagnostou</v>
      </c>
      <c r="C93">
        <f>d11B!C93</f>
        <v>2020</v>
      </c>
      <c r="D93" t="str">
        <f>d11B!D93</f>
        <v>10.1038/s41467-020-17887-x</v>
      </c>
      <c r="E93">
        <f>d11B!E93</f>
        <v>55512.007007174958</v>
      </c>
      <c r="F93">
        <f>d11B!F93</f>
        <v>261.64098698137457</v>
      </c>
      <c r="G93">
        <f>d11B!G93</f>
        <v>261.64098698137457</v>
      </c>
      <c r="H93">
        <f>d11B!H93</f>
        <v>55.512007007174958</v>
      </c>
      <c r="I93">
        <f>d11B!I93</f>
        <v>0.26164098698137456</v>
      </c>
      <c r="J93">
        <f>d11B!J93</f>
        <v>0.26164098698137456</v>
      </c>
      <c r="K93">
        <f>d11B!K93</f>
        <v>1692.1018403212299</v>
      </c>
      <c r="L93">
        <f>d11B!L93</f>
        <v>498.95862544696024</v>
      </c>
      <c r="M93">
        <f>d11B!M93</f>
        <v>360.23074112982999</v>
      </c>
      <c r="N93" t="b">
        <f>d11B!N93</f>
        <v>1</v>
      </c>
      <c r="O93" t="b">
        <f>d11B!O93</f>
        <v>0</v>
      </c>
      <c r="P93" t="str">
        <f>d11B!P93</f>
        <v>NA</v>
      </c>
      <c r="Q93" t="str">
        <f>d11B!Q93</f>
        <v>NA</v>
      </c>
      <c r="R93" t="str">
        <f>d11B!R93</f>
        <v>NA</v>
      </c>
      <c r="S93" t="str">
        <f>d11B!S93</f>
        <v>NA</v>
      </c>
      <c r="T93" t="b">
        <f>d11B!T93</f>
        <v>1</v>
      </c>
      <c r="U93" t="b">
        <f>d11B!U93</f>
        <v>0</v>
      </c>
      <c r="V93" t="str">
        <f>d11B!V93</f>
        <v>NA</v>
      </c>
      <c r="W93" t="b">
        <f>d11B!W93</f>
        <v>0</v>
      </c>
      <c r="X93" t="b">
        <f>d11B!X93</f>
        <v>0</v>
      </c>
      <c r="Y93" t="str">
        <f>d11B!Y93</f>
        <v>added age uncertainties based on power fit on LR04 uncertainties</v>
      </c>
      <c r="Z93">
        <f>d11B!Z93</f>
        <v>401</v>
      </c>
    </row>
    <row r="94" spans="1:26">
      <c r="A94" t="str">
        <f>d11B!A94</f>
        <v>boron isotopes</v>
      </c>
      <c r="B94" t="str">
        <f>d11B!B94</f>
        <v>Anagnostou</v>
      </c>
      <c r="C94">
        <f>d11B!C94</f>
        <v>2020</v>
      </c>
      <c r="D94" t="str">
        <f>d11B!D94</f>
        <v>10.1038/s41467-020-17887-x</v>
      </c>
      <c r="E94">
        <f>d11B!E94</f>
        <v>55522.562562730513</v>
      </c>
      <c r="F94">
        <f>d11B!F94</f>
        <v>261.68816044422584</v>
      </c>
      <c r="G94">
        <f>d11B!G94</f>
        <v>261.68816044422584</v>
      </c>
      <c r="H94">
        <f>d11B!H94</f>
        <v>55.522562562730513</v>
      </c>
      <c r="I94">
        <f>d11B!I94</f>
        <v>0.26168816044422583</v>
      </c>
      <c r="J94">
        <f>d11B!J94</f>
        <v>0.26168816044422583</v>
      </c>
      <c r="K94">
        <f>d11B!K94</f>
        <v>1436.47748887855</v>
      </c>
      <c r="L94">
        <f>d11B!L94</f>
        <v>555.88896559963996</v>
      </c>
      <c r="M94">
        <f>d11B!M94</f>
        <v>389.31112986295011</v>
      </c>
      <c r="N94" t="b">
        <f>d11B!N94</f>
        <v>1</v>
      </c>
      <c r="O94" t="b">
        <f>d11B!O94</f>
        <v>0</v>
      </c>
      <c r="P94" t="str">
        <f>d11B!P94</f>
        <v>NA</v>
      </c>
      <c r="Q94" t="str">
        <f>d11B!Q94</f>
        <v>NA</v>
      </c>
      <c r="R94" t="str">
        <f>d11B!R94</f>
        <v>NA</v>
      </c>
      <c r="S94" t="str">
        <f>d11B!S94</f>
        <v>NA</v>
      </c>
      <c r="T94" t="b">
        <f>d11B!T94</f>
        <v>1</v>
      </c>
      <c r="U94" t="b">
        <f>d11B!U94</f>
        <v>0</v>
      </c>
      <c r="V94" t="str">
        <f>d11B!V94</f>
        <v>NA</v>
      </c>
      <c r="W94" t="b">
        <f>d11B!W94</f>
        <v>0</v>
      </c>
      <c r="X94" t="b">
        <f>d11B!X94</f>
        <v>0</v>
      </c>
      <c r="Y94" t="str">
        <f>d11B!Y94</f>
        <v>added age uncertainties based on power fit on LR04 uncertainties</v>
      </c>
      <c r="Z94">
        <f>d11B!Z94</f>
        <v>401</v>
      </c>
    </row>
    <row r="95" spans="1:26">
      <c r="A95" t="str">
        <f>d11B!A95</f>
        <v>boron isotopes</v>
      </c>
      <c r="B95" t="str">
        <f>d11B!B95</f>
        <v>Anagnostou</v>
      </c>
      <c r="C95">
        <f>d11B!C95</f>
        <v>2020</v>
      </c>
      <c r="D95" t="str">
        <f>d11B!D95</f>
        <v>10.1038/s41467-020-17887-x</v>
      </c>
      <c r="E95">
        <f>d11B!E95</f>
        <v>55542.562562730513</v>
      </c>
      <c r="F95">
        <f>d11B!F95</f>
        <v>261.77754046834895</v>
      </c>
      <c r="G95">
        <f>d11B!G95</f>
        <v>261.77754046834895</v>
      </c>
      <c r="H95">
        <f>d11B!H95</f>
        <v>55.54256256273051</v>
      </c>
      <c r="I95">
        <f>d11B!I95</f>
        <v>0.26177754046834895</v>
      </c>
      <c r="J95">
        <f>d11B!J95</f>
        <v>0.26177754046834895</v>
      </c>
      <c r="K95">
        <f>d11B!K95</f>
        <v>952.37607860191292</v>
      </c>
      <c r="L95">
        <f>d11B!L95</f>
        <v>231.48898212073709</v>
      </c>
      <c r="M95">
        <f>d11B!M95</f>
        <v>176.41848521000691</v>
      </c>
      <c r="N95" t="b">
        <f>d11B!N95</f>
        <v>1</v>
      </c>
      <c r="O95" t="b">
        <f>d11B!O95</f>
        <v>0</v>
      </c>
      <c r="P95" t="str">
        <f>d11B!P95</f>
        <v>NA</v>
      </c>
      <c r="Q95" t="str">
        <f>d11B!Q95</f>
        <v>NA</v>
      </c>
      <c r="R95" t="str">
        <f>d11B!R95</f>
        <v>NA</v>
      </c>
      <c r="S95" t="str">
        <f>d11B!S95</f>
        <v>NA</v>
      </c>
      <c r="T95" t="b">
        <f>d11B!T95</f>
        <v>1</v>
      </c>
      <c r="U95" t="b">
        <f>d11B!U95</f>
        <v>0</v>
      </c>
      <c r="V95" t="str">
        <f>d11B!V95</f>
        <v>NA</v>
      </c>
      <c r="W95" t="b">
        <f>d11B!W95</f>
        <v>0</v>
      </c>
      <c r="X95" t="b">
        <f>d11B!X95</f>
        <v>0</v>
      </c>
      <c r="Y95" t="str">
        <f>d11B!Y95</f>
        <v>added age uncertainties based on power fit on LR04 uncertainties</v>
      </c>
      <c r="Z95">
        <f>d11B!Z95</f>
        <v>401</v>
      </c>
    </row>
    <row r="96" spans="1:26">
      <c r="A96" t="str">
        <f>d11B!A96</f>
        <v>boron isotopes</v>
      </c>
      <c r="B96" t="str">
        <f>d11B!B96</f>
        <v>Anagnostou</v>
      </c>
      <c r="C96">
        <f>d11B!C96</f>
        <v>2020</v>
      </c>
      <c r="D96" t="str">
        <f>d11B!D96</f>
        <v>10.1038/s41467-020-17887-x</v>
      </c>
      <c r="E96">
        <f>d11B!E96</f>
        <v>55564.784784952732</v>
      </c>
      <c r="F96">
        <f>d11B!F96</f>
        <v>261.87684965101136</v>
      </c>
      <c r="G96">
        <f>d11B!G96</f>
        <v>261.87684965101136</v>
      </c>
      <c r="H96">
        <f>d11B!H96</f>
        <v>55.564784784952728</v>
      </c>
      <c r="I96">
        <f>d11B!I96</f>
        <v>0.26187684965101138</v>
      </c>
      <c r="J96">
        <f>d11B!J96</f>
        <v>0.26187684965101138</v>
      </c>
      <c r="K96">
        <f>d11B!K96</f>
        <v>997.19453847601994</v>
      </c>
      <c r="L96">
        <f>d11B!L96</f>
        <v>247.67213751917006</v>
      </c>
      <c r="M96">
        <f>d11B!M96</f>
        <v>199.39263965917098</v>
      </c>
      <c r="N96" t="b">
        <f>d11B!N96</f>
        <v>1</v>
      </c>
      <c r="O96" t="b">
        <f>d11B!O96</f>
        <v>0</v>
      </c>
      <c r="P96" t="str">
        <f>d11B!P96</f>
        <v>NA</v>
      </c>
      <c r="Q96" t="str">
        <f>d11B!Q96</f>
        <v>NA</v>
      </c>
      <c r="R96" t="str">
        <f>d11B!R96</f>
        <v>NA</v>
      </c>
      <c r="S96" t="str">
        <f>d11B!S96</f>
        <v>NA</v>
      </c>
      <c r="T96" t="b">
        <f>d11B!T96</f>
        <v>1</v>
      </c>
      <c r="U96" t="b">
        <f>d11B!U96</f>
        <v>0</v>
      </c>
      <c r="V96" t="str">
        <f>d11B!V96</f>
        <v>NA</v>
      </c>
      <c r="W96" t="b">
        <f>d11B!W96</f>
        <v>0</v>
      </c>
      <c r="X96" t="b">
        <f>d11B!X96</f>
        <v>0</v>
      </c>
      <c r="Y96" t="str">
        <f>d11B!Y96</f>
        <v>added age uncertainties based on power fit on LR04 uncertainties</v>
      </c>
      <c r="Z96">
        <f>d11B!Z96</f>
        <v>401</v>
      </c>
    </row>
    <row r="97" spans="1:26">
      <c r="A97" t="str">
        <f>d11B!A97</f>
        <v>boron isotopes</v>
      </c>
      <c r="B97" t="str">
        <f>d11B!B97</f>
        <v>Anagnostou</v>
      </c>
      <c r="C97">
        <f>d11B!C97</f>
        <v>2020</v>
      </c>
      <c r="D97" t="str">
        <f>d11B!D97</f>
        <v>10.1038/s41467-020-17887-x</v>
      </c>
      <c r="E97">
        <f>d11B!E97</f>
        <v>55590.340340508294</v>
      </c>
      <c r="F97">
        <f>d11B!F97</f>
        <v>261.99105266776036</v>
      </c>
      <c r="G97">
        <f>d11B!G97</f>
        <v>261.99105266776036</v>
      </c>
      <c r="H97">
        <f>d11B!H97</f>
        <v>55.590340340508291</v>
      </c>
      <c r="I97">
        <f>d11B!I97</f>
        <v>0.26199105266776035</v>
      </c>
      <c r="J97">
        <f>d11B!J97</f>
        <v>0.26199105266776035</v>
      </c>
      <c r="K97">
        <f>d11B!K97</f>
        <v>867.31773302604893</v>
      </c>
      <c r="L97">
        <f>d11B!L97</f>
        <v>219.04925581296106</v>
      </c>
      <c r="M97">
        <f>d11B!M97</f>
        <v>176.2722266180989</v>
      </c>
      <c r="N97" t="b">
        <f>d11B!N97</f>
        <v>1</v>
      </c>
      <c r="O97" t="b">
        <f>d11B!O97</f>
        <v>0</v>
      </c>
      <c r="P97" t="str">
        <f>d11B!P97</f>
        <v>NA</v>
      </c>
      <c r="Q97" t="str">
        <f>d11B!Q97</f>
        <v>NA</v>
      </c>
      <c r="R97" t="str">
        <f>d11B!R97</f>
        <v>NA</v>
      </c>
      <c r="S97" t="str">
        <f>d11B!S97</f>
        <v>NA</v>
      </c>
      <c r="T97" t="b">
        <f>d11B!T97</f>
        <v>1</v>
      </c>
      <c r="U97" t="b">
        <f>d11B!U97</f>
        <v>0</v>
      </c>
      <c r="V97" t="str">
        <f>d11B!V97</f>
        <v>NA</v>
      </c>
      <c r="W97" t="b">
        <f>d11B!W97</f>
        <v>0</v>
      </c>
      <c r="X97" t="b">
        <f>d11B!X97</f>
        <v>0</v>
      </c>
      <c r="Y97" t="str">
        <f>d11B!Y97</f>
        <v>added age uncertainties based on power fit on LR04 uncertainties</v>
      </c>
      <c r="Z97">
        <f>d11B!Z97</f>
        <v>401</v>
      </c>
    </row>
    <row r="98" spans="1:26">
      <c r="A98" t="str">
        <f>d11B!A98</f>
        <v>boron isotopes</v>
      </c>
      <c r="B98" t="str">
        <f>d11B!B98</f>
        <v>Anagnostou</v>
      </c>
      <c r="C98">
        <f>d11B!C98</f>
        <v>2020</v>
      </c>
      <c r="D98" t="str">
        <f>d11B!D98</f>
        <v>10.1038/s41467-020-17887-x</v>
      </c>
      <c r="E98">
        <f>d11B!E98</f>
        <v>55611.451451619403</v>
      </c>
      <c r="F98">
        <f>d11B!F98</f>
        <v>262.08539223904756</v>
      </c>
      <c r="G98">
        <f>d11B!G98</f>
        <v>262.08539223904756</v>
      </c>
      <c r="H98">
        <f>d11B!H98</f>
        <v>55.611451451619402</v>
      </c>
      <c r="I98">
        <f>d11B!I98</f>
        <v>0.26208539223904759</v>
      </c>
      <c r="J98">
        <f>d11B!J98</f>
        <v>0.26208539223904759</v>
      </c>
      <c r="K98">
        <f>d11B!K98</f>
        <v>1004.1078949412001</v>
      </c>
      <c r="L98">
        <f>d11B!L98</f>
        <v>242.20048323896981</v>
      </c>
      <c r="M98">
        <f>d11B!M98</f>
        <v>194.60125176852318</v>
      </c>
      <c r="N98" t="b">
        <f>d11B!N98</f>
        <v>1</v>
      </c>
      <c r="O98" t="b">
        <f>d11B!O98</f>
        <v>0</v>
      </c>
      <c r="P98" t="str">
        <f>d11B!P98</f>
        <v>NA</v>
      </c>
      <c r="Q98" t="str">
        <f>d11B!Q98</f>
        <v>NA</v>
      </c>
      <c r="R98" t="str">
        <f>d11B!R98</f>
        <v>NA</v>
      </c>
      <c r="S98" t="str">
        <f>d11B!S98</f>
        <v>NA</v>
      </c>
      <c r="T98" t="b">
        <f>d11B!T98</f>
        <v>1</v>
      </c>
      <c r="U98" t="b">
        <f>d11B!U98</f>
        <v>0</v>
      </c>
      <c r="V98" t="str">
        <f>d11B!V98</f>
        <v>NA</v>
      </c>
      <c r="W98" t="b">
        <f>d11B!W98</f>
        <v>0</v>
      </c>
      <c r="X98" t="b">
        <f>d11B!X98</f>
        <v>0</v>
      </c>
      <c r="Y98" t="str">
        <f>d11B!Y98</f>
        <v>added age uncertainties based on power fit on LR04 uncertainties</v>
      </c>
      <c r="Z98">
        <f>d11B!Z98</f>
        <v>401</v>
      </c>
    </row>
    <row r="99" spans="1:26">
      <c r="A99" t="str">
        <f>d11B!A99</f>
        <v>boron isotopes</v>
      </c>
      <c r="B99" t="str">
        <f>d11B!B99</f>
        <v>Anagnostou</v>
      </c>
      <c r="C99">
        <f>d11B!C99</f>
        <v>2020</v>
      </c>
      <c r="D99" t="str">
        <f>d11B!D99</f>
        <v>10.1038/s41467-020-17887-x</v>
      </c>
      <c r="E99">
        <f>d11B!E99</f>
        <v>55635.895896063841</v>
      </c>
      <c r="F99">
        <f>d11B!F99</f>
        <v>262.19462521458041</v>
      </c>
      <c r="G99">
        <f>d11B!G99</f>
        <v>262.19462521458041</v>
      </c>
      <c r="H99">
        <f>d11B!H99</f>
        <v>55.635895896063843</v>
      </c>
      <c r="I99">
        <f>d11B!I99</f>
        <v>0.26219462521458042</v>
      </c>
      <c r="J99">
        <f>d11B!J99</f>
        <v>0.26219462521458042</v>
      </c>
      <c r="K99">
        <f>d11B!K99</f>
        <v>1137.5660117467198</v>
      </c>
      <c r="L99">
        <f>d11B!L99</f>
        <v>328.76197723174027</v>
      </c>
      <c r="M99">
        <f>d11B!M99</f>
        <v>237.04824424517687</v>
      </c>
      <c r="N99" t="b">
        <f>d11B!N99</f>
        <v>1</v>
      </c>
      <c r="O99" t="b">
        <f>d11B!O99</f>
        <v>0</v>
      </c>
      <c r="P99" t="str">
        <f>d11B!P99</f>
        <v>NA</v>
      </c>
      <c r="Q99" t="str">
        <f>d11B!Q99</f>
        <v>NA</v>
      </c>
      <c r="R99" t="str">
        <f>d11B!R99</f>
        <v>NA</v>
      </c>
      <c r="S99" t="str">
        <f>d11B!S99</f>
        <v>NA</v>
      </c>
      <c r="T99" t="b">
        <f>d11B!T99</f>
        <v>1</v>
      </c>
      <c r="U99" t="b">
        <f>d11B!U99</f>
        <v>0</v>
      </c>
      <c r="V99" t="str">
        <f>d11B!V99</f>
        <v>NA</v>
      </c>
      <c r="W99" t="b">
        <f>d11B!W99</f>
        <v>0</v>
      </c>
      <c r="X99" t="b">
        <f>d11B!X99</f>
        <v>0</v>
      </c>
      <c r="Y99" t="str">
        <f>d11B!Y99</f>
        <v>added age uncertainties based on power fit on LR04 uncertainties</v>
      </c>
      <c r="Z99">
        <f>d11B!Z99</f>
        <v>401</v>
      </c>
    </row>
    <row r="100" spans="1:26">
      <c r="A100" t="str">
        <f>d11B!A100</f>
        <v>boron isotopes</v>
      </c>
      <c r="B100" t="str">
        <f>d11B!B100</f>
        <v>Anagnostou</v>
      </c>
      <c r="C100">
        <f>d11B!C100</f>
        <v>2020</v>
      </c>
      <c r="D100" t="str">
        <f>d11B!D100</f>
        <v>10.1038/s41467-020-17887-x</v>
      </c>
      <c r="E100">
        <f>d11B!E100</f>
        <v>55657.007007174951</v>
      </c>
      <c r="F100">
        <f>d11B!F100</f>
        <v>262.28896078369178</v>
      </c>
      <c r="G100">
        <f>d11B!G100</f>
        <v>262.28896078369178</v>
      </c>
      <c r="H100">
        <f>d11B!H100</f>
        <v>55.657007007174954</v>
      </c>
      <c r="I100">
        <f>d11B!I100</f>
        <v>0.26228896078369179</v>
      </c>
      <c r="J100">
        <f>d11B!J100</f>
        <v>0.26228896078369179</v>
      </c>
      <c r="K100">
        <f>d11B!K100</f>
        <v>1046.4381424626599</v>
      </c>
      <c r="L100">
        <f>d11B!L100</f>
        <v>279.36018693526989</v>
      </c>
      <c r="M100">
        <f>d11B!M100</f>
        <v>214.25455372705392</v>
      </c>
      <c r="N100" t="b">
        <f>d11B!N100</f>
        <v>1</v>
      </c>
      <c r="O100" t="b">
        <f>d11B!O100</f>
        <v>0</v>
      </c>
      <c r="P100" t="str">
        <f>d11B!P100</f>
        <v>NA</v>
      </c>
      <c r="Q100" t="str">
        <f>d11B!Q100</f>
        <v>NA</v>
      </c>
      <c r="R100" t="str">
        <f>d11B!R100</f>
        <v>NA</v>
      </c>
      <c r="S100" t="str">
        <f>d11B!S100</f>
        <v>NA</v>
      </c>
      <c r="T100" t="b">
        <f>d11B!T100</f>
        <v>1</v>
      </c>
      <c r="U100" t="b">
        <f>d11B!U100</f>
        <v>0</v>
      </c>
      <c r="V100" t="str">
        <f>d11B!V100</f>
        <v>NA</v>
      </c>
      <c r="W100" t="b">
        <f>d11B!W100</f>
        <v>0</v>
      </c>
      <c r="X100" t="b">
        <f>d11B!X100</f>
        <v>0</v>
      </c>
      <c r="Y100" t="str">
        <f>d11B!Y100</f>
        <v>added age uncertainties based on power fit on LR04 uncertainties</v>
      </c>
      <c r="Z100">
        <f>d11B!Z100</f>
        <v>401</v>
      </c>
    </row>
    <row r="101" spans="1:26">
      <c r="A101" t="str">
        <f>d11B!A101</f>
        <v>boron isotopes</v>
      </c>
      <c r="B101" t="str">
        <f>d11B!B101</f>
        <v>Anagnostou</v>
      </c>
      <c r="C101">
        <f>d11B!C101</f>
        <v>2020</v>
      </c>
      <c r="D101" t="str">
        <f>d11B!D101</f>
        <v>10.1038/s41467-020-17887-x</v>
      </c>
      <c r="E101">
        <f>d11B!E101</f>
        <v>55678.118118286075</v>
      </c>
      <c r="F101">
        <f>d11B!F101</f>
        <v>262.38329449930416</v>
      </c>
      <c r="G101">
        <f>d11B!G101</f>
        <v>262.38329449930416</v>
      </c>
      <c r="H101">
        <f>d11B!H101</f>
        <v>55.678118118286072</v>
      </c>
      <c r="I101">
        <f>d11B!I101</f>
        <v>0.26238329449930414</v>
      </c>
      <c r="J101">
        <f>d11B!J101</f>
        <v>0.26238329449930414</v>
      </c>
      <c r="K101">
        <f>d11B!K101</f>
        <v>1388.3455420176201</v>
      </c>
      <c r="L101">
        <f>d11B!L101</f>
        <v>375.98410131697983</v>
      </c>
      <c r="M101">
        <f>d11B!M101</f>
        <v>293.79387323238029</v>
      </c>
      <c r="N101" t="b">
        <f>d11B!N101</f>
        <v>1</v>
      </c>
      <c r="O101" t="b">
        <f>d11B!O101</f>
        <v>0</v>
      </c>
      <c r="P101" t="str">
        <f>d11B!P101</f>
        <v>NA</v>
      </c>
      <c r="Q101" t="str">
        <f>d11B!Q101</f>
        <v>NA</v>
      </c>
      <c r="R101" t="str">
        <f>d11B!R101</f>
        <v>NA</v>
      </c>
      <c r="S101" t="str">
        <f>d11B!S101</f>
        <v>NA</v>
      </c>
      <c r="T101" t="b">
        <f>d11B!T101</f>
        <v>1</v>
      </c>
      <c r="U101" t="b">
        <f>d11B!U101</f>
        <v>0</v>
      </c>
      <c r="V101" t="str">
        <f>d11B!V101</f>
        <v>NA</v>
      </c>
      <c r="W101" t="b">
        <f>d11B!W101</f>
        <v>0</v>
      </c>
      <c r="X101" t="b">
        <f>d11B!X101</f>
        <v>0</v>
      </c>
      <c r="Y101" t="str">
        <f>d11B!Y101</f>
        <v>added age uncertainties based on power fit on LR04 uncertainties</v>
      </c>
      <c r="Z101">
        <f>d11B!Z101</f>
        <v>401</v>
      </c>
    </row>
    <row r="102" spans="1:26">
      <c r="A102" t="str">
        <f>d11B!A102</f>
        <v>boron isotopes</v>
      </c>
      <c r="B102" t="str">
        <f>d11B!B102</f>
        <v>Anagnostou</v>
      </c>
      <c r="C102">
        <f>d11B!C102</f>
        <v>2020</v>
      </c>
      <c r="D102" t="str">
        <f>d11B!D102</f>
        <v>10.1038/s41467-020-17887-x</v>
      </c>
      <c r="E102">
        <f>d11B!E102</f>
        <v>55699.289016723589</v>
      </c>
      <c r="F102">
        <f>d11B!F102</f>
        <v>262.47789351031071</v>
      </c>
      <c r="G102">
        <f>d11B!G102</f>
        <v>262.47789351031071</v>
      </c>
      <c r="H102">
        <f>d11B!H102</f>
        <v>55.69928901672359</v>
      </c>
      <c r="I102">
        <f>d11B!I102</f>
        <v>0.2624778935103107</v>
      </c>
      <c r="J102">
        <f>d11B!J102</f>
        <v>0.2624778935103107</v>
      </c>
      <c r="K102">
        <f>d11B!K102</f>
        <v>982.36693246607501</v>
      </c>
      <c r="L102">
        <f>d11B!L102</f>
        <v>249.9472568880949</v>
      </c>
      <c r="M102">
        <f>d11B!M102</f>
        <v>222.54196286931801</v>
      </c>
      <c r="N102" t="b">
        <f>d11B!N102</f>
        <v>1</v>
      </c>
      <c r="O102" t="b">
        <f>d11B!O102</f>
        <v>0</v>
      </c>
      <c r="P102" t="str">
        <f>d11B!P102</f>
        <v>NA</v>
      </c>
      <c r="Q102" t="str">
        <f>d11B!Q102</f>
        <v>NA</v>
      </c>
      <c r="R102" t="str">
        <f>d11B!R102</f>
        <v>NA</v>
      </c>
      <c r="S102" t="str">
        <f>d11B!S102</f>
        <v>NA</v>
      </c>
      <c r="T102" t="b">
        <f>d11B!T102</f>
        <v>1</v>
      </c>
      <c r="U102" t="b">
        <f>d11B!U102</f>
        <v>0</v>
      </c>
      <c r="V102" t="str">
        <f>d11B!V102</f>
        <v>NA</v>
      </c>
      <c r="W102" t="b">
        <f>d11B!W102</f>
        <v>0</v>
      </c>
      <c r="X102" t="b">
        <f>d11B!X102</f>
        <v>0</v>
      </c>
      <c r="Y102" t="str">
        <f>d11B!Y102</f>
        <v>added age uncertainties based on power fit on LR04 uncertainties</v>
      </c>
      <c r="Z102">
        <f>d11B!Z102</f>
        <v>401</v>
      </c>
    </row>
    <row r="103" spans="1:26">
      <c r="A103" t="str">
        <f>d11B!A103</f>
        <v>boron isotopes</v>
      </c>
      <c r="B103" t="str">
        <f>d11B!B103</f>
        <v>Anagnostou</v>
      </c>
      <c r="C103">
        <f>d11B!C103</f>
        <v>2020</v>
      </c>
      <c r="D103" t="str">
        <f>d11B!D103</f>
        <v>10.1038/s41467-020-17887-x</v>
      </c>
      <c r="E103">
        <f>d11B!E103</f>
        <v>55720.459915161111</v>
      </c>
      <c r="F103">
        <f>d11B!F103</f>
        <v>262.57249065879432</v>
      </c>
      <c r="G103">
        <f>d11B!G103</f>
        <v>262.57249065879432</v>
      </c>
      <c r="H103">
        <f>d11B!H103</f>
        <v>55.720459915161108</v>
      </c>
      <c r="I103">
        <f>d11B!I103</f>
        <v>0.26257249065879434</v>
      </c>
      <c r="J103">
        <f>d11B!J103</f>
        <v>0.26257249065879434</v>
      </c>
      <c r="K103">
        <f>d11B!K103</f>
        <v>1477.9986226563401</v>
      </c>
      <c r="L103">
        <f>d11B!L103</f>
        <v>678.42938350034001</v>
      </c>
      <c r="M103">
        <f>d11B!M103</f>
        <v>450.67447904160008</v>
      </c>
      <c r="N103" t="b">
        <f>d11B!N103</f>
        <v>1</v>
      </c>
      <c r="O103" t="b">
        <f>d11B!O103</f>
        <v>0</v>
      </c>
      <c r="P103" t="str">
        <f>d11B!P103</f>
        <v>NA</v>
      </c>
      <c r="Q103" t="str">
        <f>d11B!Q103</f>
        <v>NA</v>
      </c>
      <c r="R103" t="str">
        <f>d11B!R103</f>
        <v>NA</v>
      </c>
      <c r="S103" t="str">
        <f>d11B!S103</f>
        <v>NA</v>
      </c>
      <c r="T103" t="b">
        <f>d11B!T103</f>
        <v>1</v>
      </c>
      <c r="U103" t="b">
        <f>d11B!U103</f>
        <v>0</v>
      </c>
      <c r="V103" t="str">
        <f>d11B!V103</f>
        <v>NA</v>
      </c>
      <c r="W103" t="b">
        <f>d11B!W103</f>
        <v>0</v>
      </c>
      <c r="X103" t="b">
        <f>d11B!X103</f>
        <v>0</v>
      </c>
      <c r="Y103" t="str">
        <f>d11B!Y103</f>
        <v>added age uncertainties based on power fit on LR04 uncertainties</v>
      </c>
      <c r="Z103">
        <f>d11B!Z103</f>
        <v>401</v>
      </c>
    </row>
    <row r="104" spans="1:26">
      <c r="A104" t="str">
        <f>d11B!A104</f>
        <v>boron isotopes</v>
      </c>
      <c r="B104" t="str">
        <f>d11B!B104</f>
        <v>Anagnostou</v>
      </c>
      <c r="C104">
        <f>d11B!C104</f>
        <v>2020</v>
      </c>
      <c r="D104" t="str">
        <f>d11B!D104</f>
        <v>10.1038/s41467-020-17887-x</v>
      </c>
      <c r="E104">
        <f>d11B!E104</f>
        <v>55734.945266723618</v>
      </c>
      <c r="F104">
        <f>d11B!F104</f>
        <v>262.63721395078619</v>
      </c>
      <c r="G104">
        <f>d11B!G104</f>
        <v>262.63721395078619</v>
      </c>
      <c r="H104">
        <f>d11B!H104</f>
        <v>55.734945266723621</v>
      </c>
      <c r="I104">
        <f>d11B!I104</f>
        <v>0.26263721395078621</v>
      </c>
      <c r="J104">
        <f>d11B!J104</f>
        <v>0.26263721395078621</v>
      </c>
      <c r="K104">
        <f>d11B!K104</f>
        <v>1409.6481799440201</v>
      </c>
      <c r="L104">
        <f>d11B!L104</f>
        <v>352.92882982513993</v>
      </c>
      <c r="M104">
        <f>d11B!M104</f>
        <v>280.58667241285002</v>
      </c>
      <c r="N104" t="b">
        <f>d11B!N104</f>
        <v>1</v>
      </c>
      <c r="O104" t="b">
        <f>d11B!O104</f>
        <v>0</v>
      </c>
      <c r="P104" t="str">
        <f>d11B!P104</f>
        <v>NA</v>
      </c>
      <c r="Q104" t="str">
        <f>d11B!Q104</f>
        <v>NA</v>
      </c>
      <c r="R104" t="str">
        <f>d11B!R104</f>
        <v>NA</v>
      </c>
      <c r="S104" t="str">
        <f>d11B!S104</f>
        <v>NA</v>
      </c>
      <c r="T104" t="b">
        <f>d11B!T104</f>
        <v>1</v>
      </c>
      <c r="U104" t="b">
        <f>d11B!U104</f>
        <v>0</v>
      </c>
      <c r="V104" t="str">
        <f>d11B!V104</f>
        <v>NA</v>
      </c>
      <c r="W104" t="b">
        <f>d11B!W104</f>
        <v>0</v>
      </c>
      <c r="X104" t="b">
        <f>d11B!X104</f>
        <v>0</v>
      </c>
      <c r="Y104" t="str">
        <f>d11B!Y104</f>
        <v>added age uncertainties based on power fit on LR04 uncertainties</v>
      </c>
      <c r="Z104">
        <f>d11B!Z104</f>
        <v>401</v>
      </c>
    </row>
    <row r="105" spans="1:26">
      <c r="A105" t="str">
        <f>d11B!A105</f>
        <v>boron isotopes</v>
      </c>
      <c r="B105" t="str">
        <f>d11B!B105</f>
        <v>Anagnostou</v>
      </c>
      <c r="C105">
        <f>d11B!C105</f>
        <v>2020</v>
      </c>
      <c r="D105" t="str">
        <f>d11B!D105</f>
        <v>10.1038/s41467-020-17887-x</v>
      </c>
      <c r="E105">
        <f>d11B!E105</f>
        <v>55740.516555786133</v>
      </c>
      <c r="F105">
        <f>d11B!F105</f>
        <v>262.66210729260212</v>
      </c>
      <c r="G105">
        <f>d11B!G105</f>
        <v>262.66210729260212</v>
      </c>
      <c r="H105">
        <f>d11B!H105</f>
        <v>55.74051655578613</v>
      </c>
      <c r="I105">
        <f>d11B!I105</f>
        <v>0.26266210729260214</v>
      </c>
      <c r="J105">
        <f>d11B!J105</f>
        <v>0.26266210729260214</v>
      </c>
      <c r="K105">
        <f>d11B!K105</f>
        <v>1996.73168075842</v>
      </c>
      <c r="L105">
        <f>d11B!L105</f>
        <v>748.69416784528016</v>
      </c>
      <c r="M105">
        <f>d11B!M105</f>
        <v>539.3897237020899</v>
      </c>
      <c r="N105" t="b">
        <f>d11B!N105</f>
        <v>1</v>
      </c>
      <c r="O105" t="b">
        <f>d11B!O105</f>
        <v>0</v>
      </c>
      <c r="P105" t="str">
        <f>d11B!P105</f>
        <v>NA</v>
      </c>
      <c r="Q105" t="str">
        <f>d11B!Q105</f>
        <v>NA</v>
      </c>
      <c r="R105" t="str">
        <f>d11B!R105</f>
        <v>NA</v>
      </c>
      <c r="S105" t="str">
        <f>d11B!S105</f>
        <v>NA</v>
      </c>
      <c r="T105" t="b">
        <f>d11B!T105</f>
        <v>1</v>
      </c>
      <c r="U105" t="b">
        <f>d11B!U105</f>
        <v>0</v>
      </c>
      <c r="V105" t="str">
        <f>d11B!V105</f>
        <v>NA</v>
      </c>
      <c r="W105" t="b">
        <f>d11B!W105</f>
        <v>0</v>
      </c>
      <c r="X105" t="b">
        <f>d11B!X105</f>
        <v>0</v>
      </c>
      <c r="Y105" t="str">
        <f>d11B!Y105</f>
        <v>added age uncertainties based on power fit on LR04 uncertainties</v>
      </c>
      <c r="Z105">
        <f>d11B!Z105</f>
        <v>401</v>
      </c>
    </row>
    <row r="106" spans="1:26">
      <c r="A106" t="str">
        <f>d11B!A106</f>
        <v>boron isotopes</v>
      </c>
      <c r="B106" t="str">
        <f>d11B!B106</f>
        <v>Anagnostou</v>
      </c>
      <c r="C106">
        <f>d11B!C106</f>
        <v>2020</v>
      </c>
      <c r="D106" t="str">
        <f>d11B!D106</f>
        <v>10.1038/s41467-020-17887-x</v>
      </c>
      <c r="E106">
        <f>d11B!E106</f>
        <v>55747.541809082031</v>
      </c>
      <c r="F106">
        <f>d11B!F106</f>
        <v>262.6934969774843</v>
      </c>
      <c r="G106">
        <f>d11B!G106</f>
        <v>262.6934969774843</v>
      </c>
      <c r="H106">
        <f>d11B!H106</f>
        <v>55.74754180908203</v>
      </c>
      <c r="I106">
        <f>d11B!I106</f>
        <v>0.26269349697748429</v>
      </c>
      <c r="J106">
        <f>d11B!J106</f>
        <v>0.26269349697748429</v>
      </c>
      <c r="K106">
        <f>d11B!K106</f>
        <v>973.64566165946701</v>
      </c>
      <c r="L106">
        <f>d11B!L106</f>
        <v>251.67787305706281</v>
      </c>
      <c r="M106">
        <f>d11B!M106</f>
        <v>216.118148516053</v>
      </c>
      <c r="N106" t="b">
        <f>d11B!N106</f>
        <v>1</v>
      </c>
      <c r="O106" t="b">
        <f>d11B!O106</f>
        <v>0</v>
      </c>
      <c r="P106" t="str">
        <f>d11B!P106</f>
        <v>NA</v>
      </c>
      <c r="Q106" t="str">
        <f>d11B!Q106</f>
        <v>NA</v>
      </c>
      <c r="R106" t="str">
        <f>d11B!R106</f>
        <v>NA</v>
      </c>
      <c r="S106" t="str">
        <f>d11B!S106</f>
        <v>NA</v>
      </c>
      <c r="T106" t="b">
        <f>d11B!T106</f>
        <v>1</v>
      </c>
      <c r="U106" t="b">
        <f>d11B!U106</f>
        <v>0</v>
      </c>
      <c r="V106" t="str">
        <f>d11B!V106</f>
        <v>NA</v>
      </c>
      <c r="W106" t="b">
        <f>d11B!W106</f>
        <v>0</v>
      </c>
      <c r="X106" t="b">
        <f>d11B!X106</f>
        <v>0</v>
      </c>
      <c r="Y106" t="str">
        <f>d11B!Y106</f>
        <v>added age uncertainties based on power fit on LR04 uncertainties</v>
      </c>
      <c r="Z106">
        <f>d11B!Z106</f>
        <v>401</v>
      </c>
    </row>
    <row r="107" spans="1:26">
      <c r="A107" t="str">
        <f>d11B!A107</f>
        <v>boron isotopes</v>
      </c>
      <c r="B107" t="str">
        <f>d11B!B107</f>
        <v>Anagnostou</v>
      </c>
      <c r="C107">
        <f>d11B!C107</f>
        <v>2020</v>
      </c>
      <c r="D107" t="str">
        <f>d11B!D107</f>
        <v>10.1038/s41467-020-17887-x</v>
      </c>
      <c r="E107">
        <f>d11B!E107</f>
        <v>55760.337417602539</v>
      </c>
      <c r="F107">
        <f>d11B!F107</f>
        <v>262.75066878381017</v>
      </c>
      <c r="G107">
        <f>d11B!G107</f>
        <v>262.75066878381017</v>
      </c>
      <c r="H107">
        <f>d11B!H107</f>
        <v>55.760337417602543</v>
      </c>
      <c r="I107">
        <f>d11B!I107</f>
        <v>0.26275066878381015</v>
      </c>
      <c r="J107">
        <f>d11B!J107</f>
        <v>0.26275066878381015</v>
      </c>
      <c r="K107">
        <f>d11B!K107</f>
        <v>1257.6441121217799</v>
      </c>
      <c r="L107">
        <f>d11B!L107</f>
        <v>950.96985427708023</v>
      </c>
      <c r="M107">
        <f>d11B!M107</f>
        <v>460.74957283649394</v>
      </c>
      <c r="N107" t="b">
        <f>d11B!N107</f>
        <v>1</v>
      </c>
      <c r="O107" t="b">
        <f>d11B!O107</f>
        <v>0</v>
      </c>
      <c r="P107" t="str">
        <f>d11B!P107</f>
        <v>NA</v>
      </c>
      <c r="Q107" t="str">
        <f>d11B!Q107</f>
        <v>NA</v>
      </c>
      <c r="R107" t="str">
        <f>d11B!R107</f>
        <v>NA</v>
      </c>
      <c r="S107" t="str">
        <f>d11B!S107</f>
        <v>NA</v>
      </c>
      <c r="T107" t="b">
        <f>d11B!T107</f>
        <v>1</v>
      </c>
      <c r="U107" t="b">
        <f>d11B!U107</f>
        <v>0</v>
      </c>
      <c r="V107" t="str">
        <f>d11B!V107</f>
        <v>NA</v>
      </c>
      <c r="W107" t="b">
        <f>d11B!W107</f>
        <v>0</v>
      </c>
      <c r="X107" t="b">
        <f>d11B!X107</f>
        <v>0</v>
      </c>
      <c r="Y107" t="str">
        <f>d11B!Y107</f>
        <v>added age uncertainties based on power fit on LR04 uncertainties</v>
      </c>
      <c r="Z107">
        <f>d11B!Z107</f>
        <v>401</v>
      </c>
    </row>
    <row r="108" spans="1:26">
      <c r="A108" t="str">
        <f>d11B!A108</f>
        <v>boron isotopes</v>
      </c>
      <c r="B108" t="str">
        <f>d11B!B108</f>
        <v>Anagnostou</v>
      </c>
      <c r="C108">
        <f>d11B!C108</f>
        <v>2020</v>
      </c>
      <c r="D108" t="str">
        <f>d11B!D108</f>
        <v>10.1038/s41467-020-17887-x</v>
      </c>
      <c r="E108">
        <f>d11B!E108</f>
        <v>55776.863971710198</v>
      </c>
      <c r="F108">
        <f>d11B!F108</f>
        <v>262.82450974892259</v>
      </c>
      <c r="G108">
        <f>d11B!G108</f>
        <v>262.82450974892259</v>
      </c>
      <c r="H108">
        <f>d11B!H108</f>
        <v>55.776863971710199</v>
      </c>
      <c r="I108">
        <f>d11B!I108</f>
        <v>0.26282450974892257</v>
      </c>
      <c r="J108">
        <f>d11B!J108</f>
        <v>0.26282450974892257</v>
      </c>
      <c r="K108">
        <f>d11B!K108</f>
        <v>1151.96979181796</v>
      </c>
      <c r="L108">
        <f>d11B!L108</f>
        <v>423.00546571115001</v>
      </c>
      <c r="M108">
        <f>d11B!M108</f>
        <v>297.13697090813594</v>
      </c>
      <c r="N108" t="b">
        <f>d11B!N108</f>
        <v>1</v>
      </c>
      <c r="O108" t="b">
        <f>d11B!O108</f>
        <v>0</v>
      </c>
      <c r="P108" t="str">
        <f>d11B!P108</f>
        <v>NA</v>
      </c>
      <c r="Q108" t="str">
        <f>d11B!Q108</f>
        <v>NA</v>
      </c>
      <c r="R108" t="str">
        <f>d11B!R108</f>
        <v>NA</v>
      </c>
      <c r="S108" t="str">
        <f>d11B!S108</f>
        <v>NA</v>
      </c>
      <c r="T108" t="b">
        <f>d11B!T108</f>
        <v>1</v>
      </c>
      <c r="U108" t="b">
        <f>d11B!U108</f>
        <v>0</v>
      </c>
      <c r="V108" t="str">
        <f>d11B!V108</f>
        <v>NA</v>
      </c>
      <c r="W108" t="b">
        <f>d11B!W108</f>
        <v>0</v>
      </c>
      <c r="X108" t="b">
        <f>d11B!X108</f>
        <v>0</v>
      </c>
      <c r="Y108" t="str">
        <f>d11B!Y108</f>
        <v>added age uncertainties based on power fit on LR04 uncertainties</v>
      </c>
      <c r="Z108">
        <f>d11B!Z108</f>
        <v>401</v>
      </c>
    </row>
    <row r="109" spans="1:26">
      <c r="A109" t="str">
        <f>d11B!A109</f>
        <v>boron isotopes</v>
      </c>
      <c r="B109" t="str">
        <f>d11B!B109</f>
        <v>Anagnostou</v>
      </c>
      <c r="C109">
        <f>d11B!C109</f>
        <v>2020</v>
      </c>
      <c r="D109" t="str">
        <f>d11B!D109</f>
        <v>10.1038/s41467-020-17887-x</v>
      </c>
      <c r="E109">
        <f>d11B!E109</f>
        <v>55791.236038208008</v>
      </c>
      <c r="F109">
        <f>d11B!F109</f>
        <v>262.88872350015669</v>
      </c>
      <c r="G109">
        <f>d11B!G109</f>
        <v>262.88872350015669</v>
      </c>
      <c r="H109">
        <f>d11B!H109</f>
        <v>55.791236038208005</v>
      </c>
      <c r="I109">
        <f>d11B!I109</f>
        <v>0.26288872350015668</v>
      </c>
      <c r="J109">
        <f>d11B!J109</f>
        <v>0.26288872350015668</v>
      </c>
      <c r="K109">
        <f>d11B!K109</f>
        <v>1231.9401508887399</v>
      </c>
      <c r="L109">
        <f>d11B!L109</f>
        <v>297.38259303610994</v>
      </c>
      <c r="M109">
        <f>d11B!M109</f>
        <v>265.71825742636895</v>
      </c>
      <c r="N109" t="b">
        <f>d11B!N109</f>
        <v>1</v>
      </c>
      <c r="O109" t="b">
        <f>d11B!O109</f>
        <v>0</v>
      </c>
      <c r="P109" t="str">
        <f>d11B!P109</f>
        <v>NA</v>
      </c>
      <c r="Q109" t="str">
        <f>d11B!Q109</f>
        <v>NA</v>
      </c>
      <c r="R109" t="str">
        <f>d11B!R109</f>
        <v>NA</v>
      </c>
      <c r="S109" t="str">
        <f>d11B!S109</f>
        <v>NA</v>
      </c>
      <c r="T109" t="b">
        <f>d11B!T109</f>
        <v>1</v>
      </c>
      <c r="U109" t="b">
        <f>d11B!U109</f>
        <v>0</v>
      </c>
      <c r="V109" t="str">
        <f>d11B!V109</f>
        <v>NA</v>
      </c>
      <c r="W109" t="b">
        <f>d11B!W109</f>
        <v>0</v>
      </c>
      <c r="X109" t="b">
        <f>d11B!X109</f>
        <v>0</v>
      </c>
      <c r="Y109" t="str">
        <f>d11B!Y109</f>
        <v>added age uncertainties based on power fit on LR04 uncertainties</v>
      </c>
      <c r="Z109">
        <f>d11B!Z109</f>
        <v>401</v>
      </c>
    </row>
    <row r="110" spans="1:26">
      <c r="A110" t="str">
        <f>d11B!A110</f>
        <v>boron isotopes</v>
      </c>
      <c r="B110" t="str">
        <f>d11B!B110</f>
        <v>Anagnostou</v>
      </c>
      <c r="C110">
        <f>d11B!C110</f>
        <v>2020</v>
      </c>
      <c r="D110" t="str">
        <f>d11B!D110</f>
        <v>10.1038/s41467-020-17887-x</v>
      </c>
      <c r="E110">
        <f>d11B!E110</f>
        <v>55808.016517639153</v>
      </c>
      <c r="F110">
        <f>d11B!F110</f>
        <v>262.96369684855961</v>
      </c>
      <c r="G110">
        <f>d11B!G110</f>
        <v>262.96369684855961</v>
      </c>
      <c r="H110">
        <f>d11B!H110</f>
        <v>55.808016517639153</v>
      </c>
      <c r="I110">
        <f>d11B!I110</f>
        <v>0.26296369684855958</v>
      </c>
      <c r="J110">
        <f>d11B!J110</f>
        <v>0.26296369684855958</v>
      </c>
      <c r="K110">
        <f>d11B!K110</f>
        <v>1191.6124549486699</v>
      </c>
      <c r="L110">
        <f>d11B!L110</f>
        <v>345.66578246338008</v>
      </c>
      <c r="M110">
        <f>d11B!M110</f>
        <v>287.37567921279094</v>
      </c>
      <c r="N110" t="b">
        <f>d11B!N110</f>
        <v>1</v>
      </c>
      <c r="O110" t="b">
        <f>d11B!O110</f>
        <v>0</v>
      </c>
      <c r="P110" t="str">
        <f>d11B!P110</f>
        <v>NA</v>
      </c>
      <c r="Q110" t="str">
        <f>d11B!Q110</f>
        <v>NA</v>
      </c>
      <c r="R110" t="str">
        <f>d11B!R110</f>
        <v>NA</v>
      </c>
      <c r="S110" t="str">
        <f>d11B!S110</f>
        <v>NA</v>
      </c>
      <c r="T110" t="b">
        <f>d11B!T110</f>
        <v>1</v>
      </c>
      <c r="U110" t="b">
        <f>d11B!U110</f>
        <v>0</v>
      </c>
      <c r="V110" t="str">
        <f>d11B!V110</f>
        <v>NA</v>
      </c>
      <c r="W110" t="b">
        <f>d11B!W110</f>
        <v>0</v>
      </c>
      <c r="X110" t="b">
        <f>d11B!X110</f>
        <v>0</v>
      </c>
      <c r="Y110" t="str">
        <f>d11B!Y110</f>
        <v>added age uncertainties based on power fit on LR04 uncertainties</v>
      </c>
      <c r="Z110">
        <f>d11B!Z110</f>
        <v>401</v>
      </c>
    </row>
    <row r="111" spans="1:26">
      <c r="A111" t="str">
        <f>d11B!A111</f>
        <v>boron isotopes</v>
      </c>
      <c r="B111" t="str">
        <f>d11B!B111</f>
        <v>Anagnostou</v>
      </c>
      <c r="C111">
        <f>d11B!C111</f>
        <v>2020</v>
      </c>
      <c r="D111" t="str">
        <f>d11B!D111</f>
        <v>10.1038/s41467-020-17887-x</v>
      </c>
      <c r="E111">
        <f>d11B!E111</f>
        <v>55822.252628326409</v>
      </c>
      <c r="F111">
        <f>d11B!F111</f>
        <v>263.02730131987522</v>
      </c>
      <c r="G111">
        <f>d11B!G111</f>
        <v>263.02730131987522</v>
      </c>
      <c r="H111">
        <f>d11B!H111</f>
        <v>55.82225262832641</v>
      </c>
      <c r="I111">
        <f>d11B!I111</f>
        <v>0.26302730131987523</v>
      </c>
      <c r="J111">
        <f>d11B!J111</f>
        <v>0.26302730131987523</v>
      </c>
      <c r="K111">
        <f>d11B!K111</f>
        <v>1201.46513175623</v>
      </c>
      <c r="L111">
        <f>d11B!L111</f>
        <v>345.45498138807989</v>
      </c>
      <c r="M111">
        <f>d11B!M111</f>
        <v>265.51491160088301</v>
      </c>
      <c r="N111" t="b">
        <f>d11B!N111</f>
        <v>1</v>
      </c>
      <c r="O111" t="b">
        <f>d11B!O111</f>
        <v>0</v>
      </c>
      <c r="P111" t="str">
        <f>d11B!P111</f>
        <v>NA</v>
      </c>
      <c r="Q111" t="str">
        <f>d11B!Q111</f>
        <v>NA</v>
      </c>
      <c r="R111" t="str">
        <f>d11B!R111</f>
        <v>NA</v>
      </c>
      <c r="S111" t="str">
        <f>d11B!S111</f>
        <v>NA</v>
      </c>
      <c r="T111" t="b">
        <f>d11B!T111</f>
        <v>1</v>
      </c>
      <c r="U111" t="b">
        <f>d11B!U111</f>
        <v>0</v>
      </c>
      <c r="V111" t="str">
        <f>d11B!V111</f>
        <v>NA</v>
      </c>
      <c r="W111" t="b">
        <f>d11B!W111</f>
        <v>0</v>
      </c>
      <c r="X111" t="b">
        <f>d11B!X111</f>
        <v>0</v>
      </c>
      <c r="Y111" t="str">
        <f>d11B!Y111</f>
        <v>added age uncertainties based on power fit on LR04 uncertainties</v>
      </c>
      <c r="Z111">
        <f>d11B!Z111</f>
        <v>401</v>
      </c>
    </row>
    <row r="112" spans="1:26">
      <c r="A112" t="str">
        <f>d11B!A112</f>
        <v>boron isotopes</v>
      </c>
      <c r="B112" t="str">
        <f>d11B!B112</f>
        <v>Anagnostou</v>
      </c>
      <c r="C112">
        <f>d11B!C112</f>
        <v>2020</v>
      </c>
      <c r="D112" t="str">
        <f>d11B!D112</f>
        <v>10.1038/s41467-020-17887-x</v>
      </c>
      <c r="E112">
        <f>d11B!E112</f>
        <v>55830.169338226311</v>
      </c>
      <c r="F112">
        <f>d11B!F112</f>
        <v>263.06267144189212</v>
      </c>
      <c r="G112">
        <f>d11B!G112</f>
        <v>263.06267144189212</v>
      </c>
      <c r="H112">
        <f>d11B!H112</f>
        <v>55.830169338226312</v>
      </c>
      <c r="I112">
        <f>d11B!I112</f>
        <v>0.2630626714418921</v>
      </c>
      <c r="J112">
        <f>d11B!J112</f>
        <v>0.2630626714418921</v>
      </c>
      <c r="K112">
        <f>d11B!K112</f>
        <v>1140.31723423169</v>
      </c>
      <c r="L112">
        <f>d11B!L112</f>
        <v>248.20442604606001</v>
      </c>
      <c r="M112">
        <f>d11B!M112</f>
        <v>207.26980582245608</v>
      </c>
      <c r="N112" t="b">
        <f>d11B!N112</f>
        <v>1</v>
      </c>
      <c r="O112" t="b">
        <f>d11B!O112</f>
        <v>0</v>
      </c>
      <c r="P112" t="str">
        <f>d11B!P112</f>
        <v>NA</v>
      </c>
      <c r="Q112" t="str">
        <f>d11B!Q112</f>
        <v>NA</v>
      </c>
      <c r="R112" t="str">
        <f>d11B!R112</f>
        <v>NA</v>
      </c>
      <c r="S112" t="str">
        <f>d11B!S112</f>
        <v>NA</v>
      </c>
      <c r="T112" t="b">
        <f>d11B!T112</f>
        <v>1</v>
      </c>
      <c r="U112" t="b">
        <f>d11B!U112</f>
        <v>0</v>
      </c>
      <c r="V112" t="str">
        <f>d11B!V112</f>
        <v>NA</v>
      </c>
      <c r="W112" t="b">
        <f>d11B!W112</f>
        <v>0</v>
      </c>
      <c r="X112" t="b">
        <f>d11B!X112</f>
        <v>0</v>
      </c>
      <c r="Y112" t="str">
        <f>d11B!Y112</f>
        <v>added age uncertainties based on power fit on LR04 uncertainties</v>
      </c>
      <c r="Z112">
        <f>d11B!Z112</f>
        <v>401</v>
      </c>
    </row>
    <row r="113" spans="1:26">
      <c r="A113" t="str">
        <f>d11B!A113</f>
        <v>boron isotopes</v>
      </c>
      <c r="B113" t="str">
        <f>d11B!B113</f>
        <v>Anagnostou</v>
      </c>
      <c r="C113">
        <f>d11B!C113</f>
        <v>2020</v>
      </c>
      <c r="D113" t="str">
        <f>d11B!D113</f>
        <v>10.1038/s41467-020-17887-x</v>
      </c>
      <c r="E113">
        <f>d11B!E113</f>
        <v>55836.766263961785</v>
      </c>
      <c r="F113">
        <f>d11B!F113</f>
        <v>263.09214485952509</v>
      </c>
      <c r="G113">
        <f>d11B!G113</f>
        <v>263.09214485952509</v>
      </c>
      <c r="H113">
        <f>d11B!H113</f>
        <v>55.836766263961785</v>
      </c>
      <c r="I113">
        <f>d11B!I113</f>
        <v>0.26309214485952509</v>
      </c>
      <c r="J113">
        <f>d11B!J113</f>
        <v>0.26309214485952509</v>
      </c>
      <c r="K113">
        <f>d11B!K113</f>
        <v>1874.5663396500602</v>
      </c>
      <c r="L113">
        <f>d11B!L113</f>
        <v>827.85509839387009</v>
      </c>
      <c r="M113">
        <f>d11B!M113</f>
        <v>555.59371185164014</v>
      </c>
      <c r="N113" t="b">
        <f>d11B!N113</f>
        <v>1</v>
      </c>
      <c r="O113" t="b">
        <f>d11B!O113</f>
        <v>0</v>
      </c>
      <c r="P113" t="str">
        <f>d11B!P113</f>
        <v>NA</v>
      </c>
      <c r="Q113" t="str">
        <f>d11B!Q113</f>
        <v>NA</v>
      </c>
      <c r="R113" t="str">
        <f>d11B!R113</f>
        <v>NA</v>
      </c>
      <c r="S113" t="str">
        <f>d11B!S113</f>
        <v>NA</v>
      </c>
      <c r="T113" t="b">
        <f>d11B!T113</f>
        <v>1</v>
      </c>
      <c r="U113" t="b">
        <f>d11B!U113</f>
        <v>0</v>
      </c>
      <c r="V113" t="str">
        <f>d11B!V113</f>
        <v>NA</v>
      </c>
      <c r="W113" t="b">
        <f>d11B!W113</f>
        <v>0</v>
      </c>
      <c r="X113" t="b">
        <f>d11B!X113</f>
        <v>0</v>
      </c>
      <c r="Y113" t="str">
        <f>d11B!Y113</f>
        <v>added age uncertainties based on power fit on LR04 uncertainties</v>
      </c>
      <c r="Z113">
        <f>d11B!Z113</f>
        <v>401</v>
      </c>
    </row>
    <row r="114" spans="1:26">
      <c r="A114" t="str">
        <f>d11B!A114</f>
        <v>boron isotopes</v>
      </c>
      <c r="B114" t="str">
        <f>d11B!B114</f>
        <v>Anagnostou</v>
      </c>
      <c r="C114">
        <f>d11B!C114</f>
        <v>2020</v>
      </c>
      <c r="D114" t="str">
        <f>d11B!D114</f>
        <v>10.1038/s41467-020-17887-x</v>
      </c>
      <c r="E114">
        <f>d11B!E114</f>
        <v>55843.364194869995</v>
      </c>
      <c r="F114">
        <f>d11B!F114</f>
        <v>263.12162258760117</v>
      </c>
      <c r="G114">
        <f>d11B!G114</f>
        <v>263.12162258760117</v>
      </c>
      <c r="H114">
        <f>d11B!H114</f>
        <v>55.843364194869999</v>
      </c>
      <c r="I114">
        <f>d11B!I114</f>
        <v>0.26312162258760119</v>
      </c>
      <c r="J114">
        <f>d11B!J114</f>
        <v>0.26312162258760119</v>
      </c>
      <c r="K114">
        <f>d11B!K114</f>
        <v>989.75892661846194</v>
      </c>
      <c r="L114">
        <f>d11B!L114</f>
        <v>219.93227776818787</v>
      </c>
      <c r="M114">
        <f>d11B!M114</f>
        <v>196.74599082972202</v>
      </c>
      <c r="N114" t="b">
        <f>d11B!N114</f>
        <v>1</v>
      </c>
      <c r="O114" t="b">
        <f>d11B!O114</f>
        <v>0</v>
      </c>
      <c r="P114" t="str">
        <f>d11B!P114</f>
        <v>NA</v>
      </c>
      <c r="Q114" t="str">
        <f>d11B!Q114</f>
        <v>NA</v>
      </c>
      <c r="R114" t="str">
        <f>d11B!R114</f>
        <v>NA</v>
      </c>
      <c r="S114" t="str">
        <f>d11B!S114</f>
        <v>NA</v>
      </c>
      <c r="T114" t="b">
        <f>d11B!T114</f>
        <v>1</v>
      </c>
      <c r="U114" t="b">
        <f>d11B!U114</f>
        <v>0</v>
      </c>
      <c r="V114" t="str">
        <f>d11B!V114</f>
        <v>NA</v>
      </c>
      <c r="W114" t="b">
        <f>d11B!W114</f>
        <v>0</v>
      </c>
      <c r="X114" t="b">
        <f>d11B!X114</f>
        <v>0</v>
      </c>
      <c r="Y114" t="str">
        <f>d11B!Y114</f>
        <v>added age uncertainties based on power fit on LR04 uncertainties</v>
      </c>
      <c r="Z114">
        <f>d11B!Z114</f>
        <v>401</v>
      </c>
    </row>
    <row r="115" spans="1:26">
      <c r="A115" t="str">
        <f>d11B!A115</f>
        <v>boron isotopes</v>
      </c>
      <c r="B115" t="str">
        <f>d11B!B115</f>
        <v>Anagnostou</v>
      </c>
      <c r="C115">
        <f>d11B!C115</f>
        <v>2020</v>
      </c>
      <c r="D115" t="str">
        <f>d11B!D115</f>
        <v>10.1038/s41467-020-17887-x</v>
      </c>
      <c r="E115">
        <f>d11B!E115</f>
        <v>55851.280906677239</v>
      </c>
      <c r="F115">
        <f>d11B!F115</f>
        <v>263.15699202541276</v>
      </c>
      <c r="G115">
        <f>d11B!G115</f>
        <v>263.15699202541276</v>
      </c>
      <c r="H115">
        <f>d11B!H115</f>
        <v>55.851280906677239</v>
      </c>
      <c r="I115">
        <f>d11B!I115</f>
        <v>0.26315699202541276</v>
      </c>
      <c r="J115">
        <f>d11B!J115</f>
        <v>0.26315699202541276</v>
      </c>
      <c r="K115">
        <f>d11B!K115</f>
        <v>1964.0208343398199</v>
      </c>
      <c r="L115">
        <f>d11B!L115</f>
        <v>1325.2710824261403</v>
      </c>
      <c r="M115">
        <f>d11B!M115</f>
        <v>723.95736847843978</v>
      </c>
      <c r="N115" t="b">
        <f>d11B!N115</f>
        <v>1</v>
      </c>
      <c r="O115" t="b">
        <f>d11B!O115</f>
        <v>0</v>
      </c>
      <c r="P115" t="str">
        <f>d11B!P115</f>
        <v>NA</v>
      </c>
      <c r="Q115" t="str">
        <f>d11B!Q115</f>
        <v>NA</v>
      </c>
      <c r="R115" t="str">
        <f>d11B!R115</f>
        <v>NA</v>
      </c>
      <c r="S115" t="str">
        <f>d11B!S115</f>
        <v>NA</v>
      </c>
      <c r="T115" t="b">
        <f>d11B!T115</f>
        <v>1</v>
      </c>
      <c r="U115" t="b">
        <f>d11B!U115</f>
        <v>0</v>
      </c>
      <c r="V115" t="str">
        <f>d11B!V115</f>
        <v>NA</v>
      </c>
      <c r="W115" t="b">
        <f>d11B!W115</f>
        <v>0</v>
      </c>
      <c r="X115" t="b">
        <f>d11B!X115</f>
        <v>0</v>
      </c>
      <c r="Y115" t="str">
        <f>d11B!Y115</f>
        <v>added age uncertainties based on power fit on LR04 uncertainties</v>
      </c>
      <c r="Z115">
        <f>d11B!Z115</f>
        <v>401</v>
      </c>
    </row>
    <row r="116" spans="1:26">
      <c r="A116" t="str">
        <f>d11B!A116</f>
        <v>boron isotopes</v>
      </c>
      <c r="B116" t="str">
        <f>d11B!B116</f>
        <v>Anagnostou</v>
      </c>
      <c r="C116">
        <f>d11B!C116</f>
        <v>2020</v>
      </c>
      <c r="D116" t="str">
        <f>d11B!D116</f>
        <v>10.1038/s41467-020-17887-x</v>
      </c>
      <c r="E116">
        <f>d11B!E116</f>
        <v>55881.160749435425</v>
      </c>
      <c r="F116">
        <f>d11B!F116</f>
        <v>263.29048364983885</v>
      </c>
      <c r="G116">
        <f>d11B!G116</f>
        <v>263.29048364983885</v>
      </c>
      <c r="H116">
        <f>d11B!H116</f>
        <v>55.881160749435423</v>
      </c>
      <c r="I116">
        <f>d11B!I116</f>
        <v>0.26329048364983887</v>
      </c>
      <c r="J116">
        <f>d11B!J116</f>
        <v>0.26329048364983887</v>
      </c>
      <c r="K116">
        <f>d11B!K116</f>
        <v>2901.35781300697</v>
      </c>
      <c r="L116">
        <f>d11B!L116</f>
        <v>1612.3181919427498</v>
      </c>
      <c r="M116">
        <f>d11B!M116</f>
        <v>948.22238256539003</v>
      </c>
      <c r="N116" t="b">
        <f>d11B!N116</f>
        <v>1</v>
      </c>
      <c r="O116" t="b">
        <f>d11B!O116</f>
        <v>0</v>
      </c>
      <c r="P116" t="str">
        <f>d11B!P116</f>
        <v>NA</v>
      </c>
      <c r="Q116" t="str">
        <f>d11B!Q116</f>
        <v>NA</v>
      </c>
      <c r="R116" t="str">
        <f>d11B!R116</f>
        <v>NA</v>
      </c>
      <c r="S116" t="str">
        <f>d11B!S116</f>
        <v>NA</v>
      </c>
      <c r="T116" t="b">
        <f>d11B!T116</f>
        <v>1</v>
      </c>
      <c r="U116" t="b">
        <f>d11B!U116</f>
        <v>0</v>
      </c>
      <c r="V116" t="str">
        <f>d11B!V116</f>
        <v>NA</v>
      </c>
      <c r="W116" t="b">
        <f>d11B!W116</f>
        <v>0</v>
      </c>
      <c r="X116" t="b">
        <f>d11B!X116</f>
        <v>0</v>
      </c>
      <c r="Y116" t="str">
        <f>d11B!Y116</f>
        <v>added age uncertainties based on power fit on LR04 uncertainties</v>
      </c>
      <c r="Z116">
        <f>d11B!Z116</f>
        <v>401</v>
      </c>
    </row>
    <row r="117" spans="1:26">
      <c r="A117" t="str">
        <f>d11B!A117</f>
        <v>boron isotopes</v>
      </c>
      <c r="B117" t="str">
        <f>d11B!B117</f>
        <v>Anagnostou</v>
      </c>
      <c r="C117">
        <f>d11B!C117</f>
        <v>2020</v>
      </c>
      <c r="D117" t="str">
        <f>d11B!D117</f>
        <v>10.1038/s41467-020-17887-x</v>
      </c>
      <c r="E117">
        <f>d11B!E117</f>
        <v>55891.575670003891</v>
      </c>
      <c r="F117">
        <f>d11B!F117</f>
        <v>263.33701263287679</v>
      </c>
      <c r="G117">
        <f>d11B!G117</f>
        <v>263.33701263287679</v>
      </c>
      <c r="H117">
        <f>d11B!H117</f>
        <v>55.891575670003888</v>
      </c>
      <c r="I117">
        <f>d11B!I117</f>
        <v>0.26333701263287679</v>
      </c>
      <c r="J117">
        <f>d11B!J117</f>
        <v>0.26333701263287679</v>
      </c>
      <c r="K117">
        <f>d11B!K117</f>
        <v>1531.93368425827</v>
      </c>
      <c r="L117">
        <f>d11B!L117</f>
        <v>493.25575362833001</v>
      </c>
      <c r="M117">
        <f>d11B!M117</f>
        <v>344.86812937358991</v>
      </c>
      <c r="N117" t="b">
        <f>d11B!N117</f>
        <v>1</v>
      </c>
      <c r="O117" t="b">
        <f>d11B!O117</f>
        <v>0</v>
      </c>
      <c r="P117" t="str">
        <f>d11B!P117</f>
        <v>NA</v>
      </c>
      <c r="Q117" t="str">
        <f>d11B!Q117</f>
        <v>NA</v>
      </c>
      <c r="R117" t="str">
        <f>d11B!R117</f>
        <v>NA</v>
      </c>
      <c r="S117" t="str">
        <f>d11B!S117</f>
        <v>NA</v>
      </c>
      <c r="T117" t="b">
        <f>d11B!T117</f>
        <v>1</v>
      </c>
      <c r="U117" t="b">
        <f>d11B!U117</f>
        <v>0</v>
      </c>
      <c r="V117" t="str">
        <f>d11B!V117</f>
        <v>NA</v>
      </c>
      <c r="W117" t="b">
        <f>d11B!W117</f>
        <v>0</v>
      </c>
      <c r="X117" t="b">
        <f>d11B!X117</f>
        <v>0</v>
      </c>
      <c r="Y117" t="str">
        <f>d11B!Y117</f>
        <v>added age uncertainties based on power fit on LR04 uncertainties</v>
      </c>
      <c r="Z117">
        <f>d11B!Z117</f>
        <v>401</v>
      </c>
    </row>
    <row r="118" spans="1:26">
      <c r="A118" t="str">
        <f>d11B!A118</f>
        <v>boron isotopes</v>
      </c>
      <c r="B118" t="str">
        <f>d11B!B118</f>
        <v>Anagnostou</v>
      </c>
      <c r="C118">
        <f>d11B!C118</f>
        <v>2020</v>
      </c>
      <c r="D118" t="str">
        <f>d11B!D118</f>
        <v>10.1038/s41467-020-17887-x</v>
      </c>
      <c r="E118">
        <f>d11B!E118</f>
        <v>55901.636981248848</v>
      </c>
      <c r="F118">
        <f>d11B!F118</f>
        <v>263.38196142870805</v>
      </c>
      <c r="G118">
        <f>d11B!G118</f>
        <v>263.38196142870805</v>
      </c>
      <c r="H118">
        <f>d11B!H118</f>
        <v>55.901636981248849</v>
      </c>
      <c r="I118">
        <f>d11B!I118</f>
        <v>0.26338196142870807</v>
      </c>
      <c r="J118">
        <f>d11B!J118</f>
        <v>0.26338196142870807</v>
      </c>
      <c r="K118">
        <f>d11B!K118</f>
        <v>1968.01449647965</v>
      </c>
      <c r="L118">
        <f>d11B!L118</f>
        <v>644.01547496900002</v>
      </c>
      <c r="M118">
        <f>d11B!M118</f>
        <v>519.80190771958019</v>
      </c>
      <c r="N118" t="b">
        <f>d11B!N118</f>
        <v>1</v>
      </c>
      <c r="O118" t="b">
        <f>d11B!O118</f>
        <v>0</v>
      </c>
      <c r="P118" t="str">
        <f>d11B!P118</f>
        <v>NA</v>
      </c>
      <c r="Q118" t="str">
        <f>d11B!Q118</f>
        <v>NA</v>
      </c>
      <c r="R118" t="str">
        <f>d11B!R118</f>
        <v>NA</v>
      </c>
      <c r="S118" t="str">
        <f>d11B!S118</f>
        <v>NA</v>
      </c>
      <c r="T118" t="b">
        <f>d11B!T118</f>
        <v>1</v>
      </c>
      <c r="U118" t="b">
        <f>d11B!U118</f>
        <v>0</v>
      </c>
      <c r="V118" t="str">
        <f>d11B!V118</f>
        <v>NA</v>
      </c>
      <c r="W118" t="b">
        <f>d11B!W118</f>
        <v>0</v>
      </c>
      <c r="X118" t="b">
        <f>d11B!X118</f>
        <v>0</v>
      </c>
      <c r="Y118" t="str">
        <f>d11B!Y118</f>
        <v>added age uncertainties based on power fit on LR04 uncertainties</v>
      </c>
      <c r="Z118">
        <f>d11B!Z118</f>
        <v>401</v>
      </c>
    </row>
    <row r="119" spans="1:26">
      <c r="A119" t="str">
        <f>d11B!A119</f>
        <v>boron isotopes</v>
      </c>
      <c r="B119" t="str">
        <f>d11B!B119</f>
        <v>Anagnostou</v>
      </c>
      <c r="C119">
        <f>d11B!C119</f>
        <v>2020</v>
      </c>
      <c r="D119" t="str">
        <f>d11B!D119</f>
        <v>10.1038/s41467-020-17887-x</v>
      </c>
      <c r="E119">
        <f>d11B!E119</f>
        <v>55906.725334167473</v>
      </c>
      <c r="F119">
        <f>d11B!F119</f>
        <v>263.40469342908904</v>
      </c>
      <c r="G119">
        <f>d11B!G119</f>
        <v>263.40469342908904</v>
      </c>
      <c r="H119">
        <f>d11B!H119</f>
        <v>55.906725334167476</v>
      </c>
      <c r="I119">
        <f>d11B!I119</f>
        <v>0.26340469342908901</v>
      </c>
      <c r="J119">
        <f>d11B!J119</f>
        <v>0.26340469342908901</v>
      </c>
      <c r="K119">
        <f>d11B!K119</f>
        <v>817.94312061251003</v>
      </c>
      <c r="L119">
        <f>d11B!L119</f>
        <v>240.98085763935001</v>
      </c>
      <c r="M119">
        <f>d11B!M119</f>
        <v>182.31507001486307</v>
      </c>
      <c r="N119" t="b">
        <f>d11B!N119</f>
        <v>1</v>
      </c>
      <c r="O119" t="b">
        <f>d11B!O119</f>
        <v>0</v>
      </c>
      <c r="P119" t="str">
        <f>d11B!P119</f>
        <v>NA</v>
      </c>
      <c r="Q119" t="str">
        <f>d11B!Q119</f>
        <v>NA</v>
      </c>
      <c r="R119" t="str">
        <f>d11B!R119</f>
        <v>NA</v>
      </c>
      <c r="S119" t="str">
        <f>d11B!S119</f>
        <v>NA</v>
      </c>
      <c r="T119" t="b">
        <f>d11B!T119</f>
        <v>1</v>
      </c>
      <c r="U119" t="b">
        <f>d11B!U119</f>
        <v>0</v>
      </c>
      <c r="V119" t="str">
        <f>d11B!V119</f>
        <v>NA</v>
      </c>
      <c r="W119" t="b">
        <f>d11B!W119</f>
        <v>0</v>
      </c>
      <c r="X119" t="b">
        <f>d11B!X119</f>
        <v>0</v>
      </c>
      <c r="Y119" t="str">
        <f>d11B!Y119</f>
        <v>added age uncertainties based on power fit on LR04 uncertainties</v>
      </c>
      <c r="Z119">
        <f>d11B!Z119</f>
        <v>401</v>
      </c>
    </row>
    <row r="120" spans="1:26">
      <c r="A120" t="str">
        <f>d11B!A120</f>
        <v>boron isotopes</v>
      </c>
      <c r="B120" t="str">
        <f>d11B!B120</f>
        <v>Anagnostou</v>
      </c>
      <c r="C120">
        <f>d11B!C120</f>
        <v>2020</v>
      </c>
      <c r="D120" t="str">
        <f>d11B!D120</f>
        <v>10.1038/s41467-020-17887-x</v>
      </c>
      <c r="E120">
        <f>d11B!E120</f>
        <v>55919.779434204094</v>
      </c>
      <c r="F120">
        <f>d11B!F120</f>
        <v>263.46301157599601</v>
      </c>
      <c r="G120">
        <f>d11B!G120</f>
        <v>263.46301157599601</v>
      </c>
      <c r="H120">
        <f>d11B!H120</f>
        <v>55.919779434204095</v>
      </c>
      <c r="I120">
        <f>d11B!I120</f>
        <v>0.263463011575996</v>
      </c>
      <c r="J120">
        <f>d11B!J120</f>
        <v>0.263463011575996</v>
      </c>
      <c r="K120">
        <f>d11B!K120</f>
        <v>797.70314856717391</v>
      </c>
      <c r="L120">
        <f>d11B!L120</f>
        <v>451.4592098721962</v>
      </c>
      <c r="M120">
        <f>d11B!M120</f>
        <v>246.88877155190585</v>
      </c>
      <c r="N120" t="b">
        <f>d11B!N120</f>
        <v>1</v>
      </c>
      <c r="O120" t="b">
        <f>d11B!O120</f>
        <v>0</v>
      </c>
      <c r="P120" t="str">
        <f>d11B!P120</f>
        <v>NA</v>
      </c>
      <c r="Q120" t="str">
        <f>d11B!Q120</f>
        <v>NA</v>
      </c>
      <c r="R120" t="str">
        <f>d11B!R120</f>
        <v>NA</v>
      </c>
      <c r="S120" t="str">
        <f>d11B!S120</f>
        <v>NA</v>
      </c>
      <c r="T120" t="b">
        <f>d11B!T120</f>
        <v>1</v>
      </c>
      <c r="U120" t="b">
        <f>d11B!U120</f>
        <v>0</v>
      </c>
      <c r="V120" t="str">
        <f>d11B!V120</f>
        <v>NA</v>
      </c>
      <c r="W120" t="b">
        <f>d11B!W120</f>
        <v>0</v>
      </c>
      <c r="X120" t="b">
        <f>d11B!X120</f>
        <v>0</v>
      </c>
      <c r="Y120" t="str">
        <f>d11B!Y120</f>
        <v>added age uncertainties based on power fit on LR04 uncertainties</v>
      </c>
      <c r="Z120">
        <f>d11B!Z120</f>
        <v>401</v>
      </c>
    </row>
    <row r="121" spans="1:26">
      <c r="A121" t="str">
        <f>d11B!A121</f>
        <v>boron isotopes</v>
      </c>
      <c r="B121" t="str">
        <f>d11B!B121</f>
        <v>Anagnostou</v>
      </c>
      <c r="C121">
        <f>d11B!C121</f>
        <v>2020</v>
      </c>
      <c r="D121" t="str">
        <f>d11B!D121</f>
        <v>10.1038/s41467-020-17887-x</v>
      </c>
      <c r="E121">
        <f>d11B!E121</f>
        <v>55939.039447784417</v>
      </c>
      <c r="F121">
        <f>d11B!F121</f>
        <v>263.54905285714534</v>
      </c>
      <c r="G121">
        <f>d11B!G121</f>
        <v>263.54905285714534</v>
      </c>
      <c r="H121">
        <f>d11B!H121</f>
        <v>55.939039447784417</v>
      </c>
      <c r="I121">
        <f>d11B!I121</f>
        <v>0.26354905285714536</v>
      </c>
      <c r="J121">
        <f>d11B!J121</f>
        <v>0.26354905285714536</v>
      </c>
      <c r="K121">
        <f>d11B!K121</f>
        <v>1171.59346030447</v>
      </c>
      <c r="L121">
        <f>d11B!L121</f>
        <v>366.05980891533</v>
      </c>
      <c r="M121">
        <f>d11B!M121</f>
        <v>272.30795208402799</v>
      </c>
      <c r="N121" t="b">
        <f>d11B!N121</f>
        <v>1</v>
      </c>
      <c r="O121" t="b">
        <f>d11B!O121</f>
        <v>0</v>
      </c>
      <c r="P121" t="str">
        <f>d11B!P121</f>
        <v>NA</v>
      </c>
      <c r="Q121" t="str">
        <f>d11B!Q121</f>
        <v>NA</v>
      </c>
      <c r="R121" t="str">
        <f>d11B!R121</f>
        <v>NA</v>
      </c>
      <c r="S121" t="str">
        <f>d11B!S121</f>
        <v>NA</v>
      </c>
      <c r="T121" t="b">
        <f>d11B!T121</f>
        <v>1</v>
      </c>
      <c r="U121" t="b">
        <f>d11B!U121</f>
        <v>0</v>
      </c>
      <c r="V121" t="str">
        <f>d11B!V121</f>
        <v>NA</v>
      </c>
      <c r="W121" t="b">
        <f>d11B!W121</f>
        <v>0</v>
      </c>
      <c r="X121" t="b">
        <f>d11B!X121</f>
        <v>0</v>
      </c>
      <c r="Y121" t="str">
        <f>d11B!Y121</f>
        <v>added age uncertainties based on power fit on LR04 uncertainties</v>
      </c>
      <c r="Z121">
        <f>d11B!Z121</f>
        <v>401</v>
      </c>
    </row>
    <row r="122" spans="1:26">
      <c r="A122" t="str">
        <f>d11B!A122</f>
        <v>boron isotopes</v>
      </c>
      <c r="B122" t="str">
        <f>d11B!B122</f>
        <v>Anagnostou</v>
      </c>
      <c r="C122">
        <f>d11B!C122</f>
        <v>2020</v>
      </c>
      <c r="D122" t="str">
        <f>d11B!D122</f>
        <v>10.1038/s41467-020-17887-x</v>
      </c>
      <c r="E122">
        <f>d11B!E122</f>
        <v>55960.837490081787</v>
      </c>
      <c r="F122">
        <f>d11B!F122</f>
        <v>263.64643055757989</v>
      </c>
      <c r="G122">
        <f>d11B!G122</f>
        <v>263.64643055757989</v>
      </c>
      <c r="H122">
        <f>d11B!H122</f>
        <v>55.960837490081786</v>
      </c>
      <c r="I122">
        <f>d11B!I122</f>
        <v>0.26364643055757991</v>
      </c>
      <c r="J122">
        <f>d11B!J122</f>
        <v>0.26364643055757991</v>
      </c>
      <c r="K122">
        <f>d11B!K122</f>
        <v>897.57090481956402</v>
      </c>
      <c r="L122">
        <f>d11B!L122</f>
        <v>251.56460486906599</v>
      </c>
      <c r="M122">
        <f>d11B!M122</f>
        <v>195.64592511312708</v>
      </c>
      <c r="N122" t="b">
        <f>d11B!N122</f>
        <v>1</v>
      </c>
      <c r="O122" t="b">
        <f>d11B!O122</f>
        <v>0</v>
      </c>
      <c r="P122" t="str">
        <f>d11B!P122</f>
        <v>NA</v>
      </c>
      <c r="Q122" t="str">
        <f>d11B!Q122</f>
        <v>NA</v>
      </c>
      <c r="R122" t="str">
        <f>d11B!R122</f>
        <v>NA</v>
      </c>
      <c r="S122" t="str">
        <f>d11B!S122</f>
        <v>NA</v>
      </c>
      <c r="T122" t="b">
        <f>d11B!T122</f>
        <v>1</v>
      </c>
      <c r="U122" t="b">
        <f>d11B!U122</f>
        <v>0</v>
      </c>
      <c r="V122" t="str">
        <f>d11B!V122</f>
        <v>NA</v>
      </c>
      <c r="W122" t="b">
        <f>d11B!W122</f>
        <v>0</v>
      </c>
      <c r="X122" t="b">
        <f>d11B!X122</f>
        <v>0</v>
      </c>
      <c r="Y122" t="str">
        <f>d11B!Y122</f>
        <v>added age uncertainties based on power fit on LR04 uncertainties</v>
      </c>
      <c r="Z122">
        <f>d11B!Z122</f>
        <v>401</v>
      </c>
    </row>
    <row r="123" spans="1:26">
      <c r="A123" t="str">
        <f>d11B!A123</f>
        <v>boron isotopes</v>
      </c>
      <c r="B123" t="str">
        <f>d11B!B123</f>
        <v>Anagnostou</v>
      </c>
      <c r="C123">
        <f>d11B!C123</f>
        <v>2020</v>
      </c>
      <c r="D123" t="str">
        <f>d11B!D123</f>
        <v>10.1038/s41467-020-17887-x</v>
      </c>
      <c r="E123">
        <f>d11B!E123</f>
        <v>55977.876934051506</v>
      </c>
      <c r="F123">
        <f>d11B!F123</f>
        <v>263.72254895491722</v>
      </c>
      <c r="G123">
        <f>d11B!G123</f>
        <v>263.72254895491722</v>
      </c>
      <c r="H123">
        <f>d11B!H123</f>
        <v>55.977876934051508</v>
      </c>
      <c r="I123">
        <f>d11B!I123</f>
        <v>0.2637225489549172</v>
      </c>
      <c r="J123">
        <f>d11B!J123</f>
        <v>0.2637225489549172</v>
      </c>
      <c r="K123">
        <f>d11B!K123</f>
        <v>818.15034506868005</v>
      </c>
      <c r="L123">
        <f>d11B!L123</f>
        <v>240.19371341376996</v>
      </c>
      <c r="M123">
        <f>d11B!M123</f>
        <v>172.5942903810311</v>
      </c>
      <c r="N123" t="b">
        <f>d11B!N123</f>
        <v>1</v>
      </c>
      <c r="O123" t="b">
        <f>d11B!O123</f>
        <v>0</v>
      </c>
      <c r="P123" t="str">
        <f>d11B!P123</f>
        <v>NA</v>
      </c>
      <c r="Q123" t="str">
        <f>d11B!Q123</f>
        <v>NA</v>
      </c>
      <c r="R123" t="str">
        <f>d11B!R123</f>
        <v>NA</v>
      </c>
      <c r="S123" t="str">
        <f>d11B!S123</f>
        <v>NA</v>
      </c>
      <c r="T123" t="b">
        <f>d11B!T123</f>
        <v>1</v>
      </c>
      <c r="U123" t="b">
        <f>d11B!U123</f>
        <v>0</v>
      </c>
      <c r="V123" t="str">
        <f>d11B!V123</f>
        <v>NA</v>
      </c>
      <c r="W123" t="b">
        <f>d11B!W123</f>
        <v>0</v>
      </c>
      <c r="X123" t="b">
        <f>d11B!X123</f>
        <v>0</v>
      </c>
      <c r="Y123" t="str">
        <f>d11B!Y123</f>
        <v>added age uncertainties based on power fit on LR04 uncertainties</v>
      </c>
      <c r="Z123">
        <f>d11B!Z123</f>
        <v>401</v>
      </c>
    </row>
    <row r="124" spans="1:26">
      <c r="A124" t="str">
        <f>d11B!A124</f>
        <v>boron isotopes</v>
      </c>
      <c r="B124" t="str">
        <f>d11B!B124</f>
        <v>Anagnostou</v>
      </c>
      <c r="C124">
        <f>d11B!C124</f>
        <v>2020</v>
      </c>
      <c r="D124" t="str">
        <f>d11B!D124</f>
        <v>10.1038/s41467-020-17887-x</v>
      </c>
      <c r="E124">
        <f>d11B!E124</f>
        <v>56024.173995971716</v>
      </c>
      <c r="F124">
        <f>d11B!F124</f>
        <v>263.9293605685649</v>
      </c>
      <c r="G124">
        <f>d11B!G124</f>
        <v>263.9293605685649</v>
      </c>
      <c r="H124">
        <f>d11B!H124</f>
        <v>56.024173995971715</v>
      </c>
      <c r="I124">
        <f>d11B!I124</f>
        <v>0.26392936056856492</v>
      </c>
      <c r="J124">
        <f>d11B!J124</f>
        <v>0.26392936056856492</v>
      </c>
      <c r="K124">
        <f>d11B!K124</f>
        <v>961.12576414364401</v>
      </c>
      <c r="L124">
        <f>d11B!L124</f>
        <v>294.13039206872611</v>
      </c>
      <c r="M124">
        <f>d11B!M124</f>
        <v>237.67461118376002</v>
      </c>
      <c r="N124" t="b">
        <f>d11B!N124</f>
        <v>1</v>
      </c>
      <c r="O124" t="b">
        <f>d11B!O124</f>
        <v>0</v>
      </c>
      <c r="P124" t="str">
        <f>d11B!P124</f>
        <v>NA</v>
      </c>
      <c r="Q124" t="str">
        <f>d11B!Q124</f>
        <v>NA</v>
      </c>
      <c r="R124" t="str">
        <f>d11B!R124</f>
        <v>NA</v>
      </c>
      <c r="S124" t="str">
        <f>d11B!S124</f>
        <v>NA</v>
      </c>
      <c r="T124" t="b">
        <f>d11B!T124</f>
        <v>1</v>
      </c>
      <c r="U124" t="b">
        <f>d11B!U124</f>
        <v>0</v>
      </c>
      <c r="V124" t="str">
        <f>d11B!V124</f>
        <v>NA</v>
      </c>
      <c r="W124" t="b">
        <f>d11B!W124</f>
        <v>0</v>
      </c>
      <c r="X124" t="b">
        <f>d11B!X124</f>
        <v>0</v>
      </c>
      <c r="Y124" t="str">
        <f>d11B!Y124</f>
        <v>added age uncertainties based on power fit on LR04 uncertainties</v>
      </c>
      <c r="Z124">
        <f>d11B!Z124</f>
        <v>401</v>
      </c>
    </row>
    <row r="125" spans="1:26">
      <c r="A125" t="str">
        <f>d11B!A125</f>
        <v>boron isotopes</v>
      </c>
      <c r="B125" t="str">
        <f>d11B!B125</f>
        <v>Anagnostou</v>
      </c>
      <c r="C125">
        <f>d11B!C125</f>
        <v>2020</v>
      </c>
      <c r="D125" t="str">
        <f>d11B!D125</f>
        <v>10.1038/s41467-020-17887-x</v>
      </c>
      <c r="E125">
        <f>d11B!E125</f>
        <v>56040.418579101613</v>
      </c>
      <c r="F125">
        <f>d11B!F125</f>
        <v>264.00192394859994</v>
      </c>
      <c r="G125">
        <f>d11B!G125</f>
        <v>264.00192394859994</v>
      </c>
      <c r="H125">
        <f>d11B!H125</f>
        <v>56.040418579101612</v>
      </c>
      <c r="I125">
        <f>d11B!I125</f>
        <v>0.26400192394859995</v>
      </c>
      <c r="J125">
        <f>d11B!J125</f>
        <v>0.26400192394859995</v>
      </c>
      <c r="K125">
        <f>d11B!K125</f>
        <v>1287.6272945262101</v>
      </c>
      <c r="L125">
        <f>d11B!L125</f>
        <v>360.94390080013</v>
      </c>
      <c r="M125">
        <f>d11B!M125</f>
        <v>298.70264573234601</v>
      </c>
      <c r="N125" t="b">
        <f>d11B!N125</f>
        <v>1</v>
      </c>
      <c r="O125" t="b">
        <f>d11B!O125</f>
        <v>0</v>
      </c>
      <c r="P125" t="str">
        <f>d11B!P125</f>
        <v>NA</v>
      </c>
      <c r="Q125" t="str">
        <f>d11B!Q125</f>
        <v>NA</v>
      </c>
      <c r="R125" t="str">
        <f>d11B!R125</f>
        <v>NA</v>
      </c>
      <c r="S125" t="str">
        <f>d11B!S125</f>
        <v>NA</v>
      </c>
      <c r="T125" t="b">
        <f>d11B!T125</f>
        <v>1</v>
      </c>
      <c r="U125" t="b">
        <f>d11B!U125</f>
        <v>0</v>
      </c>
      <c r="V125" t="str">
        <f>d11B!V125</f>
        <v>NA</v>
      </c>
      <c r="W125" t="b">
        <f>d11B!W125</f>
        <v>0</v>
      </c>
      <c r="X125" t="b">
        <f>d11B!X125</f>
        <v>0</v>
      </c>
      <c r="Y125" t="str">
        <f>d11B!Y125</f>
        <v>added age uncertainties based on power fit on LR04 uncertainties</v>
      </c>
      <c r="Z125">
        <f>d11B!Z125</f>
        <v>401</v>
      </c>
    </row>
    <row r="126" spans="1:26">
      <c r="A126" t="str">
        <f>d11B!A126</f>
        <v>boron isotopes</v>
      </c>
      <c r="B126" t="str">
        <f>d11B!B126</f>
        <v>Anagnostou</v>
      </c>
      <c r="C126">
        <f>d11B!C126</f>
        <v>2020</v>
      </c>
      <c r="D126" t="str">
        <f>d11B!D126</f>
        <v>10.1038/s41467-020-17887-x</v>
      </c>
      <c r="E126">
        <f>d11B!E126</f>
        <v>56051.789787292539</v>
      </c>
      <c r="F126">
        <f>d11B!F126</f>
        <v>264.05271766631625</v>
      </c>
      <c r="G126">
        <f>d11B!G126</f>
        <v>264.05271766631625</v>
      </c>
      <c r="H126">
        <f>d11B!H126</f>
        <v>56.051789787292542</v>
      </c>
      <c r="I126">
        <f>d11B!I126</f>
        <v>0.26405271766631627</v>
      </c>
      <c r="J126">
        <f>d11B!J126</f>
        <v>0.26405271766631627</v>
      </c>
      <c r="K126">
        <f>d11B!K126</f>
        <v>804.64648319408502</v>
      </c>
      <c r="L126">
        <f>d11B!L126</f>
        <v>210.4761355003651</v>
      </c>
      <c r="M126">
        <f>d11B!M126</f>
        <v>170.93881694019706</v>
      </c>
      <c r="N126" t="b">
        <f>d11B!N126</f>
        <v>1</v>
      </c>
      <c r="O126" t="b">
        <f>d11B!O126</f>
        <v>0</v>
      </c>
      <c r="P126" t="str">
        <f>d11B!P126</f>
        <v>NA</v>
      </c>
      <c r="Q126" t="str">
        <f>d11B!Q126</f>
        <v>NA</v>
      </c>
      <c r="R126" t="str">
        <f>d11B!R126</f>
        <v>NA</v>
      </c>
      <c r="S126" t="str">
        <f>d11B!S126</f>
        <v>NA</v>
      </c>
      <c r="T126" t="b">
        <f>d11B!T126</f>
        <v>1</v>
      </c>
      <c r="U126" t="b">
        <f>d11B!U126</f>
        <v>0</v>
      </c>
      <c r="V126" t="str">
        <f>d11B!V126</f>
        <v>NA</v>
      </c>
      <c r="W126" t="b">
        <f>d11B!W126</f>
        <v>0</v>
      </c>
      <c r="X126" t="b">
        <f>d11B!X126</f>
        <v>0</v>
      </c>
      <c r="Y126" t="str">
        <f>d11B!Y126</f>
        <v>added age uncertainties based on power fit on LR04 uncertainties</v>
      </c>
      <c r="Z126">
        <f>d11B!Z126</f>
        <v>401</v>
      </c>
    </row>
    <row r="127" spans="1:26">
      <c r="A127" t="str">
        <f>d11B!A127</f>
        <v>boron isotopes</v>
      </c>
      <c r="B127" t="str">
        <f>d11B!B127</f>
        <v>Anagnostou</v>
      </c>
      <c r="C127">
        <f>d11B!C127</f>
        <v>2020</v>
      </c>
      <c r="D127" t="str">
        <f>d11B!D127</f>
        <v>10.1038/s41467-020-17887-x</v>
      </c>
      <c r="E127">
        <f>d11B!E127</f>
        <v>56102.147994995226</v>
      </c>
      <c r="F127">
        <f>d11B!F127</f>
        <v>264.27765485877086</v>
      </c>
      <c r="G127">
        <f>d11B!G127</f>
        <v>264.27765485877086</v>
      </c>
      <c r="H127">
        <f>d11B!H127</f>
        <v>56.102147994995228</v>
      </c>
      <c r="I127">
        <f>d11B!I127</f>
        <v>0.26427765485877086</v>
      </c>
      <c r="J127">
        <f>d11B!J127</f>
        <v>0.26427765485877086</v>
      </c>
      <c r="K127">
        <f>d11B!K127</f>
        <v>1089.65393969558</v>
      </c>
      <c r="L127">
        <f>d11B!L127</f>
        <v>329.18230036185014</v>
      </c>
      <c r="M127">
        <f>d11B!M127</f>
        <v>262.587175321892</v>
      </c>
      <c r="N127" t="b">
        <f>d11B!N127</f>
        <v>1</v>
      </c>
      <c r="O127" t="b">
        <f>d11B!O127</f>
        <v>0</v>
      </c>
      <c r="P127" t="str">
        <f>d11B!P127</f>
        <v>NA</v>
      </c>
      <c r="Q127" t="str">
        <f>d11B!Q127</f>
        <v>NA</v>
      </c>
      <c r="R127" t="str">
        <f>d11B!R127</f>
        <v>NA</v>
      </c>
      <c r="S127" t="str">
        <f>d11B!S127</f>
        <v>NA</v>
      </c>
      <c r="T127" t="b">
        <f>d11B!T127</f>
        <v>1</v>
      </c>
      <c r="U127" t="b">
        <f>d11B!U127</f>
        <v>0</v>
      </c>
      <c r="V127" t="str">
        <f>d11B!V127</f>
        <v>NA</v>
      </c>
      <c r="W127" t="b">
        <f>d11B!W127</f>
        <v>0</v>
      </c>
      <c r="X127" t="b">
        <f>d11B!X127</f>
        <v>0</v>
      </c>
      <c r="Y127" t="str">
        <f>d11B!Y127</f>
        <v>added age uncertainties based on power fit on LR04 uncertainties</v>
      </c>
      <c r="Z127">
        <f>d11B!Z127</f>
        <v>401</v>
      </c>
    </row>
    <row r="128" spans="1:26">
      <c r="A128" t="str">
        <f>d11B!A128</f>
        <v>boron isotopes</v>
      </c>
      <c r="B128" t="str">
        <f>d11B!B128</f>
        <v>Anagnostou</v>
      </c>
      <c r="C128">
        <f>d11B!C128</f>
        <v>2020</v>
      </c>
      <c r="D128" t="str">
        <f>d11B!D128</f>
        <v>10.1038/s41467-020-17887-x</v>
      </c>
      <c r="E128">
        <f>d11B!E128</f>
        <v>56134.637161255021</v>
      </c>
      <c r="F128">
        <f>d11B!F128</f>
        <v>264.42277007714932</v>
      </c>
      <c r="G128">
        <f>d11B!G128</f>
        <v>264.42277007714932</v>
      </c>
      <c r="H128">
        <f>d11B!H128</f>
        <v>56.134637161255021</v>
      </c>
      <c r="I128">
        <f>d11B!I128</f>
        <v>0.26442277007714932</v>
      </c>
      <c r="J128">
        <f>d11B!J128</f>
        <v>0.26442277007714932</v>
      </c>
      <c r="K128">
        <f>d11B!K128</f>
        <v>817.21711593021803</v>
      </c>
      <c r="L128">
        <f>d11B!L128</f>
        <v>270.3660303077919</v>
      </c>
      <c r="M128">
        <f>d11B!M128</f>
        <v>170.93995218868406</v>
      </c>
      <c r="N128" t="b">
        <f>d11B!N128</f>
        <v>1</v>
      </c>
      <c r="O128" t="b">
        <f>d11B!O128</f>
        <v>0</v>
      </c>
      <c r="P128" t="str">
        <f>d11B!P128</f>
        <v>NA</v>
      </c>
      <c r="Q128" t="str">
        <f>d11B!Q128</f>
        <v>NA</v>
      </c>
      <c r="R128" t="str">
        <f>d11B!R128</f>
        <v>NA</v>
      </c>
      <c r="S128" t="str">
        <f>d11B!S128</f>
        <v>NA</v>
      </c>
      <c r="T128" t="b">
        <f>d11B!T128</f>
        <v>1</v>
      </c>
      <c r="U128" t="b">
        <f>d11B!U128</f>
        <v>0</v>
      </c>
      <c r="V128" t="str">
        <f>d11B!V128</f>
        <v>NA</v>
      </c>
      <c r="W128" t="b">
        <f>d11B!W128</f>
        <v>0</v>
      </c>
      <c r="X128" t="b">
        <f>d11B!X128</f>
        <v>0</v>
      </c>
      <c r="Y128" t="str">
        <f>d11B!Y128</f>
        <v>added age uncertainties based on power fit on LR04 uncertainties</v>
      </c>
      <c r="Z128">
        <f>d11B!Z128</f>
        <v>401</v>
      </c>
    </row>
    <row r="129" spans="1:26">
      <c r="A129" t="str">
        <f>d11B!A129</f>
        <v>boron isotopes</v>
      </c>
      <c r="B129" t="str">
        <f>d11B!B129</f>
        <v>Anagnostou</v>
      </c>
      <c r="C129">
        <f>d11B!C129</f>
        <v>2020</v>
      </c>
      <c r="D129" t="str">
        <f>d11B!D129</f>
        <v>10.1038/s41467-020-17887-x</v>
      </c>
      <c r="E129">
        <f>d11B!E129</f>
        <v>56336.882221222244</v>
      </c>
      <c r="F129">
        <f>d11B!F129</f>
        <v>265.32601458080586</v>
      </c>
      <c r="G129">
        <f>d11B!G129</f>
        <v>265.32601458080586</v>
      </c>
      <c r="H129">
        <f>d11B!H129</f>
        <v>56.336882221222247</v>
      </c>
      <c r="I129">
        <f>d11B!I129</f>
        <v>0.26532601458080585</v>
      </c>
      <c r="J129">
        <f>d11B!J129</f>
        <v>0.26532601458080585</v>
      </c>
      <c r="K129">
        <f>d11B!K129</f>
        <v>545.94606891905903</v>
      </c>
      <c r="L129">
        <f>d11B!L129</f>
        <v>231.99170579313204</v>
      </c>
      <c r="M129">
        <f>d11B!M129</f>
        <v>138.70945038769105</v>
      </c>
      <c r="N129" t="b">
        <f>d11B!N129</f>
        <v>1</v>
      </c>
      <c r="O129" t="b">
        <f>d11B!O129</f>
        <v>0</v>
      </c>
      <c r="P129" t="str">
        <f>d11B!P129</f>
        <v>NA</v>
      </c>
      <c r="Q129" t="str">
        <f>d11B!Q129</f>
        <v>NA</v>
      </c>
      <c r="R129" t="str">
        <f>d11B!R129</f>
        <v>NA</v>
      </c>
      <c r="S129" t="str">
        <f>d11B!S129</f>
        <v>NA</v>
      </c>
      <c r="T129" t="b">
        <f>d11B!T129</f>
        <v>1</v>
      </c>
      <c r="U129" t="b">
        <f>d11B!U129</f>
        <v>0</v>
      </c>
      <c r="V129" t="str">
        <f>d11B!V129</f>
        <v>NA</v>
      </c>
      <c r="W129" t="b">
        <f>d11B!W129</f>
        <v>0</v>
      </c>
      <c r="X129" t="b">
        <f>d11B!X129</f>
        <v>0</v>
      </c>
      <c r="Y129" t="str">
        <f>d11B!Y129</f>
        <v>added age uncertainties based on power fit on LR04 uncertainties</v>
      </c>
      <c r="Z129">
        <f>d11B!Z129</f>
        <v>401</v>
      </c>
    </row>
    <row r="130" spans="1:26">
      <c r="A130" t="str">
        <f>d11B!A130</f>
        <v>boron isotopes</v>
      </c>
      <c r="B130" t="str">
        <f>d11B!B130</f>
        <v>Anagnostou</v>
      </c>
      <c r="C130">
        <f>d11B!C130</f>
        <v>2020</v>
      </c>
      <c r="D130" t="str">
        <f>d11B!D130</f>
        <v>10.1038/s41467-020-17887-x</v>
      </c>
      <c r="E130">
        <f>d11B!E130</f>
        <v>53963.01491127476</v>
      </c>
      <c r="F130">
        <f>d11B!F130</f>
        <v>254.7133540302103</v>
      </c>
      <c r="G130">
        <f>d11B!G130</f>
        <v>254.7133540302103</v>
      </c>
      <c r="H130">
        <f>d11B!H130</f>
        <v>53.963014911274762</v>
      </c>
      <c r="I130">
        <f>d11B!I130</f>
        <v>0.25471335403021028</v>
      </c>
      <c r="J130">
        <f>d11B!J130</f>
        <v>0.25471335403021028</v>
      </c>
      <c r="K130">
        <f>d11B!K130</f>
        <v>809.84430209294896</v>
      </c>
      <c r="L130">
        <f>d11B!L130</f>
        <v>197.40766251385099</v>
      </c>
      <c r="M130">
        <f>d11B!M130</f>
        <v>150.74105375466195</v>
      </c>
      <c r="N130" t="b">
        <f>d11B!N130</f>
        <v>1</v>
      </c>
      <c r="O130" t="b">
        <f>d11B!O130</f>
        <v>0</v>
      </c>
      <c r="P130" t="str">
        <f>d11B!P130</f>
        <v>NA</v>
      </c>
      <c r="Q130" t="str">
        <f>d11B!Q130</f>
        <v>NA</v>
      </c>
      <c r="R130" t="str">
        <f>d11B!R130</f>
        <v>NA</v>
      </c>
      <c r="S130" t="str">
        <f>d11B!S130</f>
        <v>NA</v>
      </c>
      <c r="T130" t="b">
        <f>d11B!T130</f>
        <v>1</v>
      </c>
      <c r="U130" t="b">
        <f>d11B!U130</f>
        <v>0</v>
      </c>
      <c r="V130" t="str">
        <f>d11B!V130</f>
        <v>NA</v>
      </c>
      <c r="W130" t="b">
        <f>d11B!W130</f>
        <v>0</v>
      </c>
      <c r="X130" t="b">
        <f>d11B!X130</f>
        <v>0</v>
      </c>
      <c r="Y130" t="str">
        <f>d11B!Y130</f>
        <v>added age uncertainties based on power fit on LR04 uncertainties</v>
      </c>
      <c r="Z130">
        <f>d11B!Z130</f>
        <v>1210</v>
      </c>
    </row>
    <row r="131" spans="1:26">
      <c r="A131" t="str">
        <f>d11B!A131</f>
        <v>boron isotopes</v>
      </c>
      <c r="B131" t="str">
        <f>d11B!B131</f>
        <v>Anagnostou</v>
      </c>
      <c r="C131">
        <f>d11B!C131</f>
        <v>2020</v>
      </c>
      <c r="D131" t="str">
        <f>d11B!D131</f>
        <v>10.1038/s41467-020-17887-x</v>
      </c>
      <c r="E131">
        <f>d11B!E131</f>
        <v>53969.257368669554</v>
      </c>
      <c r="F131">
        <f>d11B!F131</f>
        <v>254.7412929586749</v>
      </c>
      <c r="G131">
        <f>d11B!G131</f>
        <v>254.7412929586749</v>
      </c>
      <c r="H131">
        <f>d11B!H131</f>
        <v>53.969257368669552</v>
      </c>
      <c r="I131">
        <f>d11B!I131</f>
        <v>0.25474129295867493</v>
      </c>
      <c r="J131">
        <f>d11B!J131</f>
        <v>0.25474129295867493</v>
      </c>
      <c r="K131">
        <f>d11B!K131</f>
        <v>577.157803871223</v>
      </c>
      <c r="L131">
        <f>d11B!L131</f>
        <v>124.36595039028805</v>
      </c>
      <c r="M131">
        <f>d11B!M131</f>
        <v>93.421235752572954</v>
      </c>
      <c r="N131" t="b">
        <f>d11B!N131</f>
        <v>1</v>
      </c>
      <c r="O131" t="b">
        <f>d11B!O131</f>
        <v>0</v>
      </c>
      <c r="P131" t="str">
        <f>d11B!P131</f>
        <v>NA</v>
      </c>
      <c r="Q131" t="str">
        <f>d11B!Q131</f>
        <v>NA</v>
      </c>
      <c r="R131" t="str">
        <f>d11B!R131</f>
        <v>NA</v>
      </c>
      <c r="S131" t="str">
        <f>d11B!S131</f>
        <v>NA</v>
      </c>
      <c r="T131" t="b">
        <f>d11B!T131</f>
        <v>1</v>
      </c>
      <c r="U131" t="b">
        <f>d11B!U131</f>
        <v>0</v>
      </c>
      <c r="V131" t="str">
        <f>d11B!V131</f>
        <v>NA</v>
      </c>
      <c r="W131" t="b">
        <f>d11B!W131</f>
        <v>0</v>
      </c>
      <c r="X131" t="b">
        <f>d11B!X131</f>
        <v>0</v>
      </c>
      <c r="Y131" t="str">
        <f>d11B!Y131</f>
        <v>added age uncertainties based on power fit on LR04 uncertainties</v>
      </c>
      <c r="Z131">
        <f>d11B!Z131</f>
        <v>1210</v>
      </c>
    </row>
    <row r="132" spans="1:26">
      <c r="A132" t="str">
        <f>d11B!A132</f>
        <v>boron isotopes</v>
      </c>
      <c r="B132" t="str">
        <f>d11B!B132</f>
        <v>Anagnostou</v>
      </c>
      <c r="C132">
        <f>d11B!C132</f>
        <v>2020</v>
      </c>
      <c r="D132" t="str">
        <f>d11B!D132</f>
        <v>10.1038/s41467-020-17887-x</v>
      </c>
      <c r="E132">
        <f>d11B!E132</f>
        <v>54007.844877097574</v>
      </c>
      <c r="F132">
        <f>d11B!F132</f>
        <v>254.91399264731092</v>
      </c>
      <c r="G132">
        <f>d11B!G132</f>
        <v>254.91399264731092</v>
      </c>
      <c r="H132">
        <f>d11B!H132</f>
        <v>54.007844877097575</v>
      </c>
      <c r="I132">
        <f>d11B!I132</f>
        <v>0.25491399264731091</v>
      </c>
      <c r="J132">
        <f>d11B!J132</f>
        <v>0.25491399264731091</v>
      </c>
      <c r="K132">
        <f>d11B!K132</f>
        <v>871.736872889099</v>
      </c>
      <c r="L132">
        <f>d11B!L132</f>
        <v>213.78491508523098</v>
      </c>
      <c r="M132">
        <f>d11B!M132</f>
        <v>176.35109653183997</v>
      </c>
      <c r="N132" t="b">
        <f>d11B!N132</f>
        <v>1</v>
      </c>
      <c r="O132" t="b">
        <f>d11B!O132</f>
        <v>0</v>
      </c>
      <c r="P132" t="str">
        <f>d11B!P132</f>
        <v>NA</v>
      </c>
      <c r="Q132" t="str">
        <f>d11B!Q132</f>
        <v>NA</v>
      </c>
      <c r="R132" t="str">
        <f>d11B!R132</f>
        <v>NA</v>
      </c>
      <c r="S132" t="str">
        <f>d11B!S132</f>
        <v>NA</v>
      </c>
      <c r="T132" t="b">
        <f>d11B!T132</f>
        <v>1</v>
      </c>
      <c r="U132" t="b">
        <f>d11B!U132</f>
        <v>0</v>
      </c>
      <c r="V132" t="str">
        <f>d11B!V132</f>
        <v>NA</v>
      </c>
      <c r="W132" t="b">
        <f>d11B!W132</f>
        <v>0</v>
      </c>
      <c r="X132" t="b">
        <f>d11B!X132</f>
        <v>0</v>
      </c>
      <c r="Y132" t="str">
        <f>d11B!Y132</f>
        <v>added age uncertainties based on power fit on LR04 uncertainties</v>
      </c>
      <c r="Z132">
        <f>d11B!Z132</f>
        <v>1210</v>
      </c>
    </row>
    <row r="133" spans="1:26">
      <c r="A133" t="str">
        <f>d11B!A133</f>
        <v>boron isotopes</v>
      </c>
      <c r="B133" t="str">
        <f>d11B!B133</f>
        <v>Anagnostou</v>
      </c>
      <c r="C133">
        <f>d11B!C133</f>
        <v>2020</v>
      </c>
      <c r="D133" t="str">
        <f>d11B!D133</f>
        <v>10.1038/s41467-020-17887-x</v>
      </c>
      <c r="E133">
        <f>d11B!E133</f>
        <v>54038.089098071127</v>
      </c>
      <c r="F133">
        <f>d11B!F133</f>
        <v>255.0493472047971</v>
      </c>
      <c r="G133">
        <f>d11B!G133</f>
        <v>255.0493472047971</v>
      </c>
      <c r="H133">
        <f>d11B!H133</f>
        <v>54.038089098071126</v>
      </c>
      <c r="I133">
        <f>d11B!I133</f>
        <v>0.25504934720479711</v>
      </c>
      <c r="J133">
        <f>d11B!J133</f>
        <v>0.25504934720479711</v>
      </c>
      <c r="K133">
        <f>d11B!K133</f>
        <v>1213.8505924262099</v>
      </c>
      <c r="L133">
        <f>d11B!L133</f>
        <v>324.44102405605008</v>
      </c>
      <c r="M133">
        <f>d11B!M133</f>
        <v>232.32694890470691</v>
      </c>
      <c r="N133" t="b">
        <f>d11B!N133</f>
        <v>1</v>
      </c>
      <c r="O133" t="b">
        <f>d11B!O133</f>
        <v>0</v>
      </c>
      <c r="P133" t="str">
        <f>d11B!P133</f>
        <v>NA</v>
      </c>
      <c r="Q133" t="str">
        <f>d11B!Q133</f>
        <v>NA</v>
      </c>
      <c r="R133" t="str">
        <f>d11B!R133</f>
        <v>NA</v>
      </c>
      <c r="S133" t="str">
        <f>d11B!S133</f>
        <v>NA</v>
      </c>
      <c r="T133" t="b">
        <f>d11B!T133</f>
        <v>1</v>
      </c>
      <c r="U133" t="b">
        <f>d11B!U133</f>
        <v>0</v>
      </c>
      <c r="V133" t="str">
        <f>d11B!V133</f>
        <v>NA</v>
      </c>
      <c r="W133" t="b">
        <f>d11B!W133</f>
        <v>0</v>
      </c>
      <c r="X133" t="b">
        <f>d11B!X133</f>
        <v>0</v>
      </c>
      <c r="Y133" t="str">
        <f>d11B!Y133</f>
        <v>added age uncertainties based on power fit on LR04 uncertainties</v>
      </c>
      <c r="Z133">
        <f>d11B!Z133</f>
        <v>1210</v>
      </c>
    </row>
    <row r="134" spans="1:26">
      <c r="A134" t="str">
        <f>d11B!A134</f>
        <v>boron isotopes</v>
      </c>
      <c r="B134" t="str">
        <f>d11B!B134</f>
        <v>Anagnostou</v>
      </c>
      <c r="C134">
        <f>d11B!C134</f>
        <v>2020</v>
      </c>
      <c r="D134" t="str">
        <f>d11B!D134</f>
        <v>10.1038/s41467-020-17887-x</v>
      </c>
      <c r="E134">
        <f>d11B!E134</f>
        <v>54044.122860865973</v>
      </c>
      <c r="F134">
        <f>d11B!F134</f>
        <v>255.07635015161657</v>
      </c>
      <c r="G134">
        <f>d11B!G134</f>
        <v>255.07635015161657</v>
      </c>
      <c r="H134">
        <f>d11B!H134</f>
        <v>54.044122860865976</v>
      </c>
      <c r="I134">
        <f>d11B!I134</f>
        <v>0.25507635015161656</v>
      </c>
      <c r="J134">
        <f>d11B!J134</f>
        <v>0.25507635015161656</v>
      </c>
      <c r="K134">
        <f>d11B!K134</f>
        <v>980.17065828282</v>
      </c>
      <c r="L134">
        <f>d11B!L134</f>
        <v>173.65905608718015</v>
      </c>
      <c r="M134">
        <f>d11B!M134</f>
        <v>160.07894536237302</v>
      </c>
      <c r="N134" t="b">
        <f>d11B!N134</f>
        <v>1</v>
      </c>
      <c r="O134" t="b">
        <f>d11B!O134</f>
        <v>0</v>
      </c>
      <c r="P134" t="str">
        <f>d11B!P134</f>
        <v>NA</v>
      </c>
      <c r="Q134" t="str">
        <f>d11B!Q134</f>
        <v>NA</v>
      </c>
      <c r="R134" t="str">
        <f>d11B!R134</f>
        <v>NA</v>
      </c>
      <c r="S134" t="str">
        <f>d11B!S134</f>
        <v>NA</v>
      </c>
      <c r="T134" t="b">
        <f>d11B!T134</f>
        <v>1</v>
      </c>
      <c r="U134" t="b">
        <f>d11B!U134</f>
        <v>0</v>
      </c>
      <c r="V134" t="str">
        <f>d11B!V134</f>
        <v>NA</v>
      </c>
      <c r="W134" t="b">
        <f>d11B!W134</f>
        <v>0</v>
      </c>
      <c r="X134" t="b">
        <f>d11B!X134</f>
        <v>0</v>
      </c>
      <c r="Y134" t="str">
        <f>d11B!Y134</f>
        <v>added age uncertainties based on power fit on LR04 uncertainties</v>
      </c>
      <c r="Z134">
        <f>d11B!Z134</f>
        <v>1210</v>
      </c>
    </row>
    <row r="135" spans="1:26">
      <c r="A135" t="str">
        <f>d11B!A135</f>
        <v>boron isotopes</v>
      </c>
      <c r="B135" t="str">
        <f>d11B!B135</f>
        <v>Anagnostou</v>
      </c>
      <c r="C135">
        <f>d11B!C135</f>
        <v>2020</v>
      </c>
      <c r="D135" t="str">
        <f>d11B!D135</f>
        <v>10.1038/s41467-020-17887-x</v>
      </c>
      <c r="E135">
        <f>d11B!E135</f>
        <v>54047.743118542887</v>
      </c>
      <c r="F135">
        <f>d11B!F135</f>
        <v>255.09255184474819</v>
      </c>
      <c r="G135">
        <f>d11B!G135</f>
        <v>255.09255184474819</v>
      </c>
      <c r="H135">
        <f>d11B!H135</f>
        <v>54.04774311854289</v>
      </c>
      <c r="I135">
        <f>d11B!I135</f>
        <v>0.25509255184474816</v>
      </c>
      <c r="J135">
        <f>d11B!J135</f>
        <v>0.25509255184474816</v>
      </c>
      <c r="K135">
        <f>d11B!K135</f>
        <v>743.94823704595001</v>
      </c>
      <c r="L135">
        <f>d11B!L135</f>
        <v>136.98165317948303</v>
      </c>
      <c r="M135">
        <f>d11B!M135</f>
        <v>122.62361630846908</v>
      </c>
      <c r="N135" t="b">
        <f>d11B!N135</f>
        <v>1</v>
      </c>
      <c r="O135" t="b">
        <f>d11B!O135</f>
        <v>0</v>
      </c>
      <c r="P135" t="str">
        <f>d11B!P135</f>
        <v>NA</v>
      </c>
      <c r="Q135" t="str">
        <f>d11B!Q135</f>
        <v>NA</v>
      </c>
      <c r="R135" t="str">
        <f>d11B!R135</f>
        <v>NA</v>
      </c>
      <c r="S135" t="str">
        <f>d11B!S135</f>
        <v>NA</v>
      </c>
      <c r="T135" t="b">
        <f>d11B!T135</f>
        <v>1</v>
      </c>
      <c r="U135" t="b">
        <f>d11B!U135</f>
        <v>0</v>
      </c>
      <c r="V135" t="str">
        <f>d11B!V135</f>
        <v>NA</v>
      </c>
      <c r="W135" t="b">
        <f>d11B!W135</f>
        <v>0</v>
      </c>
      <c r="X135" t="b">
        <f>d11B!X135</f>
        <v>0</v>
      </c>
      <c r="Y135" t="str">
        <f>d11B!Y135</f>
        <v>added age uncertainties based on power fit on LR04 uncertainties</v>
      </c>
      <c r="Z135">
        <f>d11B!Z135</f>
        <v>1210</v>
      </c>
    </row>
    <row r="136" spans="1:26">
      <c r="A136" t="str">
        <f>d11B!A136</f>
        <v>boron isotopes</v>
      </c>
      <c r="B136" t="str">
        <f>d11B!B136</f>
        <v>Anagnostou</v>
      </c>
      <c r="C136">
        <f>d11B!C136</f>
        <v>2020</v>
      </c>
      <c r="D136" t="str">
        <f>d11B!D136</f>
        <v>10.1038/s41467-020-17887-x</v>
      </c>
      <c r="E136">
        <f>d11B!E136</f>
        <v>54049.971600767538</v>
      </c>
      <c r="F136">
        <f>d11B!F136</f>
        <v>255.10252491494973</v>
      </c>
      <c r="G136">
        <f>d11B!G136</f>
        <v>255.10252491494973</v>
      </c>
      <c r="H136">
        <f>d11B!H136</f>
        <v>54.049971600767535</v>
      </c>
      <c r="I136">
        <f>d11B!I136</f>
        <v>0.25510252491494972</v>
      </c>
      <c r="J136">
        <f>d11B!J136</f>
        <v>0.25510252491494972</v>
      </c>
      <c r="K136">
        <f>d11B!K136</f>
        <v>646.56362647727497</v>
      </c>
      <c r="L136">
        <f>d11B!L136</f>
        <v>129.57002693354002</v>
      </c>
      <c r="M136">
        <f>d11B!M136</f>
        <v>100.31173368378995</v>
      </c>
      <c r="N136" t="b">
        <f>d11B!N136</f>
        <v>1</v>
      </c>
      <c r="O136" t="b">
        <f>d11B!O136</f>
        <v>0</v>
      </c>
      <c r="P136" t="str">
        <f>d11B!P136</f>
        <v>NA</v>
      </c>
      <c r="Q136" t="str">
        <f>d11B!Q136</f>
        <v>NA</v>
      </c>
      <c r="R136" t="str">
        <f>d11B!R136</f>
        <v>NA</v>
      </c>
      <c r="S136" t="str">
        <f>d11B!S136</f>
        <v>NA</v>
      </c>
      <c r="T136" t="b">
        <f>d11B!T136</f>
        <v>1</v>
      </c>
      <c r="U136" t="b">
        <f>d11B!U136</f>
        <v>0</v>
      </c>
      <c r="V136" t="str">
        <f>d11B!V136</f>
        <v>NA</v>
      </c>
      <c r="W136" t="b">
        <f>d11B!W136</f>
        <v>0</v>
      </c>
      <c r="X136" t="b">
        <f>d11B!X136</f>
        <v>0</v>
      </c>
      <c r="Y136" t="str">
        <f>d11B!Y136</f>
        <v>added age uncertainties based on power fit on LR04 uncertainties</v>
      </c>
      <c r="Z136">
        <f>d11B!Z136</f>
        <v>1210</v>
      </c>
    </row>
    <row r="137" spans="1:26">
      <c r="A137" t="str">
        <f>d11B!A137</f>
        <v>boron isotopes</v>
      </c>
      <c r="B137" t="str">
        <f>d11B!B137</f>
        <v>Anagnostou</v>
      </c>
      <c r="C137">
        <f>d11B!C137</f>
        <v>2020</v>
      </c>
      <c r="D137" t="str">
        <f>d11B!D137</f>
        <v>10.1038/s41467-020-17887-x</v>
      </c>
      <c r="E137">
        <f>d11B!E137</f>
        <v>54050.752074610486</v>
      </c>
      <c r="F137">
        <f>d11B!F137</f>
        <v>255.10601774478585</v>
      </c>
      <c r="G137">
        <f>d11B!G137</f>
        <v>255.10601774478585</v>
      </c>
      <c r="H137">
        <f>d11B!H137</f>
        <v>54.050752074610486</v>
      </c>
      <c r="I137">
        <f>d11B!I137</f>
        <v>0.25510601774478586</v>
      </c>
      <c r="J137">
        <f>d11B!J137</f>
        <v>0.25510601774478586</v>
      </c>
      <c r="K137">
        <f>d11B!K137</f>
        <v>746.84848727205099</v>
      </c>
      <c r="L137">
        <f>d11B!L137</f>
        <v>178.96484794914295</v>
      </c>
      <c r="M137">
        <f>d11B!M137</f>
        <v>142.83320195745307</v>
      </c>
      <c r="N137" t="b">
        <f>d11B!N137</f>
        <v>1</v>
      </c>
      <c r="O137" t="b">
        <f>d11B!O137</f>
        <v>0</v>
      </c>
      <c r="P137" t="str">
        <f>d11B!P137</f>
        <v>NA</v>
      </c>
      <c r="Q137" t="str">
        <f>d11B!Q137</f>
        <v>NA</v>
      </c>
      <c r="R137" t="str">
        <f>d11B!R137</f>
        <v>NA</v>
      </c>
      <c r="S137" t="str">
        <f>d11B!S137</f>
        <v>NA</v>
      </c>
      <c r="T137" t="b">
        <f>d11B!T137</f>
        <v>1</v>
      </c>
      <c r="U137" t="b">
        <f>d11B!U137</f>
        <v>0</v>
      </c>
      <c r="V137" t="str">
        <f>d11B!V137</f>
        <v>NA</v>
      </c>
      <c r="W137" t="b">
        <f>d11B!W137</f>
        <v>0</v>
      </c>
      <c r="X137" t="b">
        <f>d11B!X137</f>
        <v>0</v>
      </c>
      <c r="Y137" t="str">
        <f>d11B!Y137</f>
        <v>added age uncertainties based on power fit on LR04 uncertainties</v>
      </c>
      <c r="Z137">
        <f>d11B!Z137</f>
        <v>1210</v>
      </c>
    </row>
    <row r="138" spans="1:26">
      <c r="A138" t="str">
        <f>d11B!A138</f>
        <v>boron isotopes</v>
      </c>
      <c r="B138" t="str">
        <f>d11B!B138</f>
        <v>Anagnostou</v>
      </c>
      <c r="C138">
        <f>d11B!C138</f>
        <v>2020</v>
      </c>
      <c r="D138" t="str">
        <f>d11B!D138</f>
        <v>10.1038/s41467-020-17887-x</v>
      </c>
      <c r="E138">
        <f>d11B!E138</f>
        <v>54051.532548453441</v>
      </c>
      <c r="F138">
        <f>d11B!F138</f>
        <v>255.10951057200896</v>
      </c>
      <c r="G138">
        <f>d11B!G138</f>
        <v>255.10951057200896</v>
      </c>
      <c r="H138">
        <f>d11B!H138</f>
        <v>54.051532548453437</v>
      </c>
      <c r="I138">
        <f>d11B!I138</f>
        <v>0.25510951057200898</v>
      </c>
      <c r="J138">
        <f>d11B!J138</f>
        <v>0.25510951057200898</v>
      </c>
      <c r="K138">
        <f>d11B!K138</f>
        <v>815.47695653145604</v>
      </c>
      <c r="L138">
        <f>d11B!L138</f>
        <v>193.95447053184387</v>
      </c>
      <c r="M138">
        <f>d11B!M138</f>
        <v>153.19460404899712</v>
      </c>
      <c r="N138" t="b">
        <f>d11B!N138</f>
        <v>1</v>
      </c>
      <c r="O138" t="b">
        <f>d11B!O138</f>
        <v>0</v>
      </c>
      <c r="P138" t="str">
        <f>d11B!P138</f>
        <v>NA</v>
      </c>
      <c r="Q138" t="str">
        <f>d11B!Q138</f>
        <v>NA</v>
      </c>
      <c r="R138" t="str">
        <f>d11B!R138</f>
        <v>NA</v>
      </c>
      <c r="S138" t="str">
        <f>d11B!S138</f>
        <v>NA</v>
      </c>
      <c r="T138" t="b">
        <f>d11B!T138</f>
        <v>1</v>
      </c>
      <c r="U138" t="b">
        <f>d11B!U138</f>
        <v>0</v>
      </c>
      <c r="V138" t="str">
        <f>d11B!V138</f>
        <v>NA</v>
      </c>
      <c r="W138" t="b">
        <f>d11B!W138</f>
        <v>0</v>
      </c>
      <c r="X138" t="b">
        <f>d11B!X138</f>
        <v>0</v>
      </c>
      <c r="Y138" t="str">
        <f>d11B!Y138</f>
        <v>added age uncertainties based on power fit on LR04 uncertainties</v>
      </c>
      <c r="Z138">
        <f>d11B!Z138</f>
        <v>1210</v>
      </c>
    </row>
    <row r="139" spans="1:26">
      <c r="A139" t="str">
        <f>d11B!A139</f>
        <v>boron isotopes</v>
      </c>
      <c r="B139" t="str">
        <f>d11B!B139</f>
        <v>Anagnostou</v>
      </c>
      <c r="C139">
        <f>d11B!C139</f>
        <v>2020</v>
      </c>
      <c r="D139" t="str">
        <f>d11B!D139</f>
        <v>10.1038/s41467-020-17887-x</v>
      </c>
      <c r="E139">
        <f>d11B!E139</f>
        <v>54052.573180244042</v>
      </c>
      <c r="F139">
        <f>d11B!F139</f>
        <v>255.11416767090958</v>
      </c>
      <c r="G139">
        <f>d11B!G139</f>
        <v>255.11416767090958</v>
      </c>
      <c r="H139">
        <f>d11B!H139</f>
        <v>54.052573180244039</v>
      </c>
      <c r="I139">
        <f>d11B!I139</f>
        <v>0.25511416767090955</v>
      </c>
      <c r="J139">
        <f>d11B!J139</f>
        <v>0.25511416767090955</v>
      </c>
      <c r="K139">
        <f>d11B!K139</f>
        <v>645.17397461324003</v>
      </c>
      <c r="L139">
        <f>d11B!L139</f>
        <v>127.47113504057097</v>
      </c>
      <c r="M139">
        <f>d11B!M139</f>
        <v>102.36457628474602</v>
      </c>
      <c r="N139" t="b">
        <f>d11B!N139</f>
        <v>1</v>
      </c>
      <c r="O139" t="b">
        <f>d11B!O139</f>
        <v>0</v>
      </c>
      <c r="P139" t="str">
        <f>d11B!P139</f>
        <v>NA</v>
      </c>
      <c r="Q139" t="str">
        <f>d11B!Q139</f>
        <v>NA</v>
      </c>
      <c r="R139" t="str">
        <f>d11B!R139</f>
        <v>NA</v>
      </c>
      <c r="S139" t="str">
        <f>d11B!S139</f>
        <v>NA</v>
      </c>
      <c r="T139" t="b">
        <f>d11B!T139</f>
        <v>1</v>
      </c>
      <c r="U139" t="b">
        <f>d11B!U139</f>
        <v>0</v>
      </c>
      <c r="V139" t="str">
        <f>d11B!V139</f>
        <v>NA</v>
      </c>
      <c r="W139" t="b">
        <f>d11B!W139</f>
        <v>0</v>
      </c>
      <c r="X139" t="b">
        <f>d11B!X139</f>
        <v>0</v>
      </c>
      <c r="Y139" t="str">
        <f>d11B!Y139</f>
        <v>added age uncertainties based on power fit on LR04 uncertainties</v>
      </c>
      <c r="Z139">
        <f>d11B!Z139</f>
        <v>1210</v>
      </c>
    </row>
    <row r="140" spans="1:26">
      <c r="A140" t="str">
        <f>d11B!A140</f>
        <v>boron isotopes</v>
      </c>
      <c r="B140" t="str">
        <f>d11B!B140</f>
        <v>Anagnostou</v>
      </c>
      <c r="C140">
        <f>d11B!C140</f>
        <v>2020</v>
      </c>
      <c r="D140" t="str">
        <f>d11B!D140</f>
        <v>10.1038/s41467-020-17887-x</v>
      </c>
      <c r="E140">
        <f>d11B!E140</f>
        <v>54054.134127929938</v>
      </c>
      <c r="F140">
        <f>d11B!F140</f>
        <v>255.12115331055244</v>
      </c>
      <c r="G140">
        <f>d11B!G140</f>
        <v>255.12115331055244</v>
      </c>
      <c r="H140">
        <f>d11B!H140</f>
        <v>54.054134127929935</v>
      </c>
      <c r="I140">
        <f>d11B!I140</f>
        <v>0.25512115331055246</v>
      </c>
      <c r="J140">
        <f>d11B!J140</f>
        <v>0.25512115331055246</v>
      </c>
      <c r="K140">
        <f>d11B!K140</f>
        <v>564.28263160798997</v>
      </c>
      <c r="L140">
        <f>d11B!L140</f>
        <v>118.08598126312404</v>
      </c>
      <c r="M140">
        <f>d11B!M140</f>
        <v>97.879380029341974</v>
      </c>
      <c r="N140" t="b">
        <f>d11B!N140</f>
        <v>1</v>
      </c>
      <c r="O140" t="b">
        <f>d11B!O140</f>
        <v>0</v>
      </c>
      <c r="P140" t="str">
        <f>d11B!P140</f>
        <v>NA</v>
      </c>
      <c r="Q140" t="str">
        <f>d11B!Q140</f>
        <v>NA</v>
      </c>
      <c r="R140" t="str">
        <f>d11B!R140</f>
        <v>NA</v>
      </c>
      <c r="S140" t="str">
        <f>d11B!S140</f>
        <v>NA</v>
      </c>
      <c r="T140" t="b">
        <f>d11B!T140</f>
        <v>1</v>
      </c>
      <c r="U140" t="b">
        <f>d11B!U140</f>
        <v>0</v>
      </c>
      <c r="V140" t="str">
        <f>d11B!V140</f>
        <v>NA</v>
      </c>
      <c r="W140" t="b">
        <f>d11B!W140</f>
        <v>0</v>
      </c>
      <c r="X140" t="b">
        <f>d11B!X140</f>
        <v>0</v>
      </c>
      <c r="Y140" t="str">
        <f>d11B!Y140</f>
        <v>added age uncertainties based on power fit on LR04 uncertainties</v>
      </c>
      <c r="Z140">
        <f>d11B!Z140</f>
        <v>1210</v>
      </c>
    </row>
    <row r="141" spans="1:26">
      <c r="A141" t="str">
        <f>d11B!A141</f>
        <v>boron isotopes</v>
      </c>
      <c r="B141" t="str">
        <f>d11B!B141</f>
        <v>Anagnostou</v>
      </c>
      <c r="C141">
        <f>d11B!C141</f>
        <v>2020</v>
      </c>
      <c r="D141" t="str">
        <f>d11B!D141</f>
        <v>10.1038/s41467-020-17887-x</v>
      </c>
      <c r="E141">
        <f>d11B!E141</f>
        <v>54060.411187614773</v>
      </c>
      <c r="F141">
        <f>d11B!F141</f>
        <v>255.1492446506376</v>
      </c>
      <c r="G141">
        <f>d11B!G141</f>
        <v>255.1492446506376</v>
      </c>
      <c r="H141">
        <f>d11B!H141</f>
        <v>54.060411187614775</v>
      </c>
      <c r="I141">
        <f>d11B!I141</f>
        <v>0.2551492446506376</v>
      </c>
      <c r="J141">
        <f>d11B!J141</f>
        <v>0.2551492446506376</v>
      </c>
      <c r="K141">
        <f>d11B!K141</f>
        <v>495.40851576186196</v>
      </c>
      <c r="L141">
        <f>d11B!L141</f>
        <v>123.19747628543098</v>
      </c>
      <c r="M141">
        <f>d11B!M141</f>
        <v>93.441997541832961</v>
      </c>
      <c r="N141" t="b">
        <f>d11B!N141</f>
        <v>1</v>
      </c>
      <c r="O141" t="b">
        <f>d11B!O141</f>
        <v>0</v>
      </c>
      <c r="P141" t="str">
        <f>d11B!P141</f>
        <v>NA</v>
      </c>
      <c r="Q141" t="str">
        <f>d11B!Q141</f>
        <v>NA</v>
      </c>
      <c r="R141" t="str">
        <f>d11B!R141</f>
        <v>NA</v>
      </c>
      <c r="S141" t="str">
        <f>d11B!S141</f>
        <v>NA</v>
      </c>
      <c r="T141" t="b">
        <f>d11B!T141</f>
        <v>1</v>
      </c>
      <c r="U141" t="b">
        <f>d11B!U141</f>
        <v>0</v>
      </c>
      <c r="V141" t="str">
        <f>d11B!V141</f>
        <v>NA</v>
      </c>
      <c r="W141" t="b">
        <f>d11B!W141</f>
        <v>0</v>
      </c>
      <c r="X141" t="b">
        <f>d11B!X141</f>
        <v>0</v>
      </c>
      <c r="Y141" t="str">
        <f>d11B!Y141</f>
        <v>added age uncertainties based on power fit on LR04 uncertainties</v>
      </c>
      <c r="Z141">
        <f>d11B!Z141</f>
        <v>1210</v>
      </c>
    </row>
    <row r="142" spans="1:26">
      <c r="A142" t="str">
        <f>d11B!A142</f>
        <v>boron isotopes</v>
      </c>
      <c r="B142" t="str">
        <f>d11B!B142</f>
        <v>Anagnostou</v>
      </c>
      <c r="C142">
        <f>d11B!C142</f>
        <v>2020</v>
      </c>
      <c r="D142" t="str">
        <f>d11B!D142</f>
        <v>10.1038/s41467-020-17887-x</v>
      </c>
      <c r="E142">
        <f>d11B!E142</f>
        <v>54080.302342469695</v>
      </c>
      <c r="F142">
        <f>d11B!F142</f>
        <v>255.23826119964514</v>
      </c>
      <c r="G142">
        <f>d11B!G142</f>
        <v>255.23826119964514</v>
      </c>
      <c r="H142">
        <f>d11B!H142</f>
        <v>54.080302342469693</v>
      </c>
      <c r="I142">
        <f>d11B!I142</f>
        <v>0.25523826119964516</v>
      </c>
      <c r="J142">
        <f>d11B!J142</f>
        <v>0.25523826119964516</v>
      </c>
      <c r="K142">
        <f>d11B!K142</f>
        <v>570.32789862555501</v>
      </c>
      <c r="L142">
        <f>d11B!L142</f>
        <v>114.98988355773997</v>
      </c>
      <c r="M142">
        <f>d11B!M142</f>
        <v>98.23477144886499</v>
      </c>
      <c r="N142" t="b">
        <f>d11B!N142</f>
        <v>1</v>
      </c>
      <c r="O142" t="b">
        <f>d11B!O142</f>
        <v>0</v>
      </c>
      <c r="P142" t="str">
        <f>d11B!P142</f>
        <v>NA</v>
      </c>
      <c r="Q142" t="str">
        <f>d11B!Q142</f>
        <v>NA</v>
      </c>
      <c r="R142" t="str">
        <f>d11B!R142</f>
        <v>NA</v>
      </c>
      <c r="S142" t="str">
        <f>d11B!S142</f>
        <v>NA</v>
      </c>
      <c r="T142" t="b">
        <f>d11B!T142</f>
        <v>1</v>
      </c>
      <c r="U142" t="b">
        <f>d11B!U142</f>
        <v>0</v>
      </c>
      <c r="V142" t="str">
        <f>d11B!V142</f>
        <v>NA</v>
      </c>
      <c r="W142" t="b">
        <f>d11B!W142</f>
        <v>0</v>
      </c>
      <c r="X142" t="b">
        <f>d11B!X142</f>
        <v>0</v>
      </c>
      <c r="Y142" t="str">
        <f>d11B!Y142</f>
        <v>added age uncertainties based on power fit on LR04 uncertainties</v>
      </c>
      <c r="Z142">
        <f>d11B!Z142</f>
        <v>1210</v>
      </c>
    </row>
    <row r="143" spans="1:26">
      <c r="A143" t="str">
        <f>d11B!A143</f>
        <v>boron isotopes</v>
      </c>
      <c r="B143" t="str">
        <f>d11B!B143</f>
        <v>Anagnostou</v>
      </c>
      <c r="C143">
        <f>d11B!C143</f>
        <v>2020</v>
      </c>
      <c r="D143" t="str">
        <f>d11B!D143</f>
        <v>10.1038/s41467-020-17887-x</v>
      </c>
      <c r="E143">
        <f>d11B!E143</f>
        <v>53942.169000000002</v>
      </c>
      <c r="F143">
        <f>d11B!F143</f>
        <v>254.62005423496873</v>
      </c>
      <c r="G143">
        <f>d11B!G143</f>
        <v>254.62005423496873</v>
      </c>
      <c r="H143">
        <f>d11B!H143</f>
        <v>53.942169</v>
      </c>
      <c r="I143">
        <f>d11B!I143</f>
        <v>0.25462005423496875</v>
      </c>
      <c r="J143">
        <f>d11B!J143</f>
        <v>0.25462005423496875</v>
      </c>
      <c r="K143">
        <f>d11B!K143</f>
        <v>695.33791809627894</v>
      </c>
      <c r="L143">
        <f>d11B!L143</f>
        <v>177.88649015947601</v>
      </c>
      <c r="M143">
        <f>d11B!M143</f>
        <v>159.20833465432588</v>
      </c>
      <c r="N143" t="b">
        <f>d11B!N143</f>
        <v>1</v>
      </c>
      <c r="O143" t="b">
        <f>d11B!O143</f>
        <v>0</v>
      </c>
      <c r="P143" t="str">
        <f>d11B!P143</f>
        <v>NA</v>
      </c>
      <c r="Q143" t="str">
        <f>d11B!Q143</f>
        <v>NA</v>
      </c>
      <c r="R143" t="str">
        <f>d11B!R143</f>
        <v>NA</v>
      </c>
      <c r="S143" t="str">
        <f>d11B!S143</f>
        <v>NA</v>
      </c>
      <c r="T143" t="b">
        <f>d11B!T143</f>
        <v>1</v>
      </c>
      <c r="U143" t="b">
        <f>d11B!U143</f>
        <v>0</v>
      </c>
      <c r="V143" t="str">
        <f>d11B!V143</f>
        <v>NA</v>
      </c>
      <c r="W143" t="b">
        <f>d11B!W143</f>
        <v>0</v>
      </c>
      <c r="X143" t="b">
        <f>d11B!X143</f>
        <v>0</v>
      </c>
      <c r="Y143" t="str">
        <f>d11B!Y143</f>
        <v>added age uncertainties based on power fit on LR04 uncertainties</v>
      </c>
      <c r="Z143">
        <f>d11B!Z143</f>
        <v>1265</v>
      </c>
    </row>
    <row r="144" spans="1:26">
      <c r="A144" t="str">
        <f>d11B!A144</f>
        <v>boron isotopes</v>
      </c>
      <c r="B144" t="str">
        <f>d11B!B144</f>
        <v>Anagnostou</v>
      </c>
      <c r="C144">
        <f>d11B!C144</f>
        <v>2020</v>
      </c>
      <c r="D144" t="str">
        <f>d11B!D144</f>
        <v>10.1038/s41467-020-17887-x</v>
      </c>
      <c r="E144">
        <f>d11B!E144</f>
        <v>53952.565999999999</v>
      </c>
      <c r="F144">
        <f>d11B!F144</f>
        <v>254.66658819666802</v>
      </c>
      <c r="G144">
        <f>d11B!G144</f>
        <v>254.66658819666802</v>
      </c>
      <c r="H144">
        <f>d11B!H144</f>
        <v>53.952565999999997</v>
      </c>
      <c r="I144">
        <f>d11B!I144</f>
        <v>0.25466658819666804</v>
      </c>
      <c r="J144">
        <f>d11B!J144</f>
        <v>0.25466658819666804</v>
      </c>
      <c r="K144">
        <f>d11B!K144</f>
        <v>1053.5212527856202</v>
      </c>
      <c r="L144">
        <f>d11B!L144</f>
        <v>285.35306943885985</v>
      </c>
      <c r="M144">
        <f>d11B!M144</f>
        <v>230.25267600757115</v>
      </c>
      <c r="N144" t="b">
        <f>d11B!N144</f>
        <v>1</v>
      </c>
      <c r="O144" t="b">
        <f>d11B!O144</f>
        <v>0</v>
      </c>
      <c r="P144" t="str">
        <f>d11B!P144</f>
        <v>NA</v>
      </c>
      <c r="Q144" t="str">
        <f>d11B!Q144</f>
        <v>NA</v>
      </c>
      <c r="R144" t="str">
        <f>d11B!R144</f>
        <v>NA</v>
      </c>
      <c r="S144" t="str">
        <f>d11B!S144</f>
        <v>NA</v>
      </c>
      <c r="T144" t="b">
        <f>d11B!T144</f>
        <v>1</v>
      </c>
      <c r="U144" t="b">
        <f>d11B!U144</f>
        <v>0</v>
      </c>
      <c r="V144" t="str">
        <f>d11B!V144</f>
        <v>NA</v>
      </c>
      <c r="W144" t="b">
        <f>d11B!W144</f>
        <v>0</v>
      </c>
      <c r="X144" t="b">
        <f>d11B!X144</f>
        <v>0</v>
      </c>
      <c r="Y144" t="str">
        <f>d11B!Y144</f>
        <v>added age uncertainties based on power fit on LR04 uncertainties</v>
      </c>
      <c r="Z144">
        <f>d11B!Z144</f>
        <v>1265</v>
      </c>
    </row>
    <row r="145" spans="1:26">
      <c r="A145" t="str">
        <f>d11B!A145</f>
        <v>boron isotopes</v>
      </c>
      <c r="B145" t="str">
        <f>d11B!B145</f>
        <v>Anagnostou</v>
      </c>
      <c r="C145">
        <f>d11B!C145</f>
        <v>2020</v>
      </c>
      <c r="D145" t="str">
        <f>d11B!D145</f>
        <v>10.1038/s41467-020-17887-x</v>
      </c>
      <c r="E145">
        <f>d11B!E145</f>
        <v>53963.347000000002</v>
      </c>
      <c r="F145">
        <f>d11B!F145</f>
        <v>254.71484034062803</v>
      </c>
      <c r="G145">
        <f>d11B!G145</f>
        <v>254.71484034062803</v>
      </c>
      <c r="H145">
        <f>d11B!H145</f>
        <v>53.963346999999999</v>
      </c>
      <c r="I145">
        <f>d11B!I145</f>
        <v>0.25471484034062802</v>
      </c>
      <c r="J145">
        <f>d11B!J145</f>
        <v>0.25471484034062802</v>
      </c>
      <c r="K145">
        <f>d11B!K145</f>
        <v>886.88412238078399</v>
      </c>
      <c r="L145">
        <f>d11B!L145</f>
        <v>309.64717326814616</v>
      </c>
      <c r="M145">
        <f>d11B!M145</f>
        <v>234.76626367786196</v>
      </c>
      <c r="N145" t="b">
        <f>d11B!N145</f>
        <v>1</v>
      </c>
      <c r="O145" t="b">
        <f>d11B!O145</f>
        <v>0</v>
      </c>
      <c r="P145" t="str">
        <f>d11B!P145</f>
        <v>NA</v>
      </c>
      <c r="Q145" t="str">
        <f>d11B!Q145</f>
        <v>NA</v>
      </c>
      <c r="R145" t="str">
        <f>d11B!R145</f>
        <v>NA</v>
      </c>
      <c r="S145" t="str">
        <f>d11B!S145</f>
        <v>NA</v>
      </c>
      <c r="T145" t="b">
        <f>d11B!T145</f>
        <v>1</v>
      </c>
      <c r="U145" t="b">
        <f>d11B!U145</f>
        <v>0</v>
      </c>
      <c r="V145" t="str">
        <f>d11B!V145</f>
        <v>NA</v>
      </c>
      <c r="W145" t="b">
        <f>d11B!W145</f>
        <v>0</v>
      </c>
      <c r="X145" t="b">
        <f>d11B!X145</f>
        <v>0</v>
      </c>
      <c r="Y145" t="str">
        <f>d11B!Y145</f>
        <v>added age uncertainties based on power fit on LR04 uncertainties</v>
      </c>
      <c r="Z145">
        <f>d11B!Z145</f>
        <v>1265</v>
      </c>
    </row>
    <row r="146" spans="1:26">
      <c r="A146" t="str">
        <f>d11B!A146</f>
        <v>boron isotopes</v>
      </c>
      <c r="B146" t="str">
        <f>d11B!B146</f>
        <v>Anagnostou</v>
      </c>
      <c r="C146">
        <f>d11B!C146</f>
        <v>2020</v>
      </c>
      <c r="D146" t="str">
        <f>d11B!D146</f>
        <v>10.1038/s41467-020-17887-x</v>
      </c>
      <c r="E146">
        <f>d11B!E146</f>
        <v>53974.127999999997</v>
      </c>
      <c r="F146">
        <f>d11B!F146</f>
        <v>254.76309198523856</v>
      </c>
      <c r="G146">
        <f>d11B!G146</f>
        <v>254.76309198523856</v>
      </c>
      <c r="H146">
        <f>d11B!H146</f>
        <v>53.974128</v>
      </c>
      <c r="I146">
        <f>d11B!I146</f>
        <v>0.25476309198523855</v>
      </c>
      <c r="J146">
        <f>d11B!J146</f>
        <v>0.25476309198523855</v>
      </c>
      <c r="K146">
        <f>d11B!K146</f>
        <v>1002.1904564469901</v>
      </c>
      <c r="L146">
        <f>d11B!L146</f>
        <v>550.17822845680007</v>
      </c>
      <c r="M146">
        <f>d11B!M146</f>
        <v>343.59212966174709</v>
      </c>
      <c r="N146" t="b">
        <f>d11B!N146</f>
        <v>1</v>
      </c>
      <c r="O146" t="b">
        <f>d11B!O146</f>
        <v>0</v>
      </c>
      <c r="P146" t="str">
        <f>d11B!P146</f>
        <v>NA</v>
      </c>
      <c r="Q146" t="str">
        <f>d11B!Q146</f>
        <v>NA</v>
      </c>
      <c r="R146" t="str">
        <f>d11B!R146</f>
        <v>NA</v>
      </c>
      <c r="S146" t="str">
        <f>d11B!S146</f>
        <v>NA</v>
      </c>
      <c r="T146" t="b">
        <f>d11B!T146</f>
        <v>1</v>
      </c>
      <c r="U146" t="b">
        <f>d11B!U146</f>
        <v>0</v>
      </c>
      <c r="V146" t="str">
        <f>d11B!V146</f>
        <v>NA</v>
      </c>
      <c r="W146" t="b">
        <f>d11B!W146</f>
        <v>0</v>
      </c>
      <c r="X146" t="b">
        <f>d11B!X146</f>
        <v>0</v>
      </c>
      <c r="Y146" t="str">
        <f>d11B!Y146</f>
        <v>added age uncertainties based on power fit on LR04 uncertainties</v>
      </c>
      <c r="Z146">
        <f>d11B!Z146</f>
        <v>1265</v>
      </c>
    </row>
    <row r="147" spans="1:26">
      <c r="A147" t="str">
        <f>d11B!A147</f>
        <v>boron isotopes</v>
      </c>
      <c r="B147" t="str">
        <f>d11B!B147</f>
        <v>Anagnostou</v>
      </c>
      <c r="C147">
        <f>d11B!C147</f>
        <v>2020</v>
      </c>
      <c r="D147" t="str">
        <f>d11B!D147</f>
        <v>10.1038/s41467-020-17887-x</v>
      </c>
      <c r="E147">
        <f>d11B!E147</f>
        <v>53986.576000000001</v>
      </c>
      <c r="F147">
        <f>d11B!F147</f>
        <v>254.818803865132</v>
      </c>
      <c r="G147">
        <f>d11B!G147</f>
        <v>254.818803865132</v>
      </c>
      <c r="H147">
        <f>d11B!H147</f>
        <v>53.986575999999999</v>
      </c>
      <c r="I147">
        <f>d11B!I147</f>
        <v>0.254818803865132</v>
      </c>
      <c r="J147">
        <f>d11B!J147</f>
        <v>0.254818803865132</v>
      </c>
      <c r="K147">
        <f>d11B!K147</f>
        <v>1089.96428720464</v>
      </c>
      <c r="L147">
        <f>d11B!L147</f>
        <v>415.60584103128008</v>
      </c>
      <c r="M147">
        <f>d11B!M147</f>
        <v>313.17288235883495</v>
      </c>
      <c r="N147" t="b">
        <f>d11B!N147</f>
        <v>1</v>
      </c>
      <c r="O147" t="b">
        <f>d11B!O147</f>
        <v>0</v>
      </c>
      <c r="P147" t="str">
        <f>d11B!P147</f>
        <v>NA</v>
      </c>
      <c r="Q147" t="str">
        <f>d11B!Q147</f>
        <v>NA</v>
      </c>
      <c r="R147" t="str">
        <f>d11B!R147</f>
        <v>NA</v>
      </c>
      <c r="S147" t="str">
        <f>d11B!S147</f>
        <v>NA</v>
      </c>
      <c r="T147" t="b">
        <f>d11B!T147</f>
        <v>1</v>
      </c>
      <c r="U147" t="b">
        <f>d11B!U147</f>
        <v>0</v>
      </c>
      <c r="V147" t="str">
        <f>d11B!V147</f>
        <v>NA</v>
      </c>
      <c r="W147" t="b">
        <f>d11B!W147</f>
        <v>0</v>
      </c>
      <c r="X147" t="b">
        <f>d11B!X147</f>
        <v>0</v>
      </c>
      <c r="Y147" t="str">
        <f>d11B!Y147</f>
        <v>added age uncertainties based on power fit on LR04 uncertainties</v>
      </c>
      <c r="Z147">
        <f>d11B!Z147</f>
        <v>1265</v>
      </c>
    </row>
    <row r="148" spans="1:26">
      <c r="A148" t="str">
        <f>d11B!A148</f>
        <v>boron isotopes</v>
      </c>
      <c r="B148" t="str">
        <f>d11B!B148</f>
        <v>Anagnostou</v>
      </c>
      <c r="C148">
        <f>d11B!C148</f>
        <v>2020</v>
      </c>
      <c r="D148" t="str">
        <f>d11B!D148</f>
        <v>10.1038/s41467-020-17887-x</v>
      </c>
      <c r="E148">
        <f>d11B!E148</f>
        <v>54017.394</v>
      </c>
      <c r="F148">
        <f>d11B!F148</f>
        <v>254.95672908051176</v>
      </c>
      <c r="G148">
        <f>d11B!G148</f>
        <v>254.95672908051176</v>
      </c>
      <c r="H148">
        <f>d11B!H148</f>
        <v>54.017394000000003</v>
      </c>
      <c r="I148">
        <f>d11B!I148</f>
        <v>0.25495672908051176</v>
      </c>
      <c r="J148">
        <f>d11B!J148</f>
        <v>0.25495672908051176</v>
      </c>
      <c r="K148">
        <f>d11B!K148</f>
        <v>1305.17473549897</v>
      </c>
      <c r="L148">
        <f>d11B!L148</f>
        <v>473.52132427876995</v>
      </c>
      <c r="M148">
        <f>d11B!M148</f>
        <v>345.65862416189395</v>
      </c>
      <c r="N148" t="b">
        <f>d11B!N148</f>
        <v>1</v>
      </c>
      <c r="O148" t="b">
        <f>d11B!O148</f>
        <v>0</v>
      </c>
      <c r="P148" t="str">
        <f>d11B!P148</f>
        <v>NA</v>
      </c>
      <c r="Q148" t="str">
        <f>d11B!Q148</f>
        <v>NA</v>
      </c>
      <c r="R148" t="str">
        <f>d11B!R148</f>
        <v>NA</v>
      </c>
      <c r="S148" t="str">
        <f>d11B!S148</f>
        <v>NA</v>
      </c>
      <c r="T148" t="b">
        <f>d11B!T148</f>
        <v>1</v>
      </c>
      <c r="U148" t="b">
        <f>d11B!U148</f>
        <v>0</v>
      </c>
      <c r="V148" t="str">
        <f>d11B!V148</f>
        <v>NA</v>
      </c>
      <c r="W148" t="b">
        <f>d11B!W148</f>
        <v>0</v>
      </c>
      <c r="X148" t="b">
        <f>d11B!X148</f>
        <v>0</v>
      </c>
      <c r="Y148" t="str">
        <f>d11B!Y148</f>
        <v>added age uncertainties based on power fit on LR04 uncertainties</v>
      </c>
      <c r="Z148">
        <f>d11B!Z148</f>
        <v>1265</v>
      </c>
    </row>
    <row r="149" spans="1:26">
      <c r="A149" t="str">
        <f>d11B!A149</f>
        <v>boron isotopes</v>
      </c>
      <c r="B149" t="str">
        <f>d11B!B149</f>
        <v>Anagnostou</v>
      </c>
      <c r="C149">
        <f>d11B!C149</f>
        <v>2020</v>
      </c>
      <c r="D149" t="str">
        <f>d11B!D149</f>
        <v>10.1038/s41467-020-17887-x</v>
      </c>
      <c r="E149">
        <f>d11B!E149</f>
        <v>54026.845000000001</v>
      </c>
      <c r="F149">
        <f>d11B!F149</f>
        <v>254.99902598617993</v>
      </c>
      <c r="G149">
        <f>d11B!G149</f>
        <v>254.99902598617993</v>
      </c>
      <c r="H149">
        <f>d11B!H149</f>
        <v>54.026845000000002</v>
      </c>
      <c r="I149">
        <f>d11B!I149</f>
        <v>0.25499902598617991</v>
      </c>
      <c r="J149">
        <f>d11B!J149</f>
        <v>0.25499902598617991</v>
      </c>
      <c r="K149">
        <f>d11B!K149</f>
        <v>1498.2414597634199</v>
      </c>
      <c r="L149">
        <f>d11B!L149</f>
        <v>403.2980181013902</v>
      </c>
      <c r="M149">
        <f>d11B!M149</f>
        <v>345.19808990226988</v>
      </c>
      <c r="N149" t="b">
        <f>d11B!N149</f>
        <v>1</v>
      </c>
      <c r="O149" t="b">
        <f>d11B!O149</f>
        <v>0</v>
      </c>
      <c r="P149" t="str">
        <f>d11B!P149</f>
        <v>NA</v>
      </c>
      <c r="Q149" t="str">
        <f>d11B!Q149</f>
        <v>NA</v>
      </c>
      <c r="R149" t="str">
        <f>d11B!R149</f>
        <v>NA</v>
      </c>
      <c r="S149" t="str">
        <f>d11B!S149</f>
        <v>NA</v>
      </c>
      <c r="T149" t="b">
        <f>d11B!T149</f>
        <v>1</v>
      </c>
      <c r="U149" t="b">
        <f>d11B!U149</f>
        <v>0</v>
      </c>
      <c r="V149" t="str">
        <f>d11B!V149</f>
        <v>NA</v>
      </c>
      <c r="W149" t="b">
        <f>d11B!W149</f>
        <v>0</v>
      </c>
      <c r="X149" t="b">
        <f>d11B!X149</f>
        <v>0</v>
      </c>
      <c r="Y149" t="str">
        <f>d11B!Y149</f>
        <v>added age uncertainties based on power fit on LR04 uncertainties</v>
      </c>
      <c r="Z149">
        <f>d11B!Z149</f>
        <v>1265</v>
      </c>
    </row>
    <row r="150" spans="1:26">
      <c r="A150" t="str">
        <f>d11B!A150</f>
        <v>boron isotopes</v>
      </c>
      <c r="B150" t="str">
        <f>d11B!B150</f>
        <v>Anagnostou</v>
      </c>
      <c r="C150">
        <f>d11B!C150</f>
        <v>2020</v>
      </c>
      <c r="D150" t="str">
        <f>d11B!D150</f>
        <v>10.1038/s41467-020-17887-x</v>
      </c>
      <c r="E150">
        <f>d11B!E150</f>
        <v>54038.981999999996</v>
      </c>
      <c r="F150">
        <f>d11B!F150</f>
        <v>255.05334322577585</v>
      </c>
      <c r="G150">
        <f>d11B!G150</f>
        <v>255.05334322577585</v>
      </c>
      <c r="H150">
        <f>d11B!H150</f>
        <v>54.038981999999997</v>
      </c>
      <c r="I150">
        <f>d11B!I150</f>
        <v>0.25505334322577583</v>
      </c>
      <c r="J150">
        <f>d11B!J150</f>
        <v>0.25505334322577583</v>
      </c>
      <c r="K150">
        <f>d11B!K150</f>
        <v>875.37559594397999</v>
      </c>
      <c r="L150">
        <f>d11B!L150</f>
        <v>215.40776826534989</v>
      </c>
      <c r="M150">
        <f>d11B!M150</f>
        <v>210.55846558305495</v>
      </c>
      <c r="N150" t="b">
        <f>d11B!N150</f>
        <v>1</v>
      </c>
      <c r="O150" t="b">
        <f>d11B!O150</f>
        <v>0</v>
      </c>
      <c r="P150" t="str">
        <f>d11B!P150</f>
        <v>NA</v>
      </c>
      <c r="Q150" t="str">
        <f>d11B!Q150</f>
        <v>NA</v>
      </c>
      <c r="R150" t="str">
        <f>d11B!R150</f>
        <v>NA</v>
      </c>
      <c r="S150" t="str">
        <f>d11B!S150</f>
        <v>NA</v>
      </c>
      <c r="T150" t="b">
        <f>d11B!T150</f>
        <v>1</v>
      </c>
      <c r="U150" t="b">
        <f>d11B!U150</f>
        <v>0</v>
      </c>
      <c r="V150" t="str">
        <f>d11B!V150</f>
        <v>NA</v>
      </c>
      <c r="W150" t="b">
        <f>d11B!W150</f>
        <v>0</v>
      </c>
      <c r="X150" t="b">
        <f>d11B!X150</f>
        <v>0</v>
      </c>
      <c r="Y150" t="str">
        <f>d11B!Y150</f>
        <v>added age uncertainties based on power fit on LR04 uncertainties</v>
      </c>
      <c r="Z150">
        <f>d11B!Z150</f>
        <v>1265</v>
      </c>
    </row>
    <row r="151" spans="1:26">
      <c r="A151" t="str">
        <f>d11B!A151</f>
        <v>boron isotopes</v>
      </c>
      <c r="B151" t="str">
        <f>d11B!B151</f>
        <v>Anagnostou</v>
      </c>
      <c r="C151">
        <f>d11B!C151</f>
        <v>2020</v>
      </c>
      <c r="D151" t="str">
        <f>d11B!D151</f>
        <v>10.1038/s41467-020-17887-x</v>
      </c>
      <c r="E151">
        <f>d11B!E151</f>
        <v>54046.892</v>
      </c>
      <c r="F151">
        <f>d11B!F151</f>
        <v>255.08874284981422</v>
      </c>
      <c r="G151">
        <f>d11B!G151</f>
        <v>255.08874284981422</v>
      </c>
      <c r="H151">
        <f>d11B!H151</f>
        <v>54.046892</v>
      </c>
      <c r="I151">
        <f>d11B!I151</f>
        <v>0.2550887428498142</v>
      </c>
      <c r="J151">
        <f>d11B!J151</f>
        <v>0.2550887428498142</v>
      </c>
      <c r="K151">
        <f>d11B!K151</f>
        <v>488.18404020497098</v>
      </c>
      <c r="L151">
        <f>d11B!L151</f>
        <v>185.69501103180107</v>
      </c>
      <c r="M151">
        <f>d11B!M151</f>
        <v>141.91578926257097</v>
      </c>
      <c r="N151" t="b">
        <f>d11B!N151</f>
        <v>1</v>
      </c>
      <c r="O151" t="b">
        <f>d11B!O151</f>
        <v>0</v>
      </c>
      <c r="P151" t="str">
        <f>d11B!P151</f>
        <v>NA</v>
      </c>
      <c r="Q151" t="str">
        <f>d11B!Q151</f>
        <v>NA</v>
      </c>
      <c r="R151" t="str">
        <f>d11B!R151</f>
        <v>NA</v>
      </c>
      <c r="S151" t="str">
        <f>d11B!S151</f>
        <v>NA</v>
      </c>
      <c r="T151" t="b">
        <f>d11B!T151</f>
        <v>1</v>
      </c>
      <c r="U151" t="b">
        <f>d11B!U151</f>
        <v>0</v>
      </c>
      <c r="V151" t="str">
        <f>d11B!V151</f>
        <v>NA</v>
      </c>
      <c r="W151" t="b">
        <f>d11B!W151</f>
        <v>0</v>
      </c>
      <c r="X151" t="b">
        <f>d11B!X151</f>
        <v>0</v>
      </c>
      <c r="Y151" t="str">
        <f>d11B!Y151</f>
        <v>added age uncertainties based on power fit on LR04 uncertainties</v>
      </c>
      <c r="Z151">
        <f>d11B!Z151</f>
        <v>1265</v>
      </c>
    </row>
    <row r="152" spans="1:26">
      <c r="A152" t="str">
        <f>d11B!A152</f>
        <v>boron isotopes</v>
      </c>
      <c r="B152" t="str">
        <f>d11B!B152</f>
        <v>Anagnostou</v>
      </c>
      <c r="C152">
        <f>d11B!C152</f>
        <v>2020</v>
      </c>
      <c r="D152" t="str">
        <f>d11B!D152</f>
        <v>10.1038/s41467-020-17887-x</v>
      </c>
      <c r="E152">
        <f>d11B!E152</f>
        <v>54047.175000000003</v>
      </c>
      <c r="F152">
        <f>d11B!F152</f>
        <v>255.0900093547784</v>
      </c>
      <c r="G152">
        <f>d11B!G152</f>
        <v>255.0900093547784</v>
      </c>
      <c r="H152">
        <f>d11B!H152</f>
        <v>54.047175000000003</v>
      </c>
      <c r="I152">
        <f>d11B!I152</f>
        <v>0.25509000935477838</v>
      </c>
      <c r="J152">
        <f>d11B!J152</f>
        <v>0.25509000935477838</v>
      </c>
      <c r="K152">
        <f>d11B!K152</f>
        <v>606.56728107833101</v>
      </c>
      <c r="L152">
        <f>d11B!L152</f>
        <v>272.29355327322105</v>
      </c>
      <c r="M152">
        <f>d11B!M152</f>
        <v>181.39267161229299</v>
      </c>
      <c r="N152" t="b">
        <f>d11B!N152</f>
        <v>1</v>
      </c>
      <c r="O152" t="b">
        <f>d11B!O152</f>
        <v>0</v>
      </c>
      <c r="P152" t="str">
        <f>d11B!P152</f>
        <v>NA</v>
      </c>
      <c r="Q152" t="str">
        <f>d11B!Q152</f>
        <v>NA</v>
      </c>
      <c r="R152" t="str">
        <f>d11B!R152</f>
        <v>NA</v>
      </c>
      <c r="S152" t="str">
        <f>d11B!S152</f>
        <v>NA</v>
      </c>
      <c r="T152" t="b">
        <f>d11B!T152</f>
        <v>1</v>
      </c>
      <c r="U152" t="b">
        <f>d11B!U152</f>
        <v>0</v>
      </c>
      <c r="V152" t="str">
        <f>d11B!V152</f>
        <v>NA</v>
      </c>
      <c r="W152" t="b">
        <f>d11B!W152</f>
        <v>0</v>
      </c>
      <c r="X152" t="b">
        <f>d11B!X152</f>
        <v>0</v>
      </c>
      <c r="Y152" t="str">
        <f>d11B!Y152</f>
        <v>added age uncertainties based on power fit on LR04 uncertainties</v>
      </c>
      <c r="Z152">
        <f>d11B!Z152</f>
        <v>1265</v>
      </c>
    </row>
    <row r="153" spans="1:26">
      <c r="A153" t="str">
        <f>d11B!A153</f>
        <v>boron isotopes</v>
      </c>
      <c r="B153" t="str">
        <f>d11B!B153</f>
        <v>Anagnostou</v>
      </c>
      <c r="C153">
        <f>d11B!C153</f>
        <v>2020</v>
      </c>
      <c r="D153" t="str">
        <f>d11B!D153</f>
        <v>10.1038/s41467-020-17887-x</v>
      </c>
      <c r="E153">
        <f>d11B!E153</f>
        <v>54049.010999999999</v>
      </c>
      <c r="F153">
        <f>d11B!F153</f>
        <v>255.09822596521425</v>
      </c>
      <c r="G153">
        <f>d11B!G153</f>
        <v>255.09822596521425</v>
      </c>
      <c r="H153">
        <f>d11B!H153</f>
        <v>54.049011</v>
      </c>
      <c r="I153">
        <f>d11B!I153</f>
        <v>0.25509822596521425</v>
      </c>
      <c r="J153">
        <f>d11B!J153</f>
        <v>0.25509822596521425</v>
      </c>
      <c r="K153">
        <f>d11B!K153</f>
        <v>2335.39126805674</v>
      </c>
      <c r="L153">
        <f>d11B!L153</f>
        <v>1704.7161598873899</v>
      </c>
      <c r="M153">
        <f>d11B!M153</f>
        <v>822.32606318810008</v>
      </c>
      <c r="N153" t="b">
        <f>d11B!N153</f>
        <v>1</v>
      </c>
      <c r="O153" t="b">
        <f>d11B!O153</f>
        <v>0</v>
      </c>
      <c r="P153" t="str">
        <f>d11B!P153</f>
        <v>NA</v>
      </c>
      <c r="Q153" t="str">
        <f>d11B!Q153</f>
        <v>NA</v>
      </c>
      <c r="R153" t="str">
        <f>d11B!R153</f>
        <v>NA</v>
      </c>
      <c r="S153" t="str">
        <f>d11B!S153</f>
        <v>NA</v>
      </c>
      <c r="T153" t="b">
        <f>d11B!T153</f>
        <v>1</v>
      </c>
      <c r="U153" t="b">
        <f>d11B!U153</f>
        <v>0</v>
      </c>
      <c r="V153" t="str">
        <f>d11B!V153</f>
        <v>NA</v>
      </c>
      <c r="W153" t="b">
        <f>d11B!W153</f>
        <v>0</v>
      </c>
      <c r="X153" t="b">
        <f>d11B!X153</f>
        <v>0</v>
      </c>
      <c r="Y153" t="str">
        <f>d11B!Y153</f>
        <v>added age uncertainties based on power fit on LR04 uncertainties</v>
      </c>
      <c r="Z153">
        <f>d11B!Z153</f>
        <v>1265</v>
      </c>
    </row>
    <row r="154" spans="1:26">
      <c r="A154" t="str">
        <f>d11B!A154</f>
        <v>boron isotopes</v>
      </c>
      <c r="B154" t="str">
        <f>d11B!B154</f>
        <v>Anagnostou</v>
      </c>
      <c r="C154">
        <f>d11B!C154</f>
        <v>2020</v>
      </c>
      <c r="D154" t="str">
        <f>d11B!D154</f>
        <v>10.1038/s41467-020-17887-x</v>
      </c>
      <c r="E154">
        <f>d11B!E154</f>
        <v>54049.717000000004</v>
      </c>
      <c r="F154">
        <f>d11B!F154</f>
        <v>255.10138550764461</v>
      </c>
      <c r="G154">
        <f>d11B!G154</f>
        <v>255.10138550764461</v>
      </c>
      <c r="H154">
        <f>d11B!H154</f>
        <v>54.049717000000001</v>
      </c>
      <c r="I154">
        <f>d11B!I154</f>
        <v>0.25510138550764461</v>
      </c>
      <c r="J154">
        <f>d11B!J154</f>
        <v>0.25510138550764461</v>
      </c>
      <c r="K154">
        <f>d11B!K154</f>
        <v>1213.4622398075201</v>
      </c>
      <c r="L154">
        <f>d11B!L154</f>
        <v>371.63058194769997</v>
      </c>
      <c r="M154">
        <f>d11B!M154</f>
        <v>288.77104309824813</v>
      </c>
      <c r="N154" t="b">
        <f>d11B!N154</f>
        <v>1</v>
      </c>
      <c r="O154" t="b">
        <f>d11B!O154</f>
        <v>0</v>
      </c>
      <c r="P154" t="str">
        <f>d11B!P154</f>
        <v>NA</v>
      </c>
      <c r="Q154" t="str">
        <f>d11B!Q154</f>
        <v>NA</v>
      </c>
      <c r="R154" t="str">
        <f>d11B!R154</f>
        <v>NA</v>
      </c>
      <c r="S154" t="str">
        <f>d11B!S154</f>
        <v>NA</v>
      </c>
      <c r="T154" t="b">
        <f>d11B!T154</f>
        <v>1</v>
      </c>
      <c r="U154" t="b">
        <f>d11B!U154</f>
        <v>0</v>
      </c>
      <c r="V154" t="str">
        <f>d11B!V154</f>
        <v>NA</v>
      </c>
      <c r="W154" t="b">
        <f>d11B!W154</f>
        <v>0</v>
      </c>
      <c r="X154" t="b">
        <f>d11B!X154</f>
        <v>0</v>
      </c>
      <c r="Y154" t="str">
        <f>d11B!Y154</f>
        <v>added age uncertainties based on power fit on LR04 uncertainties</v>
      </c>
      <c r="Z154">
        <f>d11B!Z154</f>
        <v>1265</v>
      </c>
    </row>
    <row r="155" spans="1:26">
      <c r="A155" t="str">
        <f>d11B!A155</f>
        <v>boron isotopes</v>
      </c>
      <c r="B155" t="str">
        <f>d11B!B155</f>
        <v>Anagnostou</v>
      </c>
      <c r="C155">
        <f>d11B!C155</f>
        <v>2020</v>
      </c>
      <c r="D155" t="str">
        <f>d11B!D155</f>
        <v>10.1038/s41467-020-17887-x</v>
      </c>
      <c r="E155">
        <f>d11B!E155</f>
        <v>54049.717000000004</v>
      </c>
      <c r="F155">
        <f>d11B!F155</f>
        <v>255.10138550764461</v>
      </c>
      <c r="G155">
        <f>d11B!G155</f>
        <v>255.10138550764461</v>
      </c>
      <c r="H155">
        <f>d11B!H155</f>
        <v>54.049717000000001</v>
      </c>
      <c r="I155">
        <f>d11B!I155</f>
        <v>0.25510138550764461</v>
      </c>
      <c r="J155">
        <f>d11B!J155</f>
        <v>0.25510138550764461</v>
      </c>
      <c r="K155">
        <f>d11B!K155</f>
        <v>995.53070533850496</v>
      </c>
      <c r="L155">
        <f>d11B!L155</f>
        <v>556.93363114007502</v>
      </c>
      <c r="M155">
        <f>d11B!M155</f>
        <v>366.16508595536197</v>
      </c>
      <c r="N155" t="b">
        <f>d11B!N155</f>
        <v>1</v>
      </c>
      <c r="O155" t="b">
        <f>d11B!O155</f>
        <v>0</v>
      </c>
      <c r="P155" t="str">
        <f>d11B!P155</f>
        <v>NA</v>
      </c>
      <c r="Q155" t="str">
        <f>d11B!Q155</f>
        <v>NA</v>
      </c>
      <c r="R155" t="str">
        <f>d11B!R155</f>
        <v>NA</v>
      </c>
      <c r="S155" t="str">
        <f>d11B!S155</f>
        <v>NA</v>
      </c>
      <c r="T155" t="b">
        <f>d11B!T155</f>
        <v>1</v>
      </c>
      <c r="U155" t="b">
        <f>d11B!U155</f>
        <v>0</v>
      </c>
      <c r="V155" t="str">
        <f>d11B!V155</f>
        <v>NA</v>
      </c>
      <c r="W155" t="b">
        <f>d11B!W155</f>
        <v>0</v>
      </c>
      <c r="X155" t="b">
        <f>d11B!X155</f>
        <v>0</v>
      </c>
      <c r="Y155" t="str">
        <f>d11B!Y155</f>
        <v>added age uncertainties based on power fit on LR04 uncertainties</v>
      </c>
      <c r="Z155">
        <f>d11B!Z155</f>
        <v>1265</v>
      </c>
    </row>
    <row r="156" spans="1:26">
      <c r="A156" t="str">
        <f>d11B!A156</f>
        <v>boron isotopes</v>
      </c>
      <c r="B156" t="str">
        <f>d11B!B156</f>
        <v>Anagnostou</v>
      </c>
      <c r="C156">
        <f>d11B!C156</f>
        <v>2020</v>
      </c>
      <c r="D156" t="str">
        <f>d11B!D156</f>
        <v>10.1038/s41467-020-17887-x</v>
      </c>
      <c r="E156">
        <f>d11B!E156</f>
        <v>54050.15</v>
      </c>
      <c r="F156">
        <f>d11B!F156</f>
        <v>255.10332329960715</v>
      </c>
      <c r="G156">
        <f>d11B!G156</f>
        <v>255.10332329960715</v>
      </c>
      <c r="H156">
        <f>d11B!H156</f>
        <v>54.050150000000002</v>
      </c>
      <c r="I156">
        <f>d11B!I156</f>
        <v>0.25510332329960717</v>
      </c>
      <c r="J156">
        <f>d11B!J156</f>
        <v>0.25510332329960717</v>
      </c>
      <c r="K156">
        <f>d11B!K156</f>
        <v>1025.16378982885</v>
      </c>
      <c r="L156">
        <f>d11B!L156</f>
        <v>791.2901825321901</v>
      </c>
      <c r="M156">
        <f>d11B!M156</f>
        <v>418.19884975720902</v>
      </c>
      <c r="N156" t="b">
        <f>d11B!N156</f>
        <v>1</v>
      </c>
      <c r="O156" t="b">
        <f>d11B!O156</f>
        <v>0</v>
      </c>
      <c r="P156" t="str">
        <f>d11B!P156</f>
        <v>NA</v>
      </c>
      <c r="Q156" t="str">
        <f>d11B!Q156</f>
        <v>NA</v>
      </c>
      <c r="R156" t="str">
        <f>d11B!R156</f>
        <v>NA</v>
      </c>
      <c r="S156" t="str">
        <f>d11B!S156</f>
        <v>NA</v>
      </c>
      <c r="T156" t="b">
        <f>d11B!T156</f>
        <v>1</v>
      </c>
      <c r="U156" t="b">
        <f>d11B!U156</f>
        <v>0</v>
      </c>
      <c r="V156" t="str">
        <f>d11B!V156</f>
        <v>NA</v>
      </c>
      <c r="W156" t="b">
        <f>d11B!W156</f>
        <v>0</v>
      </c>
      <c r="X156" t="b">
        <f>d11B!X156</f>
        <v>0</v>
      </c>
      <c r="Y156" t="str">
        <f>d11B!Y156</f>
        <v>added age uncertainties based on power fit on LR04 uncertainties</v>
      </c>
      <c r="Z156">
        <f>d11B!Z156</f>
        <v>1265</v>
      </c>
    </row>
    <row r="157" spans="1:26">
      <c r="A157" t="str">
        <f>d11B!A157</f>
        <v>boron isotopes</v>
      </c>
      <c r="B157" t="str">
        <f>d11B!B157</f>
        <v>Anagnostou</v>
      </c>
      <c r="C157">
        <f>d11B!C157</f>
        <v>2020</v>
      </c>
      <c r="D157" t="str">
        <f>d11B!D157</f>
        <v>10.1038/s41467-020-17887-x</v>
      </c>
      <c r="E157">
        <f>d11B!E157</f>
        <v>54051.352999999996</v>
      </c>
      <c r="F157">
        <f>d11B!F157</f>
        <v>255.10870704534256</v>
      </c>
      <c r="G157">
        <f>d11B!G157</f>
        <v>255.10870704534256</v>
      </c>
      <c r="H157">
        <f>d11B!H157</f>
        <v>54.051352999999999</v>
      </c>
      <c r="I157">
        <f>d11B!I157</f>
        <v>0.25510870704534255</v>
      </c>
      <c r="J157">
        <f>d11B!J157</f>
        <v>0.25510870704534255</v>
      </c>
      <c r="K157">
        <f>d11B!K157</f>
        <v>1389.1321325174899</v>
      </c>
      <c r="L157">
        <f>d11B!L157</f>
        <v>723.06848030809033</v>
      </c>
      <c r="M157">
        <f>d11B!M157</f>
        <v>442.05933245656092</v>
      </c>
      <c r="N157" t="b">
        <f>d11B!N157</f>
        <v>1</v>
      </c>
      <c r="O157" t="b">
        <f>d11B!O157</f>
        <v>0</v>
      </c>
      <c r="P157" t="str">
        <f>d11B!P157</f>
        <v>NA</v>
      </c>
      <c r="Q157" t="str">
        <f>d11B!Q157</f>
        <v>NA</v>
      </c>
      <c r="R157" t="str">
        <f>d11B!R157</f>
        <v>NA</v>
      </c>
      <c r="S157" t="str">
        <f>d11B!S157</f>
        <v>NA</v>
      </c>
      <c r="T157" t="b">
        <f>d11B!T157</f>
        <v>1</v>
      </c>
      <c r="U157" t="b">
        <f>d11B!U157</f>
        <v>0</v>
      </c>
      <c r="V157" t="str">
        <f>d11B!V157</f>
        <v>NA</v>
      </c>
      <c r="W157" t="b">
        <f>d11B!W157</f>
        <v>0</v>
      </c>
      <c r="X157" t="b">
        <f>d11B!X157</f>
        <v>0</v>
      </c>
      <c r="Y157" t="str">
        <f>d11B!Y157</f>
        <v>added age uncertainties based on power fit on LR04 uncertainties</v>
      </c>
      <c r="Z157">
        <f>d11B!Z157</f>
        <v>1265</v>
      </c>
    </row>
    <row r="158" spans="1:26">
      <c r="A158" t="str">
        <f>d11B!A158</f>
        <v>boron isotopes</v>
      </c>
      <c r="B158" t="str">
        <f>d11B!B158</f>
        <v>Anagnostou</v>
      </c>
      <c r="C158">
        <f>d11B!C158</f>
        <v>2020</v>
      </c>
      <c r="D158" t="str">
        <f>d11B!D158</f>
        <v>10.1038/s41467-020-17887-x</v>
      </c>
      <c r="E158">
        <f>d11B!E158</f>
        <v>54054.51</v>
      </c>
      <c r="F158">
        <f>d11B!F158</f>
        <v>255.12283543252246</v>
      </c>
      <c r="G158">
        <f>d11B!G158</f>
        <v>255.12283543252246</v>
      </c>
      <c r="H158">
        <f>d11B!H158</f>
        <v>54.054510000000001</v>
      </c>
      <c r="I158">
        <f>d11B!I158</f>
        <v>0.25512283543252245</v>
      </c>
      <c r="J158">
        <f>d11B!J158</f>
        <v>0.25512283543252245</v>
      </c>
      <c r="K158">
        <f>d11B!K158</f>
        <v>578.76896596384609</v>
      </c>
      <c r="L158">
        <f>d11B!L158</f>
        <v>212.76843829620191</v>
      </c>
      <c r="M158">
        <f>d11B!M158</f>
        <v>150.93849742796209</v>
      </c>
      <c r="N158" t="b">
        <f>d11B!N158</f>
        <v>1</v>
      </c>
      <c r="O158" t="b">
        <f>d11B!O158</f>
        <v>0</v>
      </c>
      <c r="P158" t="str">
        <f>d11B!P158</f>
        <v>NA</v>
      </c>
      <c r="Q158" t="str">
        <f>d11B!Q158</f>
        <v>NA</v>
      </c>
      <c r="R158" t="str">
        <f>d11B!R158</f>
        <v>NA</v>
      </c>
      <c r="S158" t="str">
        <f>d11B!S158</f>
        <v>NA</v>
      </c>
      <c r="T158" t="b">
        <f>d11B!T158</f>
        <v>1</v>
      </c>
      <c r="U158" t="b">
        <f>d11B!U158</f>
        <v>0</v>
      </c>
      <c r="V158" t="str">
        <f>d11B!V158</f>
        <v>NA</v>
      </c>
      <c r="W158" t="b">
        <f>d11B!W158</f>
        <v>0</v>
      </c>
      <c r="X158" t="b">
        <f>d11B!X158</f>
        <v>0</v>
      </c>
      <c r="Y158" t="str">
        <f>d11B!Y158</f>
        <v>added age uncertainties based on power fit on LR04 uncertainties</v>
      </c>
      <c r="Z158">
        <f>d11B!Z158</f>
        <v>1265</v>
      </c>
    </row>
    <row r="159" spans="1:26">
      <c r="A159" t="str">
        <f>d11B!A159</f>
        <v>boron isotopes</v>
      </c>
      <c r="B159" t="str">
        <f>d11B!B159</f>
        <v>Anagnostou</v>
      </c>
      <c r="C159">
        <f>d11B!C159</f>
        <v>2020</v>
      </c>
      <c r="D159" t="str">
        <f>d11B!D159</f>
        <v>10.1038/s41467-020-17887-x</v>
      </c>
      <c r="E159">
        <f>d11B!E159</f>
        <v>54064.745999999999</v>
      </c>
      <c r="F159">
        <f>d11B!F159</f>
        <v>255.16864387191919</v>
      </c>
      <c r="G159">
        <f>d11B!G159</f>
        <v>255.16864387191919</v>
      </c>
      <c r="H159">
        <f>d11B!H159</f>
        <v>54.064746</v>
      </c>
      <c r="I159">
        <f>d11B!I159</f>
        <v>0.25516864387191918</v>
      </c>
      <c r="J159">
        <f>d11B!J159</f>
        <v>0.25516864387191918</v>
      </c>
      <c r="K159">
        <f>d11B!K159</f>
        <v>482.77647525841303</v>
      </c>
      <c r="L159">
        <f>d11B!L159</f>
        <v>144.42621524845788</v>
      </c>
      <c r="M159">
        <f>d11B!M159</f>
        <v>126.13700929462107</v>
      </c>
      <c r="N159" t="b">
        <f>d11B!N159</f>
        <v>1</v>
      </c>
      <c r="O159" t="b">
        <f>d11B!O159</f>
        <v>0</v>
      </c>
      <c r="P159" t="str">
        <f>d11B!P159</f>
        <v>NA</v>
      </c>
      <c r="Q159" t="str">
        <f>d11B!Q159</f>
        <v>NA</v>
      </c>
      <c r="R159" t="str">
        <f>d11B!R159</f>
        <v>NA</v>
      </c>
      <c r="S159" t="str">
        <f>d11B!S159</f>
        <v>NA</v>
      </c>
      <c r="T159" t="b">
        <f>d11B!T159</f>
        <v>1</v>
      </c>
      <c r="U159" t="b">
        <f>d11B!U159</f>
        <v>0</v>
      </c>
      <c r="V159" t="str">
        <f>d11B!V159</f>
        <v>NA</v>
      </c>
      <c r="W159" t="b">
        <f>d11B!W159</f>
        <v>0</v>
      </c>
      <c r="X159" t="b">
        <f>d11B!X159</f>
        <v>0</v>
      </c>
      <c r="Y159" t="str">
        <f>d11B!Y159</f>
        <v>added age uncertainties based on power fit on LR04 uncertainties</v>
      </c>
      <c r="Z159">
        <f>d11B!Z159</f>
        <v>1265</v>
      </c>
    </row>
    <row r="160" spans="1:26">
      <c r="A160" t="str">
        <f>d11B!A160</f>
        <v>boron isotopes</v>
      </c>
      <c r="B160" t="str">
        <f>d11B!B160</f>
        <v>Anagnostou</v>
      </c>
      <c r="C160">
        <f>d11B!C160</f>
        <v>2020</v>
      </c>
      <c r="D160" t="str">
        <f>d11B!D160</f>
        <v>10.1038/s41467-020-17887-x</v>
      </c>
      <c r="E160">
        <f>d11B!E160</f>
        <v>54074.538</v>
      </c>
      <c r="F160">
        <f>d11B!F160</f>
        <v>255.21246488939678</v>
      </c>
      <c r="G160">
        <f>d11B!G160</f>
        <v>255.21246488939678</v>
      </c>
      <c r="H160">
        <f>d11B!H160</f>
        <v>54.074538000000004</v>
      </c>
      <c r="I160">
        <f>d11B!I160</f>
        <v>0.25521246488939681</v>
      </c>
      <c r="J160">
        <f>d11B!J160</f>
        <v>0.25521246488939681</v>
      </c>
      <c r="K160">
        <f>d11B!K160</f>
        <v>547.75343319574995</v>
      </c>
      <c r="L160">
        <f>d11B!L160</f>
        <v>168.08127143048102</v>
      </c>
      <c r="M160">
        <f>d11B!M160</f>
        <v>130.29299073533099</v>
      </c>
      <c r="N160" t="b">
        <f>d11B!N160</f>
        <v>1</v>
      </c>
      <c r="O160" t="b">
        <f>d11B!O160</f>
        <v>0</v>
      </c>
      <c r="P160" t="str">
        <f>d11B!P160</f>
        <v>NA</v>
      </c>
      <c r="Q160" t="str">
        <f>d11B!Q160</f>
        <v>NA</v>
      </c>
      <c r="R160" t="str">
        <f>d11B!R160</f>
        <v>NA</v>
      </c>
      <c r="S160" t="str">
        <f>d11B!S160</f>
        <v>NA</v>
      </c>
      <c r="T160" t="b">
        <f>d11B!T160</f>
        <v>1</v>
      </c>
      <c r="U160" t="b">
        <f>d11B!U160</f>
        <v>0</v>
      </c>
      <c r="V160" t="str">
        <f>d11B!V160</f>
        <v>NA</v>
      </c>
      <c r="W160" t="b">
        <f>d11B!W160</f>
        <v>0</v>
      </c>
      <c r="X160" t="b">
        <f>d11B!X160</f>
        <v>0</v>
      </c>
      <c r="Y160" t="str">
        <f>d11B!Y160</f>
        <v>added age uncertainties based on power fit on LR04 uncertainties</v>
      </c>
      <c r="Z160">
        <f>d11B!Z160</f>
        <v>1265</v>
      </c>
    </row>
    <row r="161" spans="1:26">
      <c r="A161" t="str">
        <f>d11B!A161</f>
        <v>boron isotopes</v>
      </c>
      <c r="B161" t="str">
        <f>d11B!B161</f>
        <v>Anagnostou</v>
      </c>
      <c r="C161">
        <f>d11B!C161</f>
        <v>2020</v>
      </c>
      <c r="D161" t="str">
        <f>d11B!D161</f>
        <v>10.1038/s41467-020-17887-x</v>
      </c>
      <c r="E161">
        <f>d11B!E161</f>
        <v>54088.008000000002</v>
      </c>
      <c r="F161">
        <f>d11B!F161</f>
        <v>255.272744967927</v>
      </c>
      <c r="G161">
        <f>d11B!G161</f>
        <v>255.272744967927</v>
      </c>
      <c r="H161">
        <f>d11B!H161</f>
        <v>54.088008000000002</v>
      </c>
      <c r="I161">
        <f>d11B!I161</f>
        <v>0.25527274496792701</v>
      </c>
      <c r="J161">
        <f>d11B!J161</f>
        <v>0.25527274496792701</v>
      </c>
      <c r="K161">
        <f>d11B!K161</f>
        <v>527.38080535207689</v>
      </c>
      <c r="L161">
        <f>d11B!L161</f>
        <v>362.2143627886071</v>
      </c>
      <c r="M161">
        <f>d11B!M161</f>
        <v>183.41909047176989</v>
      </c>
      <c r="N161" t="b">
        <f>d11B!N161</f>
        <v>1</v>
      </c>
      <c r="O161" t="b">
        <f>d11B!O161</f>
        <v>0</v>
      </c>
      <c r="P161" t="str">
        <f>d11B!P161</f>
        <v>NA</v>
      </c>
      <c r="Q161" t="str">
        <f>d11B!Q161</f>
        <v>NA</v>
      </c>
      <c r="R161" t="str">
        <f>d11B!R161</f>
        <v>NA</v>
      </c>
      <c r="S161" t="str">
        <f>d11B!S161</f>
        <v>NA</v>
      </c>
      <c r="T161" t="b">
        <f>d11B!T161</f>
        <v>1</v>
      </c>
      <c r="U161" t="b">
        <f>d11B!U161</f>
        <v>0</v>
      </c>
      <c r="V161" t="str">
        <f>d11B!V161</f>
        <v>NA</v>
      </c>
      <c r="W161" t="b">
        <f>d11B!W161</f>
        <v>0</v>
      </c>
      <c r="X161" t="b">
        <f>d11B!X161</f>
        <v>0</v>
      </c>
      <c r="Y161" t="str">
        <f>d11B!Y161</f>
        <v>added age uncertainties based on power fit on LR04 uncertainties</v>
      </c>
      <c r="Z161">
        <f>d11B!Z161</f>
        <v>1265</v>
      </c>
    </row>
    <row r="162" spans="1:26">
      <c r="A162" t="str">
        <f>d11B!A162</f>
        <v>boron isotopes</v>
      </c>
      <c r="B162" t="str">
        <f>d11B!B162</f>
        <v>Anagnostou</v>
      </c>
      <c r="C162">
        <f>d11B!C162</f>
        <v>2020</v>
      </c>
      <c r="D162" t="str">
        <f>d11B!D162</f>
        <v>10.1038/s41467-020-17887-x</v>
      </c>
      <c r="E162">
        <f>d11B!E162</f>
        <v>56065.999999999993</v>
      </c>
      <c r="F162">
        <f>d11B!F162</f>
        <v>264.11619210009098</v>
      </c>
      <c r="G162">
        <f>d11B!G162</f>
        <v>264.11619210009098</v>
      </c>
      <c r="H162">
        <f>d11B!H162</f>
        <v>56.065999999999995</v>
      </c>
      <c r="I162">
        <f>d11B!I162</f>
        <v>0.26411619210009096</v>
      </c>
      <c r="J162">
        <f>d11B!J162</f>
        <v>0.26411619210009096</v>
      </c>
      <c r="K162">
        <f>d11B!K162</f>
        <v>946.36372627661694</v>
      </c>
      <c r="L162">
        <f>d11B!L162</f>
        <v>191.13767841611298</v>
      </c>
      <c r="M162">
        <f>d11B!M162</f>
        <v>166.87760902013895</v>
      </c>
      <c r="N162" t="b">
        <f>d11B!N162</f>
        <v>1</v>
      </c>
      <c r="O162" t="b">
        <f>d11B!O162</f>
        <v>0</v>
      </c>
      <c r="P162" t="str">
        <f>d11B!P162</f>
        <v>NA</v>
      </c>
      <c r="Q162" t="str">
        <f>d11B!Q162</f>
        <v>NA</v>
      </c>
      <c r="R162" t="str">
        <f>d11B!R162</f>
        <v>NA</v>
      </c>
      <c r="S162" t="str">
        <f>d11B!S162</f>
        <v>NA</v>
      </c>
      <c r="T162" t="b">
        <f>d11B!T162</f>
        <v>1</v>
      </c>
      <c r="U162" t="b">
        <f>d11B!U162</f>
        <v>0</v>
      </c>
      <c r="V162" t="str">
        <f>d11B!V162</f>
        <v>NA</v>
      </c>
      <c r="W162" t="b">
        <f>d11B!W162</f>
        <v>0</v>
      </c>
      <c r="X162" t="b">
        <f>d11B!X162</f>
        <v>0</v>
      </c>
      <c r="Y162" t="str">
        <f>d11B!Y162</f>
        <v>added age uncertainties based on power fit on LR04 uncertainties</v>
      </c>
      <c r="Z162">
        <f>d11B!Z162</f>
        <v>1209</v>
      </c>
    </row>
    <row r="163" spans="1:26">
      <c r="A163" t="str">
        <f>d11B!A163</f>
        <v>boron isotopes</v>
      </c>
      <c r="B163" t="str">
        <f>d11B!B163</f>
        <v>Anagnostou</v>
      </c>
      <c r="C163">
        <f>d11B!C163</f>
        <v>2020</v>
      </c>
      <c r="D163" t="str">
        <f>d11B!D163</f>
        <v>10.1038/s41467-020-17887-x</v>
      </c>
      <c r="E163">
        <f>d11B!E163</f>
        <v>55929</v>
      </c>
      <c r="F163">
        <f>d11B!F163</f>
        <v>263.50420329058471</v>
      </c>
      <c r="G163">
        <f>d11B!G163</f>
        <v>263.50420329058471</v>
      </c>
      <c r="H163">
        <f>d11B!H163</f>
        <v>55.929000000000002</v>
      </c>
      <c r="I163">
        <f>d11B!I163</f>
        <v>0.26350420329058472</v>
      </c>
      <c r="J163">
        <f>d11B!J163</f>
        <v>0.26350420329058472</v>
      </c>
      <c r="K163">
        <f>d11B!K163</f>
        <v>684.83299336502296</v>
      </c>
      <c r="L163">
        <f>d11B!L163</f>
        <v>171.53745495368605</v>
      </c>
      <c r="M163">
        <f>d11B!M163</f>
        <v>126.90153478951197</v>
      </c>
      <c r="N163" t="b">
        <f>d11B!N163</f>
        <v>1</v>
      </c>
      <c r="O163" t="b">
        <f>d11B!O163</f>
        <v>0</v>
      </c>
      <c r="P163" t="str">
        <f>d11B!P163</f>
        <v>NA</v>
      </c>
      <c r="Q163" t="str">
        <f>d11B!Q163</f>
        <v>NA</v>
      </c>
      <c r="R163" t="str">
        <f>d11B!R163</f>
        <v>NA</v>
      </c>
      <c r="S163" t="str">
        <f>d11B!S163</f>
        <v>NA</v>
      </c>
      <c r="T163" t="b">
        <f>d11B!T163</f>
        <v>1</v>
      </c>
      <c r="U163" t="b">
        <f>d11B!U163</f>
        <v>0</v>
      </c>
      <c r="V163" t="str">
        <f>d11B!V163</f>
        <v>NA</v>
      </c>
      <c r="W163" t="b">
        <f>d11B!W163</f>
        <v>0</v>
      </c>
      <c r="X163" t="b">
        <f>d11B!X163</f>
        <v>0</v>
      </c>
      <c r="Y163" t="str">
        <f>d11B!Y163</f>
        <v>added age uncertainties based on power fit on LR04 uncertainties</v>
      </c>
      <c r="Z163">
        <f>d11B!Z163</f>
        <v>1209</v>
      </c>
    </row>
    <row r="164" spans="1:26">
      <c r="A164" t="str">
        <f>d11B!A164</f>
        <v>boron isotopes</v>
      </c>
      <c r="B164" t="str">
        <f>d11B!B164</f>
        <v>Anagnostou</v>
      </c>
      <c r="C164">
        <f>d11B!C164</f>
        <v>2020</v>
      </c>
      <c r="D164" t="str">
        <f>d11B!D164</f>
        <v>10.1038/s41467-020-17887-x</v>
      </c>
      <c r="E164">
        <f>d11B!E164</f>
        <v>55919</v>
      </c>
      <c r="F164">
        <f>d11B!F164</f>
        <v>263.45952953588176</v>
      </c>
      <c r="G164">
        <f>d11B!G164</f>
        <v>263.45952953588176</v>
      </c>
      <c r="H164">
        <f>d11B!H164</f>
        <v>55.918999999999997</v>
      </c>
      <c r="I164">
        <f>d11B!I164</f>
        <v>0.26345952953588175</v>
      </c>
      <c r="J164">
        <f>d11B!J164</f>
        <v>0.26345952953588175</v>
      </c>
      <c r="K164">
        <f>d11B!K164</f>
        <v>1091.1220986073999</v>
      </c>
      <c r="L164">
        <f>d11B!L164</f>
        <v>214.55218021703013</v>
      </c>
      <c r="M164">
        <f>d11B!M164</f>
        <v>188.68605964477092</v>
      </c>
      <c r="N164" t="b">
        <f>d11B!N164</f>
        <v>1</v>
      </c>
      <c r="O164" t="b">
        <f>d11B!O164</f>
        <v>0</v>
      </c>
      <c r="P164" t="str">
        <f>d11B!P164</f>
        <v>NA</v>
      </c>
      <c r="Q164" t="str">
        <f>d11B!Q164</f>
        <v>NA</v>
      </c>
      <c r="R164" t="str">
        <f>d11B!R164</f>
        <v>NA</v>
      </c>
      <c r="S164" t="str">
        <f>d11B!S164</f>
        <v>NA</v>
      </c>
      <c r="T164" t="b">
        <f>d11B!T164</f>
        <v>1</v>
      </c>
      <c r="U164" t="b">
        <f>d11B!U164</f>
        <v>0</v>
      </c>
      <c r="V164" t="str">
        <f>d11B!V164</f>
        <v>NA</v>
      </c>
      <c r="W164" t="b">
        <f>d11B!W164</f>
        <v>0</v>
      </c>
      <c r="X164" t="b">
        <f>d11B!X164</f>
        <v>0</v>
      </c>
      <c r="Y164" t="str">
        <f>d11B!Y164</f>
        <v>added age uncertainties based on power fit on LR04 uncertainties</v>
      </c>
      <c r="Z164">
        <f>d11B!Z164</f>
        <v>1209</v>
      </c>
    </row>
    <row r="165" spans="1:26">
      <c r="A165" t="str">
        <f>d11B!A165</f>
        <v>boron isotopes</v>
      </c>
      <c r="B165" t="str">
        <f>d11B!B165</f>
        <v>Anagnostou</v>
      </c>
      <c r="C165">
        <f>d11B!C165</f>
        <v>2020</v>
      </c>
      <c r="D165" t="str">
        <f>d11B!D165</f>
        <v>10.1038/s41467-020-17887-x</v>
      </c>
      <c r="E165">
        <f>d11B!E165</f>
        <v>55882.692307692312</v>
      </c>
      <c r="F165">
        <f>d11B!F165</f>
        <v>263.29732596237221</v>
      </c>
      <c r="G165">
        <f>d11B!G165</f>
        <v>263.29732596237221</v>
      </c>
      <c r="H165">
        <f>d11B!H165</f>
        <v>55.882692307692309</v>
      </c>
      <c r="I165">
        <f>d11B!I165</f>
        <v>0.26329732596237221</v>
      </c>
      <c r="J165">
        <f>d11B!J165</f>
        <v>0.26329732596237221</v>
      </c>
      <c r="K165">
        <f>d11B!K165</f>
        <v>1731.83587681109</v>
      </c>
      <c r="L165">
        <f>d11B!L165</f>
        <v>489.25795789388008</v>
      </c>
      <c r="M165">
        <f>d11B!M165</f>
        <v>387.36318015690995</v>
      </c>
      <c r="N165" t="b">
        <f>d11B!N165</f>
        <v>1</v>
      </c>
      <c r="O165" t="b">
        <f>d11B!O165</f>
        <v>0</v>
      </c>
      <c r="P165" t="str">
        <f>d11B!P165</f>
        <v>NA</v>
      </c>
      <c r="Q165" t="str">
        <f>d11B!Q165</f>
        <v>NA</v>
      </c>
      <c r="R165" t="str">
        <f>d11B!R165</f>
        <v>NA</v>
      </c>
      <c r="S165" t="str">
        <f>d11B!S165</f>
        <v>NA</v>
      </c>
      <c r="T165" t="b">
        <f>d11B!T165</f>
        <v>1</v>
      </c>
      <c r="U165" t="b">
        <f>d11B!U165</f>
        <v>0</v>
      </c>
      <c r="V165" t="str">
        <f>d11B!V165</f>
        <v>NA</v>
      </c>
      <c r="W165" t="b">
        <f>d11B!W165</f>
        <v>0</v>
      </c>
      <c r="X165" t="b">
        <f>d11B!X165</f>
        <v>0</v>
      </c>
      <c r="Y165" t="str">
        <f>d11B!Y165</f>
        <v>added age uncertainties based on power fit on LR04 uncertainties</v>
      </c>
      <c r="Z165">
        <f>d11B!Z165</f>
        <v>1209</v>
      </c>
    </row>
    <row r="166" spans="1:26">
      <c r="A166" t="str">
        <f>d11B!A166</f>
        <v>boron isotopes</v>
      </c>
      <c r="B166" t="str">
        <f>d11B!B166</f>
        <v>Anagnostou</v>
      </c>
      <c r="C166">
        <f>d11B!C166</f>
        <v>2020</v>
      </c>
      <c r="D166" t="str">
        <f>d11B!D166</f>
        <v>10.1038/s41467-020-17887-x</v>
      </c>
      <c r="E166">
        <f>d11B!E166</f>
        <v>55836.458333333343</v>
      </c>
      <c r="F166">
        <f>d11B!F166</f>
        <v>263.0907691063486</v>
      </c>
      <c r="G166">
        <f>d11B!G166</f>
        <v>263.0907691063486</v>
      </c>
      <c r="H166">
        <f>d11B!H166</f>
        <v>55.83645833333334</v>
      </c>
      <c r="I166">
        <f>d11B!I166</f>
        <v>0.2630907691063486</v>
      </c>
      <c r="J166">
        <f>d11B!J166</f>
        <v>0.2630907691063486</v>
      </c>
      <c r="K166">
        <f>d11B!K166</f>
        <v>1932.70403330318</v>
      </c>
      <c r="L166">
        <f>d11B!L166</f>
        <v>540.28386496844996</v>
      </c>
      <c r="M166">
        <f>d11B!M166</f>
        <v>395.26018828891006</v>
      </c>
      <c r="N166" t="b">
        <f>d11B!N166</f>
        <v>1</v>
      </c>
      <c r="O166" t="b">
        <f>d11B!O166</f>
        <v>0</v>
      </c>
      <c r="P166" t="str">
        <f>d11B!P166</f>
        <v>NA</v>
      </c>
      <c r="Q166" t="str">
        <f>d11B!Q166</f>
        <v>NA</v>
      </c>
      <c r="R166" t="str">
        <f>d11B!R166</f>
        <v>NA</v>
      </c>
      <c r="S166" t="str">
        <f>d11B!S166</f>
        <v>NA</v>
      </c>
      <c r="T166" t="b">
        <f>d11B!T166</f>
        <v>1</v>
      </c>
      <c r="U166" t="b">
        <f>d11B!U166</f>
        <v>0</v>
      </c>
      <c r="V166" t="str">
        <f>d11B!V166</f>
        <v>NA</v>
      </c>
      <c r="W166" t="b">
        <f>d11B!W166</f>
        <v>0</v>
      </c>
      <c r="X166" t="b">
        <f>d11B!X166</f>
        <v>0</v>
      </c>
      <c r="Y166" t="str">
        <f>d11B!Y166</f>
        <v>added age uncertainties based on power fit on LR04 uncertainties</v>
      </c>
      <c r="Z166">
        <f>d11B!Z166</f>
        <v>1209</v>
      </c>
    </row>
    <row r="167" spans="1:26">
      <c r="A167" t="str">
        <f>d11B!A167</f>
        <v>boron isotopes</v>
      </c>
      <c r="B167" t="str">
        <f>d11B!B167</f>
        <v>Anagnostou</v>
      </c>
      <c r="C167">
        <f>d11B!C167</f>
        <v>2020</v>
      </c>
      <c r="D167" t="str">
        <f>d11B!D167</f>
        <v>10.1038/s41467-020-17887-x</v>
      </c>
      <c r="E167">
        <f>d11B!E167</f>
        <v>55797.5</v>
      </c>
      <c r="F167">
        <f>d11B!F167</f>
        <v>262.91671033356056</v>
      </c>
      <c r="G167">
        <f>d11B!G167</f>
        <v>262.91671033356056</v>
      </c>
      <c r="H167">
        <f>d11B!H167</f>
        <v>55.797499999999999</v>
      </c>
      <c r="I167">
        <f>d11B!I167</f>
        <v>0.26291671033356057</v>
      </c>
      <c r="J167">
        <f>d11B!J167</f>
        <v>0.26291671033356057</v>
      </c>
      <c r="K167">
        <f>d11B!K167</f>
        <v>2037.3836024364798</v>
      </c>
      <c r="L167">
        <f>d11B!L167</f>
        <v>597.96441780671034</v>
      </c>
      <c r="M167">
        <f>d11B!M167</f>
        <v>437.02842816203975</v>
      </c>
      <c r="N167" t="b">
        <f>d11B!N167</f>
        <v>1</v>
      </c>
      <c r="O167" t="b">
        <f>d11B!O167</f>
        <v>0</v>
      </c>
      <c r="P167" t="str">
        <f>d11B!P167</f>
        <v>NA</v>
      </c>
      <c r="Q167" t="str">
        <f>d11B!Q167</f>
        <v>NA</v>
      </c>
      <c r="R167" t="str">
        <f>d11B!R167</f>
        <v>NA</v>
      </c>
      <c r="S167" t="str">
        <f>d11B!S167</f>
        <v>NA</v>
      </c>
      <c r="T167" t="b">
        <f>d11B!T167</f>
        <v>1</v>
      </c>
      <c r="U167" t="b">
        <f>d11B!U167</f>
        <v>0</v>
      </c>
      <c r="V167" t="str">
        <f>d11B!V167</f>
        <v>NA</v>
      </c>
      <c r="W167" t="b">
        <f>d11B!W167</f>
        <v>0</v>
      </c>
      <c r="X167" t="b">
        <f>d11B!X167</f>
        <v>0</v>
      </c>
      <c r="Y167" t="str">
        <f>d11B!Y167</f>
        <v>added age uncertainties based on power fit on LR04 uncertainties</v>
      </c>
      <c r="Z167">
        <f>d11B!Z167</f>
        <v>1209</v>
      </c>
    </row>
    <row r="168" spans="1:26">
      <c r="A168" t="str">
        <f>d11B!A168</f>
        <v>boron isotopes</v>
      </c>
      <c r="B168" t="str">
        <f>d11B!B168</f>
        <v>Anagnostou</v>
      </c>
      <c r="C168">
        <f>d11B!C168</f>
        <v>2020</v>
      </c>
      <c r="D168" t="str">
        <f>d11B!D168</f>
        <v>10.1038/s41467-020-17887-x</v>
      </c>
      <c r="E168">
        <f>d11B!E168</f>
        <v>55683.837209302328</v>
      </c>
      <c r="F168">
        <f>d11B!F168</f>
        <v>262.40884959058712</v>
      </c>
      <c r="G168">
        <f>d11B!G168</f>
        <v>262.40884959058712</v>
      </c>
      <c r="H168">
        <f>d11B!H168</f>
        <v>55.683837209302325</v>
      </c>
      <c r="I168">
        <f>d11B!I168</f>
        <v>0.26240884959058713</v>
      </c>
      <c r="J168">
        <f>d11B!J168</f>
        <v>0.26240884959058713</v>
      </c>
      <c r="K168">
        <f>d11B!K168</f>
        <v>1068.5009432220002</v>
      </c>
      <c r="L168">
        <f>d11B!L168</f>
        <v>213.5972381613899</v>
      </c>
      <c r="M168">
        <f>d11B!M168</f>
        <v>178.59718773675115</v>
      </c>
      <c r="N168" t="b">
        <f>d11B!N168</f>
        <v>1</v>
      </c>
      <c r="O168" t="b">
        <f>d11B!O168</f>
        <v>0</v>
      </c>
      <c r="P168" t="str">
        <f>d11B!P168</f>
        <v>NA</v>
      </c>
      <c r="Q168" t="str">
        <f>d11B!Q168</f>
        <v>NA</v>
      </c>
      <c r="R168" t="str">
        <f>d11B!R168</f>
        <v>NA</v>
      </c>
      <c r="S168" t="str">
        <f>d11B!S168</f>
        <v>NA</v>
      </c>
      <c r="T168" t="b">
        <f>d11B!T168</f>
        <v>1</v>
      </c>
      <c r="U168" t="b">
        <f>d11B!U168</f>
        <v>0</v>
      </c>
      <c r="V168" t="str">
        <f>d11B!V168</f>
        <v>NA</v>
      </c>
      <c r="W168" t="b">
        <f>d11B!W168</f>
        <v>0</v>
      </c>
      <c r="X168" t="b">
        <f>d11B!X168</f>
        <v>0</v>
      </c>
      <c r="Y168" t="str">
        <f>d11B!Y168</f>
        <v>added age uncertainties based on power fit on LR04 uncertainties</v>
      </c>
      <c r="Z168">
        <f>d11B!Z168</f>
        <v>1209</v>
      </c>
    </row>
    <row r="169" spans="1:26">
      <c r="A169" t="str">
        <f>d11B!A169</f>
        <v>boron isotopes</v>
      </c>
      <c r="B169" t="str">
        <f>d11B!B169</f>
        <v>Anagnostou</v>
      </c>
      <c r="C169">
        <f>d11B!C169</f>
        <v>2020</v>
      </c>
      <c r="D169" t="str">
        <f>d11B!D169</f>
        <v>10.1038/s41467-020-17887-x</v>
      </c>
      <c r="E169">
        <f>d11B!E169</f>
        <v>39807.929992675781</v>
      </c>
      <c r="F169">
        <f>d11B!F169</f>
        <v>1</v>
      </c>
      <c r="G169">
        <f>d11B!G169</f>
        <v>1</v>
      </c>
      <c r="H169">
        <f>d11B!H169</f>
        <v>39.807929992675781</v>
      </c>
      <c r="I169">
        <f>d11B!I169</f>
        <v>1E-3</v>
      </c>
      <c r="J169">
        <f>d11B!J169</f>
        <v>1E-3</v>
      </c>
      <c r="K169">
        <f>d11B!K169</f>
        <v>1072.4612883721002</v>
      </c>
      <c r="L169">
        <f>d11B!L169</f>
        <v>233.06603687080974</v>
      </c>
      <c r="M169">
        <f>d11B!M169</f>
        <v>181.03818815669922</v>
      </c>
      <c r="N169" t="b">
        <f>d11B!N169</f>
        <v>1</v>
      </c>
      <c r="O169" t="b">
        <f>d11B!O169</f>
        <v>0</v>
      </c>
      <c r="P169" t="str">
        <f>d11B!P169</f>
        <v>NA</v>
      </c>
      <c r="Q169" t="str">
        <f>d11B!Q169</f>
        <v>NA</v>
      </c>
      <c r="R169" t="str">
        <f>d11B!R169</f>
        <v>NA</v>
      </c>
      <c r="S169" t="str">
        <f>d11B!S169</f>
        <v>NA</v>
      </c>
      <c r="T169" t="b">
        <f>d11B!T169</f>
        <v>1</v>
      </c>
      <c r="U169" t="b">
        <f>d11B!U169</f>
        <v>0</v>
      </c>
      <c r="V169" t="str">
        <f>d11B!V169</f>
        <v>NA</v>
      </c>
      <c r="W169" t="b">
        <f>d11B!W169</f>
        <v>0</v>
      </c>
      <c r="X169" t="b">
        <f>d11B!X169</f>
        <v>0</v>
      </c>
      <c r="Y169" t="str">
        <f>d11B!Y169</f>
        <v>NA</v>
      </c>
      <c r="Z169">
        <f>d11B!Z169</f>
        <v>1260</v>
      </c>
    </row>
    <row r="170" spans="1:26">
      <c r="A170" t="str">
        <f>d11B!A170</f>
        <v>boron isotopes</v>
      </c>
      <c r="B170" t="str">
        <f>d11B!B170</f>
        <v>Anagnostou</v>
      </c>
      <c r="C170">
        <f>d11B!C170</f>
        <v>2020</v>
      </c>
      <c r="D170" t="str">
        <f>d11B!D170</f>
        <v>10.1038/s41467-020-17887-x</v>
      </c>
      <c r="E170">
        <f>d11B!E170</f>
        <v>39910.953521728516</v>
      </c>
      <c r="F170">
        <f>d11B!F170</f>
        <v>1</v>
      </c>
      <c r="G170">
        <f>d11B!G170</f>
        <v>1</v>
      </c>
      <c r="H170">
        <f>d11B!H170</f>
        <v>39.910953521728516</v>
      </c>
      <c r="I170">
        <f>d11B!I170</f>
        <v>1E-3</v>
      </c>
      <c r="J170">
        <f>d11B!J170</f>
        <v>1E-3</v>
      </c>
      <c r="K170">
        <f>d11B!K170</f>
        <v>886.84871938971003</v>
      </c>
      <c r="L170">
        <f>d11B!L170</f>
        <v>175.42693851391994</v>
      </c>
      <c r="M170">
        <f>d11B!M170</f>
        <v>136.05009171782001</v>
      </c>
      <c r="N170" t="b">
        <f>d11B!N170</f>
        <v>1</v>
      </c>
      <c r="O170" t="b">
        <f>d11B!O170</f>
        <v>0</v>
      </c>
      <c r="P170" t="str">
        <f>d11B!P170</f>
        <v>NA</v>
      </c>
      <c r="Q170" t="str">
        <f>d11B!Q170</f>
        <v>NA</v>
      </c>
      <c r="R170" t="str">
        <f>d11B!R170</f>
        <v>NA</v>
      </c>
      <c r="S170" t="str">
        <f>d11B!S170</f>
        <v>NA</v>
      </c>
      <c r="T170" t="b">
        <f>d11B!T170</f>
        <v>1</v>
      </c>
      <c r="U170" t="b">
        <f>d11B!U170</f>
        <v>0</v>
      </c>
      <c r="V170" t="str">
        <f>d11B!V170</f>
        <v>NA</v>
      </c>
      <c r="W170" t="b">
        <f>d11B!W170</f>
        <v>0</v>
      </c>
      <c r="X170" t="b">
        <f>d11B!X170</f>
        <v>0</v>
      </c>
      <c r="Y170" t="str">
        <f>d11B!Y170</f>
        <v>NA</v>
      </c>
      <c r="Z170">
        <f>d11B!Z170</f>
        <v>1260</v>
      </c>
    </row>
    <row r="171" spans="1:26">
      <c r="A171" t="str">
        <f>d11B!A171</f>
        <v>boron isotopes</v>
      </c>
      <c r="B171" t="str">
        <f>d11B!B171</f>
        <v>Anagnostou</v>
      </c>
      <c r="C171">
        <f>d11B!C171</f>
        <v>2020</v>
      </c>
      <c r="D171" t="str">
        <f>d11B!D171</f>
        <v>10.1038/s41467-020-17887-x</v>
      </c>
      <c r="E171">
        <f>d11B!E171</f>
        <v>39982.666015625</v>
      </c>
      <c r="F171">
        <f>d11B!F171</f>
        <v>1</v>
      </c>
      <c r="G171">
        <f>d11B!G171</f>
        <v>1</v>
      </c>
      <c r="H171">
        <f>d11B!H171</f>
        <v>39.982666015625</v>
      </c>
      <c r="I171">
        <f>d11B!I171</f>
        <v>1E-3</v>
      </c>
      <c r="J171">
        <f>d11B!J171</f>
        <v>1E-3</v>
      </c>
      <c r="K171">
        <f>d11B!K171</f>
        <v>866.11306356412899</v>
      </c>
      <c r="L171">
        <f>d11B!L171</f>
        <v>163.34331930210112</v>
      </c>
      <c r="M171">
        <f>d11B!M171</f>
        <v>145.84332353198192</v>
      </c>
      <c r="N171" t="b">
        <f>d11B!N171</f>
        <v>1</v>
      </c>
      <c r="O171" t="b">
        <f>d11B!O171</f>
        <v>0</v>
      </c>
      <c r="P171" t="str">
        <f>d11B!P171</f>
        <v>NA</v>
      </c>
      <c r="Q171" t="str">
        <f>d11B!Q171</f>
        <v>NA</v>
      </c>
      <c r="R171" t="str">
        <f>d11B!R171</f>
        <v>NA</v>
      </c>
      <c r="S171" t="str">
        <f>d11B!S171</f>
        <v>NA</v>
      </c>
      <c r="T171" t="b">
        <f>d11B!T171</f>
        <v>1</v>
      </c>
      <c r="U171" t="b">
        <f>d11B!U171</f>
        <v>0</v>
      </c>
      <c r="V171" t="str">
        <f>d11B!V171</f>
        <v>NA</v>
      </c>
      <c r="W171" t="b">
        <f>d11B!W171</f>
        <v>0</v>
      </c>
      <c r="X171" t="b">
        <f>d11B!X171</f>
        <v>0</v>
      </c>
      <c r="Y171" t="str">
        <f>d11B!Y171</f>
        <v>NA</v>
      </c>
      <c r="Z171">
        <f>d11B!Z171</f>
        <v>1260</v>
      </c>
    </row>
    <row r="172" spans="1:26">
      <c r="A172" t="str">
        <f>d11B!A172</f>
        <v>boron isotopes</v>
      </c>
      <c r="B172" t="str">
        <f>d11B!B172</f>
        <v>Anagnostou</v>
      </c>
      <c r="C172">
        <f>d11B!C172</f>
        <v>2020</v>
      </c>
      <c r="D172" t="str">
        <f>d11B!D172</f>
        <v>10.1038/s41467-020-17887-x</v>
      </c>
      <c r="E172">
        <f>d11B!E172</f>
        <v>40061.538696289063</v>
      </c>
      <c r="F172">
        <f>d11B!F172</f>
        <v>1</v>
      </c>
      <c r="G172">
        <f>d11B!G172</f>
        <v>1</v>
      </c>
      <c r="H172">
        <f>d11B!H172</f>
        <v>40.061538696289063</v>
      </c>
      <c r="I172">
        <f>d11B!I172</f>
        <v>1E-3</v>
      </c>
      <c r="J172">
        <f>d11B!J172</f>
        <v>1E-3</v>
      </c>
      <c r="K172">
        <f>d11B!K172</f>
        <v>1171.6999534782599</v>
      </c>
      <c r="L172">
        <f>d11B!L172</f>
        <v>277.37210143302013</v>
      </c>
      <c r="M172">
        <f>d11B!M172</f>
        <v>202.99209309877187</v>
      </c>
      <c r="N172" t="b">
        <f>d11B!N172</f>
        <v>1</v>
      </c>
      <c r="O172" t="b">
        <f>d11B!O172</f>
        <v>0</v>
      </c>
      <c r="P172" t="str">
        <f>d11B!P172</f>
        <v>NA</v>
      </c>
      <c r="Q172" t="str">
        <f>d11B!Q172</f>
        <v>NA</v>
      </c>
      <c r="R172" t="str">
        <f>d11B!R172</f>
        <v>NA</v>
      </c>
      <c r="S172" t="str">
        <f>d11B!S172</f>
        <v>NA</v>
      </c>
      <c r="T172" t="b">
        <f>d11B!T172</f>
        <v>1</v>
      </c>
      <c r="U172" t="b">
        <f>d11B!U172</f>
        <v>0</v>
      </c>
      <c r="V172" t="str">
        <f>d11B!V172</f>
        <v>NA</v>
      </c>
      <c r="W172" t="b">
        <f>d11B!W172</f>
        <v>0</v>
      </c>
      <c r="X172" t="b">
        <f>d11B!X172</f>
        <v>0</v>
      </c>
      <c r="Y172" t="str">
        <f>d11B!Y172</f>
        <v>NA</v>
      </c>
      <c r="Z172">
        <f>d11B!Z172</f>
        <v>1260</v>
      </c>
    </row>
    <row r="173" spans="1:26">
      <c r="A173" t="str">
        <f>d11B!A173</f>
        <v>boron isotopes</v>
      </c>
      <c r="B173" t="str">
        <f>d11B!B173</f>
        <v>Anagnostou</v>
      </c>
      <c r="C173">
        <f>d11B!C173</f>
        <v>2020</v>
      </c>
      <c r="D173" t="str">
        <f>d11B!D173</f>
        <v>10.1038/s41467-020-17887-x</v>
      </c>
      <c r="E173">
        <f>d11B!E173</f>
        <v>40110.877990722656</v>
      </c>
      <c r="F173">
        <f>d11B!F173</f>
        <v>1</v>
      </c>
      <c r="G173">
        <f>d11B!G173</f>
        <v>1</v>
      </c>
      <c r="H173">
        <f>d11B!H173</f>
        <v>40.110877990722656</v>
      </c>
      <c r="I173">
        <f>d11B!I173</f>
        <v>1E-3</v>
      </c>
      <c r="J173">
        <f>d11B!J173</f>
        <v>1E-3</v>
      </c>
      <c r="K173">
        <f>d11B!K173</f>
        <v>1196.8143879239001</v>
      </c>
      <c r="L173">
        <f>d11B!L173</f>
        <v>222.72336887845995</v>
      </c>
      <c r="M173">
        <f>d11B!M173</f>
        <v>199.63578505561418</v>
      </c>
      <c r="N173" t="b">
        <f>d11B!N173</f>
        <v>1</v>
      </c>
      <c r="O173" t="b">
        <f>d11B!O173</f>
        <v>0</v>
      </c>
      <c r="P173" t="str">
        <f>d11B!P173</f>
        <v>NA</v>
      </c>
      <c r="Q173" t="str">
        <f>d11B!Q173</f>
        <v>NA</v>
      </c>
      <c r="R173" t="str">
        <f>d11B!R173</f>
        <v>NA</v>
      </c>
      <c r="S173" t="str">
        <f>d11B!S173</f>
        <v>NA</v>
      </c>
      <c r="T173" t="b">
        <f>d11B!T173</f>
        <v>1</v>
      </c>
      <c r="U173" t="b">
        <f>d11B!U173</f>
        <v>0</v>
      </c>
      <c r="V173" t="str">
        <f>d11B!V173</f>
        <v>NA</v>
      </c>
      <c r="W173" t="b">
        <f>d11B!W173</f>
        <v>0</v>
      </c>
      <c r="X173" t="b">
        <f>d11B!X173</f>
        <v>0</v>
      </c>
      <c r="Y173" t="str">
        <f>d11B!Y173</f>
        <v>NA</v>
      </c>
      <c r="Z173">
        <f>d11B!Z173</f>
        <v>1260</v>
      </c>
    </row>
    <row r="174" spans="1:26">
      <c r="A174" t="str">
        <f>d11B!A174</f>
        <v>boron isotopes</v>
      </c>
      <c r="B174" t="str">
        <f>d11B!B174</f>
        <v>Anagnostou</v>
      </c>
      <c r="C174">
        <f>d11B!C174</f>
        <v>2020</v>
      </c>
      <c r="D174" t="str">
        <f>d11B!D174</f>
        <v>10.1038/s41467-020-17887-x</v>
      </c>
      <c r="E174">
        <f>d11B!E174</f>
        <v>40250.213623046875</v>
      </c>
      <c r="F174">
        <f>d11B!F174</f>
        <v>1</v>
      </c>
      <c r="G174">
        <f>d11B!G174</f>
        <v>1</v>
      </c>
      <c r="H174">
        <f>d11B!H174</f>
        <v>40.250213623046875</v>
      </c>
      <c r="I174">
        <f>d11B!I174</f>
        <v>1E-3</v>
      </c>
      <c r="J174">
        <f>d11B!J174</f>
        <v>1E-3</v>
      </c>
      <c r="K174">
        <f>d11B!K174</f>
        <v>955.94343218027802</v>
      </c>
      <c r="L174">
        <f>d11B!L174</f>
        <v>177.78787763762216</v>
      </c>
      <c r="M174">
        <f>d11B!M174</f>
        <v>162.73097842373704</v>
      </c>
      <c r="N174" t="b">
        <f>d11B!N174</f>
        <v>1</v>
      </c>
      <c r="O174" t="b">
        <f>d11B!O174</f>
        <v>0</v>
      </c>
      <c r="P174" t="str">
        <f>d11B!P174</f>
        <v>NA</v>
      </c>
      <c r="Q174" t="str">
        <f>d11B!Q174</f>
        <v>NA</v>
      </c>
      <c r="R174" t="str">
        <f>d11B!R174</f>
        <v>NA</v>
      </c>
      <c r="S174" t="str">
        <f>d11B!S174</f>
        <v>NA</v>
      </c>
      <c r="T174" t="b">
        <f>d11B!T174</f>
        <v>1</v>
      </c>
      <c r="U174" t="b">
        <f>d11B!U174</f>
        <v>0</v>
      </c>
      <c r="V174" t="str">
        <f>d11B!V174</f>
        <v>NA</v>
      </c>
      <c r="W174" t="b">
        <f>d11B!W174</f>
        <v>0</v>
      </c>
      <c r="X174" t="b">
        <f>d11B!X174</f>
        <v>0</v>
      </c>
      <c r="Y174" t="str">
        <f>d11B!Y174</f>
        <v>NA</v>
      </c>
      <c r="Z174">
        <f>d11B!Z174</f>
        <v>1260</v>
      </c>
    </row>
    <row r="175" spans="1:26">
      <c r="A175" t="str">
        <f>d11B!A175</f>
        <v>boron isotopes</v>
      </c>
      <c r="B175" t="str">
        <f>d11B!B175</f>
        <v>Anagnostou</v>
      </c>
      <c r="C175">
        <f>d11B!C175</f>
        <v>2020</v>
      </c>
      <c r="D175" t="str">
        <f>d11B!D175</f>
        <v>10.1038/s41467-020-17887-x</v>
      </c>
      <c r="E175">
        <f>d11B!E175</f>
        <v>40394.073486328125</v>
      </c>
      <c r="F175">
        <f>d11B!F175</f>
        <v>1</v>
      </c>
      <c r="G175">
        <f>d11B!G175</f>
        <v>1</v>
      </c>
      <c r="H175">
        <f>d11B!H175</f>
        <v>40.394073486328125</v>
      </c>
      <c r="I175">
        <f>d11B!I175</f>
        <v>1E-3</v>
      </c>
      <c r="J175">
        <f>d11B!J175</f>
        <v>1E-3</v>
      </c>
      <c r="K175">
        <f>d11B!K175</f>
        <v>935.00168523826994</v>
      </c>
      <c r="L175">
        <f>d11B!L175</f>
        <v>193.38061518882989</v>
      </c>
      <c r="M175">
        <f>d11B!M175</f>
        <v>148.79476625599295</v>
      </c>
      <c r="N175" t="b">
        <f>d11B!N175</f>
        <v>1</v>
      </c>
      <c r="O175" t="b">
        <f>d11B!O175</f>
        <v>0</v>
      </c>
      <c r="P175" t="str">
        <f>d11B!P175</f>
        <v>NA</v>
      </c>
      <c r="Q175" t="str">
        <f>d11B!Q175</f>
        <v>NA</v>
      </c>
      <c r="R175" t="str">
        <f>d11B!R175</f>
        <v>NA</v>
      </c>
      <c r="S175" t="str">
        <f>d11B!S175</f>
        <v>NA</v>
      </c>
      <c r="T175" t="b">
        <f>d11B!T175</f>
        <v>1</v>
      </c>
      <c r="U175" t="b">
        <f>d11B!U175</f>
        <v>0</v>
      </c>
      <c r="V175" t="str">
        <f>d11B!V175</f>
        <v>NA</v>
      </c>
      <c r="W175" t="b">
        <f>d11B!W175</f>
        <v>0</v>
      </c>
      <c r="X175" t="b">
        <f>d11B!X175</f>
        <v>0</v>
      </c>
      <c r="Y175" t="str">
        <f>d11B!Y175</f>
        <v>NA</v>
      </c>
      <c r="Z175">
        <f>d11B!Z175</f>
        <v>1260</v>
      </c>
    </row>
    <row r="176" spans="1:26">
      <c r="A176" t="str">
        <f>d11B!A176</f>
        <v>boron isotopes</v>
      </c>
      <c r="B176" t="str">
        <f>d11B!B176</f>
        <v>Anagnostou</v>
      </c>
      <c r="C176">
        <f>d11B!C176</f>
        <v>2020</v>
      </c>
      <c r="D176" t="str">
        <f>d11B!D176</f>
        <v>10.1038/s41467-020-17887-x</v>
      </c>
      <c r="E176">
        <f>d11B!E176</f>
        <v>40517.196655273438</v>
      </c>
      <c r="F176">
        <f>d11B!F176</f>
        <v>1</v>
      </c>
      <c r="G176">
        <f>d11B!G176</f>
        <v>1</v>
      </c>
      <c r="H176">
        <f>d11B!H176</f>
        <v>40.517196655273438</v>
      </c>
      <c r="I176">
        <f>d11B!I176</f>
        <v>1E-3</v>
      </c>
      <c r="J176">
        <f>d11B!J176</f>
        <v>1E-3</v>
      </c>
      <c r="K176">
        <f>d11B!K176</f>
        <v>937.44745374749209</v>
      </c>
      <c r="L176">
        <f>d11B!L176</f>
        <v>184.3957241298981</v>
      </c>
      <c r="M176">
        <f>d11B!M176</f>
        <v>156.92762585571018</v>
      </c>
      <c r="N176" t="b">
        <f>d11B!N176</f>
        <v>1</v>
      </c>
      <c r="O176" t="b">
        <f>d11B!O176</f>
        <v>0</v>
      </c>
      <c r="P176" t="str">
        <f>d11B!P176</f>
        <v>NA</v>
      </c>
      <c r="Q176" t="str">
        <f>d11B!Q176</f>
        <v>NA</v>
      </c>
      <c r="R176" t="str">
        <f>d11B!R176</f>
        <v>NA</v>
      </c>
      <c r="S176" t="str">
        <f>d11B!S176</f>
        <v>NA</v>
      </c>
      <c r="T176" t="b">
        <f>d11B!T176</f>
        <v>1</v>
      </c>
      <c r="U176" t="b">
        <f>d11B!U176</f>
        <v>0</v>
      </c>
      <c r="V176" t="str">
        <f>d11B!V176</f>
        <v>NA</v>
      </c>
      <c r="W176" t="b">
        <f>d11B!W176</f>
        <v>0</v>
      </c>
      <c r="X176" t="b">
        <f>d11B!X176</f>
        <v>0</v>
      </c>
      <c r="Y176" t="str">
        <f>d11B!Y176</f>
        <v>NA</v>
      </c>
      <c r="Z176">
        <f>d11B!Z176</f>
        <v>1260</v>
      </c>
    </row>
    <row r="177" spans="1:26">
      <c r="A177" t="str">
        <f>d11B!A177</f>
        <v>boron isotopes</v>
      </c>
      <c r="B177" t="str">
        <f>d11B!B177</f>
        <v>Anagnostou</v>
      </c>
      <c r="C177">
        <f>d11B!C177</f>
        <v>2020</v>
      </c>
      <c r="D177" t="str">
        <f>d11B!D177</f>
        <v>10.1038/s41467-020-17887-x</v>
      </c>
      <c r="E177">
        <f>d11B!E177</f>
        <v>40648.937225341797</v>
      </c>
      <c r="F177">
        <f>d11B!F177</f>
        <v>1</v>
      </c>
      <c r="G177">
        <f>d11B!G177</f>
        <v>1</v>
      </c>
      <c r="H177">
        <f>d11B!H177</f>
        <v>40.648937225341797</v>
      </c>
      <c r="I177">
        <f>d11B!I177</f>
        <v>1E-3</v>
      </c>
      <c r="J177">
        <f>d11B!J177</f>
        <v>1E-3</v>
      </c>
      <c r="K177">
        <f>d11B!K177</f>
        <v>894.24307741106702</v>
      </c>
      <c r="L177">
        <f>d11B!L177</f>
        <v>186.00090935225296</v>
      </c>
      <c r="M177">
        <f>d11B!M177</f>
        <v>148.56323211100801</v>
      </c>
      <c r="N177" t="b">
        <f>d11B!N177</f>
        <v>1</v>
      </c>
      <c r="O177" t="b">
        <f>d11B!O177</f>
        <v>0</v>
      </c>
      <c r="P177" t="str">
        <f>d11B!P177</f>
        <v>NA</v>
      </c>
      <c r="Q177" t="str">
        <f>d11B!Q177</f>
        <v>NA</v>
      </c>
      <c r="R177" t="str">
        <f>d11B!R177</f>
        <v>NA</v>
      </c>
      <c r="S177" t="str">
        <f>d11B!S177</f>
        <v>NA</v>
      </c>
      <c r="T177" t="b">
        <f>d11B!T177</f>
        <v>1</v>
      </c>
      <c r="U177" t="b">
        <f>d11B!U177</f>
        <v>0</v>
      </c>
      <c r="V177" t="str">
        <f>d11B!V177</f>
        <v>NA</v>
      </c>
      <c r="W177" t="b">
        <f>d11B!W177</f>
        <v>0</v>
      </c>
      <c r="X177" t="b">
        <f>d11B!X177</f>
        <v>0</v>
      </c>
      <c r="Y177" t="str">
        <f>d11B!Y177</f>
        <v>NA</v>
      </c>
      <c r="Z177">
        <f>d11B!Z177</f>
        <v>1260</v>
      </c>
    </row>
    <row r="178" spans="1:26">
      <c r="A178" t="str">
        <f>d11B!A178</f>
        <v>boron isotopes</v>
      </c>
      <c r="B178" t="str">
        <f>d11B!B178</f>
        <v>Anagnostou</v>
      </c>
      <c r="C178">
        <f>d11B!C178</f>
        <v>2020</v>
      </c>
      <c r="D178" t="str">
        <f>d11B!D178</f>
        <v>10.1038/s41467-020-17887-x</v>
      </c>
      <c r="E178">
        <f>d11B!E178</f>
        <v>41012.3291015625</v>
      </c>
      <c r="F178">
        <f>d11B!F178</f>
        <v>1</v>
      </c>
      <c r="G178">
        <f>d11B!G178</f>
        <v>1</v>
      </c>
      <c r="H178">
        <f>d11B!H178</f>
        <v>41.0123291015625</v>
      </c>
      <c r="I178">
        <f>d11B!I178</f>
        <v>1E-3</v>
      </c>
      <c r="J178">
        <f>d11B!J178</f>
        <v>1E-3</v>
      </c>
      <c r="K178">
        <f>d11B!K178</f>
        <v>1169.1224838646401</v>
      </c>
      <c r="L178">
        <f>d11B!L178</f>
        <v>241.98529608622971</v>
      </c>
      <c r="M178">
        <f>d11B!M178</f>
        <v>193.41593238448002</v>
      </c>
      <c r="N178" t="b">
        <f>d11B!N178</f>
        <v>1</v>
      </c>
      <c r="O178" t="b">
        <f>d11B!O178</f>
        <v>0</v>
      </c>
      <c r="P178" t="str">
        <f>d11B!P178</f>
        <v>NA</v>
      </c>
      <c r="Q178" t="str">
        <f>d11B!Q178</f>
        <v>NA</v>
      </c>
      <c r="R178" t="str">
        <f>d11B!R178</f>
        <v>NA</v>
      </c>
      <c r="S178" t="str">
        <f>d11B!S178</f>
        <v>NA</v>
      </c>
      <c r="T178" t="b">
        <f>d11B!T178</f>
        <v>1</v>
      </c>
      <c r="U178" t="b">
        <f>d11B!U178</f>
        <v>0</v>
      </c>
      <c r="V178" t="str">
        <f>d11B!V178</f>
        <v>NA</v>
      </c>
      <c r="W178" t="b">
        <f>d11B!W178</f>
        <v>0</v>
      </c>
      <c r="X178" t="b">
        <f>d11B!X178</f>
        <v>0</v>
      </c>
      <c r="Y178" t="str">
        <f>d11B!Y178</f>
        <v>NA</v>
      </c>
      <c r="Z178">
        <f>d11B!Z178</f>
        <v>1260</v>
      </c>
    </row>
    <row r="179" spans="1:26">
      <c r="A179" t="str">
        <f>d11B!A179</f>
        <v>boron isotopes</v>
      </c>
      <c r="B179" t="str">
        <f>d11B!B179</f>
        <v>Anagnostou</v>
      </c>
      <c r="C179">
        <f>d11B!C179</f>
        <v>2020</v>
      </c>
      <c r="D179" t="str">
        <f>d11B!D179</f>
        <v>10.1038/s41467-020-17887-x</v>
      </c>
      <c r="E179">
        <f>d11B!E179</f>
        <v>39123.607635498047</v>
      </c>
      <c r="F179">
        <f>d11B!F179</f>
        <v>10.28</v>
      </c>
      <c r="G179">
        <f>d11B!G179</f>
        <v>10.28</v>
      </c>
      <c r="H179">
        <f>d11B!H179</f>
        <v>39.123607635498047</v>
      </c>
      <c r="I179">
        <f>d11B!I179</f>
        <v>1.0279999999999999E-2</v>
      </c>
      <c r="J179">
        <f>d11B!J179</f>
        <v>1.0279999999999999E-2</v>
      </c>
      <c r="K179">
        <f>d11B!K179</f>
        <v>786.68523979298595</v>
      </c>
      <c r="L179">
        <f>d11B!L179</f>
        <v>150.34885189751503</v>
      </c>
      <c r="M179">
        <f>d11B!M179</f>
        <v>124.68106574853391</v>
      </c>
      <c r="N179" t="b">
        <f>d11B!N179</f>
        <v>1</v>
      </c>
      <c r="O179" t="b">
        <f>d11B!O179</f>
        <v>0</v>
      </c>
      <c r="P179" t="str">
        <f>d11B!P179</f>
        <v>NA</v>
      </c>
      <c r="Q179" t="str">
        <f>d11B!Q179</f>
        <v>NA</v>
      </c>
      <c r="R179" t="str">
        <f>d11B!R179</f>
        <v>NA</v>
      </c>
      <c r="S179" t="str">
        <f>d11B!S179</f>
        <v>NA</v>
      </c>
      <c r="T179" t="b">
        <f>d11B!T179</f>
        <v>1</v>
      </c>
      <c r="U179" t="b">
        <f>d11B!U179</f>
        <v>0</v>
      </c>
      <c r="V179" t="str">
        <f>d11B!V179</f>
        <v>NA</v>
      </c>
      <c r="W179" t="b">
        <f>d11B!W179</f>
        <v>0</v>
      </c>
      <c r="X179" t="b">
        <f>d11B!X179</f>
        <v>0</v>
      </c>
      <c r="Y179" t="str">
        <f>d11B!Y179</f>
        <v>NA</v>
      </c>
      <c r="Z179">
        <f>d11B!Z179</f>
        <v>865</v>
      </c>
    </row>
    <row r="180" spans="1:26">
      <c r="A180" t="str">
        <f>d11B!A180</f>
        <v>boron isotopes</v>
      </c>
      <c r="B180" t="str">
        <f>d11B!B180</f>
        <v>Anagnostou</v>
      </c>
      <c r="C180">
        <f>d11B!C180</f>
        <v>2020</v>
      </c>
      <c r="D180" t="str">
        <f>d11B!D180</f>
        <v>10.1038/s41467-020-17887-x</v>
      </c>
      <c r="E180">
        <f>d11B!E180</f>
        <v>39327.358245849609</v>
      </c>
      <c r="F180">
        <f>d11B!F180</f>
        <v>1.1299999999999999</v>
      </c>
      <c r="G180">
        <f>d11B!G180</f>
        <v>1.1299999999999999</v>
      </c>
      <c r="H180">
        <f>d11B!H180</f>
        <v>39.327358245849609</v>
      </c>
      <c r="I180">
        <f>d11B!I180</f>
        <v>1.1299999999999999E-3</v>
      </c>
      <c r="J180">
        <f>d11B!J180</f>
        <v>1.1299999999999999E-3</v>
      </c>
      <c r="K180">
        <f>d11B!K180</f>
        <v>895.55975472947796</v>
      </c>
      <c r="L180">
        <f>d11B!L180</f>
        <v>179.53794812880199</v>
      </c>
      <c r="M180">
        <f>d11B!M180</f>
        <v>149.33201208783601</v>
      </c>
      <c r="N180" t="b">
        <f>d11B!N180</f>
        <v>1</v>
      </c>
      <c r="O180" t="b">
        <f>d11B!O180</f>
        <v>0</v>
      </c>
      <c r="P180" t="str">
        <f>d11B!P180</f>
        <v>NA</v>
      </c>
      <c r="Q180" t="str">
        <f>d11B!Q180</f>
        <v>NA</v>
      </c>
      <c r="R180" t="str">
        <f>d11B!R180</f>
        <v>NA</v>
      </c>
      <c r="S180" t="str">
        <f>d11B!S180</f>
        <v>NA</v>
      </c>
      <c r="T180" t="b">
        <f>d11B!T180</f>
        <v>1</v>
      </c>
      <c r="U180" t="b">
        <f>d11B!U180</f>
        <v>0</v>
      </c>
      <c r="V180" t="str">
        <f>d11B!V180</f>
        <v>NA</v>
      </c>
      <c r="W180" t="b">
        <f>d11B!W180</f>
        <v>0</v>
      </c>
      <c r="X180" t="b">
        <f>d11B!X180</f>
        <v>0</v>
      </c>
      <c r="Y180" t="str">
        <f>d11B!Y180</f>
        <v>NA</v>
      </c>
      <c r="Z180">
        <f>d11B!Z180</f>
        <v>865</v>
      </c>
    </row>
    <row r="181" spans="1:26">
      <c r="A181" t="str">
        <f>d11B!A181</f>
        <v>boron isotopes</v>
      </c>
      <c r="B181" t="str">
        <f>d11B!B181</f>
        <v>Anagnostou</v>
      </c>
      <c r="C181">
        <f>d11B!C181</f>
        <v>2020</v>
      </c>
      <c r="D181" t="str">
        <f>d11B!D181</f>
        <v>10.1038/s41467-020-17887-x</v>
      </c>
      <c r="E181">
        <f>d11B!E181</f>
        <v>39958.087921142578</v>
      </c>
      <c r="F181">
        <f>d11B!F181</f>
        <v>2.25</v>
      </c>
      <c r="G181">
        <f>d11B!G181</f>
        <v>2.25</v>
      </c>
      <c r="H181">
        <f>d11B!H181</f>
        <v>39.958087921142578</v>
      </c>
      <c r="I181">
        <f>d11B!I181</f>
        <v>2.2499999999999998E-3</v>
      </c>
      <c r="J181">
        <f>d11B!J181</f>
        <v>2.2499999999999998E-3</v>
      </c>
      <c r="K181">
        <f>d11B!K181</f>
        <v>925.51082357032601</v>
      </c>
      <c r="L181">
        <f>d11B!L181</f>
        <v>175.61319307566396</v>
      </c>
      <c r="M181">
        <f>d11B!M181</f>
        <v>150.22034294710409</v>
      </c>
      <c r="N181" t="b">
        <f>d11B!N181</f>
        <v>1</v>
      </c>
      <c r="O181" t="b">
        <f>d11B!O181</f>
        <v>0</v>
      </c>
      <c r="P181" t="str">
        <f>d11B!P181</f>
        <v>NA</v>
      </c>
      <c r="Q181" t="str">
        <f>d11B!Q181</f>
        <v>NA</v>
      </c>
      <c r="R181" t="str">
        <f>d11B!R181</f>
        <v>NA</v>
      </c>
      <c r="S181" t="str">
        <f>d11B!S181</f>
        <v>NA</v>
      </c>
      <c r="T181" t="b">
        <f>d11B!T181</f>
        <v>1</v>
      </c>
      <c r="U181" t="b">
        <f>d11B!U181</f>
        <v>0</v>
      </c>
      <c r="V181" t="str">
        <f>d11B!V181</f>
        <v>NA</v>
      </c>
      <c r="W181" t="b">
        <f>d11B!W181</f>
        <v>0</v>
      </c>
      <c r="X181" t="b">
        <f>d11B!X181</f>
        <v>0</v>
      </c>
      <c r="Y181" t="str">
        <f>d11B!Y181</f>
        <v>NA</v>
      </c>
      <c r="Z181">
        <f>d11B!Z181</f>
        <v>865</v>
      </c>
    </row>
    <row r="182" spans="1:26">
      <c r="A182" t="str">
        <f>d11B!A182</f>
        <v>boron isotopes</v>
      </c>
      <c r="B182" t="str">
        <f>d11B!B182</f>
        <v>Anagnostou</v>
      </c>
      <c r="C182">
        <f>d11B!C182</f>
        <v>2020</v>
      </c>
      <c r="D182" t="str">
        <f>d11B!D182</f>
        <v>10.1038/s41467-020-17887-x</v>
      </c>
      <c r="E182">
        <f>d11B!E182</f>
        <v>40000.175476074219</v>
      </c>
      <c r="F182">
        <f>d11B!F182</f>
        <v>0.76</v>
      </c>
      <c r="G182">
        <f>d11B!G182</f>
        <v>0.76</v>
      </c>
      <c r="H182">
        <f>d11B!H182</f>
        <v>40.000175476074219</v>
      </c>
      <c r="I182">
        <f>d11B!I182</f>
        <v>7.6000000000000004E-4</v>
      </c>
      <c r="J182">
        <f>d11B!J182</f>
        <v>7.6000000000000004E-4</v>
      </c>
      <c r="K182">
        <f>d11B!K182</f>
        <v>898.81104943231401</v>
      </c>
      <c r="L182">
        <f>d11B!L182</f>
        <v>172.24043243057611</v>
      </c>
      <c r="M182">
        <f>d11B!M182</f>
        <v>157.58639060602502</v>
      </c>
      <c r="N182" t="b">
        <f>d11B!N182</f>
        <v>1</v>
      </c>
      <c r="O182" t="b">
        <f>d11B!O182</f>
        <v>0</v>
      </c>
      <c r="P182" t="str">
        <f>d11B!P182</f>
        <v>NA</v>
      </c>
      <c r="Q182" t="str">
        <f>d11B!Q182</f>
        <v>NA</v>
      </c>
      <c r="R182" t="str">
        <f>d11B!R182</f>
        <v>NA</v>
      </c>
      <c r="S182" t="str">
        <f>d11B!S182</f>
        <v>NA</v>
      </c>
      <c r="T182" t="b">
        <f>d11B!T182</f>
        <v>1</v>
      </c>
      <c r="U182" t="b">
        <f>d11B!U182</f>
        <v>0</v>
      </c>
      <c r="V182" t="str">
        <f>d11B!V182</f>
        <v>NA</v>
      </c>
      <c r="W182" t="b">
        <f>d11B!W182</f>
        <v>0</v>
      </c>
      <c r="X182" t="b">
        <f>d11B!X182</f>
        <v>0</v>
      </c>
      <c r="Y182" t="str">
        <f>d11B!Y182</f>
        <v>NA</v>
      </c>
      <c r="Z182">
        <f>d11B!Z182</f>
        <v>865</v>
      </c>
    </row>
    <row r="183" spans="1:26">
      <c r="A183" t="str">
        <f>d11B!A183</f>
        <v>boron isotopes</v>
      </c>
      <c r="B183" t="str">
        <f>d11B!B183</f>
        <v>Anagnostou</v>
      </c>
      <c r="C183">
        <f>d11B!C183</f>
        <v>2020</v>
      </c>
      <c r="D183" t="str">
        <f>d11B!D183</f>
        <v>10.1038/s41467-020-17887-x</v>
      </c>
      <c r="E183">
        <f>d11B!E183</f>
        <v>40031.204223632813</v>
      </c>
      <c r="F183">
        <f>d11B!F183</f>
        <v>2.1</v>
      </c>
      <c r="G183">
        <f>d11B!G183</f>
        <v>2.1</v>
      </c>
      <c r="H183">
        <f>d11B!H183</f>
        <v>40.031204223632813</v>
      </c>
      <c r="I183">
        <f>d11B!I183</f>
        <v>2.1000000000000003E-3</v>
      </c>
      <c r="J183">
        <f>d11B!J183</f>
        <v>2.1000000000000003E-3</v>
      </c>
      <c r="K183">
        <f>d11B!K183</f>
        <v>1059.41362204236</v>
      </c>
      <c r="L183">
        <f>d11B!L183</f>
        <v>211.09878291269001</v>
      </c>
      <c r="M183">
        <f>d11B!M183</f>
        <v>182.93878690358804</v>
      </c>
      <c r="N183" t="b">
        <f>d11B!N183</f>
        <v>1</v>
      </c>
      <c r="O183" t="b">
        <f>d11B!O183</f>
        <v>0</v>
      </c>
      <c r="P183" t="str">
        <f>d11B!P183</f>
        <v>NA</v>
      </c>
      <c r="Q183" t="str">
        <f>d11B!Q183</f>
        <v>NA</v>
      </c>
      <c r="R183" t="str">
        <f>d11B!R183</f>
        <v>NA</v>
      </c>
      <c r="S183" t="str">
        <f>d11B!S183</f>
        <v>NA</v>
      </c>
      <c r="T183" t="b">
        <f>d11B!T183</f>
        <v>1</v>
      </c>
      <c r="U183" t="b">
        <f>d11B!U183</f>
        <v>0</v>
      </c>
      <c r="V183" t="str">
        <f>d11B!V183</f>
        <v>NA</v>
      </c>
      <c r="W183" t="b">
        <f>d11B!W183</f>
        <v>0</v>
      </c>
      <c r="X183" t="b">
        <f>d11B!X183</f>
        <v>0</v>
      </c>
      <c r="Y183" t="str">
        <f>d11B!Y183</f>
        <v>NA</v>
      </c>
      <c r="Z183">
        <f>d11B!Z183</f>
        <v>865</v>
      </c>
    </row>
    <row r="184" spans="1:26">
      <c r="A184" t="str">
        <f>d11B!A184</f>
        <v>boron isotopes</v>
      </c>
      <c r="B184" t="str">
        <f>d11B!B184</f>
        <v>Anagnostou</v>
      </c>
      <c r="C184">
        <f>d11B!C184</f>
        <v>2020</v>
      </c>
      <c r="D184" t="str">
        <f>d11B!D184</f>
        <v>10.1038/s41467-020-17887-x</v>
      </c>
      <c r="E184">
        <f>d11B!E184</f>
        <v>40092.166900634766</v>
      </c>
      <c r="F184">
        <f>d11B!F184</f>
        <v>2.1</v>
      </c>
      <c r="G184">
        <f>d11B!G184</f>
        <v>2.1</v>
      </c>
      <c r="H184">
        <f>d11B!H184</f>
        <v>40.092166900634766</v>
      </c>
      <c r="I184">
        <f>d11B!I184</f>
        <v>2.1000000000000003E-3</v>
      </c>
      <c r="J184">
        <f>d11B!J184</f>
        <v>2.1000000000000003E-3</v>
      </c>
      <c r="K184">
        <f>d11B!K184</f>
        <v>1358.87893243808</v>
      </c>
      <c r="L184">
        <f>d11B!L184</f>
        <v>310.28919802394989</v>
      </c>
      <c r="M184">
        <f>d11B!M184</f>
        <v>250.32197899376001</v>
      </c>
      <c r="N184" t="b">
        <f>d11B!N184</f>
        <v>1</v>
      </c>
      <c r="O184" t="b">
        <f>d11B!O184</f>
        <v>0</v>
      </c>
      <c r="P184" t="str">
        <f>d11B!P184</f>
        <v>NA</v>
      </c>
      <c r="Q184" t="str">
        <f>d11B!Q184</f>
        <v>NA</v>
      </c>
      <c r="R184" t="str">
        <f>d11B!R184</f>
        <v>NA</v>
      </c>
      <c r="S184" t="str">
        <f>d11B!S184</f>
        <v>NA</v>
      </c>
      <c r="T184" t="b">
        <f>d11B!T184</f>
        <v>1</v>
      </c>
      <c r="U184" t="b">
        <f>d11B!U184</f>
        <v>0</v>
      </c>
      <c r="V184" t="str">
        <f>d11B!V184</f>
        <v>NA</v>
      </c>
      <c r="W184" t="b">
        <f>d11B!W184</f>
        <v>0</v>
      </c>
      <c r="X184" t="b">
        <f>d11B!X184</f>
        <v>0</v>
      </c>
      <c r="Y184" t="str">
        <f>d11B!Y184</f>
        <v>NA</v>
      </c>
      <c r="Z184">
        <f>d11B!Z184</f>
        <v>865</v>
      </c>
    </row>
    <row r="185" spans="1:26">
      <c r="A185" t="str">
        <f>d11B!A185</f>
        <v>boron isotopes</v>
      </c>
      <c r="B185" t="str">
        <f>d11B!B185</f>
        <v>Anagnostou</v>
      </c>
      <c r="C185">
        <f>d11B!C185</f>
        <v>2020</v>
      </c>
      <c r="D185" t="str">
        <f>d11B!D185</f>
        <v>10.1038/s41467-020-17887-x</v>
      </c>
      <c r="E185">
        <f>d11B!E185</f>
        <v>40139.675140380859</v>
      </c>
      <c r="F185">
        <f>d11B!F185</f>
        <v>2.82</v>
      </c>
      <c r="G185">
        <f>d11B!G185</f>
        <v>2.82</v>
      </c>
      <c r="H185">
        <f>d11B!H185</f>
        <v>40.139675140380859</v>
      </c>
      <c r="I185">
        <f>d11B!I185</f>
        <v>2.82E-3</v>
      </c>
      <c r="J185">
        <f>d11B!J185</f>
        <v>2.82E-3</v>
      </c>
      <c r="K185">
        <f>d11B!K185</f>
        <v>1399.8764378315402</v>
      </c>
      <c r="L185">
        <f>d11B!L185</f>
        <v>290.34024511207986</v>
      </c>
      <c r="M185">
        <f>d11B!M185</f>
        <v>264.28792353510016</v>
      </c>
      <c r="N185" t="b">
        <f>d11B!N185</f>
        <v>1</v>
      </c>
      <c r="O185" t="b">
        <f>d11B!O185</f>
        <v>0</v>
      </c>
      <c r="P185" t="str">
        <f>d11B!P185</f>
        <v>NA</v>
      </c>
      <c r="Q185" t="str">
        <f>d11B!Q185</f>
        <v>NA</v>
      </c>
      <c r="R185" t="str">
        <f>d11B!R185</f>
        <v>NA</v>
      </c>
      <c r="S185" t="str">
        <f>d11B!S185</f>
        <v>NA</v>
      </c>
      <c r="T185" t="b">
        <f>d11B!T185</f>
        <v>1</v>
      </c>
      <c r="U185" t="b">
        <f>d11B!U185</f>
        <v>0</v>
      </c>
      <c r="V185" t="str">
        <f>d11B!V185</f>
        <v>NA</v>
      </c>
      <c r="W185" t="b">
        <f>d11B!W185</f>
        <v>0</v>
      </c>
      <c r="X185" t="b">
        <f>d11B!X185</f>
        <v>0</v>
      </c>
      <c r="Y185" t="str">
        <f>d11B!Y185</f>
        <v>NA</v>
      </c>
      <c r="Z185">
        <f>d11B!Z185</f>
        <v>865</v>
      </c>
    </row>
    <row r="186" spans="1:26">
      <c r="A186" t="str">
        <f>d11B!A186</f>
        <v>boron isotopes</v>
      </c>
      <c r="B186" t="str">
        <f>d11B!B186</f>
        <v>Anagnostou</v>
      </c>
      <c r="C186">
        <f>d11B!C186</f>
        <v>2020</v>
      </c>
      <c r="D186" t="str">
        <f>d11B!D186</f>
        <v>10.1038/s41467-020-17887-x</v>
      </c>
      <c r="E186">
        <f>d11B!E186</f>
        <v>40139.675140380859</v>
      </c>
      <c r="F186">
        <f>d11B!F186</f>
        <v>2.82</v>
      </c>
      <c r="G186">
        <f>d11B!G186</f>
        <v>2.82</v>
      </c>
      <c r="H186">
        <f>d11B!H186</f>
        <v>40.139675140380859</v>
      </c>
      <c r="I186">
        <f>d11B!I186</f>
        <v>2.82E-3</v>
      </c>
      <c r="J186">
        <f>d11B!J186</f>
        <v>2.82E-3</v>
      </c>
      <c r="K186">
        <f>d11B!K186</f>
        <v>1344.1305267736</v>
      </c>
      <c r="L186">
        <f>d11B!L186</f>
        <v>297.61875919023987</v>
      </c>
      <c r="M186">
        <f>d11B!M186</f>
        <v>258.50820204315983</v>
      </c>
      <c r="N186" t="b">
        <f>d11B!N186</f>
        <v>1</v>
      </c>
      <c r="O186" t="b">
        <f>d11B!O186</f>
        <v>0</v>
      </c>
      <c r="P186" t="str">
        <f>d11B!P186</f>
        <v>NA</v>
      </c>
      <c r="Q186" t="str">
        <f>d11B!Q186</f>
        <v>NA</v>
      </c>
      <c r="R186" t="str">
        <f>d11B!R186</f>
        <v>NA</v>
      </c>
      <c r="S186" t="str">
        <f>d11B!S186</f>
        <v>NA</v>
      </c>
      <c r="T186" t="b">
        <f>d11B!T186</f>
        <v>1</v>
      </c>
      <c r="U186" t="b">
        <f>d11B!U186</f>
        <v>0</v>
      </c>
      <c r="V186" t="str">
        <f>d11B!V186</f>
        <v>NA</v>
      </c>
      <c r="W186" t="b">
        <f>d11B!W186</f>
        <v>0</v>
      </c>
      <c r="X186" t="b">
        <f>d11B!X186</f>
        <v>0</v>
      </c>
      <c r="Y186" t="str">
        <f>d11B!Y186</f>
        <v>NA</v>
      </c>
      <c r="Z186">
        <f>d11B!Z186</f>
        <v>865</v>
      </c>
    </row>
    <row r="187" spans="1:26">
      <c r="A187" t="str">
        <f>d11B!A187</f>
        <v>boron isotopes</v>
      </c>
      <c r="B187" t="str">
        <f>d11B!B187</f>
        <v>Anagnostou</v>
      </c>
      <c r="C187">
        <f>d11B!C187</f>
        <v>2020</v>
      </c>
      <c r="D187" t="str">
        <f>d11B!D187</f>
        <v>10.1038/s41467-020-17887-x</v>
      </c>
      <c r="E187">
        <f>d11B!E187</f>
        <v>40168.716430664063</v>
      </c>
      <c r="F187">
        <f>d11B!F187</f>
        <v>2.82</v>
      </c>
      <c r="G187">
        <f>d11B!G187</f>
        <v>2.82</v>
      </c>
      <c r="H187">
        <f>d11B!H187</f>
        <v>40.168716430664063</v>
      </c>
      <c r="I187">
        <f>d11B!I187</f>
        <v>2.82E-3</v>
      </c>
      <c r="J187">
        <f>d11B!J187</f>
        <v>2.82E-3</v>
      </c>
      <c r="K187">
        <f>d11B!K187</f>
        <v>1839.20320311058</v>
      </c>
      <c r="L187">
        <f>d11B!L187</f>
        <v>498.8072272974</v>
      </c>
      <c r="M187">
        <f>d11B!M187</f>
        <v>366.02183682495001</v>
      </c>
      <c r="N187" t="b">
        <f>d11B!N187</f>
        <v>1</v>
      </c>
      <c r="O187" t="b">
        <f>d11B!O187</f>
        <v>0</v>
      </c>
      <c r="P187" t="str">
        <f>d11B!P187</f>
        <v>NA</v>
      </c>
      <c r="Q187" t="str">
        <f>d11B!Q187</f>
        <v>NA</v>
      </c>
      <c r="R187" t="str">
        <f>d11B!R187</f>
        <v>NA</v>
      </c>
      <c r="S187" t="str">
        <f>d11B!S187</f>
        <v>NA</v>
      </c>
      <c r="T187" t="b">
        <f>d11B!T187</f>
        <v>1</v>
      </c>
      <c r="U187" t="b">
        <f>d11B!U187</f>
        <v>0</v>
      </c>
      <c r="V187" t="str">
        <f>d11B!V187</f>
        <v>NA</v>
      </c>
      <c r="W187" t="b">
        <f>d11B!W187</f>
        <v>0</v>
      </c>
      <c r="X187" t="b">
        <f>d11B!X187</f>
        <v>0</v>
      </c>
      <c r="Y187" t="str">
        <f>d11B!Y187</f>
        <v>NA</v>
      </c>
      <c r="Z187">
        <f>d11B!Z187</f>
        <v>865</v>
      </c>
    </row>
    <row r="188" spans="1:26">
      <c r="A188" t="str">
        <f>d11B!A188</f>
        <v>boron isotopes</v>
      </c>
      <c r="B188" t="str">
        <f>d11B!B188</f>
        <v>Anagnostou</v>
      </c>
      <c r="C188">
        <f>d11B!C188</f>
        <v>2020</v>
      </c>
      <c r="D188" t="str">
        <f>d11B!D188</f>
        <v>10.1038/s41467-020-17887-x</v>
      </c>
      <c r="E188">
        <f>d11B!E188</f>
        <v>40244.403839111328</v>
      </c>
      <c r="F188">
        <f>d11B!F188</f>
        <v>16.91</v>
      </c>
      <c r="G188">
        <f>d11B!G188</f>
        <v>16.91</v>
      </c>
      <c r="H188">
        <f>d11B!H188</f>
        <v>40.244403839111328</v>
      </c>
      <c r="I188">
        <f>d11B!I188</f>
        <v>1.6910000000000001E-2</v>
      </c>
      <c r="J188">
        <f>d11B!J188</f>
        <v>1.6910000000000001E-2</v>
      </c>
      <c r="K188">
        <f>d11B!K188</f>
        <v>937.032960953273</v>
      </c>
      <c r="L188">
        <f>d11B!L188</f>
        <v>185.15717989526706</v>
      </c>
      <c r="M188">
        <f>d11B!M188</f>
        <v>162.00871334290503</v>
      </c>
      <c r="N188" t="b">
        <f>d11B!N188</f>
        <v>1</v>
      </c>
      <c r="O188" t="b">
        <f>d11B!O188</f>
        <v>0</v>
      </c>
      <c r="P188" t="str">
        <f>d11B!P188</f>
        <v>NA</v>
      </c>
      <c r="Q188" t="str">
        <f>d11B!Q188</f>
        <v>NA</v>
      </c>
      <c r="R188" t="str">
        <f>d11B!R188</f>
        <v>NA</v>
      </c>
      <c r="S188" t="str">
        <f>d11B!S188</f>
        <v>NA</v>
      </c>
      <c r="T188" t="b">
        <f>d11B!T188</f>
        <v>1</v>
      </c>
      <c r="U188" t="b">
        <f>d11B!U188</f>
        <v>0</v>
      </c>
      <c r="V188" t="str">
        <f>d11B!V188</f>
        <v>NA</v>
      </c>
      <c r="W188" t="b">
        <f>d11B!W188</f>
        <v>0</v>
      </c>
      <c r="X188" t="b">
        <f>d11B!X188</f>
        <v>0</v>
      </c>
      <c r="Y188" t="str">
        <f>d11B!Y188</f>
        <v>NA</v>
      </c>
      <c r="Z188">
        <f>d11B!Z188</f>
        <v>865</v>
      </c>
    </row>
    <row r="189" spans="1:26">
      <c r="A189" t="str">
        <f>d11B!A189</f>
        <v>boron isotopes</v>
      </c>
      <c r="B189" t="str">
        <f>d11B!B189</f>
        <v>Anagnostou</v>
      </c>
      <c r="C189">
        <f>d11B!C189</f>
        <v>2020</v>
      </c>
      <c r="D189" t="str">
        <f>d11B!D189</f>
        <v>10.1038/s41467-020-17887-x</v>
      </c>
      <c r="E189">
        <f>d11B!E189</f>
        <v>40309.352874755859</v>
      </c>
      <c r="F189">
        <f>d11B!F189</f>
        <v>16.95</v>
      </c>
      <c r="G189">
        <f>d11B!G189</f>
        <v>16.95</v>
      </c>
      <c r="H189">
        <f>d11B!H189</f>
        <v>40.309352874755859</v>
      </c>
      <c r="I189">
        <f>d11B!I189</f>
        <v>1.695E-2</v>
      </c>
      <c r="J189">
        <f>d11B!J189</f>
        <v>1.695E-2</v>
      </c>
      <c r="K189">
        <f>d11B!K189</f>
        <v>961.74138238659305</v>
      </c>
      <c r="L189">
        <f>d11B!L189</f>
        <v>168.17773269620682</v>
      </c>
      <c r="M189">
        <f>d11B!M189</f>
        <v>167.91501741491402</v>
      </c>
      <c r="N189" t="b">
        <f>d11B!N189</f>
        <v>1</v>
      </c>
      <c r="O189" t="b">
        <f>d11B!O189</f>
        <v>0</v>
      </c>
      <c r="P189" t="str">
        <f>d11B!P189</f>
        <v>NA</v>
      </c>
      <c r="Q189" t="str">
        <f>d11B!Q189</f>
        <v>NA</v>
      </c>
      <c r="R189" t="str">
        <f>d11B!R189</f>
        <v>NA</v>
      </c>
      <c r="S189" t="str">
        <f>d11B!S189</f>
        <v>NA</v>
      </c>
      <c r="T189" t="b">
        <f>d11B!T189</f>
        <v>1</v>
      </c>
      <c r="U189" t="b">
        <f>d11B!U189</f>
        <v>0</v>
      </c>
      <c r="V189" t="str">
        <f>d11B!V189</f>
        <v>NA</v>
      </c>
      <c r="W189" t="b">
        <f>d11B!W189</f>
        <v>0</v>
      </c>
      <c r="X189" t="b">
        <f>d11B!X189</f>
        <v>0</v>
      </c>
      <c r="Y189" t="str">
        <f>d11B!Y189</f>
        <v>NA</v>
      </c>
      <c r="Z189">
        <f>d11B!Z189</f>
        <v>865</v>
      </c>
    </row>
    <row r="190" spans="1:26">
      <c r="A190" t="str">
        <f>d11B!A190</f>
        <v>boron isotopes</v>
      </c>
      <c r="B190" t="str">
        <f>d11B!B190</f>
        <v>Anagnostou</v>
      </c>
      <c r="C190">
        <f>d11B!C190</f>
        <v>2020</v>
      </c>
      <c r="D190" t="str">
        <f>d11B!D190</f>
        <v>10.1038/s41467-020-17887-x</v>
      </c>
      <c r="E190">
        <f>d11B!E190</f>
        <v>40377.658843994141</v>
      </c>
      <c r="F190">
        <f>d11B!F190</f>
        <v>2.8600000000000003</v>
      </c>
      <c r="G190">
        <f>d11B!G190</f>
        <v>2.8600000000000003</v>
      </c>
      <c r="H190">
        <f>d11B!H190</f>
        <v>40.377658843994141</v>
      </c>
      <c r="I190">
        <f>d11B!I190</f>
        <v>2.8600000000000001E-3</v>
      </c>
      <c r="J190">
        <f>d11B!J190</f>
        <v>2.8600000000000001E-3</v>
      </c>
      <c r="K190">
        <f>d11B!K190</f>
        <v>907.54086718787096</v>
      </c>
      <c r="L190">
        <f>d11B!L190</f>
        <v>181.10845051471904</v>
      </c>
      <c r="M190">
        <f>d11B!M190</f>
        <v>159.51034040113291</v>
      </c>
      <c r="N190" t="b">
        <f>d11B!N190</f>
        <v>1</v>
      </c>
      <c r="O190" t="b">
        <f>d11B!O190</f>
        <v>0</v>
      </c>
      <c r="P190" t="str">
        <f>d11B!P190</f>
        <v>NA</v>
      </c>
      <c r="Q190" t="str">
        <f>d11B!Q190</f>
        <v>NA</v>
      </c>
      <c r="R190" t="str">
        <f>d11B!R190</f>
        <v>NA</v>
      </c>
      <c r="S190" t="str">
        <f>d11B!S190</f>
        <v>NA</v>
      </c>
      <c r="T190" t="b">
        <f>d11B!T190</f>
        <v>1</v>
      </c>
      <c r="U190" t="b">
        <f>d11B!U190</f>
        <v>0</v>
      </c>
      <c r="V190" t="str">
        <f>d11B!V190</f>
        <v>NA</v>
      </c>
      <c r="W190" t="b">
        <f>d11B!W190</f>
        <v>0</v>
      </c>
      <c r="X190" t="b">
        <f>d11B!X190</f>
        <v>0</v>
      </c>
      <c r="Y190" t="str">
        <f>d11B!Y190</f>
        <v>NA</v>
      </c>
      <c r="Z190">
        <f>d11B!Z190</f>
        <v>865</v>
      </c>
    </row>
    <row r="191" spans="1:26">
      <c r="A191" t="str">
        <f>d11B!A191</f>
        <v>boron isotopes</v>
      </c>
      <c r="B191" t="str">
        <f>d11B!B191</f>
        <v>Anagnostou</v>
      </c>
      <c r="C191">
        <f>d11B!C191</f>
        <v>2020</v>
      </c>
      <c r="D191" t="str">
        <f>d11B!D191</f>
        <v>10.1038/s41467-020-17887-x</v>
      </c>
      <c r="E191">
        <f>d11B!E191</f>
        <v>40516.803741455078</v>
      </c>
      <c r="F191">
        <f>d11B!F191</f>
        <v>2.8600000000000003</v>
      </c>
      <c r="G191">
        <f>d11B!G191</f>
        <v>2.8600000000000003</v>
      </c>
      <c r="H191">
        <f>d11B!H191</f>
        <v>40.516803741455078</v>
      </c>
      <c r="I191">
        <f>d11B!I191</f>
        <v>2.8600000000000001E-3</v>
      </c>
      <c r="J191">
        <f>d11B!J191</f>
        <v>2.8600000000000001E-3</v>
      </c>
      <c r="K191">
        <f>d11B!K191</f>
        <v>1008.13796929734</v>
      </c>
      <c r="L191">
        <f>d11B!L191</f>
        <v>221.69480682302003</v>
      </c>
      <c r="M191">
        <f>d11B!M191</f>
        <v>183.40028713403296</v>
      </c>
      <c r="N191" t="b">
        <f>d11B!N191</f>
        <v>1</v>
      </c>
      <c r="O191" t="b">
        <f>d11B!O191</f>
        <v>0</v>
      </c>
      <c r="P191" t="str">
        <f>d11B!P191</f>
        <v>NA</v>
      </c>
      <c r="Q191" t="str">
        <f>d11B!Q191</f>
        <v>NA</v>
      </c>
      <c r="R191" t="str">
        <f>d11B!R191</f>
        <v>NA</v>
      </c>
      <c r="S191" t="str">
        <f>d11B!S191</f>
        <v>NA</v>
      </c>
      <c r="T191" t="b">
        <f>d11B!T191</f>
        <v>1</v>
      </c>
      <c r="U191" t="b">
        <f>d11B!U191</f>
        <v>0</v>
      </c>
      <c r="V191" t="str">
        <f>d11B!V191</f>
        <v>NA</v>
      </c>
      <c r="W191" t="b">
        <f>d11B!W191</f>
        <v>0</v>
      </c>
      <c r="X191" t="b">
        <f>d11B!X191</f>
        <v>0</v>
      </c>
      <c r="Y191" t="str">
        <f>d11B!Y191</f>
        <v>NA</v>
      </c>
      <c r="Z191">
        <f>d11B!Z191</f>
        <v>865</v>
      </c>
    </row>
    <row r="192" spans="1:26">
      <c r="A192" t="str">
        <f>d11B!A192</f>
        <v>boron isotopes</v>
      </c>
      <c r="B192" t="str">
        <f>d11B!B192</f>
        <v>Anagnostou</v>
      </c>
      <c r="C192">
        <f>d11B!C192</f>
        <v>2020</v>
      </c>
      <c r="D192" t="str">
        <f>d11B!D192</f>
        <v>10.1038/s41467-020-17887-x</v>
      </c>
      <c r="E192">
        <f>d11B!E192</f>
        <v>40629.241943359375</v>
      </c>
      <c r="F192">
        <f>d11B!F192</f>
        <v>2.5500000000000003</v>
      </c>
      <c r="G192">
        <f>d11B!G192</f>
        <v>2.5500000000000003</v>
      </c>
      <c r="H192">
        <f>d11B!H192</f>
        <v>40.629241943359375</v>
      </c>
      <c r="I192">
        <f>d11B!I192</f>
        <v>2.5500000000000002E-3</v>
      </c>
      <c r="J192">
        <f>d11B!J192</f>
        <v>2.5500000000000002E-3</v>
      </c>
      <c r="K192">
        <f>d11B!K192</f>
        <v>1130.0252327713999</v>
      </c>
      <c r="L192">
        <f>d11B!L192</f>
        <v>228.86900711007002</v>
      </c>
      <c r="M192">
        <f>d11B!M192</f>
        <v>188.87052249926501</v>
      </c>
      <c r="N192" t="b">
        <f>d11B!N192</f>
        <v>1</v>
      </c>
      <c r="O192" t="b">
        <f>d11B!O192</f>
        <v>0</v>
      </c>
      <c r="P192" t="str">
        <f>d11B!P192</f>
        <v>NA</v>
      </c>
      <c r="Q192" t="str">
        <f>d11B!Q192</f>
        <v>NA</v>
      </c>
      <c r="R192" t="str">
        <f>d11B!R192</f>
        <v>NA</v>
      </c>
      <c r="S192" t="str">
        <f>d11B!S192</f>
        <v>NA</v>
      </c>
      <c r="T192" t="b">
        <f>d11B!T192</f>
        <v>1</v>
      </c>
      <c r="U192" t="b">
        <f>d11B!U192</f>
        <v>0</v>
      </c>
      <c r="V192" t="str">
        <f>d11B!V192</f>
        <v>NA</v>
      </c>
      <c r="W192" t="b">
        <f>d11B!W192</f>
        <v>0</v>
      </c>
      <c r="X192" t="b">
        <f>d11B!X192</f>
        <v>0</v>
      </c>
      <c r="Y192" t="str">
        <f>d11B!Y192</f>
        <v>NA</v>
      </c>
      <c r="Z192">
        <f>d11B!Z192</f>
        <v>865</v>
      </c>
    </row>
    <row r="193" spans="1:26">
      <c r="A193" t="str">
        <f>d11B!A193</f>
        <v>boron isotopes</v>
      </c>
      <c r="B193" t="str">
        <f>d11B!B193</f>
        <v>Anagnostou</v>
      </c>
      <c r="C193">
        <f>d11B!C193</f>
        <v>2020</v>
      </c>
      <c r="D193" t="str">
        <f>d11B!D193</f>
        <v>10.1038/s41467-020-17887-x</v>
      </c>
      <c r="E193">
        <f>d11B!E193</f>
        <v>40810.317993164063</v>
      </c>
      <c r="F193">
        <f>d11B!F193</f>
        <v>1.35</v>
      </c>
      <c r="G193">
        <f>d11B!G193</f>
        <v>1.35</v>
      </c>
      <c r="H193">
        <f>d11B!H193</f>
        <v>40.810317993164063</v>
      </c>
      <c r="I193">
        <f>d11B!I193</f>
        <v>1.3500000000000001E-3</v>
      </c>
      <c r="J193">
        <f>d11B!J193</f>
        <v>1.3500000000000001E-3</v>
      </c>
      <c r="K193">
        <f>d11B!K193</f>
        <v>1090.9912389998201</v>
      </c>
      <c r="L193">
        <f>d11B!L193</f>
        <v>235.51648341616988</v>
      </c>
      <c r="M193">
        <f>d11B!M193</f>
        <v>196.29773201986416</v>
      </c>
      <c r="N193" t="b">
        <f>d11B!N193</f>
        <v>1</v>
      </c>
      <c r="O193" t="b">
        <f>d11B!O193</f>
        <v>0</v>
      </c>
      <c r="P193" t="str">
        <f>d11B!P193</f>
        <v>NA</v>
      </c>
      <c r="Q193" t="str">
        <f>d11B!Q193</f>
        <v>NA</v>
      </c>
      <c r="R193" t="str">
        <f>d11B!R193</f>
        <v>NA</v>
      </c>
      <c r="S193" t="str">
        <f>d11B!S193</f>
        <v>NA</v>
      </c>
      <c r="T193" t="b">
        <f>d11B!T193</f>
        <v>1</v>
      </c>
      <c r="U193" t="b">
        <f>d11B!U193</f>
        <v>0</v>
      </c>
      <c r="V193" t="str">
        <f>d11B!V193</f>
        <v>NA</v>
      </c>
      <c r="W193" t="b">
        <f>d11B!W193</f>
        <v>0</v>
      </c>
      <c r="X193" t="b">
        <f>d11B!X193</f>
        <v>0</v>
      </c>
      <c r="Y193" t="str">
        <f>d11B!Y193</f>
        <v>NA</v>
      </c>
      <c r="Z193">
        <f>d11B!Z193</f>
        <v>865</v>
      </c>
    </row>
    <row r="194" spans="1:26">
      <c r="A194" t="str">
        <f>d11B!A194</f>
        <v>boron isotopes</v>
      </c>
      <c r="B194" t="str">
        <f>d11B!B194</f>
        <v>Anagnostou</v>
      </c>
      <c r="C194">
        <f>d11B!C194</f>
        <v>2020</v>
      </c>
      <c r="D194" t="str">
        <f>d11B!D194</f>
        <v>10.1038/s41467-020-17887-x</v>
      </c>
      <c r="E194">
        <f>d11B!E194</f>
        <v>40920.524597167969</v>
      </c>
      <c r="F194">
        <f>d11B!F194</f>
        <v>1.35</v>
      </c>
      <c r="G194">
        <f>d11B!G194</f>
        <v>1.35</v>
      </c>
      <c r="H194">
        <f>d11B!H194</f>
        <v>40.920524597167969</v>
      </c>
      <c r="I194">
        <f>d11B!I194</f>
        <v>1.3500000000000001E-3</v>
      </c>
      <c r="J194">
        <f>d11B!J194</f>
        <v>1.3500000000000001E-3</v>
      </c>
      <c r="K194">
        <f>d11B!K194</f>
        <v>944.4743975746029</v>
      </c>
      <c r="L194">
        <f>d11B!L194</f>
        <v>182.71755464496698</v>
      </c>
      <c r="M194">
        <f>d11B!M194</f>
        <v>166.40382655034296</v>
      </c>
      <c r="N194" t="b">
        <f>d11B!N194</f>
        <v>1</v>
      </c>
      <c r="O194" t="b">
        <f>d11B!O194</f>
        <v>0</v>
      </c>
      <c r="P194" t="str">
        <f>d11B!P194</f>
        <v>NA</v>
      </c>
      <c r="Q194" t="str">
        <f>d11B!Q194</f>
        <v>NA</v>
      </c>
      <c r="R194" t="str">
        <f>d11B!R194</f>
        <v>NA</v>
      </c>
      <c r="S194" t="str">
        <f>d11B!S194</f>
        <v>NA</v>
      </c>
      <c r="T194" t="b">
        <f>d11B!T194</f>
        <v>1</v>
      </c>
      <c r="U194" t="b">
        <f>d11B!U194</f>
        <v>0</v>
      </c>
      <c r="V194" t="str">
        <f>d11B!V194</f>
        <v>NA</v>
      </c>
      <c r="W194" t="b">
        <f>d11B!W194</f>
        <v>0</v>
      </c>
      <c r="X194" t="b">
        <f>d11B!X194</f>
        <v>0</v>
      </c>
      <c r="Y194" t="str">
        <f>d11B!Y194</f>
        <v>NA</v>
      </c>
      <c r="Z194">
        <f>d11B!Z194</f>
        <v>865</v>
      </c>
    </row>
    <row r="195" spans="1:26">
      <c r="A195" t="str">
        <f>d11B!A195</f>
        <v>boron isotopes</v>
      </c>
      <c r="B195" t="str">
        <f>d11B!B195</f>
        <v>Anagnostou</v>
      </c>
      <c r="C195">
        <f>d11B!C195</f>
        <v>2020</v>
      </c>
      <c r="D195" t="str">
        <f>d11B!D195</f>
        <v>10.1038/s41467-020-17887-x</v>
      </c>
      <c r="E195">
        <f>d11B!E195</f>
        <v>41129.554748535156</v>
      </c>
      <c r="F195">
        <f>d11B!F195</f>
        <v>1.74</v>
      </c>
      <c r="G195">
        <f>d11B!G195</f>
        <v>1.74</v>
      </c>
      <c r="H195">
        <f>d11B!H195</f>
        <v>41.129554748535156</v>
      </c>
      <c r="I195">
        <f>d11B!I195</f>
        <v>1.74E-3</v>
      </c>
      <c r="J195">
        <f>d11B!J195</f>
        <v>1.74E-3</v>
      </c>
      <c r="K195">
        <f>d11B!K195</f>
        <v>863.22112122716703</v>
      </c>
      <c r="L195">
        <f>d11B!L195</f>
        <v>163.47739528061311</v>
      </c>
      <c r="M195">
        <f>d11B!M195</f>
        <v>151.04255999462112</v>
      </c>
      <c r="N195" t="b">
        <f>d11B!N195</f>
        <v>1</v>
      </c>
      <c r="O195" t="b">
        <f>d11B!O195</f>
        <v>0</v>
      </c>
      <c r="P195" t="str">
        <f>d11B!P195</f>
        <v>NA</v>
      </c>
      <c r="Q195" t="str">
        <f>d11B!Q195</f>
        <v>NA</v>
      </c>
      <c r="R195" t="str">
        <f>d11B!R195</f>
        <v>NA</v>
      </c>
      <c r="S195" t="str">
        <f>d11B!S195</f>
        <v>NA</v>
      </c>
      <c r="T195" t="b">
        <f>d11B!T195</f>
        <v>1</v>
      </c>
      <c r="U195" t="b">
        <f>d11B!U195</f>
        <v>0</v>
      </c>
      <c r="V195" t="str">
        <f>d11B!V195</f>
        <v>NA</v>
      </c>
      <c r="W195" t="b">
        <f>d11B!W195</f>
        <v>0</v>
      </c>
      <c r="X195" t="b">
        <f>d11B!X195</f>
        <v>0</v>
      </c>
      <c r="Y195" t="str">
        <f>d11B!Y195</f>
        <v>NA</v>
      </c>
      <c r="Z195">
        <f>d11B!Z195</f>
        <v>865</v>
      </c>
    </row>
    <row r="196" spans="1:26">
      <c r="A196" t="str">
        <f>d11B!A196</f>
        <v>boron isotopes</v>
      </c>
      <c r="B196" t="str">
        <f>d11B!B196</f>
        <v>Anagnostou</v>
      </c>
      <c r="C196">
        <f>d11B!C196</f>
        <v>2020</v>
      </c>
      <c r="D196" t="str">
        <f>d11B!D196</f>
        <v>10.1038/s41467-020-17887-x</v>
      </c>
      <c r="E196">
        <f>d11B!E196</f>
        <v>41529.5</v>
      </c>
      <c r="F196">
        <f>d11B!F196</f>
        <v>5.71</v>
      </c>
      <c r="G196">
        <f>d11B!G196</f>
        <v>5.71</v>
      </c>
      <c r="H196">
        <f>d11B!H196</f>
        <v>41.529499999999999</v>
      </c>
      <c r="I196">
        <f>d11B!I196</f>
        <v>5.7099999999999998E-3</v>
      </c>
      <c r="J196">
        <f>d11B!J196</f>
        <v>5.7099999999999998E-3</v>
      </c>
      <c r="K196">
        <f>d11B!K196</f>
        <v>830.59239670970601</v>
      </c>
      <c r="L196">
        <f>d11B!L196</f>
        <v>169.67971705883394</v>
      </c>
      <c r="M196">
        <f>d11B!M196</f>
        <v>143.35192091197507</v>
      </c>
      <c r="N196" t="b">
        <f>d11B!N196</f>
        <v>1</v>
      </c>
      <c r="O196" t="b">
        <f>d11B!O196</f>
        <v>0</v>
      </c>
      <c r="P196" t="str">
        <f>d11B!P196</f>
        <v>NA</v>
      </c>
      <c r="Q196" t="str">
        <f>d11B!Q196</f>
        <v>NA</v>
      </c>
      <c r="R196" t="str">
        <f>d11B!R196</f>
        <v>NA</v>
      </c>
      <c r="S196" t="str">
        <f>d11B!S196</f>
        <v>NA</v>
      </c>
      <c r="T196" t="b">
        <f>d11B!T196</f>
        <v>1</v>
      </c>
      <c r="U196" t="b">
        <f>d11B!U196</f>
        <v>0</v>
      </c>
      <c r="V196" t="str">
        <f>d11B!V196</f>
        <v>NA</v>
      </c>
      <c r="W196" t="b">
        <f>d11B!W196</f>
        <v>0</v>
      </c>
      <c r="X196" t="b">
        <f>d11B!X196</f>
        <v>0</v>
      </c>
      <c r="Y196" t="str">
        <f>d11B!Y196</f>
        <v>NA</v>
      </c>
      <c r="Z196">
        <f>d11B!Z196</f>
        <v>865</v>
      </c>
    </row>
    <row r="197" spans="1:26">
      <c r="A197" t="str">
        <f>d11B!A197</f>
        <v>boron isotopes</v>
      </c>
      <c r="B197" t="str">
        <f>d11B!B197</f>
        <v xml:space="preserve">de la Vega </v>
      </c>
      <c r="C197">
        <f>d11B!C197</f>
        <v>2020</v>
      </c>
      <c r="D197" t="str">
        <f>d11B!D197</f>
        <v>10.1038/s41598-020-67154-8</v>
      </c>
      <c r="E197">
        <f>d11B!E197</f>
        <v>2340.14</v>
      </c>
      <c r="F197">
        <f>d11B!F197</f>
        <v>6</v>
      </c>
      <c r="G197">
        <f>d11B!G197</f>
        <v>6</v>
      </c>
      <c r="H197">
        <f>d11B!H197</f>
        <v>2.3401399999999999</v>
      </c>
      <c r="I197">
        <f>d11B!I197</f>
        <v>6.0000000000000001E-3</v>
      </c>
      <c r="J197">
        <f>d11B!J197</f>
        <v>6.0000000000000001E-3</v>
      </c>
      <c r="K197">
        <f>d11B!K197</f>
        <v>310.83596585057001</v>
      </c>
      <c r="L197">
        <f>d11B!L197</f>
        <v>57.338164603050984</v>
      </c>
      <c r="M197">
        <f>d11B!M197</f>
        <v>43.463674348634981</v>
      </c>
      <c r="N197" t="b">
        <f>d11B!N197</f>
        <v>1</v>
      </c>
      <c r="O197" t="b">
        <f>d11B!O197</f>
        <v>0</v>
      </c>
      <c r="P197" t="str">
        <f>d11B!P197</f>
        <v>NA</v>
      </c>
      <c r="Q197" t="str">
        <f>d11B!Q197</f>
        <v>NA</v>
      </c>
      <c r="R197" t="b">
        <f>d11B!R197</f>
        <v>0</v>
      </c>
      <c r="S197" t="str">
        <f>d11B!S197</f>
        <v>NA</v>
      </c>
      <c r="T197" t="b">
        <f>d11B!T197</f>
        <v>1</v>
      </c>
      <c r="U197" t="b">
        <f>d11B!U197</f>
        <v>0</v>
      </c>
      <c r="V197" t="str">
        <f>d11B!V197</f>
        <v>NA</v>
      </c>
      <c r="W197" t="str">
        <f>d11B!W197</f>
        <v>NA</v>
      </c>
      <c r="X197" t="b">
        <f>d11B!X197</f>
        <v>0</v>
      </c>
      <c r="Y197" t="str">
        <f>d11B!Y197</f>
        <v>added age uncertainty based on LR04</v>
      </c>
      <c r="Z197">
        <f>d11B!Z197</f>
        <v>999</v>
      </c>
    </row>
    <row r="198" spans="1:26">
      <c r="A198" t="str">
        <f>d11B!A198</f>
        <v>boron isotopes</v>
      </c>
      <c r="B198" t="str">
        <f>d11B!B198</f>
        <v xml:space="preserve">de la Vega </v>
      </c>
      <c r="C198">
        <f>d11B!C198</f>
        <v>2020</v>
      </c>
      <c r="D198" t="str">
        <f>d11B!D198</f>
        <v>10.1038/s41598-020-67154-8</v>
      </c>
      <c r="E198">
        <f>d11B!E198</f>
        <v>2350.85</v>
      </c>
      <c r="F198">
        <f>d11B!F198</f>
        <v>6</v>
      </c>
      <c r="G198">
        <f>d11B!G198</f>
        <v>6</v>
      </c>
      <c r="H198">
        <f>d11B!H198</f>
        <v>2.3508499999999999</v>
      </c>
      <c r="I198">
        <f>d11B!I198</f>
        <v>6.0000000000000001E-3</v>
      </c>
      <c r="J198">
        <f>d11B!J198</f>
        <v>6.0000000000000001E-3</v>
      </c>
      <c r="K198">
        <f>d11B!K198</f>
        <v>308.16296842890398</v>
      </c>
      <c r="L198">
        <f>d11B!L198</f>
        <v>62.694899961421015</v>
      </c>
      <c r="M198">
        <f>d11B!M198</f>
        <v>45.220289085322008</v>
      </c>
      <c r="N198" t="b">
        <f>d11B!N198</f>
        <v>1</v>
      </c>
      <c r="O198" t="b">
        <f>d11B!O198</f>
        <v>0</v>
      </c>
      <c r="P198" t="str">
        <f>d11B!P198</f>
        <v>NA</v>
      </c>
      <c r="Q198" t="str">
        <f>d11B!Q198</f>
        <v>NA</v>
      </c>
      <c r="R198" t="b">
        <f>d11B!R198</f>
        <v>0</v>
      </c>
      <c r="S198" t="str">
        <f>d11B!S198</f>
        <v>NA</v>
      </c>
      <c r="T198" t="b">
        <f>d11B!T198</f>
        <v>1</v>
      </c>
      <c r="U198" t="b">
        <f>d11B!U198</f>
        <v>0</v>
      </c>
      <c r="V198" t="str">
        <f>d11B!V198</f>
        <v>NA</v>
      </c>
      <c r="W198" t="str">
        <f>d11B!W198</f>
        <v>NA</v>
      </c>
      <c r="X198" t="b">
        <f>d11B!X198</f>
        <v>0</v>
      </c>
      <c r="Y198" t="str">
        <f>d11B!Y198</f>
        <v>added age uncertainty based on LR04</v>
      </c>
      <c r="Z198">
        <f>d11B!Z198</f>
        <v>999</v>
      </c>
    </row>
    <row r="199" spans="1:26">
      <c r="A199" t="str">
        <f>d11B!A199</f>
        <v>boron isotopes</v>
      </c>
      <c r="B199" t="str">
        <f>d11B!B199</f>
        <v xml:space="preserve">de la Vega </v>
      </c>
      <c r="C199">
        <f>d11B!C199</f>
        <v>2020</v>
      </c>
      <c r="D199" t="str">
        <f>d11B!D199</f>
        <v>10.1038/s41598-020-67154-8</v>
      </c>
      <c r="E199">
        <f>d11B!E199</f>
        <v>2358.08</v>
      </c>
      <c r="F199">
        <f>d11B!F199</f>
        <v>6</v>
      </c>
      <c r="G199">
        <f>d11B!G199</f>
        <v>6</v>
      </c>
      <c r="H199">
        <f>d11B!H199</f>
        <v>2.3580799999999997</v>
      </c>
      <c r="I199">
        <f>d11B!I199</f>
        <v>6.0000000000000001E-3</v>
      </c>
      <c r="J199">
        <f>d11B!J199</f>
        <v>6.0000000000000001E-3</v>
      </c>
      <c r="K199">
        <f>d11B!K199</f>
        <v>300.91242063406202</v>
      </c>
      <c r="L199">
        <f>d11B!L199</f>
        <v>56.577610931992979</v>
      </c>
      <c r="M199">
        <f>d11B!M199</f>
        <v>41.360289105070024</v>
      </c>
      <c r="N199" t="b">
        <f>d11B!N199</f>
        <v>1</v>
      </c>
      <c r="O199" t="b">
        <f>d11B!O199</f>
        <v>0</v>
      </c>
      <c r="P199" t="str">
        <f>d11B!P199</f>
        <v>NA</v>
      </c>
      <c r="Q199" t="str">
        <f>d11B!Q199</f>
        <v>NA</v>
      </c>
      <c r="R199" t="b">
        <f>d11B!R199</f>
        <v>0</v>
      </c>
      <c r="S199" t="str">
        <f>d11B!S199</f>
        <v>NA</v>
      </c>
      <c r="T199" t="b">
        <f>d11B!T199</f>
        <v>1</v>
      </c>
      <c r="U199" t="b">
        <f>d11B!U199</f>
        <v>0</v>
      </c>
      <c r="V199" t="str">
        <f>d11B!V199</f>
        <v>NA</v>
      </c>
      <c r="W199" t="str">
        <f>d11B!W199</f>
        <v>NA</v>
      </c>
      <c r="X199" t="b">
        <f>d11B!X199</f>
        <v>0</v>
      </c>
      <c r="Y199" t="str">
        <f>d11B!Y199</f>
        <v>added age uncertainty based on LR04</v>
      </c>
      <c r="Z199">
        <f>d11B!Z199</f>
        <v>999</v>
      </c>
    </row>
    <row r="200" spans="1:26">
      <c r="A200" t="str">
        <f>d11B!A200</f>
        <v>boron isotopes</v>
      </c>
      <c r="B200" t="str">
        <f>d11B!B200</f>
        <v xml:space="preserve">de la Vega </v>
      </c>
      <c r="C200">
        <f>d11B!C200</f>
        <v>2020</v>
      </c>
      <c r="D200" t="str">
        <f>d11B!D200</f>
        <v>10.1038/s41598-020-67154-8</v>
      </c>
      <c r="E200">
        <f>d11B!E200</f>
        <v>2378.92</v>
      </c>
      <c r="F200">
        <f>d11B!F200</f>
        <v>6</v>
      </c>
      <c r="G200">
        <f>d11B!G200</f>
        <v>6</v>
      </c>
      <c r="H200">
        <f>d11B!H200</f>
        <v>2.3789199999999999</v>
      </c>
      <c r="I200">
        <f>d11B!I200</f>
        <v>6.0000000000000001E-3</v>
      </c>
      <c r="J200">
        <f>d11B!J200</f>
        <v>6.0000000000000001E-3</v>
      </c>
      <c r="K200">
        <f>d11B!K200</f>
        <v>397.51595306934098</v>
      </c>
      <c r="L200">
        <f>d11B!L200</f>
        <v>71.997732040817993</v>
      </c>
      <c r="M200">
        <f>d11B!M200</f>
        <v>57.397846503183985</v>
      </c>
      <c r="N200" t="b">
        <f>d11B!N200</f>
        <v>1</v>
      </c>
      <c r="O200" t="b">
        <f>d11B!O200</f>
        <v>0</v>
      </c>
      <c r="P200" t="str">
        <f>d11B!P200</f>
        <v>NA</v>
      </c>
      <c r="Q200" t="str">
        <f>d11B!Q200</f>
        <v>NA</v>
      </c>
      <c r="R200" t="b">
        <f>d11B!R200</f>
        <v>0</v>
      </c>
      <c r="S200" t="str">
        <f>d11B!S200</f>
        <v>NA</v>
      </c>
      <c r="T200" t="b">
        <f>d11B!T200</f>
        <v>1</v>
      </c>
      <c r="U200" t="b">
        <f>d11B!U200</f>
        <v>0</v>
      </c>
      <c r="V200" t="str">
        <f>d11B!V200</f>
        <v>NA</v>
      </c>
      <c r="W200" t="str">
        <f>d11B!W200</f>
        <v>NA</v>
      </c>
      <c r="X200" t="b">
        <f>d11B!X200</f>
        <v>0</v>
      </c>
      <c r="Y200" t="str">
        <f>d11B!Y200</f>
        <v>added age uncertainty based on LR04</v>
      </c>
      <c r="Z200">
        <f>d11B!Z200</f>
        <v>999</v>
      </c>
    </row>
    <row r="201" spans="1:26">
      <c r="A201" t="str">
        <f>d11B!A201</f>
        <v>boron isotopes</v>
      </c>
      <c r="B201" t="str">
        <f>d11B!B201</f>
        <v xml:space="preserve">de la Vega </v>
      </c>
      <c r="C201">
        <f>d11B!C201</f>
        <v>2020</v>
      </c>
      <c r="D201" t="str">
        <f>d11B!D201</f>
        <v>10.1038/s41598-020-67154-8</v>
      </c>
      <c r="E201">
        <f>d11B!E201</f>
        <v>2388.39</v>
      </c>
      <c r="F201">
        <f>d11B!F201</f>
        <v>6</v>
      </c>
      <c r="G201">
        <f>d11B!G201</f>
        <v>6</v>
      </c>
      <c r="H201">
        <f>d11B!H201</f>
        <v>2.3883899999999998</v>
      </c>
      <c r="I201">
        <f>d11B!I201</f>
        <v>6.0000000000000001E-3</v>
      </c>
      <c r="J201">
        <f>d11B!J201</f>
        <v>6.0000000000000001E-3</v>
      </c>
      <c r="K201">
        <f>d11B!K201</f>
        <v>365.23506031806897</v>
      </c>
      <c r="L201">
        <f>d11B!L201</f>
        <v>60.898407714382017</v>
      </c>
      <c r="M201">
        <f>d11B!M201</f>
        <v>56.150601580314969</v>
      </c>
      <c r="N201" t="b">
        <f>d11B!N201</f>
        <v>1</v>
      </c>
      <c r="O201" t="b">
        <f>d11B!O201</f>
        <v>0</v>
      </c>
      <c r="P201" t="str">
        <f>d11B!P201</f>
        <v>NA</v>
      </c>
      <c r="Q201" t="str">
        <f>d11B!Q201</f>
        <v>NA</v>
      </c>
      <c r="R201" t="b">
        <f>d11B!R201</f>
        <v>0</v>
      </c>
      <c r="S201" t="str">
        <f>d11B!S201</f>
        <v>NA</v>
      </c>
      <c r="T201" t="b">
        <f>d11B!T201</f>
        <v>1</v>
      </c>
      <c r="U201" t="b">
        <f>d11B!U201</f>
        <v>0</v>
      </c>
      <c r="V201" t="str">
        <f>d11B!V201</f>
        <v>NA</v>
      </c>
      <c r="W201" t="str">
        <f>d11B!W201</f>
        <v>NA</v>
      </c>
      <c r="X201" t="b">
        <f>d11B!X201</f>
        <v>0</v>
      </c>
      <c r="Y201" t="str">
        <f>d11B!Y201</f>
        <v>added age uncertainty based on LR04</v>
      </c>
      <c r="Z201">
        <f>d11B!Z201</f>
        <v>999</v>
      </c>
    </row>
    <row r="202" spans="1:26">
      <c r="A202" t="str">
        <f>d11B!A202</f>
        <v>boron isotopes</v>
      </c>
      <c r="B202" t="str">
        <f>d11B!B202</f>
        <v xml:space="preserve">de la Vega </v>
      </c>
      <c r="C202">
        <f>d11B!C202</f>
        <v>2020</v>
      </c>
      <c r="D202" t="str">
        <f>d11B!D202</f>
        <v>10.1038/s41598-020-67154-8</v>
      </c>
      <c r="E202">
        <f>d11B!E202</f>
        <v>2396.71</v>
      </c>
      <c r="F202">
        <f>d11B!F202</f>
        <v>6</v>
      </c>
      <c r="G202">
        <f>d11B!G202</f>
        <v>6</v>
      </c>
      <c r="H202">
        <f>d11B!H202</f>
        <v>2.3967100000000001</v>
      </c>
      <c r="I202">
        <f>d11B!I202</f>
        <v>6.0000000000000001E-3</v>
      </c>
      <c r="J202">
        <f>d11B!J202</f>
        <v>6.0000000000000001E-3</v>
      </c>
      <c r="K202">
        <f>d11B!K202</f>
        <v>372.62960396672202</v>
      </c>
      <c r="L202">
        <f>d11B!L202</f>
        <v>59.238653733781973</v>
      </c>
      <c r="M202">
        <f>d11B!M202</f>
        <v>59.261699443791031</v>
      </c>
      <c r="N202" t="b">
        <f>d11B!N202</f>
        <v>1</v>
      </c>
      <c r="O202" t="b">
        <f>d11B!O202</f>
        <v>0</v>
      </c>
      <c r="P202" t="str">
        <f>d11B!P202</f>
        <v>NA</v>
      </c>
      <c r="Q202" t="str">
        <f>d11B!Q202</f>
        <v>NA</v>
      </c>
      <c r="R202" t="b">
        <f>d11B!R202</f>
        <v>0</v>
      </c>
      <c r="S202" t="str">
        <f>d11B!S202</f>
        <v>NA</v>
      </c>
      <c r="T202" t="b">
        <f>d11B!T202</f>
        <v>1</v>
      </c>
      <c r="U202" t="b">
        <f>d11B!U202</f>
        <v>0</v>
      </c>
      <c r="V202" t="str">
        <f>d11B!V202</f>
        <v>NA</v>
      </c>
      <c r="W202" t="str">
        <f>d11B!W202</f>
        <v>NA</v>
      </c>
      <c r="X202" t="b">
        <f>d11B!X202</f>
        <v>0</v>
      </c>
      <c r="Y202" t="str">
        <f>d11B!Y202</f>
        <v>added age uncertainty based on LR04</v>
      </c>
      <c r="Z202">
        <f>d11B!Z202</f>
        <v>999</v>
      </c>
    </row>
    <row r="203" spans="1:26">
      <c r="A203" t="str">
        <f>d11B!A203</f>
        <v>boron isotopes</v>
      </c>
      <c r="B203" t="str">
        <f>d11B!B203</f>
        <v xml:space="preserve">de la Vega </v>
      </c>
      <c r="C203">
        <f>d11B!C203</f>
        <v>2020</v>
      </c>
      <c r="D203" t="str">
        <f>d11B!D203</f>
        <v>10.1038/s41598-020-67154-8</v>
      </c>
      <c r="E203">
        <f>d11B!E203</f>
        <v>2410.9299999999998</v>
      </c>
      <c r="F203">
        <f>d11B!F203</f>
        <v>6</v>
      </c>
      <c r="G203">
        <f>d11B!G203</f>
        <v>6</v>
      </c>
      <c r="H203">
        <f>d11B!H203</f>
        <v>2.41093</v>
      </c>
      <c r="I203">
        <f>d11B!I203</f>
        <v>6.0000000000000001E-3</v>
      </c>
      <c r="J203">
        <f>d11B!J203</f>
        <v>6.0000000000000001E-3</v>
      </c>
      <c r="K203">
        <f>d11B!K203</f>
        <v>278.02678430580102</v>
      </c>
      <c r="L203">
        <f>d11B!L203</f>
        <v>48.696504987902983</v>
      </c>
      <c r="M203">
        <f>d11B!M203</f>
        <v>40.038831867100015</v>
      </c>
      <c r="N203" t="b">
        <f>d11B!N203</f>
        <v>1</v>
      </c>
      <c r="O203" t="b">
        <f>d11B!O203</f>
        <v>0</v>
      </c>
      <c r="P203" t="str">
        <f>d11B!P203</f>
        <v>NA</v>
      </c>
      <c r="Q203" t="str">
        <f>d11B!Q203</f>
        <v>NA</v>
      </c>
      <c r="R203" t="b">
        <f>d11B!R203</f>
        <v>0</v>
      </c>
      <c r="S203" t="str">
        <f>d11B!S203</f>
        <v>NA</v>
      </c>
      <c r="T203" t="b">
        <f>d11B!T203</f>
        <v>1</v>
      </c>
      <c r="U203" t="b">
        <f>d11B!U203</f>
        <v>0</v>
      </c>
      <c r="V203" t="str">
        <f>d11B!V203</f>
        <v>NA</v>
      </c>
      <c r="W203" t="str">
        <f>d11B!W203</f>
        <v>NA</v>
      </c>
      <c r="X203" t="b">
        <f>d11B!X203</f>
        <v>0</v>
      </c>
      <c r="Y203" t="str">
        <f>d11B!Y203</f>
        <v>added age uncertainty based on LR04</v>
      </c>
      <c r="Z203">
        <f>d11B!Z203</f>
        <v>999</v>
      </c>
    </row>
    <row r="204" spans="1:26">
      <c r="A204" t="str">
        <f>d11B!A204</f>
        <v>boron isotopes</v>
      </c>
      <c r="B204" t="str">
        <f>d11B!B204</f>
        <v xml:space="preserve">de la Vega </v>
      </c>
      <c r="C204">
        <f>d11B!C204</f>
        <v>2020</v>
      </c>
      <c r="D204" t="str">
        <f>d11B!D204</f>
        <v>10.1038/s41598-020-67154-8</v>
      </c>
      <c r="E204">
        <f>d11B!E204</f>
        <v>2426.63</v>
      </c>
      <c r="F204">
        <f>d11B!F204</f>
        <v>6</v>
      </c>
      <c r="G204">
        <f>d11B!G204</f>
        <v>6</v>
      </c>
      <c r="H204">
        <f>d11B!H204</f>
        <v>2.4266300000000003</v>
      </c>
      <c r="I204">
        <f>d11B!I204</f>
        <v>6.0000000000000001E-3</v>
      </c>
      <c r="J204">
        <f>d11B!J204</f>
        <v>6.0000000000000001E-3</v>
      </c>
      <c r="K204">
        <f>d11B!K204</f>
        <v>328.64305197791299</v>
      </c>
      <c r="L204">
        <f>d11B!L204</f>
        <v>56.172550504974993</v>
      </c>
      <c r="M204">
        <f>d11B!M204</f>
        <v>47.981916882890971</v>
      </c>
      <c r="N204" t="b">
        <f>d11B!N204</f>
        <v>1</v>
      </c>
      <c r="O204" t="b">
        <f>d11B!O204</f>
        <v>0</v>
      </c>
      <c r="P204" t="str">
        <f>d11B!P204</f>
        <v>NA</v>
      </c>
      <c r="Q204" t="str">
        <f>d11B!Q204</f>
        <v>NA</v>
      </c>
      <c r="R204" t="b">
        <f>d11B!R204</f>
        <v>0</v>
      </c>
      <c r="S204" t="str">
        <f>d11B!S204</f>
        <v>NA</v>
      </c>
      <c r="T204" t="b">
        <f>d11B!T204</f>
        <v>1</v>
      </c>
      <c r="U204" t="b">
        <f>d11B!U204</f>
        <v>0</v>
      </c>
      <c r="V204" t="str">
        <f>d11B!V204</f>
        <v>NA</v>
      </c>
      <c r="W204" t="str">
        <f>d11B!W204</f>
        <v>NA</v>
      </c>
      <c r="X204" t="b">
        <f>d11B!X204</f>
        <v>0</v>
      </c>
      <c r="Y204" t="str">
        <f>d11B!Y204</f>
        <v>added age uncertainty based on LR04</v>
      </c>
      <c r="Z204">
        <f>d11B!Z204</f>
        <v>999</v>
      </c>
    </row>
    <row r="205" spans="1:26">
      <c r="A205" t="str">
        <f>d11B!A205</f>
        <v>boron isotopes</v>
      </c>
      <c r="B205" t="str">
        <f>d11B!B205</f>
        <v xml:space="preserve">de la Vega </v>
      </c>
      <c r="C205">
        <f>d11B!C205</f>
        <v>2020</v>
      </c>
      <c r="D205" t="str">
        <f>d11B!D205</f>
        <v>10.1038/s41598-020-67154-8</v>
      </c>
      <c r="E205">
        <f>d11B!E205</f>
        <v>2454.5100000000002</v>
      </c>
      <c r="F205">
        <f>d11B!F205</f>
        <v>6</v>
      </c>
      <c r="G205">
        <f>d11B!G205</f>
        <v>6</v>
      </c>
      <c r="H205">
        <f>d11B!H205</f>
        <v>2.4545100000000004</v>
      </c>
      <c r="I205">
        <f>d11B!I205</f>
        <v>6.0000000000000001E-3</v>
      </c>
      <c r="J205">
        <f>d11B!J205</f>
        <v>6.0000000000000001E-3</v>
      </c>
      <c r="K205">
        <f>d11B!K205</f>
        <v>317.71094051129</v>
      </c>
      <c r="L205">
        <f>d11B!L205</f>
        <v>54.295229653017998</v>
      </c>
      <c r="M205">
        <f>d11B!M205</f>
        <v>46.750112110394014</v>
      </c>
      <c r="N205" t="b">
        <f>d11B!N205</f>
        <v>1</v>
      </c>
      <c r="O205" t="b">
        <f>d11B!O205</f>
        <v>0</v>
      </c>
      <c r="P205" t="str">
        <f>d11B!P205</f>
        <v>NA</v>
      </c>
      <c r="Q205" t="str">
        <f>d11B!Q205</f>
        <v>NA</v>
      </c>
      <c r="R205" t="b">
        <f>d11B!R205</f>
        <v>0</v>
      </c>
      <c r="S205" t="str">
        <f>d11B!S205</f>
        <v>NA</v>
      </c>
      <c r="T205" t="b">
        <f>d11B!T205</f>
        <v>1</v>
      </c>
      <c r="U205" t="b">
        <f>d11B!U205</f>
        <v>0</v>
      </c>
      <c r="V205" t="str">
        <f>d11B!V205</f>
        <v>NA</v>
      </c>
      <c r="W205" t="str">
        <f>d11B!W205</f>
        <v>NA</v>
      </c>
      <c r="X205" t="b">
        <f>d11B!X205</f>
        <v>0</v>
      </c>
      <c r="Y205" t="str">
        <f>d11B!Y205</f>
        <v>added age uncertainty based on LR04</v>
      </c>
      <c r="Z205">
        <f>d11B!Z205</f>
        <v>999</v>
      </c>
    </row>
    <row r="206" spans="1:26">
      <c r="A206" t="str">
        <f>d11B!A206</f>
        <v>boron isotopes</v>
      </c>
      <c r="B206" t="str">
        <f>d11B!B206</f>
        <v xml:space="preserve">de la Vega </v>
      </c>
      <c r="C206">
        <f>d11B!C206</f>
        <v>2020</v>
      </c>
      <c r="D206" t="str">
        <f>d11B!D206</f>
        <v>10.1038/s41598-020-67154-8</v>
      </c>
      <c r="E206">
        <f>d11B!E206</f>
        <v>2473.8200000000002</v>
      </c>
      <c r="F206">
        <f>d11B!F206</f>
        <v>6</v>
      </c>
      <c r="G206">
        <f>d11B!G206</f>
        <v>6</v>
      </c>
      <c r="H206">
        <f>d11B!H206</f>
        <v>2.4738200000000004</v>
      </c>
      <c r="I206">
        <f>d11B!I206</f>
        <v>6.0000000000000001E-3</v>
      </c>
      <c r="J206">
        <f>d11B!J206</f>
        <v>6.0000000000000001E-3</v>
      </c>
      <c r="K206">
        <f>d11B!K206</f>
        <v>337.646541796745</v>
      </c>
      <c r="L206">
        <f>d11B!L206</f>
        <v>57.024496171380008</v>
      </c>
      <c r="M206">
        <f>d11B!M206</f>
        <v>48.556644593938017</v>
      </c>
      <c r="N206" t="b">
        <f>d11B!N206</f>
        <v>1</v>
      </c>
      <c r="O206" t="b">
        <f>d11B!O206</f>
        <v>0</v>
      </c>
      <c r="P206" t="str">
        <f>d11B!P206</f>
        <v>NA</v>
      </c>
      <c r="Q206" t="str">
        <f>d11B!Q206</f>
        <v>NA</v>
      </c>
      <c r="R206" t="b">
        <f>d11B!R206</f>
        <v>0</v>
      </c>
      <c r="S206" t="str">
        <f>d11B!S206</f>
        <v>NA</v>
      </c>
      <c r="T206" t="b">
        <f>d11B!T206</f>
        <v>1</v>
      </c>
      <c r="U206" t="b">
        <f>d11B!U206</f>
        <v>0</v>
      </c>
      <c r="V206" t="str">
        <f>d11B!V206</f>
        <v>NA</v>
      </c>
      <c r="W206" t="str">
        <f>d11B!W206</f>
        <v>NA</v>
      </c>
      <c r="X206" t="b">
        <f>d11B!X206</f>
        <v>0</v>
      </c>
      <c r="Y206" t="str">
        <f>d11B!Y206</f>
        <v>added age uncertainty based on LR04</v>
      </c>
      <c r="Z206">
        <f>d11B!Z206</f>
        <v>999</v>
      </c>
    </row>
    <row r="207" spans="1:26">
      <c r="A207" t="str">
        <f>d11B!A207</f>
        <v>boron isotopes</v>
      </c>
      <c r="B207" t="str">
        <f>d11B!B207</f>
        <v xml:space="preserve">de la Vega </v>
      </c>
      <c r="C207">
        <f>d11B!C207</f>
        <v>2020</v>
      </c>
      <c r="D207" t="str">
        <f>d11B!D207</f>
        <v>10.1038/s41598-020-67154-8</v>
      </c>
      <c r="E207">
        <f>d11B!E207</f>
        <v>2497.34</v>
      </c>
      <c r="F207">
        <f>d11B!F207</f>
        <v>6</v>
      </c>
      <c r="G207">
        <f>d11B!G207</f>
        <v>6</v>
      </c>
      <c r="H207">
        <f>d11B!H207</f>
        <v>2.4973400000000003</v>
      </c>
      <c r="I207">
        <f>d11B!I207</f>
        <v>6.0000000000000001E-3</v>
      </c>
      <c r="J207">
        <f>d11B!J207</f>
        <v>6.0000000000000001E-3</v>
      </c>
      <c r="K207">
        <f>d11B!K207</f>
        <v>351.96542322541899</v>
      </c>
      <c r="L207">
        <f>d11B!L207</f>
        <v>60.930265382402013</v>
      </c>
      <c r="M207">
        <f>d11B!M207</f>
        <v>50.715662470719963</v>
      </c>
      <c r="N207" t="b">
        <f>d11B!N207</f>
        <v>1</v>
      </c>
      <c r="O207" t="b">
        <f>d11B!O207</f>
        <v>0</v>
      </c>
      <c r="P207" t="str">
        <f>d11B!P207</f>
        <v>NA</v>
      </c>
      <c r="Q207" t="str">
        <f>d11B!Q207</f>
        <v>NA</v>
      </c>
      <c r="R207" t="b">
        <f>d11B!R207</f>
        <v>0</v>
      </c>
      <c r="S207" t="str">
        <f>d11B!S207</f>
        <v>NA</v>
      </c>
      <c r="T207" t="b">
        <f>d11B!T207</f>
        <v>1</v>
      </c>
      <c r="U207" t="b">
        <f>d11B!U207</f>
        <v>0</v>
      </c>
      <c r="V207" t="str">
        <f>d11B!V207</f>
        <v>NA</v>
      </c>
      <c r="W207" t="str">
        <f>d11B!W207</f>
        <v>NA</v>
      </c>
      <c r="X207" t="b">
        <f>d11B!X207</f>
        <v>0</v>
      </c>
      <c r="Y207" t="str">
        <f>d11B!Y207</f>
        <v>added age uncertainty based on LR04</v>
      </c>
      <c r="Z207">
        <f>d11B!Z207</f>
        <v>999</v>
      </c>
    </row>
    <row r="208" spans="1:26">
      <c r="A208" t="str">
        <f>d11B!A208</f>
        <v>boron isotopes</v>
      </c>
      <c r="B208" t="str">
        <f>d11B!B208</f>
        <v xml:space="preserve">de la Vega </v>
      </c>
      <c r="C208">
        <f>d11B!C208</f>
        <v>2020</v>
      </c>
      <c r="D208" t="str">
        <f>d11B!D208</f>
        <v>10.1038/s41598-020-67154-8</v>
      </c>
      <c r="E208">
        <f>d11B!E208</f>
        <v>2498.3000000000002</v>
      </c>
      <c r="F208">
        <f>d11B!F208</f>
        <v>6</v>
      </c>
      <c r="G208">
        <f>d11B!G208</f>
        <v>6</v>
      </c>
      <c r="H208">
        <f>d11B!H208</f>
        <v>2.4983</v>
      </c>
      <c r="I208">
        <f>d11B!I208</f>
        <v>6.0000000000000001E-3</v>
      </c>
      <c r="J208">
        <f>d11B!J208</f>
        <v>6.0000000000000001E-3</v>
      </c>
      <c r="K208">
        <f>d11B!K208</f>
        <v>349.76697848951602</v>
      </c>
      <c r="L208">
        <f>d11B!L208</f>
        <v>69.003386565792994</v>
      </c>
      <c r="M208">
        <f>d11B!M208</f>
        <v>44.742205219099048</v>
      </c>
      <c r="N208" t="b">
        <f>d11B!N208</f>
        <v>1</v>
      </c>
      <c r="O208" t="b">
        <f>d11B!O208</f>
        <v>0</v>
      </c>
      <c r="P208" t="str">
        <f>d11B!P208</f>
        <v>NA</v>
      </c>
      <c r="Q208" t="str">
        <f>d11B!Q208</f>
        <v>NA</v>
      </c>
      <c r="R208" t="b">
        <f>d11B!R208</f>
        <v>0</v>
      </c>
      <c r="S208" t="str">
        <f>d11B!S208</f>
        <v>NA</v>
      </c>
      <c r="T208" t="b">
        <f>d11B!T208</f>
        <v>1</v>
      </c>
      <c r="U208" t="b">
        <f>d11B!U208</f>
        <v>0</v>
      </c>
      <c r="V208" t="str">
        <f>d11B!V208</f>
        <v>NA</v>
      </c>
      <c r="W208" t="str">
        <f>d11B!W208</f>
        <v>NA</v>
      </c>
      <c r="X208" t="b">
        <f>d11B!X208</f>
        <v>0</v>
      </c>
      <c r="Y208" t="str">
        <f>d11B!Y208</f>
        <v>added age uncertainty based on LR04</v>
      </c>
      <c r="Z208">
        <f>d11B!Z208</f>
        <v>999</v>
      </c>
    </row>
    <row r="209" spans="1:26">
      <c r="A209" t="str">
        <f>d11B!A209</f>
        <v>boron isotopes</v>
      </c>
      <c r="B209" t="str">
        <f>d11B!B209</f>
        <v xml:space="preserve">de la Vega </v>
      </c>
      <c r="C209">
        <f>d11B!C209</f>
        <v>2020</v>
      </c>
      <c r="D209" t="str">
        <f>d11B!D209</f>
        <v>10.1038/s41598-020-67154-8</v>
      </c>
      <c r="E209">
        <f>d11B!E209</f>
        <v>2517.16</v>
      </c>
      <c r="F209">
        <f>d11B!F209</f>
        <v>6</v>
      </c>
      <c r="G209">
        <f>d11B!G209</f>
        <v>6</v>
      </c>
      <c r="H209">
        <f>d11B!H209</f>
        <v>2.5171600000000001</v>
      </c>
      <c r="I209">
        <f>d11B!I209</f>
        <v>6.0000000000000001E-3</v>
      </c>
      <c r="J209">
        <f>d11B!J209</f>
        <v>6.0000000000000001E-3</v>
      </c>
      <c r="K209">
        <f>d11B!K209</f>
        <v>247.62912522819701</v>
      </c>
      <c r="L209">
        <f>d11B!L209</f>
        <v>46.227678296778009</v>
      </c>
      <c r="M209">
        <f>d11B!M209</f>
        <v>35.520256618074001</v>
      </c>
      <c r="N209" t="b">
        <f>d11B!N209</f>
        <v>1</v>
      </c>
      <c r="O209" t="b">
        <f>d11B!O209</f>
        <v>0</v>
      </c>
      <c r="P209" t="str">
        <f>d11B!P209</f>
        <v>NA</v>
      </c>
      <c r="Q209" t="str">
        <f>d11B!Q209</f>
        <v>NA</v>
      </c>
      <c r="R209" t="b">
        <f>d11B!R209</f>
        <v>0</v>
      </c>
      <c r="S209" t="str">
        <f>d11B!S209</f>
        <v>NA</v>
      </c>
      <c r="T209" t="b">
        <f>d11B!T209</f>
        <v>1</v>
      </c>
      <c r="U209" t="b">
        <f>d11B!U209</f>
        <v>0</v>
      </c>
      <c r="V209" t="str">
        <f>d11B!V209</f>
        <v>NA</v>
      </c>
      <c r="W209" t="str">
        <f>d11B!W209</f>
        <v>NA</v>
      </c>
      <c r="X209" t="b">
        <f>d11B!X209</f>
        <v>0</v>
      </c>
      <c r="Y209" t="str">
        <f>d11B!Y209</f>
        <v>added age uncertainty based on LR04</v>
      </c>
      <c r="Z209">
        <f>d11B!Z209</f>
        <v>999</v>
      </c>
    </row>
    <row r="210" spans="1:26">
      <c r="A210" t="str">
        <f>d11B!A210</f>
        <v>boron isotopes</v>
      </c>
      <c r="B210" t="str">
        <f>d11B!B210</f>
        <v xml:space="preserve">de la Vega </v>
      </c>
      <c r="C210">
        <f>d11B!C210</f>
        <v>2020</v>
      </c>
      <c r="D210" t="str">
        <f>d11B!D210</f>
        <v>10.1038/s41598-020-67154-8</v>
      </c>
      <c r="E210">
        <f>d11B!E210</f>
        <v>2540.44</v>
      </c>
      <c r="F210">
        <f>d11B!F210</f>
        <v>6</v>
      </c>
      <c r="G210">
        <f>d11B!G210</f>
        <v>6</v>
      </c>
      <c r="H210">
        <f>d11B!H210</f>
        <v>2.5404400000000003</v>
      </c>
      <c r="I210">
        <f>d11B!I210</f>
        <v>6.0000000000000001E-3</v>
      </c>
      <c r="J210">
        <f>d11B!J210</f>
        <v>6.0000000000000001E-3</v>
      </c>
      <c r="K210">
        <f>d11B!K210</f>
        <v>333.806611231028</v>
      </c>
      <c r="L210">
        <f>d11B!L210</f>
        <v>55.899521656003003</v>
      </c>
      <c r="M210">
        <f>d11B!M210</f>
        <v>50.823613412722011</v>
      </c>
      <c r="N210" t="b">
        <f>d11B!N210</f>
        <v>1</v>
      </c>
      <c r="O210" t="b">
        <f>d11B!O210</f>
        <v>0</v>
      </c>
      <c r="P210" t="str">
        <f>d11B!P210</f>
        <v>NA</v>
      </c>
      <c r="Q210" t="str">
        <f>d11B!Q210</f>
        <v>NA</v>
      </c>
      <c r="R210" t="b">
        <f>d11B!R210</f>
        <v>0</v>
      </c>
      <c r="S210" t="str">
        <f>d11B!S210</f>
        <v>NA</v>
      </c>
      <c r="T210" t="b">
        <f>d11B!T210</f>
        <v>1</v>
      </c>
      <c r="U210" t="b">
        <f>d11B!U210</f>
        <v>0</v>
      </c>
      <c r="V210" t="str">
        <f>d11B!V210</f>
        <v>NA</v>
      </c>
      <c r="W210" t="str">
        <f>d11B!W210</f>
        <v>NA</v>
      </c>
      <c r="X210" t="b">
        <f>d11B!X210</f>
        <v>0</v>
      </c>
      <c r="Y210" t="str">
        <f>d11B!Y210</f>
        <v>added age uncertainty based on LR04</v>
      </c>
      <c r="Z210">
        <f>d11B!Z210</f>
        <v>999</v>
      </c>
    </row>
    <row r="211" spans="1:26">
      <c r="A211" t="str">
        <f>d11B!A211</f>
        <v>boron isotopes</v>
      </c>
      <c r="B211" t="str">
        <f>d11B!B211</f>
        <v xml:space="preserve">de la Vega </v>
      </c>
      <c r="C211">
        <f>d11B!C211</f>
        <v>2020</v>
      </c>
      <c r="D211" t="str">
        <f>d11B!D211</f>
        <v>10.1038/s41598-020-67154-8</v>
      </c>
      <c r="E211">
        <f>d11B!E211</f>
        <v>2572.4</v>
      </c>
      <c r="F211">
        <f>d11B!F211</f>
        <v>6</v>
      </c>
      <c r="G211">
        <f>d11B!G211</f>
        <v>6</v>
      </c>
      <c r="H211">
        <f>d11B!H211</f>
        <v>2.5724</v>
      </c>
      <c r="I211">
        <f>d11B!I211</f>
        <v>6.0000000000000001E-3</v>
      </c>
      <c r="J211">
        <f>d11B!J211</f>
        <v>6.0000000000000001E-3</v>
      </c>
      <c r="K211">
        <f>d11B!K211</f>
        <v>303.12611412033101</v>
      </c>
      <c r="L211">
        <f>d11B!L211</f>
        <v>49.344076414860012</v>
      </c>
      <c r="M211">
        <f>d11B!M211</f>
        <v>46.243239695371983</v>
      </c>
      <c r="N211" t="b">
        <f>d11B!N211</f>
        <v>1</v>
      </c>
      <c r="O211" t="b">
        <f>d11B!O211</f>
        <v>0</v>
      </c>
      <c r="P211" t="str">
        <f>d11B!P211</f>
        <v>NA</v>
      </c>
      <c r="Q211" t="str">
        <f>d11B!Q211</f>
        <v>NA</v>
      </c>
      <c r="R211" t="b">
        <f>d11B!R211</f>
        <v>0</v>
      </c>
      <c r="S211" t="str">
        <f>d11B!S211</f>
        <v>NA</v>
      </c>
      <c r="T211" t="b">
        <f>d11B!T211</f>
        <v>1</v>
      </c>
      <c r="U211" t="b">
        <f>d11B!U211</f>
        <v>0</v>
      </c>
      <c r="V211" t="str">
        <f>d11B!V211</f>
        <v>NA</v>
      </c>
      <c r="W211" t="str">
        <f>d11B!W211</f>
        <v>NA</v>
      </c>
      <c r="X211" t="b">
        <f>d11B!X211</f>
        <v>0</v>
      </c>
      <c r="Y211" t="str">
        <f>d11B!Y211</f>
        <v>added age uncertainty based on LR04</v>
      </c>
      <c r="Z211">
        <f>d11B!Z211</f>
        <v>999</v>
      </c>
    </row>
    <row r="212" spans="1:26">
      <c r="A212" t="str">
        <f>d11B!A212</f>
        <v>boron isotopes</v>
      </c>
      <c r="B212" t="str">
        <f>d11B!B212</f>
        <v xml:space="preserve">de la Vega </v>
      </c>
      <c r="C212">
        <f>d11B!C212</f>
        <v>2020</v>
      </c>
      <c r="D212" t="str">
        <f>d11B!D212</f>
        <v>10.1038/s41598-020-67154-8</v>
      </c>
      <c r="E212">
        <f>d11B!E212</f>
        <v>2586.5</v>
      </c>
      <c r="F212">
        <f>d11B!F212</f>
        <v>6</v>
      </c>
      <c r="G212">
        <f>d11B!G212</f>
        <v>6</v>
      </c>
      <c r="H212">
        <f>d11B!H212</f>
        <v>2.5865</v>
      </c>
      <c r="I212">
        <f>d11B!I212</f>
        <v>6.0000000000000001E-3</v>
      </c>
      <c r="J212">
        <f>d11B!J212</f>
        <v>6.0000000000000001E-3</v>
      </c>
      <c r="K212">
        <f>d11B!K212</f>
        <v>326.16510952081399</v>
      </c>
      <c r="L212">
        <f>d11B!L212</f>
        <v>57.92991054293401</v>
      </c>
      <c r="M212">
        <f>d11B!M212</f>
        <v>46.24865874840998</v>
      </c>
      <c r="N212" t="b">
        <f>d11B!N212</f>
        <v>1</v>
      </c>
      <c r="O212" t="b">
        <f>d11B!O212</f>
        <v>0</v>
      </c>
      <c r="P212" t="str">
        <f>d11B!P212</f>
        <v>NA</v>
      </c>
      <c r="Q212" t="str">
        <f>d11B!Q212</f>
        <v>NA</v>
      </c>
      <c r="R212" t="b">
        <f>d11B!R212</f>
        <v>0</v>
      </c>
      <c r="S212" t="str">
        <f>d11B!S212</f>
        <v>NA</v>
      </c>
      <c r="T212" t="b">
        <f>d11B!T212</f>
        <v>1</v>
      </c>
      <c r="U212" t="b">
        <f>d11B!U212</f>
        <v>0</v>
      </c>
      <c r="V212" t="str">
        <f>d11B!V212</f>
        <v>NA</v>
      </c>
      <c r="W212" t="str">
        <f>d11B!W212</f>
        <v>NA</v>
      </c>
      <c r="X212" t="b">
        <f>d11B!X212</f>
        <v>0</v>
      </c>
      <c r="Y212" t="str">
        <f>d11B!Y212</f>
        <v>added age uncertainty based on LR04</v>
      </c>
      <c r="Z212">
        <f>d11B!Z212</f>
        <v>999</v>
      </c>
    </row>
    <row r="213" spans="1:26">
      <c r="A213" t="str">
        <f>d11B!A213</f>
        <v>boron isotopes</v>
      </c>
      <c r="B213" t="str">
        <f>d11B!B213</f>
        <v xml:space="preserve">de la Vega </v>
      </c>
      <c r="C213">
        <f>d11B!C213</f>
        <v>2020</v>
      </c>
      <c r="D213" t="str">
        <f>d11B!D213</f>
        <v>10.1038/s41598-020-67154-8</v>
      </c>
      <c r="E213">
        <f>d11B!E213</f>
        <v>2600.34</v>
      </c>
      <c r="F213">
        <f>d11B!F213</f>
        <v>6</v>
      </c>
      <c r="G213">
        <f>d11B!G213</f>
        <v>6</v>
      </c>
      <c r="H213">
        <f>d11B!H213</f>
        <v>2.6003400000000001</v>
      </c>
      <c r="I213">
        <f>d11B!I213</f>
        <v>6.0000000000000001E-3</v>
      </c>
      <c r="J213">
        <f>d11B!J213</f>
        <v>6.0000000000000001E-3</v>
      </c>
      <c r="K213">
        <f>d11B!K213</f>
        <v>357.546886478972</v>
      </c>
      <c r="L213">
        <f>d11B!L213</f>
        <v>64.197839618217017</v>
      </c>
      <c r="M213">
        <f>d11B!M213</f>
        <v>53.579034390557013</v>
      </c>
      <c r="N213" t="b">
        <f>d11B!N213</f>
        <v>1</v>
      </c>
      <c r="O213" t="b">
        <f>d11B!O213</f>
        <v>0</v>
      </c>
      <c r="P213" t="str">
        <f>d11B!P213</f>
        <v>NA</v>
      </c>
      <c r="Q213" t="str">
        <f>d11B!Q213</f>
        <v>NA</v>
      </c>
      <c r="R213" t="b">
        <f>d11B!R213</f>
        <v>0</v>
      </c>
      <c r="S213" t="str">
        <f>d11B!S213</f>
        <v>NA</v>
      </c>
      <c r="T213" t="b">
        <f>d11B!T213</f>
        <v>1</v>
      </c>
      <c r="U213" t="b">
        <f>d11B!U213</f>
        <v>0</v>
      </c>
      <c r="V213" t="str">
        <f>d11B!V213</f>
        <v>NA</v>
      </c>
      <c r="W213" t="str">
        <f>d11B!W213</f>
        <v>NA</v>
      </c>
      <c r="X213" t="b">
        <f>d11B!X213</f>
        <v>0</v>
      </c>
      <c r="Y213" t="str">
        <f>d11B!Y213</f>
        <v>added age uncertainty based on LR04</v>
      </c>
      <c r="Z213">
        <f>d11B!Z213</f>
        <v>999</v>
      </c>
    </row>
    <row r="214" spans="1:26">
      <c r="A214" t="str">
        <f>d11B!A214</f>
        <v>boron isotopes</v>
      </c>
      <c r="B214" t="str">
        <f>d11B!B214</f>
        <v xml:space="preserve">de la Vega </v>
      </c>
      <c r="C214">
        <f>d11B!C214</f>
        <v>2020</v>
      </c>
      <c r="D214" t="str">
        <f>d11B!D214</f>
        <v>10.1038/s41598-020-67154-8</v>
      </c>
      <c r="E214">
        <f>d11B!E214</f>
        <v>2618.69</v>
      </c>
      <c r="F214">
        <f>d11B!F214</f>
        <v>6</v>
      </c>
      <c r="G214">
        <f>d11B!G214</f>
        <v>6</v>
      </c>
      <c r="H214">
        <f>d11B!H214</f>
        <v>2.61869</v>
      </c>
      <c r="I214">
        <f>d11B!I214</f>
        <v>6.0000000000000001E-3</v>
      </c>
      <c r="J214">
        <f>d11B!J214</f>
        <v>6.0000000000000001E-3</v>
      </c>
      <c r="K214">
        <f>d11B!K214</f>
        <v>282.931691284355</v>
      </c>
      <c r="L214">
        <f>d11B!L214</f>
        <v>48.736222903320993</v>
      </c>
      <c r="M214">
        <f>d11B!M214</f>
        <v>42.941501247962009</v>
      </c>
      <c r="N214" t="b">
        <f>d11B!N214</f>
        <v>1</v>
      </c>
      <c r="O214" t="b">
        <f>d11B!O214</f>
        <v>0</v>
      </c>
      <c r="P214" t="str">
        <f>d11B!P214</f>
        <v>NA</v>
      </c>
      <c r="Q214" t="str">
        <f>d11B!Q214</f>
        <v>NA</v>
      </c>
      <c r="R214" t="b">
        <f>d11B!R214</f>
        <v>0</v>
      </c>
      <c r="S214" t="str">
        <f>d11B!S214</f>
        <v>NA</v>
      </c>
      <c r="T214" t="b">
        <f>d11B!T214</f>
        <v>1</v>
      </c>
      <c r="U214" t="b">
        <f>d11B!U214</f>
        <v>0</v>
      </c>
      <c r="V214" t="str">
        <f>d11B!V214</f>
        <v>NA</v>
      </c>
      <c r="W214" t="str">
        <f>d11B!W214</f>
        <v>NA</v>
      </c>
      <c r="X214" t="b">
        <f>d11B!X214</f>
        <v>0</v>
      </c>
      <c r="Y214" t="str">
        <f>d11B!Y214</f>
        <v>added age uncertainty based on LR04</v>
      </c>
      <c r="Z214">
        <f>d11B!Z214</f>
        <v>999</v>
      </c>
    </row>
    <row r="215" spans="1:26">
      <c r="A215" t="str">
        <f>d11B!A215</f>
        <v>boron isotopes</v>
      </c>
      <c r="B215" t="str">
        <f>d11B!B215</f>
        <v xml:space="preserve">de la Vega </v>
      </c>
      <c r="C215">
        <f>d11B!C215</f>
        <v>2020</v>
      </c>
      <c r="D215" t="str">
        <f>d11B!D215</f>
        <v>10.1038/s41598-020-67154-8</v>
      </c>
      <c r="E215">
        <f>d11B!E215</f>
        <v>2626.86</v>
      </c>
      <c r="F215">
        <f>d11B!F215</f>
        <v>6</v>
      </c>
      <c r="G215">
        <f>d11B!G215</f>
        <v>6</v>
      </c>
      <c r="H215">
        <f>d11B!H215</f>
        <v>2.6268600000000002</v>
      </c>
      <c r="I215">
        <f>d11B!I215</f>
        <v>6.0000000000000001E-3</v>
      </c>
      <c r="J215">
        <f>d11B!J215</f>
        <v>6.0000000000000001E-3</v>
      </c>
      <c r="K215">
        <f>d11B!K215</f>
        <v>304.92780576306501</v>
      </c>
      <c r="L215">
        <f>d11B!L215</f>
        <v>54.08827411867901</v>
      </c>
      <c r="M215">
        <f>d11B!M215</f>
        <v>43.839426555124987</v>
      </c>
      <c r="N215" t="b">
        <f>d11B!N215</f>
        <v>1</v>
      </c>
      <c r="O215" t="b">
        <f>d11B!O215</f>
        <v>0</v>
      </c>
      <c r="P215" t="str">
        <f>d11B!P215</f>
        <v>NA</v>
      </c>
      <c r="Q215" t="str">
        <f>d11B!Q215</f>
        <v>NA</v>
      </c>
      <c r="R215" t="b">
        <f>d11B!R215</f>
        <v>0</v>
      </c>
      <c r="S215" t="str">
        <f>d11B!S215</f>
        <v>NA</v>
      </c>
      <c r="T215" t="b">
        <f>d11B!T215</f>
        <v>1</v>
      </c>
      <c r="U215" t="b">
        <f>d11B!U215</f>
        <v>0</v>
      </c>
      <c r="V215" t="str">
        <f>d11B!V215</f>
        <v>NA</v>
      </c>
      <c r="W215" t="str">
        <f>d11B!W215</f>
        <v>NA</v>
      </c>
      <c r="X215" t="b">
        <f>d11B!X215</f>
        <v>0</v>
      </c>
      <c r="Y215" t="str">
        <f>d11B!Y215</f>
        <v>added age uncertainty based on LR04</v>
      </c>
      <c r="Z215">
        <f>d11B!Z215</f>
        <v>999</v>
      </c>
    </row>
    <row r="216" spans="1:26">
      <c r="A216" t="str">
        <f>d11B!A216</f>
        <v>boron isotopes</v>
      </c>
      <c r="B216" t="str">
        <f>d11B!B216</f>
        <v xml:space="preserve">de la Vega </v>
      </c>
      <c r="C216">
        <f>d11B!C216</f>
        <v>2020</v>
      </c>
      <c r="D216" t="str">
        <f>d11B!D216</f>
        <v>10.1038/s41598-020-67154-8</v>
      </c>
      <c r="E216">
        <f>d11B!E216</f>
        <v>2632.74</v>
      </c>
      <c r="F216">
        <f>d11B!F216</f>
        <v>6</v>
      </c>
      <c r="G216">
        <f>d11B!G216</f>
        <v>6</v>
      </c>
      <c r="H216">
        <f>d11B!H216</f>
        <v>2.6327399999999996</v>
      </c>
      <c r="I216">
        <f>d11B!I216</f>
        <v>6.0000000000000001E-3</v>
      </c>
      <c r="J216">
        <f>d11B!J216</f>
        <v>6.0000000000000001E-3</v>
      </c>
      <c r="K216">
        <f>d11B!K216</f>
        <v>252.938988912063</v>
      </c>
      <c r="L216">
        <f>d11B!L216</f>
        <v>42.869499749661998</v>
      </c>
      <c r="M216">
        <f>d11B!M216</f>
        <v>38.849167565681</v>
      </c>
      <c r="N216" t="b">
        <f>d11B!N216</f>
        <v>1</v>
      </c>
      <c r="O216" t="b">
        <f>d11B!O216</f>
        <v>0</v>
      </c>
      <c r="P216" t="str">
        <f>d11B!P216</f>
        <v>NA</v>
      </c>
      <c r="Q216" t="str">
        <f>d11B!Q216</f>
        <v>NA</v>
      </c>
      <c r="R216" t="b">
        <f>d11B!R216</f>
        <v>0</v>
      </c>
      <c r="S216" t="str">
        <f>d11B!S216</f>
        <v>NA</v>
      </c>
      <c r="T216" t="b">
        <f>d11B!T216</f>
        <v>1</v>
      </c>
      <c r="U216" t="b">
        <f>d11B!U216</f>
        <v>0</v>
      </c>
      <c r="V216" t="str">
        <f>d11B!V216</f>
        <v>NA</v>
      </c>
      <c r="W216" t="str">
        <f>d11B!W216</f>
        <v>NA</v>
      </c>
      <c r="X216" t="b">
        <f>d11B!X216</f>
        <v>0</v>
      </c>
      <c r="Y216" t="str">
        <f>d11B!Y216</f>
        <v>added age uncertainty based on LR04</v>
      </c>
      <c r="Z216">
        <f>d11B!Z216</f>
        <v>999</v>
      </c>
    </row>
    <row r="217" spans="1:26">
      <c r="A217" t="str">
        <f>d11B!A217</f>
        <v>boron isotopes</v>
      </c>
      <c r="B217" t="str">
        <f>d11B!B217</f>
        <v xml:space="preserve">de la Vega </v>
      </c>
      <c r="C217">
        <f>d11B!C217</f>
        <v>2020</v>
      </c>
      <c r="D217" t="str">
        <f>d11B!D217</f>
        <v>10.1038/s41598-020-67154-8</v>
      </c>
      <c r="E217">
        <f>d11B!E217</f>
        <v>2647.36</v>
      </c>
      <c r="F217">
        <f>d11B!F217</f>
        <v>6</v>
      </c>
      <c r="G217">
        <f>d11B!G217</f>
        <v>6</v>
      </c>
      <c r="H217">
        <f>d11B!H217</f>
        <v>2.6473599999999999</v>
      </c>
      <c r="I217">
        <f>d11B!I217</f>
        <v>6.0000000000000001E-3</v>
      </c>
      <c r="J217">
        <f>d11B!J217</f>
        <v>6.0000000000000001E-3</v>
      </c>
      <c r="K217">
        <f>d11B!K217</f>
        <v>283.70614227085298</v>
      </c>
      <c r="L217">
        <f>d11B!L217</f>
        <v>49.419540614682035</v>
      </c>
      <c r="M217">
        <f>d11B!M217</f>
        <v>40.707606945063986</v>
      </c>
      <c r="N217" t="b">
        <f>d11B!N217</f>
        <v>1</v>
      </c>
      <c r="O217" t="b">
        <f>d11B!O217</f>
        <v>0</v>
      </c>
      <c r="P217" t="str">
        <f>d11B!P217</f>
        <v>NA</v>
      </c>
      <c r="Q217" t="str">
        <f>d11B!Q217</f>
        <v>NA</v>
      </c>
      <c r="R217" t="b">
        <f>d11B!R217</f>
        <v>0</v>
      </c>
      <c r="S217" t="str">
        <f>d11B!S217</f>
        <v>NA</v>
      </c>
      <c r="T217" t="b">
        <f>d11B!T217</f>
        <v>1</v>
      </c>
      <c r="U217" t="b">
        <f>d11B!U217</f>
        <v>0</v>
      </c>
      <c r="V217" t="str">
        <f>d11B!V217</f>
        <v>NA</v>
      </c>
      <c r="W217" t="str">
        <f>d11B!W217</f>
        <v>NA</v>
      </c>
      <c r="X217" t="b">
        <f>d11B!X217</f>
        <v>0</v>
      </c>
      <c r="Y217" t="str">
        <f>d11B!Y217</f>
        <v>added age uncertainty based on LR04</v>
      </c>
      <c r="Z217">
        <f>d11B!Z217</f>
        <v>999</v>
      </c>
    </row>
    <row r="218" spans="1:26">
      <c r="A218" t="str">
        <f>d11B!A218</f>
        <v>boron isotopes</v>
      </c>
      <c r="B218" t="str">
        <f>d11B!B218</f>
        <v xml:space="preserve">de la Vega </v>
      </c>
      <c r="C218">
        <f>d11B!C218</f>
        <v>2020</v>
      </c>
      <c r="D218" t="str">
        <f>d11B!D218</f>
        <v>10.1038/s41598-020-67154-8</v>
      </c>
      <c r="E218">
        <f>d11B!E218</f>
        <v>2661.38</v>
      </c>
      <c r="F218">
        <f>d11B!F218</f>
        <v>6</v>
      </c>
      <c r="G218">
        <f>d11B!G218</f>
        <v>6</v>
      </c>
      <c r="H218">
        <f>d11B!H218</f>
        <v>2.6613800000000003</v>
      </c>
      <c r="I218">
        <f>d11B!I218</f>
        <v>6.0000000000000001E-3</v>
      </c>
      <c r="J218">
        <f>d11B!J218</f>
        <v>6.0000000000000001E-3</v>
      </c>
      <c r="K218">
        <f>d11B!K218</f>
        <v>305.09909942098199</v>
      </c>
      <c r="L218">
        <f>d11B!L218</f>
        <v>52.081316174180017</v>
      </c>
      <c r="M218">
        <f>d11B!M218</f>
        <v>45.459534579208992</v>
      </c>
      <c r="N218" t="b">
        <f>d11B!N218</f>
        <v>1</v>
      </c>
      <c r="O218" t="b">
        <f>d11B!O218</f>
        <v>0</v>
      </c>
      <c r="P218" t="str">
        <f>d11B!P218</f>
        <v>NA</v>
      </c>
      <c r="Q218" t="str">
        <f>d11B!Q218</f>
        <v>NA</v>
      </c>
      <c r="R218" t="b">
        <f>d11B!R218</f>
        <v>0</v>
      </c>
      <c r="S218" t="str">
        <f>d11B!S218</f>
        <v>NA</v>
      </c>
      <c r="T218" t="b">
        <f>d11B!T218</f>
        <v>1</v>
      </c>
      <c r="U218" t="b">
        <f>d11B!U218</f>
        <v>0</v>
      </c>
      <c r="V218" t="str">
        <f>d11B!V218</f>
        <v>NA</v>
      </c>
      <c r="W218" t="str">
        <f>d11B!W218</f>
        <v>NA</v>
      </c>
      <c r="X218" t="b">
        <f>d11B!X218</f>
        <v>0</v>
      </c>
      <c r="Y218" t="str">
        <f>d11B!Y218</f>
        <v>added age uncertainty based on LR04</v>
      </c>
      <c r="Z218">
        <f>d11B!Z218</f>
        <v>999</v>
      </c>
    </row>
    <row r="219" spans="1:26">
      <c r="A219" t="str">
        <f>d11B!A219</f>
        <v>boron isotopes</v>
      </c>
      <c r="B219" t="str">
        <f>d11B!B219</f>
        <v xml:space="preserve">de la Vega </v>
      </c>
      <c r="C219">
        <f>d11B!C219</f>
        <v>2020</v>
      </c>
      <c r="D219" t="str">
        <f>d11B!D219</f>
        <v>10.1038/s41598-020-67154-8</v>
      </c>
      <c r="E219">
        <f>d11B!E219</f>
        <v>2671.05</v>
      </c>
      <c r="F219">
        <f>d11B!F219</f>
        <v>6</v>
      </c>
      <c r="G219">
        <f>d11B!G219</f>
        <v>6</v>
      </c>
      <c r="H219">
        <f>d11B!H219</f>
        <v>2.6710500000000001</v>
      </c>
      <c r="I219">
        <f>d11B!I219</f>
        <v>6.0000000000000001E-3</v>
      </c>
      <c r="J219">
        <f>d11B!J219</f>
        <v>6.0000000000000001E-3</v>
      </c>
      <c r="K219">
        <f>d11B!K219</f>
        <v>263.89509069128701</v>
      </c>
      <c r="L219">
        <f>d11B!L219</f>
        <v>48.559834256833994</v>
      </c>
      <c r="M219">
        <f>d11B!M219</f>
        <v>37.610570353365006</v>
      </c>
      <c r="N219" t="b">
        <f>d11B!N219</f>
        <v>1</v>
      </c>
      <c r="O219" t="b">
        <f>d11B!O219</f>
        <v>0</v>
      </c>
      <c r="P219" t="str">
        <f>d11B!P219</f>
        <v>NA</v>
      </c>
      <c r="Q219" t="str">
        <f>d11B!Q219</f>
        <v>NA</v>
      </c>
      <c r="R219" t="b">
        <f>d11B!R219</f>
        <v>0</v>
      </c>
      <c r="S219" t="str">
        <f>d11B!S219</f>
        <v>NA</v>
      </c>
      <c r="T219" t="b">
        <f>d11B!T219</f>
        <v>1</v>
      </c>
      <c r="U219" t="b">
        <f>d11B!U219</f>
        <v>0</v>
      </c>
      <c r="V219" t="str">
        <f>d11B!V219</f>
        <v>NA</v>
      </c>
      <c r="W219" t="str">
        <f>d11B!W219</f>
        <v>NA</v>
      </c>
      <c r="X219" t="b">
        <f>d11B!X219</f>
        <v>0</v>
      </c>
      <c r="Y219" t="str">
        <f>d11B!Y219</f>
        <v>added age uncertainty based on LR04</v>
      </c>
      <c r="Z219">
        <f>d11B!Z219</f>
        <v>999</v>
      </c>
    </row>
    <row r="220" spans="1:26">
      <c r="A220" t="str">
        <f>d11B!A220</f>
        <v>boron isotopes</v>
      </c>
      <c r="B220" t="str">
        <f>d11B!B220</f>
        <v xml:space="preserve">de la Vega </v>
      </c>
      <c r="C220">
        <f>d11B!C220</f>
        <v>2020</v>
      </c>
      <c r="D220" t="str">
        <f>d11B!D220</f>
        <v>10.1038/s41598-020-67154-8</v>
      </c>
      <c r="E220">
        <f>d11B!E220</f>
        <v>2679.21</v>
      </c>
      <c r="F220">
        <f>d11B!F220</f>
        <v>6</v>
      </c>
      <c r="G220">
        <f>d11B!G220</f>
        <v>6</v>
      </c>
      <c r="H220">
        <f>d11B!H220</f>
        <v>2.6792099999999999</v>
      </c>
      <c r="I220">
        <f>d11B!I220</f>
        <v>6.0000000000000001E-3</v>
      </c>
      <c r="J220">
        <f>d11B!J220</f>
        <v>6.0000000000000001E-3</v>
      </c>
      <c r="K220">
        <f>d11B!K220</f>
        <v>320.15988846917901</v>
      </c>
      <c r="L220">
        <f>d11B!L220</f>
        <v>57.244247800168978</v>
      </c>
      <c r="M220">
        <f>d11B!M220</f>
        <v>45.328867390282994</v>
      </c>
      <c r="N220" t="b">
        <f>d11B!N220</f>
        <v>1</v>
      </c>
      <c r="O220" t="b">
        <f>d11B!O220</f>
        <v>0</v>
      </c>
      <c r="P220" t="str">
        <f>d11B!P220</f>
        <v>NA</v>
      </c>
      <c r="Q220" t="str">
        <f>d11B!Q220</f>
        <v>NA</v>
      </c>
      <c r="R220" t="b">
        <f>d11B!R220</f>
        <v>0</v>
      </c>
      <c r="S220" t="str">
        <f>d11B!S220</f>
        <v>NA</v>
      </c>
      <c r="T220" t="b">
        <f>d11B!T220</f>
        <v>1</v>
      </c>
      <c r="U220" t="b">
        <f>d11B!U220</f>
        <v>0</v>
      </c>
      <c r="V220" t="str">
        <f>d11B!V220</f>
        <v>NA</v>
      </c>
      <c r="W220" t="str">
        <f>d11B!W220</f>
        <v>NA</v>
      </c>
      <c r="X220" t="b">
        <f>d11B!X220</f>
        <v>0</v>
      </c>
      <c r="Y220" t="str">
        <f>d11B!Y220</f>
        <v>added age uncertainty based on LR04</v>
      </c>
      <c r="Z220">
        <f>d11B!Z220</f>
        <v>999</v>
      </c>
    </row>
    <row r="221" spans="1:26">
      <c r="A221" t="str">
        <f>d11B!A221</f>
        <v>boron isotopes</v>
      </c>
      <c r="B221" t="str">
        <f>d11B!B221</f>
        <v xml:space="preserve">de la Vega </v>
      </c>
      <c r="C221">
        <f>d11B!C221</f>
        <v>2020</v>
      </c>
      <c r="D221" t="str">
        <f>d11B!D221</f>
        <v>10.1038/s41598-020-67154-8</v>
      </c>
      <c r="E221">
        <f>d11B!E221</f>
        <v>2686.16</v>
      </c>
      <c r="F221">
        <f>d11B!F221</f>
        <v>6</v>
      </c>
      <c r="G221">
        <f>d11B!G221</f>
        <v>6</v>
      </c>
      <c r="H221">
        <f>d11B!H221</f>
        <v>2.6861599999999997</v>
      </c>
      <c r="I221">
        <f>d11B!I221</f>
        <v>6.0000000000000001E-3</v>
      </c>
      <c r="J221">
        <f>d11B!J221</f>
        <v>6.0000000000000001E-3</v>
      </c>
      <c r="K221">
        <f>d11B!K221</f>
        <v>282.432265047415</v>
      </c>
      <c r="L221">
        <f>d11B!L221</f>
        <v>53.338712333693024</v>
      </c>
      <c r="M221">
        <f>d11B!M221</f>
        <v>38.51228553155201</v>
      </c>
      <c r="N221" t="b">
        <f>d11B!N221</f>
        <v>1</v>
      </c>
      <c r="O221" t="b">
        <f>d11B!O221</f>
        <v>0</v>
      </c>
      <c r="P221" t="str">
        <f>d11B!P221</f>
        <v>NA</v>
      </c>
      <c r="Q221" t="str">
        <f>d11B!Q221</f>
        <v>NA</v>
      </c>
      <c r="R221" t="b">
        <f>d11B!R221</f>
        <v>0</v>
      </c>
      <c r="S221" t="str">
        <f>d11B!S221</f>
        <v>NA</v>
      </c>
      <c r="T221" t="b">
        <f>d11B!T221</f>
        <v>1</v>
      </c>
      <c r="U221" t="b">
        <f>d11B!U221</f>
        <v>0</v>
      </c>
      <c r="V221" t="str">
        <f>d11B!V221</f>
        <v>NA</v>
      </c>
      <c r="W221" t="str">
        <f>d11B!W221</f>
        <v>NA</v>
      </c>
      <c r="X221" t="b">
        <f>d11B!X221</f>
        <v>0</v>
      </c>
      <c r="Y221" t="str">
        <f>d11B!Y221</f>
        <v>added age uncertainty based on LR04</v>
      </c>
      <c r="Z221">
        <f>d11B!Z221</f>
        <v>999</v>
      </c>
    </row>
    <row r="222" spans="1:26">
      <c r="A222" t="str">
        <f>d11B!A222</f>
        <v>boron isotopes</v>
      </c>
      <c r="B222" t="str">
        <f>d11B!B222</f>
        <v xml:space="preserve">de la Vega </v>
      </c>
      <c r="C222">
        <f>d11B!C222</f>
        <v>2020</v>
      </c>
      <c r="D222" t="str">
        <f>d11B!D222</f>
        <v>10.1038/s41598-020-67154-8</v>
      </c>
      <c r="E222">
        <f>d11B!E222</f>
        <v>2698.25</v>
      </c>
      <c r="F222">
        <f>d11B!F222</f>
        <v>6</v>
      </c>
      <c r="G222">
        <f>d11B!G222</f>
        <v>6</v>
      </c>
      <c r="H222">
        <f>d11B!H222</f>
        <v>2.6982499999999998</v>
      </c>
      <c r="I222">
        <f>d11B!I222</f>
        <v>6.0000000000000001E-3</v>
      </c>
      <c r="J222">
        <f>d11B!J222</f>
        <v>6.0000000000000001E-3</v>
      </c>
      <c r="K222">
        <f>d11B!K222</f>
        <v>281.50502628893099</v>
      </c>
      <c r="L222">
        <f>d11B!L222</f>
        <v>43.218332170232031</v>
      </c>
      <c r="M222">
        <f>d11B!M222</f>
        <v>44.352724274634994</v>
      </c>
      <c r="N222" t="b">
        <f>d11B!N222</f>
        <v>1</v>
      </c>
      <c r="O222" t="b">
        <f>d11B!O222</f>
        <v>0</v>
      </c>
      <c r="P222" t="str">
        <f>d11B!P222</f>
        <v>NA</v>
      </c>
      <c r="Q222" t="str">
        <f>d11B!Q222</f>
        <v>NA</v>
      </c>
      <c r="R222" t="b">
        <f>d11B!R222</f>
        <v>0</v>
      </c>
      <c r="S222" t="str">
        <f>d11B!S222</f>
        <v>NA</v>
      </c>
      <c r="T222" t="b">
        <f>d11B!T222</f>
        <v>1</v>
      </c>
      <c r="U222" t="b">
        <f>d11B!U222</f>
        <v>0</v>
      </c>
      <c r="V222" t="str">
        <f>d11B!V222</f>
        <v>NA</v>
      </c>
      <c r="W222" t="str">
        <f>d11B!W222</f>
        <v>NA</v>
      </c>
      <c r="X222" t="b">
        <f>d11B!X222</f>
        <v>0</v>
      </c>
      <c r="Y222" t="str">
        <f>d11B!Y222</f>
        <v>added age uncertainty based on LR04</v>
      </c>
      <c r="Z222">
        <f>d11B!Z222</f>
        <v>999</v>
      </c>
    </row>
    <row r="223" spans="1:26">
      <c r="A223" t="str">
        <f>d11B!A223</f>
        <v>boron isotopes</v>
      </c>
      <c r="B223" t="str">
        <f>d11B!B223</f>
        <v xml:space="preserve">de la Vega </v>
      </c>
      <c r="C223">
        <f>d11B!C223</f>
        <v>2020</v>
      </c>
      <c r="D223" t="str">
        <f>d11B!D223</f>
        <v>10.1038/s41598-020-67154-8</v>
      </c>
      <c r="E223">
        <f>d11B!E223</f>
        <v>2705.51</v>
      </c>
      <c r="F223">
        <f>d11B!F223</f>
        <v>6</v>
      </c>
      <c r="G223">
        <f>d11B!G223</f>
        <v>6</v>
      </c>
      <c r="H223">
        <f>d11B!H223</f>
        <v>2.7055100000000003</v>
      </c>
      <c r="I223">
        <f>d11B!I223</f>
        <v>6.0000000000000001E-3</v>
      </c>
      <c r="J223">
        <f>d11B!J223</f>
        <v>6.0000000000000001E-3</v>
      </c>
      <c r="K223">
        <f>d11B!K223</f>
        <v>239.499518841884</v>
      </c>
      <c r="L223">
        <f>d11B!L223</f>
        <v>49.348974315035008</v>
      </c>
      <c r="M223">
        <f>d11B!M223</f>
        <v>40.55550216762299</v>
      </c>
      <c r="N223" t="b">
        <f>d11B!N223</f>
        <v>1</v>
      </c>
      <c r="O223" t="b">
        <f>d11B!O223</f>
        <v>0</v>
      </c>
      <c r="P223" t="str">
        <f>d11B!P223</f>
        <v>NA</v>
      </c>
      <c r="Q223" t="str">
        <f>d11B!Q223</f>
        <v>NA</v>
      </c>
      <c r="R223" t="b">
        <f>d11B!R223</f>
        <v>0</v>
      </c>
      <c r="S223" t="str">
        <f>d11B!S223</f>
        <v>NA</v>
      </c>
      <c r="T223" t="b">
        <f>d11B!T223</f>
        <v>1</v>
      </c>
      <c r="U223" t="b">
        <f>d11B!U223</f>
        <v>0</v>
      </c>
      <c r="V223" t="str">
        <f>d11B!V223</f>
        <v>NA</v>
      </c>
      <c r="W223" t="str">
        <f>d11B!W223</f>
        <v>NA</v>
      </c>
      <c r="X223" t="b">
        <f>d11B!X223</f>
        <v>0</v>
      </c>
      <c r="Y223" t="str">
        <f>d11B!Y223</f>
        <v>added age uncertainty based on LR04</v>
      </c>
      <c r="Z223">
        <f>d11B!Z223</f>
        <v>999</v>
      </c>
    </row>
    <row r="224" spans="1:26">
      <c r="A224" t="str">
        <f>d11B!A224</f>
        <v>boron isotopes</v>
      </c>
      <c r="B224" t="str">
        <f>d11B!B224</f>
        <v xml:space="preserve">de la Vega </v>
      </c>
      <c r="C224">
        <f>d11B!C224</f>
        <v>2020</v>
      </c>
      <c r="D224" t="str">
        <f>d11B!D224</f>
        <v>10.1038/s41598-020-67154-8</v>
      </c>
      <c r="E224">
        <f>d11B!E224</f>
        <v>2710.04</v>
      </c>
      <c r="F224">
        <f>d11B!F224</f>
        <v>6</v>
      </c>
      <c r="G224">
        <f>d11B!G224</f>
        <v>6</v>
      </c>
      <c r="H224">
        <f>d11B!H224</f>
        <v>2.7100399999999998</v>
      </c>
      <c r="I224">
        <f>d11B!I224</f>
        <v>6.0000000000000001E-3</v>
      </c>
      <c r="J224">
        <f>d11B!J224</f>
        <v>6.0000000000000001E-3</v>
      </c>
      <c r="K224">
        <f>d11B!K224</f>
        <v>312.86585996597</v>
      </c>
      <c r="L224">
        <f>d11B!L224</f>
        <v>61.787998351763008</v>
      </c>
      <c r="M224">
        <f>d11B!M224</f>
        <v>44.006599534331997</v>
      </c>
      <c r="N224" t="b">
        <f>d11B!N224</f>
        <v>1</v>
      </c>
      <c r="O224" t="b">
        <f>d11B!O224</f>
        <v>0</v>
      </c>
      <c r="P224" t="str">
        <f>d11B!P224</f>
        <v>NA</v>
      </c>
      <c r="Q224" t="str">
        <f>d11B!Q224</f>
        <v>NA</v>
      </c>
      <c r="R224" t="b">
        <f>d11B!R224</f>
        <v>0</v>
      </c>
      <c r="S224" t="str">
        <f>d11B!S224</f>
        <v>NA</v>
      </c>
      <c r="T224" t="b">
        <f>d11B!T224</f>
        <v>1</v>
      </c>
      <c r="U224" t="b">
        <f>d11B!U224</f>
        <v>0</v>
      </c>
      <c r="V224" t="str">
        <f>d11B!V224</f>
        <v>NA</v>
      </c>
      <c r="W224" t="str">
        <f>d11B!W224</f>
        <v>NA</v>
      </c>
      <c r="X224" t="b">
        <f>d11B!X224</f>
        <v>0</v>
      </c>
      <c r="Y224" t="str">
        <f>d11B!Y224</f>
        <v>added age uncertainty based on LR04</v>
      </c>
      <c r="Z224">
        <f>d11B!Z224</f>
        <v>999</v>
      </c>
    </row>
    <row r="225" spans="1:26">
      <c r="A225" t="str">
        <f>d11B!A225</f>
        <v>boron isotopes</v>
      </c>
      <c r="B225" t="str">
        <f>d11B!B225</f>
        <v xml:space="preserve">de la Vega </v>
      </c>
      <c r="C225">
        <f>d11B!C225</f>
        <v>2020</v>
      </c>
      <c r="D225" t="str">
        <f>d11B!D225</f>
        <v>10.1038/s41598-020-67154-8</v>
      </c>
      <c r="E225">
        <f>d11B!E225</f>
        <v>2716.09</v>
      </c>
      <c r="F225">
        <f>d11B!F225</f>
        <v>6</v>
      </c>
      <c r="G225">
        <f>d11B!G225</f>
        <v>6</v>
      </c>
      <c r="H225">
        <f>d11B!H225</f>
        <v>2.7160900000000003</v>
      </c>
      <c r="I225">
        <f>d11B!I225</f>
        <v>6.0000000000000001E-3</v>
      </c>
      <c r="J225">
        <f>d11B!J225</f>
        <v>6.0000000000000001E-3</v>
      </c>
      <c r="K225">
        <f>d11B!K225</f>
        <v>262.25122179585497</v>
      </c>
      <c r="L225">
        <f>d11B!L225</f>
        <v>50.319706101283998</v>
      </c>
      <c r="M225">
        <f>d11B!M225</f>
        <v>35.488050259033969</v>
      </c>
      <c r="N225" t="b">
        <f>d11B!N225</f>
        <v>1</v>
      </c>
      <c r="O225" t="b">
        <f>d11B!O225</f>
        <v>0</v>
      </c>
      <c r="P225" t="str">
        <f>d11B!P225</f>
        <v>NA</v>
      </c>
      <c r="Q225" t="str">
        <f>d11B!Q225</f>
        <v>NA</v>
      </c>
      <c r="R225" t="b">
        <f>d11B!R225</f>
        <v>0</v>
      </c>
      <c r="S225" t="str">
        <f>d11B!S225</f>
        <v>NA</v>
      </c>
      <c r="T225" t="b">
        <f>d11B!T225</f>
        <v>1</v>
      </c>
      <c r="U225" t="b">
        <f>d11B!U225</f>
        <v>0</v>
      </c>
      <c r="V225" t="str">
        <f>d11B!V225</f>
        <v>NA</v>
      </c>
      <c r="W225" t="str">
        <f>d11B!W225</f>
        <v>NA</v>
      </c>
      <c r="X225" t="b">
        <f>d11B!X225</f>
        <v>0</v>
      </c>
      <c r="Y225" t="str">
        <f>d11B!Y225</f>
        <v>added age uncertainty based on LR04</v>
      </c>
      <c r="Z225">
        <f>d11B!Z225</f>
        <v>999</v>
      </c>
    </row>
    <row r="226" spans="1:26">
      <c r="A226" t="str">
        <f>d11B!A226</f>
        <v>boron isotopes</v>
      </c>
      <c r="B226" t="str">
        <f>d11B!B226</f>
        <v xml:space="preserve">de la Vega </v>
      </c>
      <c r="C226">
        <f>d11B!C226</f>
        <v>2020</v>
      </c>
      <c r="D226" t="str">
        <f>d11B!D226</f>
        <v>10.1038/s41598-020-67154-8</v>
      </c>
      <c r="E226">
        <f>d11B!E226</f>
        <v>2744.51</v>
      </c>
      <c r="F226">
        <f>d11B!F226</f>
        <v>6</v>
      </c>
      <c r="G226">
        <f>d11B!G226</f>
        <v>6</v>
      </c>
      <c r="H226">
        <f>d11B!H226</f>
        <v>2.74451</v>
      </c>
      <c r="I226">
        <f>d11B!I226</f>
        <v>6.0000000000000001E-3</v>
      </c>
      <c r="J226">
        <f>d11B!J226</f>
        <v>6.0000000000000001E-3</v>
      </c>
      <c r="K226">
        <f>d11B!K226</f>
        <v>332.26078800205698</v>
      </c>
      <c r="L226">
        <f>d11B!L226</f>
        <v>62.765074841803028</v>
      </c>
      <c r="M226">
        <f>d11B!M226</f>
        <v>43.615696435103985</v>
      </c>
      <c r="N226" t="b">
        <f>d11B!N226</f>
        <v>1</v>
      </c>
      <c r="O226" t="b">
        <f>d11B!O226</f>
        <v>0</v>
      </c>
      <c r="P226" t="str">
        <f>d11B!P226</f>
        <v>NA</v>
      </c>
      <c r="Q226" t="str">
        <f>d11B!Q226</f>
        <v>NA</v>
      </c>
      <c r="R226" t="b">
        <f>d11B!R226</f>
        <v>0</v>
      </c>
      <c r="S226" t="str">
        <f>d11B!S226</f>
        <v>NA</v>
      </c>
      <c r="T226" t="b">
        <f>d11B!T226</f>
        <v>1</v>
      </c>
      <c r="U226" t="b">
        <f>d11B!U226</f>
        <v>0</v>
      </c>
      <c r="V226" t="str">
        <f>d11B!V226</f>
        <v>NA</v>
      </c>
      <c r="W226" t="str">
        <f>d11B!W226</f>
        <v>NA</v>
      </c>
      <c r="X226" t="b">
        <f>d11B!X226</f>
        <v>0</v>
      </c>
      <c r="Y226" t="str">
        <f>d11B!Y226</f>
        <v>added age uncertainty based on LR04</v>
      </c>
      <c r="Z226">
        <f>d11B!Z226</f>
        <v>999</v>
      </c>
    </row>
    <row r="227" spans="1:26">
      <c r="A227" t="str">
        <f>d11B!A227</f>
        <v>boron isotopes</v>
      </c>
      <c r="B227" t="str">
        <f>d11B!B227</f>
        <v xml:space="preserve">de la Vega </v>
      </c>
      <c r="C227">
        <f>d11B!C227</f>
        <v>2020</v>
      </c>
      <c r="D227" t="str">
        <f>d11B!D227</f>
        <v>10.1038/s41598-020-67154-8</v>
      </c>
      <c r="E227">
        <f>d11B!E227</f>
        <v>2751.11</v>
      </c>
      <c r="F227">
        <f>d11B!F227</f>
        <v>6</v>
      </c>
      <c r="G227">
        <f>d11B!G227</f>
        <v>6</v>
      </c>
      <c r="H227">
        <f>d11B!H227</f>
        <v>2.7511100000000002</v>
      </c>
      <c r="I227">
        <f>d11B!I227</f>
        <v>6.0000000000000001E-3</v>
      </c>
      <c r="J227">
        <f>d11B!J227</f>
        <v>6.0000000000000001E-3</v>
      </c>
      <c r="K227">
        <f>d11B!K227</f>
        <v>316.601778689475</v>
      </c>
      <c r="L227">
        <f>d11B!L227</f>
        <v>61.771938799307009</v>
      </c>
      <c r="M227">
        <f>d11B!M227</f>
        <v>44.896472085566018</v>
      </c>
      <c r="N227" t="b">
        <f>d11B!N227</f>
        <v>1</v>
      </c>
      <c r="O227" t="b">
        <f>d11B!O227</f>
        <v>0</v>
      </c>
      <c r="P227" t="str">
        <f>d11B!P227</f>
        <v>NA</v>
      </c>
      <c r="Q227" t="str">
        <f>d11B!Q227</f>
        <v>NA</v>
      </c>
      <c r="R227" t="b">
        <f>d11B!R227</f>
        <v>0</v>
      </c>
      <c r="S227" t="str">
        <f>d11B!S227</f>
        <v>NA</v>
      </c>
      <c r="T227" t="b">
        <f>d11B!T227</f>
        <v>1</v>
      </c>
      <c r="U227" t="b">
        <f>d11B!U227</f>
        <v>0</v>
      </c>
      <c r="V227" t="str">
        <f>d11B!V227</f>
        <v>NA</v>
      </c>
      <c r="W227" t="str">
        <f>d11B!W227</f>
        <v>NA</v>
      </c>
      <c r="X227" t="b">
        <f>d11B!X227</f>
        <v>0</v>
      </c>
      <c r="Y227" t="str">
        <f>d11B!Y227</f>
        <v>added age uncertainty based on LR04</v>
      </c>
      <c r="Z227">
        <f>d11B!Z227</f>
        <v>999</v>
      </c>
    </row>
    <row r="228" spans="1:26">
      <c r="A228" t="str">
        <f>d11B!A228</f>
        <v>boron isotopes</v>
      </c>
      <c r="B228" t="str">
        <f>d11B!B228</f>
        <v xml:space="preserve">de la Vega </v>
      </c>
      <c r="C228">
        <f>d11B!C228</f>
        <v>2020</v>
      </c>
      <c r="D228" t="str">
        <f>d11B!D228</f>
        <v>10.1038/s41598-020-67154-8</v>
      </c>
      <c r="E228">
        <f>d11B!E228</f>
        <v>2764.59</v>
      </c>
      <c r="F228">
        <f>d11B!F228</f>
        <v>6</v>
      </c>
      <c r="G228">
        <f>d11B!G228</f>
        <v>6</v>
      </c>
      <c r="H228">
        <f>d11B!H228</f>
        <v>2.7645900000000001</v>
      </c>
      <c r="I228">
        <f>d11B!I228</f>
        <v>6.0000000000000001E-3</v>
      </c>
      <c r="J228">
        <f>d11B!J228</f>
        <v>6.0000000000000001E-3</v>
      </c>
      <c r="K228">
        <f>d11B!K228</f>
        <v>356.67048346370501</v>
      </c>
      <c r="L228">
        <f>d11B!L228</f>
        <v>58.463745874362985</v>
      </c>
      <c r="M228">
        <f>d11B!M228</f>
        <v>53.428692070758018</v>
      </c>
      <c r="N228" t="b">
        <f>d11B!N228</f>
        <v>1</v>
      </c>
      <c r="O228" t="b">
        <f>d11B!O228</f>
        <v>0</v>
      </c>
      <c r="P228" t="str">
        <f>d11B!P228</f>
        <v>NA</v>
      </c>
      <c r="Q228" t="str">
        <f>d11B!Q228</f>
        <v>NA</v>
      </c>
      <c r="R228" t="b">
        <f>d11B!R228</f>
        <v>0</v>
      </c>
      <c r="S228" t="str">
        <f>d11B!S228</f>
        <v>NA</v>
      </c>
      <c r="T228" t="b">
        <f>d11B!T228</f>
        <v>1</v>
      </c>
      <c r="U228" t="b">
        <f>d11B!U228</f>
        <v>0</v>
      </c>
      <c r="V228" t="str">
        <f>d11B!V228</f>
        <v>NA</v>
      </c>
      <c r="W228" t="str">
        <f>d11B!W228</f>
        <v>NA</v>
      </c>
      <c r="X228" t="b">
        <f>d11B!X228</f>
        <v>0</v>
      </c>
      <c r="Y228" t="str">
        <f>d11B!Y228</f>
        <v>added age uncertainty based on LR04</v>
      </c>
      <c r="Z228">
        <f>d11B!Z228</f>
        <v>999</v>
      </c>
    </row>
    <row r="229" spans="1:26">
      <c r="A229" t="str">
        <f>d11B!A229</f>
        <v>boron isotopes</v>
      </c>
      <c r="B229" t="str">
        <f>d11B!B229</f>
        <v xml:space="preserve">de la Vega </v>
      </c>
      <c r="C229">
        <f>d11B!C229</f>
        <v>2020</v>
      </c>
      <c r="D229" t="str">
        <f>d11B!D229</f>
        <v>10.1038/s41598-020-67154-8</v>
      </c>
      <c r="E229">
        <f>d11B!E229</f>
        <v>2778.07</v>
      </c>
      <c r="F229">
        <f>d11B!F229</f>
        <v>6</v>
      </c>
      <c r="G229">
        <f>d11B!G229</f>
        <v>6</v>
      </c>
      <c r="H229">
        <f>d11B!H229</f>
        <v>2.77807</v>
      </c>
      <c r="I229">
        <f>d11B!I229</f>
        <v>6.0000000000000001E-3</v>
      </c>
      <c r="J229">
        <f>d11B!J229</f>
        <v>6.0000000000000001E-3</v>
      </c>
      <c r="K229">
        <f>d11B!K229</f>
        <v>278.78913854684498</v>
      </c>
      <c r="L229">
        <f>d11B!L229</f>
        <v>51.528762379947011</v>
      </c>
      <c r="M229">
        <f>d11B!M229</f>
        <v>38.42964452038197</v>
      </c>
      <c r="N229" t="b">
        <f>d11B!N229</f>
        <v>1</v>
      </c>
      <c r="O229" t="b">
        <f>d11B!O229</f>
        <v>0</v>
      </c>
      <c r="P229" t="str">
        <f>d11B!P229</f>
        <v>NA</v>
      </c>
      <c r="Q229" t="str">
        <f>d11B!Q229</f>
        <v>NA</v>
      </c>
      <c r="R229" t="b">
        <f>d11B!R229</f>
        <v>0</v>
      </c>
      <c r="S229" t="str">
        <f>d11B!S229</f>
        <v>NA</v>
      </c>
      <c r="T229" t="b">
        <f>d11B!T229</f>
        <v>1</v>
      </c>
      <c r="U229" t="b">
        <f>d11B!U229</f>
        <v>0</v>
      </c>
      <c r="V229" t="str">
        <f>d11B!V229</f>
        <v>NA</v>
      </c>
      <c r="W229" t="str">
        <f>d11B!W229</f>
        <v>NA</v>
      </c>
      <c r="X229" t="b">
        <f>d11B!X229</f>
        <v>0</v>
      </c>
      <c r="Y229" t="str">
        <f>d11B!Y229</f>
        <v>added age uncertainty based on LR04</v>
      </c>
      <c r="Z229">
        <f>d11B!Z229</f>
        <v>999</v>
      </c>
    </row>
    <row r="230" spans="1:26">
      <c r="A230" t="str">
        <f>d11B!A230</f>
        <v>boron isotopes</v>
      </c>
      <c r="B230" t="str">
        <f>d11B!B230</f>
        <v xml:space="preserve">de la Vega </v>
      </c>
      <c r="C230">
        <f>d11B!C230</f>
        <v>2020</v>
      </c>
      <c r="D230" t="str">
        <f>d11B!D230</f>
        <v>10.1038/s41598-020-67154-8</v>
      </c>
      <c r="E230">
        <f>d11B!E230</f>
        <v>2799.52</v>
      </c>
      <c r="F230">
        <f>d11B!F230</f>
        <v>6</v>
      </c>
      <c r="G230">
        <f>d11B!G230</f>
        <v>6</v>
      </c>
      <c r="H230">
        <f>d11B!H230</f>
        <v>2.7995199999999998</v>
      </c>
      <c r="I230">
        <f>d11B!I230</f>
        <v>6.0000000000000001E-3</v>
      </c>
      <c r="J230">
        <f>d11B!J230</f>
        <v>6.0000000000000001E-3</v>
      </c>
      <c r="K230">
        <f>d11B!K230</f>
        <v>280.10262245420898</v>
      </c>
      <c r="L230">
        <f>d11B!L230</f>
        <v>52.859503199523999</v>
      </c>
      <c r="M230">
        <f>d11B!M230</f>
        <v>39.252637666340974</v>
      </c>
      <c r="N230" t="b">
        <f>d11B!N230</f>
        <v>1</v>
      </c>
      <c r="O230" t="b">
        <f>d11B!O230</f>
        <v>0</v>
      </c>
      <c r="P230" t="str">
        <f>d11B!P230</f>
        <v>NA</v>
      </c>
      <c r="Q230" t="str">
        <f>d11B!Q230</f>
        <v>NA</v>
      </c>
      <c r="R230" t="b">
        <f>d11B!R230</f>
        <v>0</v>
      </c>
      <c r="S230" t="str">
        <f>d11B!S230</f>
        <v>NA</v>
      </c>
      <c r="T230" t="b">
        <f>d11B!T230</f>
        <v>1</v>
      </c>
      <c r="U230" t="b">
        <f>d11B!U230</f>
        <v>0</v>
      </c>
      <c r="V230" t="str">
        <f>d11B!V230</f>
        <v>NA</v>
      </c>
      <c r="W230" t="str">
        <f>d11B!W230</f>
        <v>NA</v>
      </c>
      <c r="X230" t="b">
        <f>d11B!X230</f>
        <v>0</v>
      </c>
      <c r="Y230" t="str">
        <f>d11B!Y230</f>
        <v>added age uncertainty based on LR04</v>
      </c>
      <c r="Z230">
        <f>d11B!Z230</f>
        <v>999</v>
      </c>
    </row>
    <row r="231" spans="1:26">
      <c r="A231" t="str">
        <f>d11B!A231</f>
        <v>boron isotopes</v>
      </c>
      <c r="B231" t="str">
        <f>d11B!B231</f>
        <v xml:space="preserve">de la Vega </v>
      </c>
      <c r="C231">
        <f>d11B!C231</f>
        <v>2020</v>
      </c>
      <c r="D231" t="str">
        <f>d11B!D231</f>
        <v>10.1038/s41598-020-67154-8</v>
      </c>
      <c r="E231">
        <f>d11B!E231</f>
        <v>2821.86</v>
      </c>
      <c r="F231">
        <f>d11B!F231</f>
        <v>6</v>
      </c>
      <c r="G231">
        <f>d11B!G231</f>
        <v>6</v>
      </c>
      <c r="H231">
        <f>d11B!H231</f>
        <v>2.82186</v>
      </c>
      <c r="I231">
        <f>d11B!I231</f>
        <v>6.0000000000000001E-3</v>
      </c>
      <c r="J231">
        <f>d11B!J231</f>
        <v>6.0000000000000001E-3</v>
      </c>
      <c r="K231">
        <f>d11B!K231</f>
        <v>314.09618167618299</v>
      </c>
      <c r="L231">
        <f>d11B!L231</f>
        <v>58.905814167577034</v>
      </c>
      <c r="M231">
        <f>d11B!M231</f>
        <v>42.750895436324981</v>
      </c>
      <c r="N231" t="b">
        <f>d11B!N231</f>
        <v>1</v>
      </c>
      <c r="O231" t="b">
        <f>d11B!O231</f>
        <v>0</v>
      </c>
      <c r="P231" t="str">
        <f>d11B!P231</f>
        <v>NA</v>
      </c>
      <c r="Q231" t="str">
        <f>d11B!Q231</f>
        <v>NA</v>
      </c>
      <c r="R231" t="b">
        <f>d11B!R231</f>
        <v>0</v>
      </c>
      <c r="S231" t="str">
        <f>d11B!S231</f>
        <v>NA</v>
      </c>
      <c r="T231" t="b">
        <f>d11B!T231</f>
        <v>1</v>
      </c>
      <c r="U231" t="b">
        <f>d11B!U231</f>
        <v>0</v>
      </c>
      <c r="V231" t="str">
        <f>d11B!V231</f>
        <v>NA</v>
      </c>
      <c r="W231" t="str">
        <f>d11B!W231</f>
        <v>NA</v>
      </c>
      <c r="X231" t="b">
        <f>d11B!X231</f>
        <v>0</v>
      </c>
      <c r="Y231" t="str">
        <f>d11B!Y231</f>
        <v>added age uncertainty based on LR04</v>
      </c>
      <c r="Z231">
        <f>d11B!Z231</f>
        <v>999</v>
      </c>
    </row>
    <row r="232" spans="1:26">
      <c r="A232" t="str">
        <f>d11B!A232</f>
        <v>boron isotopes</v>
      </c>
      <c r="B232" t="str">
        <f>d11B!B232</f>
        <v xml:space="preserve">de la Vega </v>
      </c>
      <c r="C232">
        <f>d11B!C232</f>
        <v>2020</v>
      </c>
      <c r="D232" t="str">
        <f>d11B!D232</f>
        <v>10.1038/s41598-020-67154-8</v>
      </c>
      <c r="E232">
        <f>d11B!E232</f>
        <v>2823.45</v>
      </c>
      <c r="F232">
        <f>d11B!F232</f>
        <v>6</v>
      </c>
      <c r="G232">
        <f>d11B!G232</f>
        <v>6</v>
      </c>
      <c r="H232">
        <f>d11B!H232</f>
        <v>2.8234499999999998</v>
      </c>
      <c r="I232">
        <f>d11B!I232</f>
        <v>6.0000000000000001E-3</v>
      </c>
      <c r="J232">
        <f>d11B!J232</f>
        <v>6.0000000000000001E-3</v>
      </c>
      <c r="K232">
        <f>d11B!K232</f>
        <v>352.264276294225</v>
      </c>
      <c r="L232">
        <f>d11B!L232</f>
        <v>80.823522946792025</v>
      </c>
      <c r="M232">
        <f>d11B!M232</f>
        <v>56.040548223517987</v>
      </c>
      <c r="N232" t="b">
        <f>d11B!N232</f>
        <v>1</v>
      </c>
      <c r="O232" t="b">
        <f>d11B!O232</f>
        <v>0</v>
      </c>
      <c r="P232" t="str">
        <f>d11B!P232</f>
        <v>NA</v>
      </c>
      <c r="Q232" t="str">
        <f>d11B!Q232</f>
        <v>NA</v>
      </c>
      <c r="R232" t="b">
        <f>d11B!R232</f>
        <v>0</v>
      </c>
      <c r="S232" t="str">
        <f>d11B!S232</f>
        <v>NA</v>
      </c>
      <c r="T232" t="b">
        <f>d11B!T232</f>
        <v>1</v>
      </c>
      <c r="U232" t="b">
        <f>d11B!U232</f>
        <v>0</v>
      </c>
      <c r="V232" t="str">
        <f>d11B!V232</f>
        <v>NA</v>
      </c>
      <c r="W232" t="str">
        <f>d11B!W232</f>
        <v>NA</v>
      </c>
      <c r="X232" t="b">
        <f>d11B!X232</f>
        <v>0</v>
      </c>
      <c r="Y232" t="str">
        <f>d11B!Y232</f>
        <v>added age uncertainty based on LR04</v>
      </c>
      <c r="Z232">
        <f>d11B!Z232</f>
        <v>999</v>
      </c>
    </row>
    <row r="233" spans="1:26">
      <c r="A233" t="str">
        <f>d11B!A233</f>
        <v>boron isotopes</v>
      </c>
      <c r="B233" t="str">
        <f>d11B!B233</f>
        <v xml:space="preserve">de la Vega </v>
      </c>
      <c r="C233">
        <f>d11B!C233</f>
        <v>2020</v>
      </c>
      <c r="D233" t="str">
        <f>d11B!D233</f>
        <v>10.1038/s41598-020-67154-8</v>
      </c>
      <c r="E233">
        <f>d11B!E233</f>
        <v>2832.34</v>
      </c>
      <c r="F233">
        <f>d11B!F233</f>
        <v>6</v>
      </c>
      <c r="G233">
        <f>d11B!G233</f>
        <v>6</v>
      </c>
      <c r="H233">
        <f>d11B!H233</f>
        <v>2.8323400000000003</v>
      </c>
      <c r="I233">
        <f>d11B!I233</f>
        <v>6.0000000000000001E-3</v>
      </c>
      <c r="J233">
        <f>d11B!J233</f>
        <v>6.0000000000000001E-3</v>
      </c>
      <c r="K233">
        <f>d11B!K233</f>
        <v>376.24514168444301</v>
      </c>
      <c r="L233">
        <f>d11B!L233</f>
        <v>72.541509650691012</v>
      </c>
      <c r="M233">
        <f>d11B!M233</f>
        <v>49.577801178103016</v>
      </c>
      <c r="N233" t="b">
        <f>d11B!N233</f>
        <v>1</v>
      </c>
      <c r="O233" t="b">
        <f>d11B!O233</f>
        <v>0</v>
      </c>
      <c r="P233" t="str">
        <f>d11B!P233</f>
        <v>NA</v>
      </c>
      <c r="Q233" t="str">
        <f>d11B!Q233</f>
        <v>NA</v>
      </c>
      <c r="R233" t="b">
        <f>d11B!R233</f>
        <v>0</v>
      </c>
      <c r="S233" t="str">
        <f>d11B!S233</f>
        <v>NA</v>
      </c>
      <c r="T233" t="b">
        <f>d11B!T233</f>
        <v>1</v>
      </c>
      <c r="U233" t="b">
        <f>d11B!U233</f>
        <v>0</v>
      </c>
      <c r="V233" t="str">
        <f>d11B!V233</f>
        <v>NA</v>
      </c>
      <c r="W233" t="str">
        <f>d11B!W233</f>
        <v>NA</v>
      </c>
      <c r="X233" t="b">
        <f>d11B!X233</f>
        <v>0</v>
      </c>
      <c r="Y233" t="str">
        <f>d11B!Y233</f>
        <v>added age uncertainty based on LR04</v>
      </c>
      <c r="Z233">
        <f>d11B!Z233</f>
        <v>999</v>
      </c>
    </row>
    <row r="234" spans="1:26">
      <c r="A234" t="str">
        <f>d11B!A234</f>
        <v>boron isotopes</v>
      </c>
      <c r="B234" t="str">
        <f>d11B!B234</f>
        <v xml:space="preserve">de la Vega </v>
      </c>
      <c r="C234">
        <f>d11B!C234</f>
        <v>2020</v>
      </c>
      <c r="D234" t="str">
        <f>d11B!D234</f>
        <v>10.1038/s41598-020-67154-8</v>
      </c>
      <c r="E234">
        <f>d11B!E234</f>
        <v>2845.05</v>
      </c>
      <c r="F234">
        <f>d11B!F234</f>
        <v>6</v>
      </c>
      <c r="G234">
        <f>d11B!G234</f>
        <v>6</v>
      </c>
      <c r="H234">
        <f>d11B!H234</f>
        <v>2.8450500000000001</v>
      </c>
      <c r="I234">
        <f>d11B!I234</f>
        <v>6.0000000000000001E-3</v>
      </c>
      <c r="J234">
        <f>d11B!J234</f>
        <v>6.0000000000000001E-3</v>
      </c>
      <c r="K234">
        <f>d11B!K234</f>
        <v>308.98562100530802</v>
      </c>
      <c r="L234">
        <f>d11B!L234</f>
        <v>52.044616272393966</v>
      </c>
      <c r="M234">
        <f>d11B!M234</f>
        <v>48.121439241784003</v>
      </c>
      <c r="N234" t="b">
        <f>d11B!N234</f>
        <v>1</v>
      </c>
      <c r="O234" t="b">
        <f>d11B!O234</f>
        <v>0</v>
      </c>
      <c r="P234" t="str">
        <f>d11B!P234</f>
        <v>NA</v>
      </c>
      <c r="Q234" t="str">
        <f>d11B!Q234</f>
        <v>NA</v>
      </c>
      <c r="R234" t="b">
        <f>d11B!R234</f>
        <v>0</v>
      </c>
      <c r="S234" t="str">
        <f>d11B!S234</f>
        <v>NA</v>
      </c>
      <c r="T234" t="b">
        <f>d11B!T234</f>
        <v>1</v>
      </c>
      <c r="U234" t="b">
        <f>d11B!U234</f>
        <v>0</v>
      </c>
      <c r="V234" t="str">
        <f>d11B!V234</f>
        <v>NA</v>
      </c>
      <c r="W234" t="str">
        <f>d11B!W234</f>
        <v>NA</v>
      </c>
      <c r="X234" t="b">
        <f>d11B!X234</f>
        <v>0</v>
      </c>
      <c r="Y234" t="str">
        <f>d11B!Y234</f>
        <v>added age uncertainty based on LR04</v>
      </c>
      <c r="Z234">
        <f>d11B!Z234</f>
        <v>999</v>
      </c>
    </row>
    <row r="235" spans="1:26">
      <c r="A235" t="str">
        <f>d11B!A235</f>
        <v>boron isotopes</v>
      </c>
      <c r="B235" t="str">
        <f>d11B!B235</f>
        <v xml:space="preserve">de la Vega </v>
      </c>
      <c r="C235">
        <f>d11B!C235</f>
        <v>2020</v>
      </c>
      <c r="D235" t="str">
        <f>d11B!D235</f>
        <v>10.1038/s41598-020-67154-8</v>
      </c>
      <c r="E235">
        <f>d11B!E235</f>
        <v>2882.85</v>
      </c>
      <c r="F235">
        <f>d11B!F235</f>
        <v>6</v>
      </c>
      <c r="G235">
        <f>d11B!G235</f>
        <v>6</v>
      </c>
      <c r="H235">
        <f>d11B!H235</f>
        <v>2.8828499999999999</v>
      </c>
      <c r="I235">
        <f>d11B!I235</f>
        <v>6.0000000000000001E-3</v>
      </c>
      <c r="J235">
        <f>d11B!J235</f>
        <v>6.0000000000000001E-3</v>
      </c>
      <c r="K235">
        <f>d11B!K235</f>
        <v>421.06372128584297</v>
      </c>
      <c r="L235">
        <f>d11B!L235</f>
        <v>88.147899117180032</v>
      </c>
      <c r="M235">
        <f>d11B!M235</f>
        <v>54.421012639299988</v>
      </c>
      <c r="N235" t="b">
        <f>d11B!N235</f>
        <v>1</v>
      </c>
      <c r="O235" t="b">
        <f>d11B!O235</f>
        <v>0</v>
      </c>
      <c r="P235" t="str">
        <f>d11B!P235</f>
        <v>NA</v>
      </c>
      <c r="Q235" t="str">
        <f>d11B!Q235</f>
        <v>NA</v>
      </c>
      <c r="R235" t="b">
        <f>d11B!R235</f>
        <v>0</v>
      </c>
      <c r="S235" t="str">
        <f>d11B!S235</f>
        <v>NA</v>
      </c>
      <c r="T235" t="b">
        <f>d11B!T235</f>
        <v>1</v>
      </c>
      <c r="U235" t="b">
        <f>d11B!U235</f>
        <v>0</v>
      </c>
      <c r="V235" t="str">
        <f>d11B!V235</f>
        <v>NA</v>
      </c>
      <c r="W235" t="str">
        <f>d11B!W235</f>
        <v>NA</v>
      </c>
      <c r="X235" t="b">
        <f>d11B!X235</f>
        <v>0</v>
      </c>
      <c r="Y235" t="str">
        <f>d11B!Y235</f>
        <v>added age uncertainty based on LR04</v>
      </c>
      <c r="Z235">
        <f>d11B!Z235</f>
        <v>999</v>
      </c>
    </row>
    <row r="236" spans="1:26">
      <c r="A236" t="str">
        <f>d11B!A236</f>
        <v>boron isotopes</v>
      </c>
      <c r="B236" t="str">
        <f>d11B!B236</f>
        <v xml:space="preserve">de la Vega </v>
      </c>
      <c r="C236">
        <f>d11B!C236</f>
        <v>2020</v>
      </c>
      <c r="D236" t="str">
        <f>d11B!D236</f>
        <v>10.1038/s41598-020-67154-8</v>
      </c>
      <c r="E236">
        <f>d11B!E236</f>
        <v>2916.2</v>
      </c>
      <c r="F236">
        <f>d11B!F236</f>
        <v>6</v>
      </c>
      <c r="G236">
        <f>d11B!G236</f>
        <v>6</v>
      </c>
      <c r="H236">
        <f>d11B!H236</f>
        <v>2.9161999999999999</v>
      </c>
      <c r="I236">
        <f>d11B!I236</f>
        <v>6.0000000000000001E-3</v>
      </c>
      <c r="J236">
        <f>d11B!J236</f>
        <v>6.0000000000000001E-3</v>
      </c>
      <c r="K236">
        <f>d11B!K236</f>
        <v>365.88961518101502</v>
      </c>
      <c r="L236">
        <f>d11B!L236</f>
        <v>60.222307772198974</v>
      </c>
      <c r="M236">
        <f>d11B!M236</f>
        <v>54.424624129964002</v>
      </c>
      <c r="N236" t="b">
        <f>d11B!N236</f>
        <v>1</v>
      </c>
      <c r="O236" t="b">
        <f>d11B!O236</f>
        <v>0</v>
      </c>
      <c r="P236" t="str">
        <f>d11B!P236</f>
        <v>NA</v>
      </c>
      <c r="Q236" t="str">
        <f>d11B!Q236</f>
        <v>NA</v>
      </c>
      <c r="R236" t="b">
        <f>d11B!R236</f>
        <v>0</v>
      </c>
      <c r="S236" t="str">
        <f>d11B!S236</f>
        <v>NA</v>
      </c>
      <c r="T236" t="b">
        <f>d11B!T236</f>
        <v>1</v>
      </c>
      <c r="U236" t="b">
        <f>d11B!U236</f>
        <v>0</v>
      </c>
      <c r="V236" t="str">
        <f>d11B!V236</f>
        <v>NA</v>
      </c>
      <c r="W236" t="str">
        <f>d11B!W236</f>
        <v>NA</v>
      </c>
      <c r="X236" t="b">
        <f>d11B!X236</f>
        <v>0</v>
      </c>
      <c r="Y236" t="str">
        <f>d11B!Y236</f>
        <v>added age uncertainty based on LR04</v>
      </c>
      <c r="Z236">
        <f>d11B!Z236</f>
        <v>999</v>
      </c>
    </row>
    <row r="237" spans="1:26">
      <c r="A237" t="str">
        <f>d11B!A237</f>
        <v>boron isotopes</v>
      </c>
      <c r="B237" t="str">
        <f>d11B!B237</f>
        <v xml:space="preserve">de la Vega </v>
      </c>
      <c r="C237">
        <f>d11B!C237</f>
        <v>2020</v>
      </c>
      <c r="D237" t="str">
        <f>d11B!D237</f>
        <v>10.1038/s41598-020-67154-8</v>
      </c>
      <c r="E237">
        <f>d11B!E237</f>
        <v>2927</v>
      </c>
      <c r="F237">
        <f>d11B!F237</f>
        <v>6</v>
      </c>
      <c r="G237">
        <f>d11B!G237</f>
        <v>6</v>
      </c>
      <c r="H237">
        <f>d11B!H237</f>
        <v>2.927</v>
      </c>
      <c r="I237">
        <f>d11B!I237</f>
        <v>6.0000000000000001E-3</v>
      </c>
      <c r="J237">
        <f>d11B!J237</f>
        <v>6.0000000000000001E-3</v>
      </c>
      <c r="K237">
        <f>d11B!K237</f>
        <v>362.80876537027399</v>
      </c>
      <c r="L237">
        <f>d11B!L237</f>
        <v>68.267819752112985</v>
      </c>
      <c r="M237">
        <f>d11B!M237</f>
        <v>49.55858814768601</v>
      </c>
      <c r="N237" t="b">
        <f>d11B!N237</f>
        <v>1</v>
      </c>
      <c r="O237" t="b">
        <f>d11B!O237</f>
        <v>0</v>
      </c>
      <c r="P237" t="str">
        <f>d11B!P237</f>
        <v>NA</v>
      </c>
      <c r="Q237" t="str">
        <f>d11B!Q237</f>
        <v>NA</v>
      </c>
      <c r="R237" t="b">
        <f>d11B!R237</f>
        <v>0</v>
      </c>
      <c r="S237" t="str">
        <f>d11B!S237</f>
        <v>NA</v>
      </c>
      <c r="T237" t="b">
        <f>d11B!T237</f>
        <v>1</v>
      </c>
      <c r="U237" t="b">
        <f>d11B!U237</f>
        <v>0</v>
      </c>
      <c r="V237" t="str">
        <f>d11B!V237</f>
        <v>NA</v>
      </c>
      <c r="W237" t="str">
        <f>d11B!W237</f>
        <v>NA</v>
      </c>
      <c r="X237" t="b">
        <f>d11B!X237</f>
        <v>0</v>
      </c>
      <c r="Y237" t="str">
        <f>d11B!Y237</f>
        <v>added age uncertainty based on LR04</v>
      </c>
      <c r="Z237">
        <f>d11B!Z237</f>
        <v>999</v>
      </c>
    </row>
    <row r="238" spans="1:26">
      <c r="A238" t="str">
        <f>d11B!A238</f>
        <v>boron isotopes</v>
      </c>
      <c r="B238" t="str">
        <f>d11B!B238</f>
        <v xml:space="preserve">de la Vega </v>
      </c>
      <c r="C238">
        <f>d11B!C238</f>
        <v>2020</v>
      </c>
      <c r="D238" t="str">
        <f>d11B!D238</f>
        <v>10.1038/s41598-020-67154-8</v>
      </c>
      <c r="E238">
        <f>d11B!E238</f>
        <v>2942.97</v>
      </c>
      <c r="F238">
        <f>d11B!F238</f>
        <v>6</v>
      </c>
      <c r="G238">
        <f>d11B!G238</f>
        <v>6</v>
      </c>
      <c r="H238">
        <f>d11B!H238</f>
        <v>2.9429699999999999</v>
      </c>
      <c r="I238">
        <f>d11B!I238</f>
        <v>6.0000000000000001E-3</v>
      </c>
      <c r="J238">
        <f>d11B!J238</f>
        <v>6.0000000000000001E-3</v>
      </c>
      <c r="K238">
        <f>d11B!K238</f>
        <v>331.44786001764999</v>
      </c>
      <c r="L238">
        <f>d11B!L238</f>
        <v>60.289528352381012</v>
      </c>
      <c r="M238">
        <f>d11B!M238</f>
        <v>45.726095863116996</v>
      </c>
      <c r="N238" t="b">
        <f>d11B!N238</f>
        <v>1</v>
      </c>
      <c r="O238" t="b">
        <f>d11B!O238</f>
        <v>0</v>
      </c>
      <c r="P238" t="str">
        <f>d11B!P238</f>
        <v>NA</v>
      </c>
      <c r="Q238" t="str">
        <f>d11B!Q238</f>
        <v>NA</v>
      </c>
      <c r="R238" t="b">
        <f>d11B!R238</f>
        <v>0</v>
      </c>
      <c r="S238" t="str">
        <f>d11B!S238</f>
        <v>NA</v>
      </c>
      <c r="T238" t="b">
        <f>d11B!T238</f>
        <v>1</v>
      </c>
      <c r="U238" t="b">
        <f>d11B!U238</f>
        <v>0</v>
      </c>
      <c r="V238" t="str">
        <f>d11B!V238</f>
        <v>NA</v>
      </c>
      <c r="W238" t="str">
        <f>d11B!W238</f>
        <v>NA</v>
      </c>
      <c r="X238" t="b">
        <f>d11B!X238</f>
        <v>0</v>
      </c>
      <c r="Y238" t="str">
        <f>d11B!Y238</f>
        <v>added age uncertainty based on LR04</v>
      </c>
      <c r="Z238">
        <f>d11B!Z238</f>
        <v>999</v>
      </c>
    </row>
    <row r="239" spans="1:26">
      <c r="A239" t="str">
        <f>d11B!A239</f>
        <v>boron isotopes</v>
      </c>
      <c r="B239" t="str">
        <f>d11B!B239</f>
        <v xml:space="preserve">de la Vega </v>
      </c>
      <c r="C239">
        <f>d11B!C239</f>
        <v>2020</v>
      </c>
      <c r="D239" t="str">
        <f>d11B!D239</f>
        <v>10.1038/s41598-020-67154-8</v>
      </c>
      <c r="E239">
        <f>d11B!E239</f>
        <v>2950.22</v>
      </c>
      <c r="F239">
        <f>d11B!F239</f>
        <v>6</v>
      </c>
      <c r="G239">
        <f>d11B!G239</f>
        <v>6</v>
      </c>
      <c r="H239">
        <f>d11B!H239</f>
        <v>2.9502199999999998</v>
      </c>
      <c r="I239">
        <f>d11B!I239</f>
        <v>6.0000000000000001E-3</v>
      </c>
      <c r="J239">
        <f>d11B!J239</f>
        <v>6.0000000000000001E-3</v>
      </c>
      <c r="K239">
        <f>d11B!K239</f>
        <v>350.05923370373699</v>
      </c>
      <c r="L239">
        <f>d11B!L239</f>
        <v>64.548265475398011</v>
      </c>
      <c r="M239">
        <f>d11B!M239</f>
        <v>50.088853129563006</v>
      </c>
      <c r="N239" t="b">
        <f>d11B!N239</f>
        <v>1</v>
      </c>
      <c r="O239" t="b">
        <f>d11B!O239</f>
        <v>0</v>
      </c>
      <c r="P239" t="str">
        <f>d11B!P239</f>
        <v>NA</v>
      </c>
      <c r="Q239" t="str">
        <f>d11B!Q239</f>
        <v>NA</v>
      </c>
      <c r="R239" t="b">
        <f>d11B!R239</f>
        <v>0</v>
      </c>
      <c r="S239" t="str">
        <f>d11B!S239</f>
        <v>NA</v>
      </c>
      <c r="T239" t="b">
        <f>d11B!T239</f>
        <v>1</v>
      </c>
      <c r="U239" t="b">
        <f>d11B!U239</f>
        <v>0</v>
      </c>
      <c r="V239" t="str">
        <f>d11B!V239</f>
        <v>NA</v>
      </c>
      <c r="W239" t="str">
        <f>d11B!W239</f>
        <v>NA</v>
      </c>
      <c r="X239" t="b">
        <f>d11B!X239</f>
        <v>0</v>
      </c>
      <c r="Y239" t="str">
        <f>d11B!Y239</f>
        <v>added age uncertainty based on LR04</v>
      </c>
      <c r="Z239">
        <f>d11B!Z239</f>
        <v>999</v>
      </c>
    </row>
    <row r="240" spans="1:26">
      <c r="A240" t="str">
        <f>d11B!A240</f>
        <v>boron isotopes</v>
      </c>
      <c r="B240" t="str">
        <f>d11B!B240</f>
        <v xml:space="preserve">de la Vega </v>
      </c>
      <c r="C240">
        <f>d11B!C240</f>
        <v>2020</v>
      </c>
      <c r="D240" t="str">
        <f>d11B!D240</f>
        <v>10.1038/s41598-020-67154-8</v>
      </c>
      <c r="E240">
        <f>d11B!E240</f>
        <v>2950.22</v>
      </c>
      <c r="F240">
        <f>d11B!F240</f>
        <v>6</v>
      </c>
      <c r="G240">
        <f>d11B!G240</f>
        <v>6</v>
      </c>
      <c r="H240">
        <f>d11B!H240</f>
        <v>2.9502199999999998</v>
      </c>
      <c r="I240">
        <f>d11B!I240</f>
        <v>6.0000000000000001E-3</v>
      </c>
      <c r="J240">
        <f>d11B!J240</f>
        <v>6.0000000000000001E-3</v>
      </c>
      <c r="K240">
        <f>d11B!K240</f>
        <v>391.957652565731</v>
      </c>
      <c r="L240">
        <f>d11B!L240</f>
        <v>93.496084296325023</v>
      </c>
      <c r="M240">
        <f>d11B!M240</f>
        <v>56.268294058114009</v>
      </c>
      <c r="N240" t="b">
        <f>d11B!N240</f>
        <v>1</v>
      </c>
      <c r="O240" t="b">
        <f>d11B!O240</f>
        <v>0</v>
      </c>
      <c r="P240" t="str">
        <f>d11B!P240</f>
        <v>NA</v>
      </c>
      <c r="Q240" t="str">
        <f>d11B!Q240</f>
        <v>NA</v>
      </c>
      <c r="R240" t="b">
        <f>d11B!R240</f>
        <v>0</v>
      </c>
      <c r="S240" t="str">
        <f>d11B!S240</f>
        <v>NA</v>
      </c>
      <c r="T240" t="b">
        <f>d11B!T240</f>
        <v>1</v>
      </c>
      <c r="U240" t="b">
        <f>d11B!U240</f>
        <v>0</v>
      </c>
      <c r="V240" t="str">
        <f>d11B!V240</f>
        <v>NA</v>
      </c>
      <c r="W240" t="str">
        <f>d11B!W240</f>
        <v>NA</v>
      </c>
      <c r="X240" t="b">
        <f>d11B!X240</f>
        <v>0</v>
      </c>
      <c r="Y240" t="str">
        <f>d11B!Y240</f>
        <v>added age uncertainty based on LR04</v>
      </c>
      <c r="Z240">
        <f>d11B!Z240</f>
        <v>999</v>
      </c>
    </row>
    <row r="241" spans="1:26">
      <c r="A241" t="str">
        <f>d11B!A241</f>
        <v>boron isotopes</v>
      </c>
      <c r="B241" t="str">
        <f>d11B!B241</f>
        <v xml:space="preserve">de la Vega </v>
      </c>
      <c r="C241">
        <f>d11B!C241</f>
        <v>2020</v>
      </c>
      <c r="D241" t="str">
        <f>d11B!D241</f>
        <v>10.1038/s41598-020-67154-8</v>
      </c>
      <c r="E241">
        <f>d11B!E241</f>
        <v>2956.69</v>
      </c>
      <c r="F241">
        <f>d11B!F241</f>
        <v>6</v>
      </c>
      <c r="G241">
        <f>d11B!G241</f>
        <v>6</v>
      </c>
      <c r="H241">
        <f>d11B!H241</f>
        <v>2.95669</v>
      </c>
      <c r="I241">
        <f>d11B!I241</f>
        <v>6.0000000000000001E-3</v>
      </c>
      <c r="J241">
        <f>d11B!J241</f>
        <v>6.0000000000000001E-3</v>
      </c>
      <c r="K241">
        <f>d11B!K241</f>
        <v>341.78724684266803</v>
      </c>
      <c r="L241">
        <f>d11B!L241</f>
        <v>59.583527473396998</v>
      </c>
      <c r="M241">
        <f>d11B!M241</f>
        <v>48.276440464160032</v>
      </c>
      <c r="N241" t="b">
        <f>d11B!N241</f>
        <v>1</v>
      </c>
      <c r="O241" t="b">
        <f>d11B!O241</f>
        <v>0</v>
      </c>
      <c r="P241" t="str">
        <f>d11B!P241</f>
        <v>NA</v>
      </c>
      <c r="Q241" t="str">
        <f>d11B!Q241</f>
        <v>NA</v>
      </c>
      <c r="R241" t="b">
        <f>d11B!R241</f>
        <v>0</v>
      </c>
      <c r="S241" t="str">
        <f>d11B!S241</f>
        <v>NA</v>
      </c>
      <c r="T241" t="b">
        <f>d11B!T241</f>
        <v>1</v>
      </c>
      <c r="U241" t="b">
        <f>d11B!U241</f>
        <v>0</v>
      </c>
      <c r="V241" t="str">
        <f>d11B!V241</f>
        <v>NA</v>
      </c>
      <c r="W241" t="str">
        <f>d11B!W241</f>
        <v>NA</v>
      </c>
      <c r="X241" t="b">
        <f>d11B!X241</f>
        <v>0</v>
      </c>
      <c r="Y241" t="str">
        <f>d11B!Y241</f>
        <v>added age uncertainty based on LR04</v>
      </c>
      <c r="Z241">
        <f>d11B!Z241</f>
        <v>999</v>
      </c>
    </row>
    <row r="242" spans="1:26">
      <c r="A242" t="str">
        <f>d11B!A242</f>
        <v>boron isotopes</v>
      </c>
      <c r="B242" t="str">
        <f>d11B!B242</f>
        <v xml:space="preserve">de la Vega </v>
      </c>
      <c r="C242">
        <f>d11B!C242</f>
        <v>2020</v>
      </c>
      <c r="D242" t="str">
        <f>d11B!D242</f>
        <v>10.1038/s41598-020-67154-8</v>
      </c>
      <c r="E242">
        <f>d11B!E242</f>
        <v>2971.7</v>
      </c>
      <c r="F242">
        <f>d11B!F242</f>
        <v>6</v>
      </c>
      <c r="G242">
        <f>d11B!G242</f>
        <v>6</v>
      </c>
      <c r="H242">
        <f>d11B!H242</f>
        <v>2.9716999999999998</v>
      </c>
      <c r="I242">
        <f>d11B!I242</f>
        <v>6.0000000000000001E-3</v>
      </c>
      <c r="J242">
        <f>d11B!J242</f>
        <v>6.0000000000000001E-3</v>
      </c>
      <c r="K242">
        <f>d11B!K242</f>
        <v>323.36521560076397</v>
      </c>
      <c r="L242">
        <f>d11B!L242</f>
        <v>57.933992610316011</v>
      </c>
      <c r="M242">
        <f>d11B!M242</f>
        <v>44.969144847124994</v>
      </c>
      <c r="N242" t="b">
        <f>d11B!N242</f>
        <v>1</v>
      </c>
      <c r="O242" t="b">
        <f>d11B!O242</f>
        <v>0</v>
      </c>
      <c r="P242" t="str">
        <f>d11B!P242</f>
        <v>NA</v>
      </c>
      <c r="Q242" t="str">
        <f>d11B!Q242</f>
        <v>NA</v>
      </c>
      <c r="R242" t="b">
        <f>d11B!R242</f>
        <v>0</v>
      </c>
      <c r="S242" t="str">
        <f>d11B!S242</f>
        <v>NA</v>
      </c>
      <c r="T242" t="b">
        <f>d11B!T242</f>
        <v>1</v>
      </c>
      <c r="U242" t="b">
        <f>d11B!U242</f>
        <v>0</v>
      </c>
      <c r="V242" t="str">
        <f>d11B!V242</f>
        <v>NA</v>
      </c>
      <c r="W242" t="str">
        <f>d11B!W242</f>
        <v>NA</v>
      </c>
      <c r="X242" t="b">
        <f>d11B!X242</f>
        <v>0</v>
      </c>
      <c r="Y242" t="str">
        <f>d11B!Y242</f>
        <v>added age uncertainty based on LR04</v>
      </c>
      <c r="Z242">
        <f>d11B!Z242</f>
        <v>999</v>
      </c>
    </row>
    <row r="243" spans="1:26">
      <c r="A243" t="str">
        <f>d11B!A243</f>
        <v>boron isotopes</v>
      </c>
      <c r="B243" t="str">
        <f>d11B!B243</f>
        <v xml:space="preserve">de la Vega </v>
      </c>
      <c r="C243">
        <f>d11B!C243</f>
        <v>2020</v>
      </c>
      <c r="D243" t="str">
        <f>d11B!D243</f>
        <v>10.1038/s41598-020-67154-8</v>
      </c>
      <c r="E243">
        <f>d11B!E243</f>
        <v>2998.11</v>
      </c>
      <c r="F243">
        <f>d11B!F243</f>
        <v>6</v>
      </c>
      <c r="G243">
        <f>d11B!G243</f>
        <v>6</v>
      </c>
      <c r="H243">
        <f>d11B!H243</f>
        <v>2.9981100000000001</v>
      </c>
      <c r="I243">
        <f>d11B!I243</f>
        <v>6.0000000000000001E-3</v>
      </c>
      <c r="J243">
        <f>d11B!J243</f>
        <v>6.0000000000000001E-3</v>
      </c>
      <c r="K243">
        <f>d11B!K243</f>
        <v>366.02735382902898</v>
      </c>
      <c r="L243">
        <f>d11B!L243</f>
        <v>57.01498742971404</v>
      </c>
      <c r="M243">
        <f>d11B!M243</f>
        <v>56.961859356802961</v>
      </c>
      <c r="N243" t="b">
        <f>d11B!N243</f>
        <v>1</v>
      </c>
      <c r="O243" t="b">
        <f>d11B!O243</f>
        <v>0</v>
      </c>
      <c r="P243" t="str">
        <f>d11B!P243</f>
        <v>NA</v>
      </c>
      <c r="Q243" t="str">
        <f>d11B!Q243</f>
        <v>NA</v>
      </c>
      <c r="R243" t="b">
        <f>d11B!R243</f>
        <v>0</v>
      </c>
      <c r="S243" t="str">
        <f>d11B!S243</f>
        <v>NA</v>
      </c>
      <c r="T243" t="b">
        <f>d11B!T243</f>
        <v>1</v>
      </c>
      <c r="U243" t="b">
        <f>d11B!U243</f>
        <v>0</v>
      </c>
      <c r="V243" t="str">
        <f>d11B!V243</f>
        <v>NA</v>
      </c>
      <c r="W243" t="str">
        <f>d11B!W243</f>
        <v>NA</v>
      </c>
      <c r="X243" t="b">
        <f>d11B!X243</f>
        <v>0</v>
      </c>
      <c r="Y243" t="str">
        <f>d11B!Y243</f>
        <v>added age uncertainty based on LR04</v>
      </c>
      <c r="Z243">
        <f>d11B!Z243</f>
        <v>999</v>
      </c>
    </row>
    <row r="244" spans="1:26">
      <c r="A244" t="str">
        <f>d11B!A244</f>
        <v>boron isotopes</v>
      </c>
      <c r="B244" t="str">
        <f>d11B!B244</f>
        <v xml:space="preserve">de la Vega </v>
      </c>
      <c r="C244">
        <f>d11B!C244</f>
        <v>2020</v>
      </c>
      <c r="D244" t="str">
        <f>d11B!D244</f>
        <v>10.1038/s41598-020-67154-8</v>
      </c>
      <c r="E244">
        <f>d11B!E244</f>
        <v>3006.65</v>
      </c>
      <c r="F244">
        <f>d11B!F244</f>
        <v>15</v>
      </c>
      <c r="G244">
        <f>d11B!G244</f>
        <v>15</v>
      </c>
      <c r="H244">
        <f>d11B!H244</f>
        <v>3.00665</v>
      </c>
      <c r="I244">
        <f>d11B!I244</f>
        <v>1.4999999999999999E-2</v>
      </c>
      <c r="J244">
        <f>d11B!J244</f>
        <v>1.4999999999999999E-2</v>
      </c>
      <c r="K244">
        <f>d11B!K244</f>
        <v>346.45807401442198</v>
      </c>
      <c r="L244">
        <f>d11B!L244</f>
        <v>66.042652138195024</v>
      </c>
      <c r="M244">
        <f>d11B!M244</f>
        <v>49.028365413843005</v>
      </c>
      <c r="N244" t="b">
        <f>d11B!N244</f>
        <v>1</v>
      </c>
      <c r="O244" t="b">
        <f>d11B!O244</f>
        <v>0</v>
      </c>
      <c r="P244" t="str">
        <f>d11B!P244</f>
        <v>NA</v>
      </c>
      <c r="Q244" t="str">
        <f>d11B!Q244</f>
        <v>NA</v>
      </c>
      <c r="R244" t="b">
        <f>d11B!R244</f>
        <v>0</v>
      </c>
      <c r="S244" t="str">
        <f>d11B!S244</f>
        <v>NA</v>
      </c>
      <c r="T244" t="b">
        <f>d11B!T244</f>
        <v>1</v>
      </c>
      <c r="U244" t="b">
        <f>d11B!U244</f>
        <v>0</v>
      </c>
      <c r="V244" t="str">
        <f>d11B!V244</f>
        <v>NA</v>
      </c>
      <c r="W244" t="str">
        <f>d11B!W244</f>
        <v>NA</v>
      </c>
      <c r="X244" t="b">
        <f>d11B!X244</f>
        <v>0</v>
      </c>
      <c r="Y244" t="str">
        <f>d11B!Y244</f>
        <v>added age uncertainty based on LR04</v>
      </c>
      <c r="Z244">
        <f>d11B!Z244</f>
        <v>999</v>
      </c>
    </row>
    <row r="245" spans="1:26">
      <c r="A245" t="str">
        <f>d11B!A245</f>
        <v>boron isotopes</v>
      </c>
      <c r="B245" t="str">
        <f>d11B!B245</f>
        <v xml:space="preserve">de la Vega </v>
      </c>
      <c r="C245">
        <f>d11B!C245</f>
        <v>2020</v>
      </c>
      <c r="D245" t="str">
        <f>d11B!D245</f>
        <v>10.1038/s41598-020-67154-8</v>
      </c>
      <c r="E245">
        <f>d11B!E245</f>
        <v>3023.22</v>
      </c>
      <c r="F245">
        <f>d11B!F245</f>
        <v>15</v>
      </c>
      <c r="G245">
        <f>d11B!G245</f>
        <v>15</v>
      </c>
      <c r="H245">
        <f>d11B!H245</f>
        <v>3.0232199999999998</v>
      </c>
      <c r="I245">
        <f>d11B!I245</f>
        <v>1.4999999999999999E-2</v>
      </c>
      <c r="J245">
        <f>d11B!J245</f>
        <v>1.4999999999999999E-2</v>
      </c>
      <c r="K245">
        <f>d11B!K245</f>
        <v>366.79651509878698</v>
      </c>
      <c r="L245">
        <f>d11B!L245</f>
        <v>70.721399408062041</v>
      </c>
      <c r="M245">
        <f>d11B!M245</f>
        <v>49.790841623520009</v>
      </c>
      <c r="N245" t="b">
        <f>d11B!N245</f>
        <v>1</v>
      </c>
      <c r="O245" t="b">
        <f>d11B!O245</f>
        <v>0</v>
      </c>
      <c r="P245" t="str">
        <f>d11B!P245</f>
        <v>NA</v>
      </c>
      <c r="Q245" t="str">
        <f>d11B!Q245</f>
        <v>NA</v>
      </c>
      <c r="R245" t="b">
        <f>d11B!R245</f>
        <v>0</v>
      </c>
      <c r="S245" t="str">
        <f>d11B!S245</f>
        <v>NA</v>
      </c>
      <c r="T245" t="b">
        <f>d11B!T245</f>
        <v>1</v>
      </c>
      <c r="U245" t="b">
        <f>d11B!U245</f>
        <v>0</v>
      </c>
      <c r="V245" t="str">
        <f>d11B!V245</f>
        <v>NA</v>
      </c>
      <c r="W245" t="str">
        <f>d11B!W245</f>
        <v>NA</v>
      </c>
      <c r="X245" t="b">
        <f>d11B!X245</f>
        <v>0</v>
      </c>
      <c r="Y245" t="str">
        <f>d11B!Y245</f>
        <v>added age uncertainty based on LR04</v>
      </c>
      <c r="Z245">
        <f>d11B!Z245</f>
        <v>999</v>
      </c>
    </row>
    <row r="246" spans="1:26">
      <c r="A246" t="str">
        <f>d11B!A246</f>
        <v>boron isotopes</v>
      </c>
      <c r="B246" t="str">
        <f>d11B!B246</f>
        <v xml:space="preserve">de la Vega </v>
      </c>
      <c r="C246">
        <f>d11B!C246</f>
        <v>2020</v>
      </c>
      <c r="D246" t="str">
        <f>d11B!D246</f>
        <v>10.1038/s41598-020-67154-8</v>
      </c>
      <c r="E246">
        <f>d11B!E246</f>
        <v>3041.93</v>
      </c>
      <c r="F246">
        <f>d11B!F246</f>
        <v>15</v>
      </c>
      <c r="G246">
        <f>d11B!G246</f>
        <v>15</v>
      </c>
      <c r="H246">
        <f>d11B!H246</f>
        <v>3.0419299999999998</v>
      </c>
      <c r="I246">
        <f>d11B!I246</f>
        <v>1.4999999999999999E-2</v>
      </c>
      <c r="J246">
        <f>d11B!J246</f>
        <v>1.4999999999999999E-2</v>
      </c>
      <c r="K246">
        <f>d11B!K246</f>
        <v>412.62167635575099</v>
      </c>
      <c r="L246">
        <f>d11B!L246</f>
        <v>67.462534526351988</v>
      </c>
      <c r="M246">
        <f>d11B!M246</f>
        <v>69.031092354496991</v>
      </c>
      <c r="N246" t="b">
        <f>d11B!N246</f>
        <v>1</v>
      </c>
      <c r="O246" t="b">
        <f>d11B!O246</f>
        <v>0</v>
      </c>
      <c r="P246" t="str">
        <f>d11B!P246</f>
        <v>NA</v>
      </c>
      <c r="Q246" t="str">
        <f>d11B!Q246</f>
        <v>NA</v>
      </c>
      <c r="R246" t="b">
        <f>d11B!R246</f>
        <v>0</v>
      </c>
      <c r="S246" t="str">
        <f>d11B!S246</f>
        <v>NA</v>
      </c>
      <c r="T246" t="b">
        <f>d11B!T246</f>
        <v>1</v>
      </c>
      <c r="U246" t="b">
        <f>d11B!U246</f>
        <v>0</v>
      </c>
      <c r="V246" t="str">
        <f>d11B!V246</f>
        <v>NA</v>
      </c>
      <c r="W246" t="str">
        <f>d11B!W246</f>
        <v>NA</v>
      </c>
      <c r="X246" t="b">
        <f>d11B!X246</f>
        <v>0</v>
      </c>
      <c r="Y246" t="str">
        <f>d11B!Y246</f>
        <v>added age uncertainty based on LR04</v>
      </c>
      <c r="Z246">
        <f>d11B!Z246</f>
        <v>999</v>
      </c>
    </row>
    <row r="247" spans="1:26">
      <c r="A247" t="str">
        <f>d11B!A247</f>
        <v>boron isotopes</v>
      </c>
      <c r="B247" t="str">
        <f>d11B!B247</f>
        <v xml:space="preserve">de la Vega </v>
      </c>
      <c r="C247">
        <f>d11B!C247</f>
        <v>2020</v>
      </c>
      <c r="D247" t="str">
        <f>d11B!D247</f>
        <v>10.1038/s41598-020-67154-8</v>
      </c>
      <c r="E247">
        <f>d11B!E247</f>
        <v>3051.27</v>
      </c>
      <c r="F247">
        <f>d11B!F247</f>
        <v>15</v>
      </c>
      <c r="G247">
        <f>d11B!G247</f>
        <v>15</v>
      </c>
      <c r="H247">
        <f>d11B!H247</f>
        <v>3.0512700000000001</v>
      </c>
      <c r="I247">
        <f>d11B!I247</f>
        <v>1.4999999999999999E-2</v>
      </c>
      <c r="J247">
        <f>d11B!J247</f>
        <v>1.4999999999999999E-2</v>
      </c>
      <c r="K247">
        <f>d11B!K247</f>
        <v>411.23901924567099</v>
      </c>
      <c r="L247">
        <f>d11B!L247</f>
        <v>66.436190050634991</v>
      </c>
      <c r="M247">
        <f>d11B!M247</f>
        <v>63.703531064807009</v>
      </c>
      <c r="N247" t="b">
        <f>d11B!N247</f>
        <v>1</v>
      </c>
      <c r="O247" t="b">
        <f>d11B!O247</f>
        <v>0</v>
      </c>
      <c r="P247" t="str">
        <f>d11B!P247</f>
        <v>NA</v>
      </c>
      <c r="Q247" t="str">
        <f>d11B!Q247</f>
        <v>NA</v>
      </c>
      <c r="R247" t="b">
        <f>d11B!R247</f>
        <v>0</v>
      </c>
      <c r="S247" t="str">
        <f>d11B!S247</f>
        <v>NA</v>
      </c>
      <c r="T247" t="b">
        <f>d11B!T247</f>
        <v>1</v>
      </c>
      <c r="U247" t="b">
        <f>d11B!U247</f>
        <v>0</v>
      </c>
      <c r="V247" t="str">
        <f>d11B!V247</f>
        <v>NA</v>
      </c>
      <c r="W247" t="str">
        <f>d11B!W247</f>
        <v>NA</v>
      </c>
      <c r="X247" t="b">
        <f>d11B!X247</f>
        <v>0</v>
      </c>
      <c r="Y247" t="str">
        <f>d11B!Y247</f>
        <v>added age uncertainty based on LR04</v>
      </c>
      <c r="Z247">
        <f>d11B!Z247</f>
        <v>999</v>
      </c>
    </row>
    <row r="248" spans="1:26">
      <c r="A248" t="str">
        <f>d11B!A248</f>
        <v>boron isotopes</v>
      </c>
      <c r="B248" t="str">
        <f>d11B!B248</f>
        <v xml:space="preserve">de la Vega </v>
      </c>
      <c r="C248">
        <f>d11B!C248</f>
        <v>2020</v>
      </c>
      <c r="D248" t="str">
        <f>d11B!D248</f>
        <v>10.1038/s41598-020-67154-8</v>
      </c>
      <c r="E248">
        <f>d11B!E248</f>
        <v>3060.8</v>
      </c>
      <c r="F248">
        <f>d11B!F248</f>
        <v>15</v>
      </c>
      <c r="G248">
        <f>d11B!G248</f>
        <v>15</v>
      </c>
      <c r="H248">
        <f>d11B!H248</f>
        <v>3.0608</v>
      </c>
      <c r="I248">
        <f>d11B!I248</f>
        <v>1.4999999999999999E-2</v>
      </c>
      <c r="J248">
        <f>d11B!J248</f>
        <v>1.4999999999999999E-2</v>
      </c>
      <c r="K248">
        <f>d11B!K248</f>
        <v>349.91459564439498</v>
      </c>
      <c r="L248">
        <f>d11B!L248</f>
        <v>68.931917148086995</v>
      </c>
      <c r="M248">
        <f>d11B!M248</f>
        <v>51.280007157204977</v>
      </c>
      <c r="N248" t="b">
        <f>d11B!N248</f>
        <v>1</v>
      </c>
      <c r="O248" t="b">
        <f>d11B!O248</f>
        <v>0</v>
      </c>
      <c r="P248" t="str">
        <f>d11B!P248</f>
        <v>NA</v>
      </c>
      <c r="Q248" t="str">
        <f>d11B!Q248</f>
        <v>NA</v>
      </c>
      <c r="R248" t="b">
        <f>d11B!R248</f>
        <v>0</v>
      </c>
      <c r="S248" t="str">
        <f>d11B!S248</f>
        <v>NA</v>
      </c>
      <c r="T248" t="b">
        <f>d11B!T248</f>
        <v>1</v>
      </c>
      <c r="U248" t="b">
        <f>d11B!U248</f>
        <v>0</v>
      </c>
      <c r="V248" t="str">
        <f>d11B!V248</f>
        <v>NA</v>
      </c>
      <c r="W248" t="str">
        <f>d11B!W248</f>
        <v>NA</v>
      </c>
      <c r="X248" t="b">
        <f>d11B!X248</f>
        <v>0</v>
      </c>
      <c r="Y248" t="str">
        <f>d11B!Y248</f>
        <v>added age uncertainty based on LR04</v>
      </c>
      <c r="Z248">
        <f>d11B!Z248</f>
        <v>999</v>
      </c>
    </row>
    <row r="249" spans="1:26">
      <c r="A249" t="str">
        <f>d11B!A249</f>
        <v>boron isotopes</v>
      </c>
      <c r="B249" t="str">
        <f>d11B!B249</f>
        <v xml:space="preserve">de la Vega </v>
      </c>
      <c r="C249">
        <f>d11B!C249</f>
        <v>2020</v>
      </c>
      <c r="D249" t="str">
        <f>d11B!D249</f>
        <v>10.1038/s41598-020-67154-8</v>
      </c>
      <c r="E249">
        <f>d11B!E249</f>
        <v>3064.67</v>
      </c>
      <c r="F249">
        <f>d11B!F249</f>
        <v>15</v>
      </c>
      <c r="G249">
        <f>d11B!G249</f>
        <v>15</v>
      </c>
      <c r="H249">
        <f>d11B!H249</f>
        <v>3.06467</v>
      </c>
      <c r="I249">
        <f>d11B!I249</f>
        <v>1.4999999999999999E-2</v>
      </c>
      <c r="J249">
        <f>d11B!J249</f>
        <v>1.4999999999999999E-2</v>
      </c>
      <c r="K249">
        <f>d11B!K249</f>
        <v>401.62488435953998</v>
      </c>
      <c r="L249">
        <f>d11B!L249</f>
        <v>71.253013704966008</v>
      </c>
      <c r="M249">
        <f>d11B!M249</f>
        <v>59.047487238244003</v>
      </c>
      <c r="N249" t="b">
        <f>d11B!N249</f>
        <v>1</v>
      </c>
      <c r="O249" t="b">
        <f>d11B!O249</f>
        <v>0</v>
      </c>
      <c r="P249" t="str">
        <f>d11B!P249</f>
        <v>NA</v>
      </c>
      <c r="Q249" t="str">
        <f>d11B!Q249</f>
        <v>NA</v>
      </c>
      <c r="R249" t="b">
        <f>d11B!R249</f>
        <v>0</v>
      </c>
      <c r="S249" t="str">
        <f>d11B!S249</f>
        <v>NA</v>
      </c>
      <c r="T249" t="b">
        <f>d11B!T249</f>
        <v>1</v>
      </c>
      <c r="U249" t="b">
        <f>d11B!U249</f>
        <v>0</v>
      </c>
      <c r="V249" t="str">
        <f>d11B!V249</f>
        <v>NA</v>
      </c>
      <c r="W249" t="str">
        <f>d11B!W249</f>
        <v>NA</v>
      </c>
      <c r="X249" t="b">
        <f>d11B!X249</f>
        <v>0</v>
      </c>
      <c r="Y249" t="str">
        <f>d11B!Y249</f>
        <v>added age uncertainty based on LR04</v>
      </c>
      <c r="Z249">
        <f>d11B!Z249</f>
        <v>999</v>
      </c>
    </row>
    <row r="250" spans="1:26">
      <c r="A250" t="str">
        <f>d11B!A250</f>
        <v>boron isotopes</v>
      </c>
      <c r="B250" t="str">
        <f>d11B!B250</f>
        <v xml:space="preserve">de la Vega </v>
      </c>
      <c r="C250">
        <f>d11B!C250</f>
        <v>2020</v>
      </c>
      <c r="D250" t="str">
        <f>d11B!D250</f>
        <v>10.1038/s41598-020-67154-8</v>
      </c>
      <c r="E250">
        <f>d11B!E250</f>
        <v>3067.99</v>
      </c>
      <c r="F250">
        <f>d11B!F250</f>
        <v>15</v>
      </c>
      <c r="G250">
        <f>d11B!G250</f>
        <v>15</v>
      </c>
      <c r="H250">
        <f>d11B!H250</f>
        <v>3.06799</v>
      </c>
      <c r="I250">
        <f>d11B!I250</f>
        <v>1.4999999999999999E-2</v>
      </c>
      <c r="J250">
        <f>d11B!J250</f>
        <v>1.4999999999999999E-2</v>
      </c>
      <c r="K250">
        <f>d11B!K250</f>
        <v>373.108974663786</v>
      </c>
      <c r="L250">
        <f>d11B!L250</f>
        <v>60.866802245544989</v>
      </c>
      <c r="M250">
        <f>d11B!M250</f>
        <v>59.302020854259013</v>
      </c>
      <c r="N250" t="b">
        <f>d11B!N250</f>
        <v>1</v>
      </c>
      <c r="O250" t="b">
        <f>d11B!O250</f>
        <v>0</v>
      </c>
      <c r="P250" t="str">
        <f>d11B!P250</f>
        <v>NA</v>
      </c>
      <c r="Q250" t="str">
        <f>d11B!Q250</f>
        <v>NA</v>
      </c>
      <c r="R250" t="b">
        <f>d11B!R250</f>
        <v>0</v>
      </c>
      <c r="S250" t="str">
        <f>d11B!S250</f>
        <v>NA</v>
      </c>
      <c r="T250" t="b">
        <f>d11B!T250</f>
        <v>1</v>
      </c>
      <c r="U250" t="b">
        <f>d11B!U250</f>
        <v>0</v>
      </c>
      <c r="V250" t="str">
        <f>d11B!V250</f>
        <v>NA</v>
      </c>
      <c r="W250" t="str">
        <f>d11B!W250</f>
        <v>NA</v>
      </c>
      <c r="X250" t="b">
        <f>d11B!X250</f>
        <v>0</v>
      </c>
      <c r="Y250" t="str">
        <f>d11B!Y250</f>
        <v>added age uncertainty based on LR04</v>
      </c>
      <c r="Z250">
        <f>d11B!Z250</f>
        <v>999</v>
      </c>
    </row>
    <row r="251" spans="1:26">
      <c r="A251" t="str">
        <f>d11B!A251</f>
        <v>boron isotopes</v>
      </c>
      <c r="B251" t="str">
        <f>d11B!B251</f>
        <v xml:space="preserve">de la Vega </v>
      </c>
      <c r="C251">
        <f>d11B!C251</f>
        <v>2020</v>
      </c>
      <c r="D251" t="str">
        <f>d11B!D251</f>
        <v>10.1038/s41598-020-67154-8</v>
      </c>
      <c r="E251">
        <f>d11B!E251</f>
        <v>3091.2</v>
      </c>
      <c r="F251">
        <f>d11B!F251</f>
        <v>15</v>
      </c>
      <c r="G251">
        <f>d11B!G251</f>
        <v>15</v>
      </c>
      <c r="H251">
        <f>d11B!H251</f>
        <v>3.0911999999999997</v>
      </c>
      <c r="I251">
        <f>d11B!I251</f>
        <v>1.4999999999999999E-2</v>
      </c>
      <c r="J251">
        <f>d11B!J251</f>
        <v>1.4999999999999999E-2</v>
      </c>
      <c r="K251">
        <f>d11B!K251</f>
        <v>330.52420720923902</v>
      </c>
      <c r="L251">
        <f>d11B!L251</f>
        <v>56.423154344095963</v>
      </c>
      <c r="M251">
        <f>d11B!M251</f>
        <v>49.580117540323045</v>
      </c>
      <c r="N251" t="b">
        <f>d11B!N251</f>
        <v>1</v>
      </c>
      <c r="O251" t="b">
        <f>d11B!O251</f>
        <v>0</v>
      </c>
      <c r="P251" t="str">
        <f>d11B!P251</f>
        <v>NA</v>
      </c>
      <c r="Q251" t="str">
        <f>d11B!Q251</f>
        <v>NA</v>
      </c>
      <c r="R251" t="b">
        <f>d11B!R251</f>
        <v>0</v>
      </c>
      <c r="S251" t="str">
        <f>d11B!S251</f>
        <v>NA</v>
      </c>
      <c r="T251" t="b">
        <f>d11B!T251</f>
        <v>1</v>
      </c>
      <c r="U251" t="b">
        <f>d11B!U251</f>
        <v>0</v>
      </c>
      <c r="V251" t="str">
        <f>d11B!V251</f>
        <v>NA</v>
      </c>
      <c r="W251" t="str">
        <f>d11B!W251</f>
        <v>NA</v>
      </c>
      <c r="X251" t="b">
        <f>d11B!X251</f>
        <v>0</v>
      </c>
      <c r="Y251" t="str">
        <f>d11B!Y251</f>
        <v>added age uncertainty based on LR04</v>
      </c>
      <c r="Z251">
        <f>d11B!Z251</f>
        <v>999</v>
      </c>
    </row>
    <row r="252" spans="1:26">
      <c r="A252" t="str">
        <f>d11B!A252</f>
        <v>boron isotopes</v>
      </c>
      <c r="B252" t="str">
        <f>d11B!B252</f>
        <v xml:space="preserve">de la Vega </v>
      </c>
      <c r="C252">
        <f>d11B!C252</f>
        <v>2020</v>
      </c>
      <c r="D252" t="str">
        <f>d11B!D252</f>
        <v>10.1038/s41598-020-67154-8</v>
      </c>
      <c r="E252">
        <f>d11B!E252</f>
        <v>3099.49</v>
      </c>
      <c r="F252">
        <f>d11B!F252</f>
        <v>15</v>
      </c>
      <c r="G252">
        <f>d11B!G252</f>
        <v>15</v>
      </c>
      <c r="H252">
        <f>d11B!H252</f>
        <v>3.0994899999999999</v>
      </c>
      <c r="I252">
        <f>d11B!I252</f>
        <v>1.4999999999999999E-2</v>
      </c>
      <c r="J252">
        <f>d11B!J252</f>
        <v>1.4999999999999999E-2</v>
      </c>
      <c r="K252">
        <f>d11B!K252</f>
        <v>312.53361948307099</v>
      </c>
      <c r="L252">
        <f>d11B!L252</f>
        <v>58.68928475921399</v>
      </c>
      <c r="M252">
        <f>d11B!M252</f>
        <v>42.445533886068006</v>
      </c>
      <c r="N252" t="b">
        <f>d11B!N252</f>
        <v>1</v>
      </c>
      <c r="O252" t="b">
        <f>d11B!O252</f>
        <v>0</v>
      </c>
      <c r="P252" t="str">
        <f>d11B!P252</f>
        <v>NA</v>
      </c>
      <c r="Q252" t="str">
        <f>d11B!Q252</f>
        <v>NA</v>
      </c>
      <c r="R252" t="b">
        <f>d11B!R252</f>
        <v>0</v>
      </c>
      <c r="S252" t="str">
        <f>d11B!S252</f>
        <v>NA</v>
      </c>
      <c r="T252" t="b">
        <f>d11B!T252</f>
        <v>1</v>
      </c>
      <c r="U252" t="b">
        <f>d11B!U252</f>
        <v>0</v>
      </c>
      <c r="V252" t="str">
        <f>d11B!V252</f>
        <v>NA</v>
      </c>
      <c r="W252" t="str">
        <f>d11B!W252</f>
        <v>NA</v>
      </c>
      <c r="X252" t="b">
        <f>d11B!X252</f>
        <v>0</v>
      </c>
      <c r="Y252" t="str">
        <f>d11B!Y252</f>
        <v>added age uncertainty based on LR04</v>
      </c>
      <c r="Z252">
        <f>d11B!Z252</f>
        <v>999</v>
      </c>
    </row>
    <row r="253" spans="1:26">
      <c r="A253" t="str">
        <f>d11B!A253</f>
        <v>boron isotopes</v>
      </c>
      <c r="B253" t="str">
        <f>d11B!B253</f>
        <v xml:space="preserve">de la Vega </v>
      </c>
      <c r="C253">
        <f>d11B!C253</f>
        <v>2020</v>
      </c>
      <c r="D253" t="str">
        <f>d11B!D253</f>
        <v>10.1038/s41598-020-67154-8</v>
      </c>
      <c r="E253">
        <f>d11B!E253</f>
        <v>3112.2</v>
      </c>
      <c r="F253">
        <f>d11B!F253</f>
        <v>15</v>
      </c>
      <c r="G253">
        <f>d11B!G253</f>
        <v>15</v>
      </c>
      <c r="H253">
        <f>d11B!H253</f>
        <v>3.1121999999999996</v>
      </c>
      <c r="I253">
        <f>d11B!I253</f>
        <v>1.4999999999999999E-2</v>
      </c>
      <c r="J253">
        <f>d11B!J253</f>
        <v>1.4999999999999999E-2</v>
      </c>
      <c r="K253">
        <f>d11B!K253</f>
        <v>376.67519353675698</v>
      </c>
      <c r="L253">
        <f>d11B!L253</f>
        <v>70.838891243418004</v>
      </c>
      <c r="M253">
        <f>d11B!M253</f>
        <v>53.795328529498988</v>
      </c>
      <c r="N253" t="b">
        <f>d11B!N253</f>
        <v>1</v>
      </c>
      <c r="O253" t="b">
        <f>d11B!O253</f>
        <v>0</v>
      </c>
      <c r="P253" t="str">
        <f>d11B!P253</f>
        <v>NA</v>
      </c>
      <c r="Q253" t="str">
        <f>d11B!Q253</f>
        <v>NA</v>
      </c>
      <c r="R253" t="b">
        <f>d11B!R253</f>
        <v>0</v>
      </c>
      <c r="S253" t="str">
        <f>d11B!S253</f>
        <v>NA</v>
      </c>
      <c r="T253" t="b">
        <f>d11B!T253</f>
        <v>1</v>
      </c>
      <c r="U253" t="b">
        <f>d11B!U253</f>
        <v>0</v>
      </c>
      <c r="V253" t="str">
        <f>d11B!V253</f>
        <v>NA</v>
      </c>
      <c r="W253" t="str">
        <f>d11B!W253</f>
        <v>NA</v>
      </c>
      <c r="X253" t="b">
        <f>d11B!X253</f>
        <v>0</v>
      </c>
      <c r="Y253" t="str">
        <f>d11B!Y253</f>
        <v>added age uncertainty based on LR04</v>
      </c>
      <c r="Z253">
        <f>d11B!Z253</f>
        <v>999</v>
      </c>
    </row>
    <row r="254" spans="1:26">
      <c r="A254" t="str">
        <f>d11B!A254</f>
        <v>boron isotopes</v>
      </c>
      <c r="B254" t="str">
        <f>d11B!B254</f>
        <v xml:space="preserve">de la Vega </v>
      </c>
      <c r="C254">
        <f>d11B!C254</f>
        <v>2020</v>
      </c>
      <c r="D254" t="str">
        <f>d11B!D254</f>
        <v>10.1038/s41598-020-67154-8</v>
      </c>
      <c r="E254">
        <f>d11B!E254</f>
        <v>3134.59</v>
      </c>
      <c r="F254">
        <f>d11B!F254</f>
        <v>15</v>
      </c>
      <c r="G254">
        <f>d11B!G254</f>
        <v>15</v>
      </c>
      <c r="H254">
        <f>d11B!H254</f>
        <v>3.1345900000000002</v>
      </c>
      <c r="I254">
        <f>d11B!I254</f>
        <v>1.4999999999999999E-2</v>
      </c>
      <c r="J254">
        <f>d11B!J254</f>
        <v>1.4999999999999999E-2</v>
      </c>
      <c r="K254">
        <f>d11B!K254</f>
        <v>331.99974738727599</v>
      </c>
      <c r="L254">
        <f>d11B!L254</f>
        <v>65.350337726692999</v>
      </c>
      <c r="M254">
        <f>d11B!M254</f>
        <v>46.426246210514989</v>
      </c>
      <c r="N254" t="b">
        <f>d11B!N254</f>
        <v>1</v>
      </c>
      <c r="O254" t="b">
        <f>d11B!O254</f>
        <v>0</v>
      </c>
      <c r="P254" t="str">
        <f>d11B!P254</f>
        <v>NA</v>
      </c>
      <c r="Q254" t="str">
        <f>d11B!Q254</f>
        <v>NA</v>
      </c>
      <c r="R254" t="b">
        <f>d11B!R254</f>
        <v>0</v>
      </c>
      <c r="S254" t="str">
        <f>d11B!S254</f>
        <v>NA</v>
      </c>
      <c r="T254" t="b">
        <f>d11B!T254</f>
        <v>1</v>
      </c>
      <c r="U254" t="b">
        <f>d11B!U254</f>
        <v>0</v>
      </c>
      <c r="V254" t="str">
        <f>d11B!V254</f>
        <v>NA</v>
      </c>
      <c r="W254" t="str">
        <f>d11B!W254</f>
        <v>NA</v>
      </c>
      <c r="X254" t="b">
        <f>d11B!X254</f>
        <v>0</v>
      </c>
      <c r="Y254" t="str">
        <f>d11B!Y254</f>
        <v>added age uncertainty based on LR04</v>
      </c>
      <c r="Z254">
        <f>d11B!Z254</f>
        <v>999</v>
      </c>
    </row>
    <row r="255" spans="1:26">
      <c r="A255" t="str">
        <f>d11B!A255</f>
        <v>boron isotopes</v>
      </c>
      <c r="B255" t="str">
        <f>d11B!B255</f>
        <v xml:space="preserve">de la Vega </v>
      </c>
      <c r="C255">
        <f>d11B!C255</f>
        <v>2020</v>
      </c>
      <c r="D255" t="str">
        <f>d11B!D255</f>
        <v>10.1038/s41598-020-67154-8</v>
      </c>
      <c r="E255">
        <f>d11B!E255</f>
        <v>3146.71</v>
      </c>
      <c r="F255">
        <f>d11B!F255</f>
        <v>15</v>
      </c>
      <c r="G255">
        <f>d11B!G255</f>
        <v>15</v>
      </c>
      <c r="H255">
        <f>d11B!H255</f>
        <v>3.1467100000000001</v>
      </c>
      <c r="I255">
        <f>d11B!I255</f>
        <v>1.4999999999999999E-2</v>
      </c>
      <c r="J255">
        <f>d11B!J255</f>
        <v>1.4999999999999999E-2</v>
      </c>
      <c r="K255">
        <f>d11B!K255</f>
        <v>326.23440705469602</v>
      </c>
      <c r="L255">
        <f>d11B!L255</f>
        <v>62.193551550057975</v>
      </c>
      <c r="M255">
        <f>d11B!M255</f>
        <v>49.029776653062015</v>
      </c>
      <c r="N255" t="b">
        <f>d11B!N255</f>
        <v>1</v>
      </c>
      <c r="O255" t="b">
        <f>d11B!O255</f>
        <v>0</v>
      </c>
      <c r="P255" t="str">
        <f>d11B!P255</f>
        <v>NA</v>
      </c>
      <c r="Q255" t="str">
        <f>d11B!Q255</f>
        <v>NA</v>
      </c>
      <c r="R255" t="b">
        <f>d11B!R255</f>
        <v>0</v>
      </c>
      <c r="S255" t="str">
        <f>d11B!S255</f>
        <v>NA</v>
      </c>
      <c r="T255" t="b">
        <f>d11B!T255</f>
        <v>1</v>
      </c>
      <c r="U255" t="b">
        <f>d11B!U255</f>
        <v>0</v>
      </c>
      <c r="V255" t="str">
        <f>d11B!V255</f>
        <v>NA</v>
      </c>
      <c r="W255" t="str">
        <f>d11B!W255</f>
        <v>NA</v>
      </c>
      <c r="X255" t="b">
        <f>d11B!X255</f>
        <v>0</v>
      </c>
      <c r="Y255" t="str">
        <f>d11B!Y255</f>
        <v>added age uncertainty based on LR04</v>
      </c>
      <c r="Z255">
        <f>d11B!Z255</f>
        <v>999</v>
      </c>
    </row>
    <row r="256" spans="1:26">
      <c r="A256" t="str">
        <f>d11B!A256</f>
        <v>boron isotopes</v>
      </c>
      <c r="B256" t="str">
        <f>d11B!B256</f>
        <v xml:space="preserve">de la Vega </v>
      </c>
      <c r="C256">
        <f>d11B!C256</f>
        <v>2020</v>
      </c>
      <c r="D256" t="str">
        <f>d11B!D256</f>
        <v>10.1038/s41598-020-67154-8</v>
      </c>
      <c r="E256">
        <f>d11B!E256</f>
        <v>3149.8</v>
      </c>
      <c r="F256">
        <f>d11B!F256</f>
        <v>15</v>
      </c>
      <c r="G256">
        <f>d11B!G256</f>
        <v>15</v>
      </c>
      <c r="H256">
        <f>d11B!H256</f>
        <v>3.1498000000000004</v>
      </c>
      <c r="I256">
        <f>d11B!I256</f>
        <v>1.4999999999999999E-2</v>
      </c>
      <c r="J256">
        <f>d11B!J256</f>
        <v>1.4999999999999999E-2</v>
      </c>
      <c r="K256">
        <f>d11B!K256</f>
        <v>285.04446739913601</v>
      </c>
      <c r="L256">
        <f>d11B!L256</f>
        <v>52.090622410166986</v>
      </c>
      <c r="M256">
        <f>d11B!M256</f>
        <v>44.458377347457002</v>
      </c>
      <c r="N256" t="b">
        <f>d11B!N256</f>
        <v>1</v>
      </c>
      <c r="O256" t="b">
        <f>d11B!O256</f>
        <v>0</v>
      </c>
      <c r="P256" t="str">
        <f>d11B!P256</f>
        <v>NA</v>
      </c>
      <c r="Q256" t="str">
        <f>d11B!Q256</f>
        <v>NA</v>
      </c>
      <c r="R256" t="b">
        <f>d11B!R256</f>
        <v>0</v>
      </c>
      <c r="S256" t="str">
        <f>d11B!S256</f>
        <v>NA</v>
      </c>
      <c r="T256" t="b">
        <f>d11B!T256</f>
        <v>1</v>
      </c>
      <c r="U256" t="b">
        <f>d11B!U256</f>
        <v>0</v>
      </c>
      <c r="V256" t="str">
        <f>d11B!V256</f>
        <v>NA</v>
      </c>
      <c r="W256" t="str">
        <f>d11B!W256</f>
        <v>NA</v>
      </c>
      <c r="X256" t="b">
        <f>d11B!X256</f>
        <v>0</v>
      </c>
      <c r="Y256" t="str">
        <f>d11B!Y256</f>
        <v>added age uncertainty based on LR04</v>
      </c>
      <c r="Z256">
        <f>d11B!Z256</f>
        <v>999</v>
      </c>
    </row>
    <row r="257" spans="1:26">
      <c r="A257" t="str">
        <f>d11B!A257</f>
        <v>boron isotopes</v>
      </c>
      <c r="B257" t="str">
        <f>d11B!B257</f>
        <v xml:space="preserve">de la Vega </v>
      </c>
      <c r="C257">
        <f>d11B!C257</f>
        <v>2020</v>
      </c>
      <c r="D257" t="str">
        <f>d11B!D257</f>
        <v>10.1038/s41598-020-67154-8</v>
      </c>
      <c r="E257">
        <f>d11B!E257</f>
        <v>3151.75</v>
      </c>
      <c r="F257">
        <f>d11B!F257</f>
        <v>15</v>
      </c>
      <c r="G257">
        <f>d11B!G257</f>
        <v>15</v>
      </c>
      <c r="H257">
        <f>d11B!H257</f>
        <v>3.1517499999999998</v>
      </c>
      <c r="I257">
        <f>d11B!I257</f>
        <v>1.4999999999999999E-2</v>
      </c>
      <c r="J257">
        <f>d11B!J257</f>
        <v>1.4999999999999999E-2</v>
      </c>
      <c r="K257">
        <f>d11B!K257</f>
        <v>377.09326040943699</v>
      </c>
      <c r="L257">
        <f>d11B!L257</f>
        <v>113.35909533075403</v>
      </c>
      <c r="M257">
        <f>d11B!M257</f>
        <v>68.58805661750398</v>
      </c>
      <c r="N257" t="b">
        <f>d11B!N257</f>
        <v>1</v>
      </c>
      <c r="O257" t="b">
        <f>d11B!O257</f>
        <v>0</v>
      </c>
      <c r="P257" t="str">
        <f>d11B!P257</f>
        <v>NA</v>
      </c>
      <c r="Q257" t="str">
        <f>d11B!Q257</f>
        <v>NA</v>
      </c>
      <c r="R257" t="b">
        <f>d11B!R257</f>
        <v>0</v>
      </c>
      <c r="S257" t="str">
        <f>d11B!S257</f>
        <v>NA</v>
      </c>
      <c r="T257" t="b">
        <f>d11B!T257</f>
        <v>1</v>
      </c>
      <c r="U257" t="b">
        <f>d11B!U257</f>
        <v>0</v>
      </c>
      <c r="V257" t="str">
        <f>d11B!V257</f>
        <v>NA</v>
      </c>
      <c r="W257" t="str">
        <f>d11B!W257</f>
        <v>NA</v>
      </c>
      <c r="X257" t="b">
        <f>d11B!X257</f>
        <v>0</v>
      </c>
      <c r="Y257" t="str">
        <f>d11B!Y257</f>
        <v>added age uncertainty based on LR04</v>
      </c>
      <c r="Z257">
        <f>d11B!Z257</f>
        <v>999</v>
      </c>
    </row>
    <row r="258" spans="1:26">
      <c r="A258" t="str">
        <f>d11B!A258</f>
        <v>boron isotopes</v>
      </c>
      <c r="B258" t="str">
        <f>d11B!B258</f>
        <v xml:space="preserve">de la Vega </v>
      </c>
      <c r="C258">
        <f>d11B!C258</f>
        <v>2020</v>
      </c>
      <c r="D258" t="str">
        <f>d11B!D258</f>
        <v>10.1038/s41598-020-67154-8</v>
      </c>
      <c r="E258">
        <f>d11B!E258</f>
        <v>3152.24</v>
      </c>
      <c r="F258">
        <f>d11B!F258</f>
        <v>15</v>
      </c>
      <c r="G258">
        <f>d11B!G258</f>
        <v>15</v>
      </c>
      <c r="H258">
        <f>d11B!H258</f>
        <v>3.1522399999999999</v>
      </c>
      <c r="I258">
        <f>d11B!I258</f>
        <v>1.4999999999999999E-2</v>
      </c>
      <c r="J258">
        <f>d11B!J258</f>
        <v>1.4999999999999999E-2</v>
      </c>
      <c r="K258">
        <f>d11B!K258</f>
        <v>351.63309093649798</v>
      </c>
      <c r="L258">
        <f>d11B!L258</f>
        <v>73.867676931488006</v>
      </c>
      <c r="M258">
        <f>d11B!M258</f>
        <v>54.612235278043954</v>
      </c>
      <c r="N258" t="b">
        <f>d11B!N258</f>
        <v>1</v>
      </c>
      <c r="O258" t="b">
        <f>d11B!O258</f>
        <v>0</v>
      </c>
      <c r="P258" t="str">
        <f>d11B!P258</f>
        <v>NA</v>
      </c>
      <c r="Q258" t="str">
        <f>d11B!Q258</f>
        <v>NA</v>
      </c>
      <c r="R258" t="b">
        <f>d11B!R258</f>
        <v>0</v>
      </c>
      <c r="S258" t="str">
        <f>d11B!S258</f>
        <v>NA</v>
      </c>
      <c r="T258" t="b">
        <f>d11B!T258</f>
        <v>1</v>
      </c>
      <c r="U258" t="b">
        <f>d11B!U258</f>
        <v>0</v>
      </c>
      <c r="V258" t="str">
        <f>d11B!V258</f>
        <v>NA</v>
      </c>
      <c r="W258" t="str">
        <f>d11B!W258</f>
        <v>NA</v>
      </c>
      <c r="X258" t="b">
        <f>d11B!X258</f>
        <v>0</v>
      </c>
      <c r="Y258" t="str">
        <f>d11B!Y258</f>
        <v>added age uncertainty based on LR04</v>
      </c>
      <c r="Z258">
        <f>d11B!Z258</f>
        <v>999</v>
      </c>
    </row>
    <row r="259" spans="1:26">
      <c r="A259" t="str">
        <f>d11B!A259</f>
        <v>boron isotopes</v>
      </c>
      <c r="B259" t="str">
        <f>d11B!B259</f>
        <v xml:space="preserve">de la Vega </v>
      </c>
      <c r="C259">
        <f>d11B!C259</f>
        <v>2020</v>
      </c>
      <c r="D259" t="str">
        <f>d11B!D259</f>
        <v>10.1038/s41598-020-67154-8</v>
      </c>
      <c r="E259">
        <f>d11B!E259</f>
        <v>3153.05</v>
      </c>
      <c r="F259">
        <f>d11B!F259</f>
        <v>15</v>
      </c>
      <c r="G259">
        <f>d11B!G259</f>
        <v>15</v>
      </c>
      <c r="H259">
        <f>d11B!H259</f>
        <v>3.1530500000000004</v>
      </c>
      <c r="I259">
        <f>d11B!I259</f>
        <v>1.4999999999999999E-2</v>
      </c>
      <c r="J259">
        <f>d11B!J259</f>
        <v>1.4999999999999999E-2</v>
      </c>
      <c r="K259">
        <f>d11B!K259</f>
        <v>331.483156144139</v>
      </c>
      <c r="L259">
        <f>d11B!L259</f>
        <v>73.36361919175198</v>
      </c>
      <c r="M259">
        <f>d11B!M259</f>
        <v>51.247706314021002</v>
      </c>
      <c r="N259" t="b">
        <f>d11B!N259</f>
        <v>1</v>
      </c>
      <c r="O259" t="b">
        <f>d11B!O259</f>
        <v>0</v>
      </c>
      <c r="P259" t="str">
        <f>d11B!P259</f>
        <v>NA</v>
      </c>
      <c r="Q259" t="str">
        <f>d11B!Q259</f>
        <v>NA</v>
      </c>
      <c r="R259" t="b">
        <f>d11B!R259</f>
        <v>0</v>
      </c>
      <c r="S259" t="str">
        <f>d11B!S259</f>
        <v>NA</v>
      </c>
      <c r="T259" t="b">
        <f>d11B!T259</f>
        <v>1</v>
      </c>
      <c r="U259" t="b">
        <f>d11B!U259</f>
        <v>0</v>
      </c>
      <c r="V259" t="str">
        <f>d11B!V259</f>
        <v>NA</v>
      </c>
      <c r="W259" t="str">
        <f>d11B!W259</f>
        <v>NA</v>
      </c>
      <c r="X259" t="b">
        <f>d11B!X259</f>
        <v>0</v>
      </c>
      <c r="Y259" t="str">
        <f>d11B!Y259</f>
        <v>added age uncertainty based on LR04</v>
      </c>
      <c r="Z259">
        <f>d11B!Z259</f>
        <v>999</v>
      </c>
    </row>
    <row r="260" spans="1:26">
      <c r="A260" t="str">
        <f>d11B!A260</f>
        <v>boron isotopes</v>
      </c>
      <c r="B260" t="str">
        <f>d11B!B260</f>
        <v xml:space="preserve">de la Vega </v>
      </c>
      <c r="C260">
        <f>d11B!C260</f>
        <v>2020</v>
      </c>
      <c r="D260" t="str">
        <f>d11B!D260</f>
        <v>10.1038/s41598-020-67154-8</v>
      </c>
      <c r="E260">
        <f>d11B!E260</f>
        <v>3154.35</v>
      </c>
      <c r="F260">
        <f>d11B!F260</f>
        <v>15</v>
      </c>
      <c r="G260">
        <f>d11B!G260</f>
        <v>15</v>
      </c>
      <c r="H260">
        <f>d11B!H260</f>
        <v>3.15435</v>
      </c>
      <c r="I260">
        <f>d11B!I260</f>
        <v>1.4999999999999999E-2</v>
      </c>
      <c r="J260">
        <f>d11B!J260</f>
        <v>1.4999999999999999E-2</v>
      </c>
      <c r="K260">
        <f>d11B!K260</f>
        <v>331.95147861337199</v>
      </c>
      <c r="L260">
        <f>d11B!L260</f>
        <v>58.024866599150982</v>
      </c>
      <c r="M260">
        <f>d11B!M260</f>
        <v>48.066659908039014</v>
      </c>
      <c r="N260" t="b">
        <f>d11B!N260</f>
        <v>1</v>
      </c>
      <c r="O260" t="b">
        <f>d11B!O260</f>
        <v>0</v>
      </c>
      <c r="P260" t="str">
        <f>d11B!P260</f>
        <v>NA</v>
      </c>
      <c r="Q260" t="str">
        <f>d11B!Q260</f>
        <v>NA</v>
      </c>
      <c r="R260" t="b">
        <f>d11B!R260</f>
        <v>0</v>
      </c>
      <c r="S260" t="str">
        <f>d11B!S260</f>
        <v>NA</v>
      </c>
      <c r="T260" t="b">
        <f>d11B!T260</f>
        <v>1</v>
      </c>
      <c r="U260" t="b">
        <f>d11B!U260</f>
        <v>0</v>
      </c>
      <c r="V260" t="str">
        <f>d11B!V260</f>
        <v>NA</v>
      </c>
      <c r="W260" t="str">
        <f>d11B!W260</f>
        <v>NA</v>
      </c>
      <c r="X260" t="b">
        <f>d11B!X260</f>
        <v>0</v>
      </c>
      <c r="Y260" t="str">
        <f>d11B!Y260</f>
        <v>added age uncertainty based on LR04</v>
      </c>
      <c r="Z260">
        <f>d11B!Z260</f>
        <v>999</v>
      </c>
    </row>
    <row r="261" spans="1:26">
      <c r="A261" t="str">
        <f>d11B!A261</f>
        <v>boron isotopes</v>
      </c>
      <c r="B261" t="str">
        <f>d11B!B261</f>
        <v xml:space="preserve">de la Vega </v>
      </c>
      <c r="C261">
        <f>d11B!C261</f>
        <v>2020</v>
      </c>
      <c r="D261" t="str">
        <f>d11B!D261</f>
        <v>10.1038/s41598-020-67154-8</v>
      </c>
      <c r="E261">
        <f>d11B!E261</f>
        <v>3155.33</v>
      </c>
      <c r="F261">
        <f>d11B!F261</f>
        <v>15</v>
      </c>
      <c r="G261">
        <f>d11B!G261</f>
        <v>15</v>
      </c>
      <c r="H261">
        <f>d11B!H261</f>
        <v>3.1553299999999997</v>
      </c>
      <c r="I261">
        <f>d11B!I261</f>
        <v>1.4999999999999999E-2</v>
      </c>
      <c r="J261">
        <f>d11B!J261</f>
        <v>1.4999999999999999E-2</v>
      </c>
      <c r="K261">
        <f>d11B!K261</f>
        <v>318.31387164225401</v>
      </c>
      <c r="L261">
        <f>d11B!L261</f>
        <v>56.442113317726012</v>
      </c>
      <c r="M261">
        <f>d11B!M261</f>
        <v>47.985061268654988</v>
      </c>
      <c r="N261" t="b">
        <f>d11B!N261</f>
        <v>1</v>
      </c>
      <c r="O261" t="b">
        <f>d11B!O261</f>
        <v>0</v>
      </c>
      <c r="P261" t="str">
        <f>d11B!P261</f>
        <v>NA</v>
      </c>
      <c r="Q261" t="str">
        <f>d11B!Q261</f>
        <v>NA</v>
      </c>
      <c r="R261" t="b">
        <f>d11B!R261</f>
        <v>0</v>
      </c>
      <c r="S261" t="str">
        <f>d11B!S261</f>
        <v>NA</v>
      </c>
      <c r="T261" t="b">
        <f>d11B!T261</f>
        <v>1</v>
      </c>
      <c r="U261" t="b">
        <f>d11B!U261</f>
        <v>0</v>
      </c>
      <c r="V261" t="str">
        <f>d11B!V261</f>
        <v>NA</v>
      </c>
      <c r="W261" t="str">
        <f>d11B!W261</f>
        <v>NA</v>
      </c>
      <c r="X261" t="b">
        <f>d11B!X261</f>
        <v>0</v>
      </c>
      <c r="Y261" t="str">
        <f>d11B!Y261</f>
        <v>added age uncertainty based on LR04</v>
      </c>
      <c r="Z261">
        <f>d11B!Z261</f>
        <v>999</v>
      </c>
    </row>
    <row r="262" spans="1:26">
      <c r="A262" t="str">
        <f>d11B!A262</f>
        <v>boron isotopes</v>
      </c>
      <c r="B262" t="str">
        <f>d11B!B262</f>
        <v xml:space="preserve">de la Vega </v>
      </c>
      <c r="C262">
        <f>d11B!C262</f>
        <v>2020</v>
      </c>
      <c r="D262" t="str">
        <f>d11B!D262</f>
        <v>10.1038/s41598-020-67154-8</v>
      </c>
      <c r="E262">
        <f>d11B!E262</f>
        <v>3156.8</v>
      </c>
      <c r="F262">
        <f>d11B!F262</f>
        <v>15</v>
      </c>
      <c r="G262">
        <f>d11B!G262</f>
        <v>15</v>
      </c>
      <c r="H262">
        <f>d11B!H262</f>
        <v>3.1568000000000001</v>
      </c>
      <c r="I262">
        <f>d11B!I262</f>
        <v>1.4999999999999999E-2</v>
      </c>
      <c r="J262">
        <f>d11B!J262</f>
        <v>1.4999999999999999E-2</v>
      </c>
      <c r="K262">
        <f>d11B!K262</f>
        <v>458.652713280299</v>
      </c>
      <c r="L262">
        <f>d11B!L262</f>
        <v>100.88655055138605</v>
      </c>
      <c r="M262">
        <f>d11B!M262</f>
        <v>71.905236145138986</v>
      </c>
      <c r="N262" t="b">
        <f>d11B!N262</f>
        <v>1</v>
      </c>
      <c r="O262" t="b">
        <f>d11B!O262</f>
        <v>0</v>
      </c>
      <c r="P262" t="str">
        <f>d11B!P262</f>
        <v>NA</v>
      </c>
      <c r="Q262" t="str">
        <f>d11B!Q262</f>
        <v>NA</v>
      </c>
      <c r="R262" t="b">
        <f>d11B!R262</f>
        <v>0</v>
      </c>
      <c r="S262" t="str">
        <f>d11B!S262</f>
        <v>NA</v>
      </c>
      <c r="T262" t="b">
        <f>d11B!T262</f>
        <v>1</v>
      </c>
      <c r="U262" t="b">
        <f>d11B!U262</f>
        <v>0</v>
      </c>
      <c r="V262" t="str">
        <f>d11B!V262</f>
        <v>NA</v>
      </c>
      <c r="W262" t="str">
        <f>d11B!W262</f>
        <v>NA</v>
      </c>
      <c r="X262" t="b">
        <f>d11B!X262</f>
        <v>0</v>
      </c>
      <c r="Y262" t="str">
        <f>d11B!Y262</f>
        <v>added age uncertainty based on LR04</v>
      </c>
      <c r="Z262">
        <f>d11B!Z262</f>
        <v>999</v>
      </c>
    </row>
    <row r="263" spans="1:26">
      <c r="A263" t="str">
        <f>d11B!A263</f>
        <v>boron isotopes</v>
      </c>
      <c r="B263" t="str">
        <f>d11B!B263</f>
        <v xml:space="preserve">de la Vega </v>
      </c>
      <c r="C263">
        <f>d11B!C263</f>
        <v>2020</v>
      </c>
      <c r="D263" t="str">
        <f>d11B!D263</f>
        <v>10.1038/s41598-020-67154-8</v>
      </c>
      <c r="E263">
        <f>d11B!E263</f>
        <v>3158.75</v>
      </c>
      <c r="F263">
        <f>d11B!F263</f>
        <v>15</v>
      </c>
      <c r="G263">
        <f>d11B!G263</f>
        <v>15</v>
      </c>
      <c r="H263">
        <f>d11B!H263</f>
        <v>3.1587499999999999</v>
      </c>
      <c r="I263">
        <f>d11B!I263</f>
        <v>1.4999999999999999E-2</v>
      </c>
      <c r="J263">
        <f>d11B!J263</f>
        <v>1.4999999999999999E-2</v>
      </c>
      <c r="K263">
        <f>d11B!K263</f>
        <v>324.008556639929</v>
      </c>
      <c r="L263">
        <f>d11B!L263</f>
        <v>61.63926076184498</v>
      </c>
      <c r="M263">
        <f>d11B!M263</f>
        <v>44.602704296002003</v>
      </c>
      <c r="N263" t="b">
        <f>d11B!N263</f>
        <v>1</v>
      </c>
      <c r="O263" t="b">
        <f>d11B!O263</f>
        <v>0</v>
      </c>
      <c r="P263" t="str">
        <f>d11B!P263</f>
        <v>NA</v>
      </c>
      <c r="Q263" t="str">
        <f>d11B!Q263</f>
        <v>NA</v>
      </c>
      <c r="R263" t="b">
        <f>d11B!R263</f>
        <v>0</v>
      </c>
      <c r="S263" t="str">
        <f>d11B!S263</f>
        <v>NA</v>
      </c>
      <c r="T263" t="b">
        <f>d11B!T263</f>
        <v>1</v>
      </c>
      <c r="U263" t="b">
        <f>d11B!U263</f>
        <v>0</v>
      </c>
      <c r="V263" t="str">
        <f>d11B!V263</f>
        <v>NA</v>
      </c>
      <c r="W263" t="str">
        <f>d11B!W263</f>
        <v>NA</v>
      </c>
      <c r="X263" t="b">
        <f>d11B!X263</f>
        <v>0</v>
      </c>
      <c r="Y263" t="str">
        <f>d11B!Y263</f>
        <v>added age uncertainty based on LR04</v>
      </c>
      <c r="Z263">
        <f>d11B!Z263</f>
        <v>999</v>
      </c>
    </row>
    <row r="264" spans="1:26">
      <c r="A264" t="str">
        <f>d11B!A264</f>
        <v>boron isotopes</v>
      </c>
      <c r="B264" t="str">
        <f>d11B!B264</f>
        <v xml:space="preserve">de la Vega </v>
      </c>
      <c r="C264">
        <f>d11B!C264</f>
        <v>2020</v>
      </c>
      <c r="D264" t="str">
        <f>d11B!D264</f>
        <v>10.1038/s41598-020-67154-8</v>
      </c>
      <c r="E264">
        <f>d11B!E264</f>
        <v>3160.05</v>
      </c>
      <c r="F264">
        <f>d11B!F264</f>
        <v>15</v>
      </c>
      <c r="G264">
        <f>d11B!G264</f>
        <v>15</v>
      </c>
      <c r="H264">
        <f>d11B!H264</f>
        <v>3.16005</v>
      </c>
      <c r="I264">
        <f>d11B!I264</f>
        <v>1.4999999999999999E-2</v>
      </c>
      <c r="J264">
        <f>d11B!J264</f>
        <v>1.4999999999999999E-2</v>
      </c>
      <c r="K264">
        <f>d11B!K264</f>
        <v>327.25404023300803</v>
      </c>
      <c r="L264">
        <f>d11B!L264</f>
        <v>66.555712395202988</v>
      </c>
      <c r="M264">
        <f>d11B!M264</f>
        <v>52.017827352561028</v>
      </c>
      <c r="N264" t="b">
        <f>d11B!N264</f>
        <v>1</v>
      </c>
      <c r="O264" t="b">
        <f>d11B!O264</f>
        <v>0</v>
      </c>
      <c r="P264" t="str">
        <f>d11B!P264</f>
        <v>NA</v>
      </c>
      <c r="Q264" t="str">
        <f>d11B!Q264</f>
        <v>NA</v>
      </c>
      <c r="R264" t="b">
        <f>d11B!R264</f>
        <v>0</v>
      </c>
      <c r="S264" t="str">
        <f>d11B!S264</f>
        <v>NA</v>
      </c>
      <c r="T264" t="b">
        <f>d11B!T264</f>
        <v>1</v>
      </c>
      <c r="U264" t="b">
        <f>d11B!U264</f>
        <v>0</v>
      </c>
      <c r="V264" t="str">
        <f>d11B!V264</f>
        <v>NA</v>
      </c>
      <c r="W264" t="str">
        <f>d11B!W264</f>
        <v>NA</v>
      </c>
      <c r="X264" t="b">
        <f>d11B!X264</f>
        <v>0</v>
      </c>
      <c r="Y264" t="str">
        <f>d11B!Y264</f>
        <v>added age uncertainty based on LR04</v>
      </c>
      <c r="Z264">
        <f>d11B!Z264</f>
        <v>999</v>
      </c>
    </row>
    <row r="265" spans="1:26">
      <c r="A265" t="str">
        <f>d11B!A265</f>
        <v>boron isotopes</v>
      </c>
      <c r="B265" t="str">
        <f>d11B!B265</f>
        <v xml:space="preserve">de la Vega </v>
      </c>
      <c r="C265">
        <f>d11B!C265</f>
        <v>2020</v>
      </c>
      <c r="D265" t="str">
        <f>d11B!D265</f>
        <v>10.1038/s41598-020-67154-8</v>
      </c>
      <c r="E265">
        <f>d11B!E265</f>
        <v>3160.38</v>
      </c>
      <c r="F265">
        <f>d11B!F265</f>
        <v>15</v>
      </c>
      <c r="G265">
        <f>d11B!G265</f>
        <v>15</v>
      </c>
      <c r="H265">
        <f>d11B!H265</f>
        <v>3.16038</v>
      </c>
      <c r="I265">
        <f>d11B!I265</f>
        <v>1.4999999999999999E-2</v>
      </c>
      <c r="J265">
        <f>d11B!J265</f>
        <v>1.4999999999999999E-2</v>
      </c>
      <c r="K265">
        <f>d11B!K265</f>
        <v>434.92591528149501</v>
      </c>
      <c r="L265">
        <f>d11B!L265</f>
        <v>77.041960233251984</v>
      </c>
      <c r="M265">
        <f>d11B!M265</f>
        <v>64.716625168511996</v>
      </c>
      <c r="N265" t="b">
        <f>d11B!N265</f>
        <v>1</v>
      </c>
      <c r="O265" t="b">
        <f>d11B!O265</f>
        <v>0</v>
      </c>
      <c r="P265" t="str">
        <f>d11B!P265</f>
        <v>NA</v>
      </c>
      <c r="Q265" t="str">
        <f>d11B!Q265</f>
        <v>NA</v>
      </c>
      <c r="R265" t="b">
        <f>d11B!R265</f>
        <v>0</v>
      </c>
      <c r="S265" t="str">
        <f>d11B!S265</f>
        <v>NA</v>
      </c>
      <c r="T265" t="b">
        <f>d11B!T265</f>
        <v>1</v>
      </c>
      <c r="U265" t="b">
        <f>d11B!U265</f>
        <v>0</v>
      </c>
      <c r="V265" t="str">
        <f>d11B!V265</f>
        <v>NA</v>
      </c>
      <c r="W265" t="str">
        <f>d11B!W265</f>
        <v>NA</v>
      </c>
      <c r="X265" t="b">
        <f>d11B!X265</f>
        <v>0</v>
      </c>
      <c r="Y265" t="str">
        <f>d11B!Y265</f>
        <v>added age uncertainty based on LR04</v>
      </c>
      <c r="Z265">
        <f>d11B!Z265</f>
        <v>999</v>
      </c>
    </row>
    <row r="266" spans="1:26">
      <c r="A266" t="str">
        <f>d11B!A266</f>
        <v>boron isotopes</v>
      </c>
      <c r="B266" t="str">
        <f>d11B!B266</f>
        <v xml:space="preserve">de la Vega </v>
      </c>
      <c r="C266">
        <f>d11B!C266</f>
        <v>2020</v>
      </c>
      <c r="D266" t="str">
        <f>d11B!D266</f>
        <v>10.1038/s41598-020-67154-8</v>
      </c>
      <c r="E266">
        <f>d11B!E266</f>
        <v>3161.92</v>
      </c>
      <c r="F266">
        <f>d11B!F266</f>
        <v>15</v>
      </c>
      <c r="G266">
        <f>d11B!G266</f>
        <v>15</v>
      </c>
      <c r="H266">
        <f>d11B!H266</f>
        <v>3.1619200000000003</v>
      </c>
      <c r="I266">
        <f>d11B!I266</f>
        <v>1.4999999999999999E-2</v>
      </c>
      <c r="J266">
        <f>d11B!J266</f>
        <v>1.4999999999999999E-2</v>
      </c>
      <c r="K266">
        <f>d11B!K266</f>
        <v>403.70065415199002</v>
      </c>
      <c r="L266">
        <f>d11B!L266</f>
        <v>87.349978094916992</v>
      </c>
      <c r="M266">
        <f>d11B!M266</f>
        <v>65.406394322883045</v>
      </c>
      <c r="N266" t="b">
        <f>d11B!N266</f>
        <v>1</v>
      </c>
      <c r="O266" t="b">
        <f>d11B!O266</f>
        <v>0</v>
      </c>
      <c r="P266" t="str">
        <f>d11B!P266</f>
        <v>NA</v>
      </c>
      <c r="Q266" t="str">
        <f>d11B!Q266</f>
        <v>NA</v>
      </c>
      <c r="R266" t="b">
        <f>d11B!R266</f>
        <v>0</v>
      </c>
      <c r="S266" t="str">
        <f>d11B!S266</f>
        <v>NA</v>
      </c>
      <c r="T266" t="b">
        <f>d11B!T266</f>
        <v>1</v>
      </c>
      <c r="U266" t="b">
        <f>d11B!U266</f>
        <v>0</v>
      </c>
      <c r="V266" t="str">
        <f>d11B!V266</f>
        <v>NA</v>
      </c>
      <c r="W266" t="str">
        <f>d11B!W266</f>
        <v>NA</v>
      </c>
      <c r="X266" t="b">
        <f>d11B!X266</f>
        <v>0</v>
      </c>
      <c r="Y266" t="str">
        <f>d11B!Y266</f>
        <v>added age uncertainty based on LR04</v>
      </c>
      <c r="Z266">
        <f>d11B!Z266</f>
        <v>999</v>
      </c>
    </row>
    <row r="267" spans="1:26">
      <c r="A267" t="str">
        <f>d11B!A267</f>
        <v>boron isotopes</v>
      </c>
      <c r="B267" t="str">
        <f>d11B!B267</f>
        <v xml:space="preserve">de la Vega </v>
      </c>
      <c r="C267">
        <f>d11B!C267</f>
        <v>2020</v>
      </c>
      <c r="D267" t="str">
        <f>d11B!D267</f>
        <v>10.1038/s41598-020-67154-8</v>
      </c>
      <c r="E267">
        <f>d11B!E267</f>
        <v>3163.14</v>
      </c>
      <c r="F267">
        <f>d11B!F267</f>
        <v>15</v>
      </c>
      <c r="G267">
        <f>d11B!G267</f>
        <v>15</v>
      </c>
      <c r="H267">
        <f>d11B!H267</f>
        <v>3.1631399999999998</v>
      </c>
      <c r="I267">
        <f>d11B!I267</f>
        <v>1.4999999999999999E-2</v>
      </c>
      <c r="J267">
        <f>d11B!J267</f>
        <v>1.4999999999999999E-2</v>
      </c>
      <c r="K267">
        <f>d11B!K267</f>
        <v>360.57806609672002</v>
      </c>
      <c r="L267">
        <f>d11B!L267</f>
        <v>66.298114610263951</v>
      </c>
      <c r="M267">
        <f>d11B!M267</f>
        <v>57.175761315158013</v>
      </c>
      <c r="N267" t="b">
        <f>d11B!N267</f>
        <v>1</v>
      </c>
      <c r="O267" t="b">
        <f>d11B!O267</f>
        <v>0</v>
      </c>
      <c r="P267" t="str">
        <f>d11B!P267</f>
        <v>NA</v>
      </c>
      <c r="Q267" t="str">
        <f>d11B!Q267</f>
        <v>NA</v>
      </c>
      <c r="R267" t="b">
        <f>d11B!R267</f>
        <v>0</v>
      </c>
      <c r="S267" t="str">
        <f>d11B!S267</f>
        <v>NA</v>
      </c>
      <c r="T267" t="b">
        <f>d11B!T267</f>
        <v>1</v>
      </c>
      <c r="U267" t="b">
        <f>d11B!U267</f>
        <v>0</v>
      </c>
      <c r="V267" t="str">
        <f>d11B!V267</f>
        <v>NA</v>
      </c>
      <c r="W267" t="str">
        <f>d11B!W267</f>
        <v>NA</v>
      </c>
      <c r="X267" t="b">
        <f>d11B!X267</f>
        <v>0</v>
      </c>
      <c r="Y267" t="str">
        <f>d11B!Y267</f>
        <v>added age uncertainty based on LR04</v>
      </c>
      <c r="Z267">
        <f>d11B!Z267</f>
        <v>999</v>
      </c>
    </row>
    <row r="268" spans="1:26">
      <c r="A268" t="str">
        <f>d11B!A268</f>
        <v>boron isotopes</v>
      </c>
      <c r="B268" t="str">
        <f>d11B!B268</f>
        <v xml:space="preserve">de la Vega </v>
      </c>
      <c r="C268">
        <f>d11B!C268</f>
        <v>2020</v>
      </c>
      <c r="D268" t="str">
        <f>d11B!D268</f>
        <v>10.1038/s41598-020-67154-8</v>
      </c>
      <c r="E268">
        <f>d11B!E268</f>
        <v>3176.65</v>
      </c>
      <c r="F268">
        <f>d11B!F268</f>
        <v>15</v>
      </c>
      <c r="G268">
        <f>d11B!G268</f>
        <v>15</v>
      </c>
      <c r="H268">
        <f>d11B!H268</f>
        <v>3.17665</v>
      </c>
      <c r="I268">
        <f>d11B!I268</f>
        <v>1.4999999999999999E-2</v>
      </c>
      <c r="J268">
        <f>d11B!J268</f>
        <v>1.4999999999999999E-2</v>
      </c>
      <c r="K268">
        <f>d11B!K268</f>
        <v>369.44614182265798</v>
      </c>
      <c r="L268">
        <f>d11B!L268</f>
        <v>64.003234864825004</v>
      </c>
      <c r="M268">
        <f>d11B!M268</f>
        <v>52.516173773797959</v>
      </c>
      <c r="N268" t="b">
        <f>d11B!N268</f>
        <v>1</v>
      </c>
      <c r="O268" t="b">
        <f>d11B!O268</f>
        <v>0</v>
      </c>
      <c r="P268" t="str">
        <f>d11B!P268</f>
        <v>NA</v>
      </c>
      <c r="Q268" t="str">
        <f>d11B!Q268</f>
        <v>NA</v>
      </c>
      <c r="R268" t="b">
        <f>d11B!R268</f>
        <v>0</v>
      </c>
      <c r="S268" t="str">
        <f>d11B!S268</f>
        <v>NA</v>
      </c>
      <c r="T268" t="b">
        <f>d11B!T268</f>
        <v>1</v>
      </c>
      <c r="U268" t="b">
        <f>d11B!U268</f>
        <v>0</v>
      </c>
      <c r="V268" t="str">
        <f>d11B!V268</f>
        <v>NA</v>
      </c>
      <c r="W268" t="str">
        <f>d11B!W268</f>
        <v>NA</v>
      </c>
      <c r="X268" t="b">
        <f>d11B!X268</f>
        <v>0</v>
      </c>
      <c r="Y268" t="str">
        <f>d11B!Y268</f>
        <v>added age uncertainty based on LR04</v>
      </c>
      <c r="Z268">
        <f>d11B!Z268</f>
        <v>999</v>
      </c>
    </row>
    <row r="269" spans="1:26">
      <c r="A269" t="str">
        <f>d11B!A269</f>
        <v>boron isotopes</v>
      </c>
      <c r="B269" t="str">
        <f>d11B!B269</f>
        <v xml:space="preserve">de la Vega </v>
      </c>
      <c r="C269">
        <f>d11B!C269</f>
        <v>2020</v>
      </c>
      <c r="D269" t="str">
        <f>d11B!D269</f>
        <v>10.1038/s41598-020-67154-8</v>
      </c>
      <c r="E269">
        <f>d11B!E269</f>
        <v>3180.88</v>
      </c>
      <c r="F269">
        <f>d11B!F269</f>
        <v>15</v>
      </c>
      <c r="G269">
        <f>d11B!G269</f>
        <v>15</v>
      </c>
      <c r="H269">
        <f>d11B!H269</f>
        <v>3.1808800000000002</v>
      </c>
      <c r="I269">
        <f>d11B!I269</f>
        <v>1.4999999999999999E-2</v>
      </c>
      <c r="J269">
        <f>d11B!J269</f>
        <v>1.4999999999999999E-2</v>
      </c>
      <c r="K269">
        <f>d11B!K269</f>
        <v>282.72014880853101</v>
      </c>
      <c r="L269">
        <f>d11B!L269</f>
        <v>51.349172641737994</v>
      </c>
      <c r="M269">
        <f>d11B!M269</f>
        <v>41.478015452492002</v>
      </c>
      <c r="N269" t="b">
        <f>d11B!N269</f>
        <v>1</v>
      </c>
      <c r="O269" t="b">
        <f>d11B!O269</f>
        <v>0</v>
      </c>
      <c r="P269" t="str">
        <f>d11B!P269</f>
        <v>NA</v>
      </c>
      <c r="Q269" t="str">
        <f>d11B!Q269</f>
        <v>NA</v>
      </c>
      <c r="R269" t="b">
        <f>d11B!R269</f>
        <v>0</v>
      </c>
      <c r="S269" t="str">
        <f>d11B!S269</f>
        <v>NA</v>
      </c>
      <c r="T269" t="b">
        <f>d11B!T269</f>
        <v>1</v>
      </c>
      <c r="U269" t="b">
        <f>d11B!U269</f>
        <v>0</v>
      </c>
      <c r="V269" t="str">
        <f>d11B!V269</f>
        <v>NA</v>
      </c>
      <c r="W269" t="str">
        <f>d11B!W269</f>
        <v>NA</v>
      </c>
      <c r="X269" t="b">
        <f>d11B!X269</f>
        <v>0</v>
      </c>
      <c r="Y269" t="str">
        <f>d11B!Y269</f>
        <v>added age uncertainty based on LR04</v>
      </c>
      <c r="Z269">
        <f>d11B!Z269</f>
        <v>999</v>
      </c>
    </row>
    <row r="270" spans="1:26">
      <c r="A270" t="str">
        <f>d11B!A270</f>
        <v>boron isotopes</v>
      </c>
      <c r="B270" t="str">
        <f>d11B!B270</f>
        <v xml:space="preserve">de la Vega </v>
      </c>
      <c r="C270">
        <f>d11B!C270</f>
        <v>2020</v>
      </c>
      <c r="D270" t="str">
        <f>d11B!D270</f>
        <v>10.1038/s41598-020-67154-8</v>
      </c>
      <c r="E270">
        <f>d11B!E270</f>
        <v>3181.53</v>
      </c>
      <c r="F270">
        <f>d11B!F270</f>
        <v>15</v>
      </c>
      <c r="G270">
        <f>d11B!G270</f>
        <v>15</v>
      </c>
      <c r="H270">
        <f>d11B!H270</f>
        <v>3.1815300000000004</v>
      </c>
      <c r="I270">
        <f>d11B!I270</f>
        <v>1.4999999999999999E-2</v>
      </c>
      <c r="J270">
        <f>d11B!J270</f>
        <v>1.4999999999999999E-2</v>
      </c>
      <c r="K270">
        <f>d11B!K270</f>
        <v>309.25151380607502</v>
      </c>
      <c r="L270">
        <f>d11B!L270</f>
        <v>60.292999725060952</v>
      </c>
      <c r="M270">
        <f>d11B!M270</f>
        <v>47.350547827501032</v>
      </c>
      <c r="N270" t="b">
        <f>d11B!N270</f>
        <v>1</v>
      </c>
      <c r="O270" t="b">
        <f>d11B!O270</f>
        <v>0</v>
      </c>
      <c r="P270" t="str">
        <f>d11B!P270</f>
        <v>NA</v>
      </c>
      <c r="Q270" t="str">
        <f>d11B!Q270</f>
        <v>NA</v>
      </c>
      <c r="R270" t="b">
        <f>d11B!R270</f>
        <v>0</v>
      </c>
      <c r="S270" t="str">
        <f>d11B!S270</f>
        <v>NA</v>
      </c>
      <c r="T270" t="b">
        <f>d11B!T270</f>
        <v>1</v>
      </c>
      <c r="U270" t="b">
        <f>d11B!U270</f>
        <v>0</v>
      </c>
      <c r="V270" t="str">
        <f>d11B!V270</f>
        <v>NA</v>
      </c>
      <c r="W270" t="str">
        <f>d11B!W270</f>
        <v>NA</v>
      </c>
      <c r="X270" t="b">
        <f>d11B!X270</f>
        <v>0</v>
      </c>
      <c r="Y270" t="str">
        <f>d11B!Y270</f>
        <v>added age uncertainty based on LR04</v>
      </c>
      <c r="Z270">
        <f>d11B!Z270</f>
        <v>999</v>
      </c>
    </row>
    <row r="271" spans="1:26">
      <c r="A271" t="str">
        <f>d11B!A271</f>
        <v>boron isotopes</v>
      </c>
      <c r="B271" t="str">
        <f>d11B!B271</f>
        <v xml:space="preserve">de la Vega </v>
      </c>
      <c r="C271">
        <f>d11B!C271</f>
        <v>2020</v>
      </c>
      <c r="D271" t="str">
        <f>d11B!D271</f>
        <v>10.1038/s41598-020-67154-8</v>
      </c>
      <c r="E271">
        <f>d11B!E271</f>
        <v>3184.78</v>
      </c>
      <c r="F271">
        <f>d11B!F271</f>
        <v>15</v>
      </c>
      <c r="G271">
        <f>d11B!G271</f>
        <v>15</v>
      </c>
      <c r="H271">
        <f>d11B!H271</f>
        <v>3.1847800000000004</v>
      </c>
      <c r="I271">
        <f>d11B!I271</f>
        <v>1.4999999999999999E-2</v>
      </c>
      <c r="J271">
        <f>d11B!J271</f>
        <v>1.4999999999999999E-2</v>
      </c>
      <c r="K271">
        <f>d11B!K271</f>
        <v>324.96135637869702</v>
      </c>
      <c r="L271">
        <f>d11B!L271</f>
        <v>58.884028288671971</v>
      </c>
      <c r="M271">
        <f>d11B!M271</f>
        <v>48.895049330218001</v>
      </c>
      <c r="N271" t="b">
        <f>d11B!N271</f>
        <v>1</v>
      </c>
      <c r="O271" t="b">
        <f>d11B!O271</f>
        <v>0</v>
      </c>
      <c r="P271" t="str">
        <f>d11B!P271</f>
        <v>NA</v>
      </c>
      <c r="Q271" t="str">
        <f>d11B!Q271</f>
        <v>NA</v>
      </c>
      <c r="R271" t="b">
        <f>d11B!R271</f>
        <v>0</v>
      </c>
      <c r="S271" t="str">
        <f>d11B!S271</f>
        <v>NA</v>
      </c>
      <c r="T271" t="b">
        <f>d11B!T271</f>
        <v>1</v>
      </c>
      <c r="U271" t="b">
        <f>d11B!U271</f>
        <v>0</v>
      </c>
      <c r="V271" t="str">
        <f>d11B!V271</f>
        <v>NA</v>
      </c>
      <c r="W271" t="str">
        <f>d11B!W271</f>
        <v>NA</v>
      </c>
      <c r="X271" t="b">
        <f>d11B!X271</f>
        <v>0</v>
      </c>
      <c r="Y271" t="str">
        <f>d11B!Y271</f>
        <v>added age uncertainty based on LR04</v>
      </c>
      <c r="Z271">
        <f>d11B!Z271</f>
        <v>999</v>
      </c>
    </row>
    <row r="272" spans="1:26">
      <c r="A272" t="str">
        <f>d11B!A272</f>
        <v>boron isotopes</v>
      </c>
      <c r="B272" t="str">
        <f>d11B!B272</f>
        <v xml:space="preserve">de la Vega </v>
      </c>
      <c r="C272">
        <f>d11B!C272</f>
        <v>2020</v>
      </c>
      <c r="D272" t="str">
        <f>d11B!D272</f>
        <v>10.1038/s41598-020-67154-8</v>
      </c>
      <c r="E272">
        <f>d11B!E272</f>
        <v>3185.27</v>
      </c>
      <c r="F272">
        <f>d11B!F272</f>
        <v>15</v>
      </c>
      <c r="G272">
        <f>d11B!G272</f>
        <v>15</v>
      </c>
      <c r="H272">
        <f>d11B!H272</f>
        <v>3.18527</v>
      </c>
      <c r="I272">
        <f>d11B!I272</f>
        <v>1.4999999999999999E-2</v>
      </c>
      <c r="J272">
        <f>d11B!J272</f>
        <v>1.4999999999999999E-2</v>
      </c>
      <c r="K272">
        <f>d11B!K272</f>
        <v>335.65420194435001</v>
      </c>
      <c r="L272">
        <f>d11B!L272</f>
        <v>70.077471459543972</v>
      </c>
      <c r="M272">
        <f>d11B!M272</f>
        <v>46.953044822666016</v>
      </c>
      <c r="N272" t="b">
        <f>d11B!N272</f>
        <v>1</v>
      </c>
      <c r="O272" t="b">
        <f>d11B!O272</f>
        <v>0</v>
      </c>
      <c r="P272" t="str">
        <f>d11B!P272</f>
        <v>NA</v>
      </c>
      <c r="Q272" t="str">
        <f>d11B!Q272</f>
        <v>NA</v>
      </c>
      <c r="R272" t="b">
        <f>d11B!R272</f>
        <v>0</v>
      </c>
      <c r="S272" t="str">
        <f>d11B!S272</f>
        <v>NA</v>
      </c>
      <c r="T272" t="b">
        <f>d11B!T272</f>
        <v>1</v>
      </c>
      <c r="U272" t="b">
        <f>d11B!U272</f>
        <v>0</v>
      </c>
      <c r="V272" t="str">
        <f>d11B!V272</f>
        <v>NA</v>
      </c>
      <c r="W272" t="str">
        <f>d11B!W272</f>
        <v>NA</v>
      </c>
      <c r="X272" t="b">
        <f>d11B!X272</f>
        <v>0</v>
      </c>
      <c r="Y272" t="str">
        <f>d11B!Y272</f>
        <v>added age uncertainty based on LR04</v>
      </c>
      <c r="Z272">
        <f>d11B!Z272</f>
        <v>999</v>
      </c>
    </row>
    <row r="273" spans="1:26">
      <c r="A273" t="str">
        <f>d11B!A273</f>
        <v>boron isotopes</v>
      </c>
      <c r="B273" t="str">
        <f>d11B!B273</f>
        <v xml:space="preserve">de la Vega </v>
      </c>
      <c r="C273">
        <f>d11B!C273</f>
        <v>2020</v>
      </c>
      <c r="D273" t="str">
        <f>d11B!D273</f>
        <v>10.1038/s41598-020-67154-8</v>
      </c>
      <c r="E273">
        <f>d11B!E273</f>
        <v>3186.41</v>
      </c>
      <c r="F273">
        <f>d11B!F273</f>
        <v>15</v>
      </c>
      <c r="G273">
        <f>d11B!G273</f>
        <v>15</v>
      </c>
      <c r="H273">
        <f>d11B!H273</f>
        <v>3.18641</v>
      </c>
      <c r="I273">
        <f>d11B!I273</f>
        <v>1.4999999999999999E-2</v>
      </c>
      <c r="J273">
        <f>d11B!J273</f>
        <v>1.4999999999999999E-2</v>
      </c>
      <c r="K273">
        <f>d11B!K273</f>
        <v>470.59140102843799</v>
      </c>
      <c r="L273">
        <f>d11B!L273</f>
        <v>138.92618837138605</v>
      </c>
      <c r="M273">
        <f>d11B!M273</f>
        <v>76.632028307166991</v>
      </c>
      <c r="N273" t="b">
        <f>d11B!N273</f>
        <v>1</v>
      </c>
      <c r="O273" t="b">
        <f>d11B!O273</f>
        <v>0</v>
      </c>
      <c r="P273" t="str">
        <f>d11B!P273</f>
        <v>NA</v>
      </c>
      <c r="Q273" t="str">
        <f>d11B!Q273</f>
        <v>NA</v>
      </c>
      <c r="R273" t="b">
        <f>d11B!R273</f>
        <v>0</v>
      </c>
      <c r="S273" t="str">
        <f>d11B!S273</f>
        <v>NA</v>
      </c>
      <c r="T273" t="b">
        <f>d11B!T273</f>
        <v>1</v>
      </c>
      <c r="U273" t="b">
        <f>d11B!U273</f>
        <v>0</v>
      </c>
      <c r="V273" t="str">
        <f>d11B!V273</f>
        <v>NA</v>
      </c>
      <c r="W273" t="str">
        <f>d11B!W273</f>
        <v>NA</v>
      </c>
      <c r="X273" t="b">
        <f>d11B!X273</f>
        <v>0</v>
      </c>
      <c r="Y273" t="str">
        <f>d11B!Y273</f>
        <v>added age uncertainty based on LR04</v>
      </c>
      <c r="Z273">
        <f>d11B!Z273</f>
        <v>999</v>
      </c>
    </row>
    <row r="274" spans="1:26">
      <c r="A274" t="str">
        <f>d11B!A274</f>
        <v>boron isotopes</v>
      </c>
      <c r="B274" t="str">
        <f>d11B!B274</f>
        <v xml:space="preserve">de la Vega </v>
      </c>
      <c r="C274">
        <f>d11B!C274</f>
        <v>2020</v>
      </c>
      <c r="D274" t="str">
        <f>d11B!D274</f>
        <v>10.1038/s41598-020-67154-8</v>
      </c>
      <c r="E274">
        <f>d11B!E274</f>
        <v>3190.83</v>
      </c>
      <c r="F274">
        <f>d11B!F274</f>
        <v>15</v>
      </c>
      <c r="G274">
        <f>d11B!G274</f>
        <v>15</v>
      </c>
      <c r="H274">
        <f>d11B!H274</f>
        <v>3.1908300000000001</v>
      </c>
      <c r="I274">
        <f>d11B!I274</f>
        <v>1.4999999999999999E-2</v>
      </c>
      <c r="J274">
        <f>d11B!J274</f>
        <v>1.4999999999999999E-2</v>
      </c>
      <c r="K274">
        <f>d11B!K274</f>
        <v>396.78064583962498</v>
      </c>
      <c r="L274">
        <f>d11B!L274</f>
        <v>87.829531966377999</v>
      </c>
      <c r="M274">
        <f>d11B!M274</f>
        <v>74.696970188815953</v>
      </c>
      <c r="N274" t="b">
        <f>d11B!N274</f>
        <v>1</v>
      </c>
      <c r="O274" t="b">
        <f>d11B!O274</f>
        <v>0</v>
      </c>
      <c r="P274" t="str">
        <f>d11B!P274</f>
        <v>NA</v>
      </c>
      <c r="Q274" t="str">
        <f>d11B!Q274</f>
        <v>NA</v>
      </c>
      <c r="R274" t="b">
        <f>d11B!R274</f>
        <v>0</v>
      </c>
      <c r="S274" t="str">
        <f>d11B!S274</f>
        <v>NA</v>
      </c>
      <c r="T274" t="b">
        <f>d11B!T274</f>
        <v>1</v>
      </c>
      <c r="U274" t="b">
        <f>d11B!U274</f>
        <v>0</v>
      </c>
      <c r="V274" t="str">
        <f>d11B!V274</f>
        <v>NA</v>
      </c>
      <c r="W274" t="str">
        <f>d11B!W274</f>
        <v>NA</v>
      </c>
      <c r="X274" t="b">
        <f>d11B!X274</f>
        <v>0</v>
      </c>
      <c r="Y274" t="str">
        <f>d11B!Y274</f>
        <v>added age uncertainty based on LR04</v>
      </c>
      <c r="Z274">
        <f>d11B!Z274</f>
        <v>999</v>
      </c>
    </row>
    <row r="275" spans="1:26">
      <c r="A275" t="str">
        <f>d11B!A275</f>
        <v>boron isotopes</v>
      </c>
      <c r="B275" t="str">
        <f>d11B!B275</f>
        <v xml:space="preserve">de la Vega </v>
      </c>
      <c r="C275">
        <f>d11B!C275</f>
        <v>2020</v>
      </c>
      <c r="D275" t="str">
        <f>d11B!D275</f>
        <v>10.1038/s41598-020-67154-8</v>
      </c>
      <c r="E275">
        <f>d11B!E275</f>
        <v>3192.03</v>
      </c>
      <c r="F275">
        <f>d11B!F275</f>
        <v>15</v>
      </c>
      <c r="G275">
        <f>d11B!G275</f>
        <v>15</v>
      </c>
      <c r="H275">
        <f>d11B!H275</f>
        <v>3.1920300000000004</v>
      </c>
      <c r="I275">
        <f>d11B!I275</f>
        <v>1.4999999999999999E-2</v>
      </c>
      <c r="J275">
        <f>d11B!J275</f>
        <v>1.4999999999999999E-2</v>
      </c>
      <c r="K275">
        <f>d11B!K275</f>
        <v>317.90836297657302</v>
      </c>
      <c r="L275">
        <f>d11B!L275</f>
        <v>62.175605091872001</v>
      </c>
      <c r="M275">
        <f>d11B!M275</f>
        <v>46.033620174584996</v>
      </c>
      <c r="N275" t="b">
        <f>d11B!N275</f>
        <v>1</v>
      </c>
      <c r="O275" t="b">
        <f>d11B!O275</f>
        <v>0</v>
      </c>
      <c r="P275" t="str">
        <f>d11B!P275</f>
        <v>NA</v>
      </c>
      <c r="Q275" t="str">
        <f>d11B!Q275</f>
        <v>NA</v>
      </c>
      <c r="R275" t="b">
        <f>d11B!R275</f>
        <v>0</v>
      </c>
      <c r="S275" t="str">
        <f>d11B!S275</f>
        <v>NA</v>
      </c>
      <c r="T275" t="b">
        <f>d11B!T275</f>
        <v>1</v>
      </c>
      <c r="U275" t="b">
        <f>d11B!U275</f>
        <v>0</v>
      </c>
      <c r="V275" t="str">
        <f>d11B!V275</f>
        <v>NA</v>
      </c>
      <c r="W275" t="str">
        <f>d11B!W275</f>
        <v>NA</v>
      </c>
      <c r="X275" t="b">
        <f>d11B!X275</f>
        <v>0</v>
      </c>
      <c r="Y275" t="str">
        <f>d11B!Y275</f>
        <v>added age uncertainty based on LR04</v>
      </c>
      <c r="Z275">
        <f>d11B!Z275</f>
        <v>999</v>
      </c>
    </row>
    <row r="276" spans="1:26">
      <c r="A276" t="str">
        <f>d11B!A276</f>
        <v>boron isotopes</v>
      </c>
      <c r="B276" t="str">
        <f>d11B!B276</f>
        <v xml:space="preserve">de la Vega </v>
      </c>
      <c r="C276">
        <f>d11B!C276</f>
        <v>2020</v>
      </c>
      <c r="D276" t="str">
        <f>d11B!D276</f>
        <v>10.1038/s41598-020-67154-8</v>
      </c>
      <c r="E276">
        <f>d11B!E276</f>
        <v>3195.95</v>
      </c>
      <c r="F276">
        <f>d11B!F276</f>
        <v>15</v>
      </c>
      <c r="G276">
        <f>d11B!G276</f>
        <v>15</v>
      </c>
      <c r="H276">
        <f>d11B!H276</f>
        <v>3.1959499999999998</v>
      </c>
      <c r="I276">
        <f>d11B!I276</f>
        <v>1.4999999999999999E-2</v>
      </c>
      <c r="J276">
        <f>d11B!J276</f>
        <v>1.4999999999999999E-2</v>
      </c>
      <c r="K276">
        <f>d11B!K276</f>
        <v>432.02086081845601</v>
      </c>
      <c r="L276">
        <f>d11B!L276</f>
        <v>94.883182034453</v>
      </c>
      <c r="M276">
        <f>d11B!M276</f>
        <v>70.977527962077033</v>
      </c>
      <c r="N276" t="b">
        <f>d11B!N276</f>
        <v>1</v>
      </c>
      <c r="O276" t="b">
        <f>d11B!O276</f>
        <v>0</v>
      </c>
      <c r="P276" t="str">
        <f>d11B!P276</f>
        <v>NA</v>
      </c>
      <c r="Q276" t="str">
        <f>d11B!Q276</f>
        <v>NA</v>
      </c>
      <c r="R276" t="b">
        <f>d11B!R276</f>
        <v>0</v>
      </c>
      <c r="S276" t="str">
        <f>d11B!S276</f>
        <v>NA</v>
      </c>
      <c r="T276" t="b">
        <f>d11B!T276</f>
        <v>1</v>
      </c>
      <c r="U276" t="b">
        <f>d11B!U276</f>
        <v>0</v>
      </c>
      <c r="V276" t="str">
        <f>d11B!V276</f>
        <v>NA</v>
      </c>
      <c r="W276" t="str">
        <f>d11B!W276</f>
        <v>NA</v>
      </c>
      <c r="X276" t="b">
        <f>d11B!X276</f>
        <v>0</v>
      </c>
      <c r="Y276" t="str">
        <f>d11B!Y276</f>
        <v>added age uncertainty based on LR04</v>
      </c>
      <c r="Z276">
        <f>d11B!Z276</f>
        <v>999</v>
      </c>
    </row>
    <row r="277" spans="1:26">
      <c r="A277" t="str">
        <f>d11B!A277</f>
        <v>boron isotopes</v>
      </c>
      <c r="B277" t="str">
        <f>d11B!B277</f>
        <v xml:space="preserve">de la Vega </v>
      </c>
      <c r="C277">
        <f>d11B!C277</f>
        <v>2020</v>
      </c>
      <c r="D277" t="str">
        <f>d11B!D277</f>
        <v>10.1038/s41598-020-67154-8</v>
      </c>
      <c r="E277">
        <f>d11B!E277</f>
        <v>3202.88</v>
      </c>
      <c r="F277">
        <f>d11B!F277</f>
        <v>15</v>
      </c>
      <c r="G277">
        <f>d11B!G277</f>
        <v>15</v>
      </c>
      <c r="H277">
        <f>d11B!H277</f>
        <v>3.2028799999999999</v>
      </c>
      <c r="I277">
        <f>d11B!I277</f>
        <v>1.4999999999999999E-2</v>
      </c>
      <c r="J277">
        <f>d11B!J277</f>
        <v>1.4999999999999999E-2</v>
      </c>
      <c r="K277">
        <f>d11B!K277</f>
        <v>349.99768976897502</v>
      </c>
      <c r="L277">
        <f>d11B!L277</f>
        <v>60.696733924099988</v>
      </c>
      <c r="M277">
        <f>d11B!M277</f>
        <v>54.513417612920023</v>
      </c>
      <c r="N277" t="b">
        <f>d11B!N277</f>
        <v>1</v>
      </c>
      <c r="O277" t="b">
        <f>d11B!O277</f>
        <v>0</v>
      </c>
      <c r="P277" t="str">
        <f>d11B!P277</f>
        <v>NA</v>
      </c>
      <c r="Q277" t="str">
        <f>d11B!Q277</f>
        <v>NA</v>
      </c>
      <c r="R277" t="b">
        <f>d11B!R277</f>
        <v>0</v>
      </c>
      <c r="S277" t="str">
        <f>d11B!S277</f>
        <v>NA</v>
      </c>
      <c r="T277" t="b">
        <f>d11B!T277</f>
        <v>1</v>
      </c>
      <c r="U277" t="b">
        <f>d11B!U277</f>
        <v>0</v>
      </c>
      <c r="V277" t="str">
        <f>d11B!V277</f>
        <v>NA</v>
      </c>
      <c r="W277" t="str">
        <f>d11B!W277</f>
        <v>NA</v>
      </c>
      <c r="X277" t="b">
        <f>d11B!X277</f>
        <v>0</v>
      </c>
      <c r="Y277" t="str">
        <f>d11B!Y277</f>
        <v>added age uncertainty based on LR04</v>
      </c>
      <c r="Z277">
        <f>d11B!Z277</f>
        <v>999</v>
      </c>
    </row>
    <row r="278" spans="1:26">
      <c r="A278" t="str">
        <f>d11B!A278</f>
        <v>boron isotopes</v>
      </c>
      <c r="B278" t="str">
        <f>d11B!B278</f>
        <v xml:space="preserve">de la Vega </v>
      </c>
      <c r="C278">
        <f>d11B!C278</f>
        <v>2020</v>
      </c>
      <c r="D278" t="str">
        <f>d11B!D278</f>
        <v>10.1038/s41598-020-67154-8</v>
      </c>
      <c r="E278">
        <f>d11B!E278</f>
        <v>3204.69</v>
      </c>
      <c r="F278">
        <f>d11B!F278</f>
        <v>15</v>
      </c>
      <c r="G278">
        <f>d11B!G278</f>
        <v>15</v>
      </c>
      <c r="H278">
        <f>d11B!H278</f>
        <v>3.2046900000000003</v>
      </c>
      <c r="I278">
        <f>d11B!I278</f>
        <v>1.4999999999999999E-2</v>
      </c>
      <c r="J278">
        <f>d11B!J278</f>
        <v>1.4999999999999999E-2</v>
      </c>
      <c r="K278">
        <f>d11B!K278</f>
        <v>362.43045027423699</v>
      </c>
      <c r="L278">
        <f>d11B!L278</f>
        <v>68.442791697785026</v>
      </c>
      <c r="M278">
        <f>d11B!M278</f>
        <v>51.533648449864017</v>
      </c>
      <c r="N278" t="b">
        <f>d11B!N278</f>
        <v>1</v>
      </c>
      <c r="O278" t="b">
        <f>d11B!O278</f>
        <v>0</v>
      </c>
      <c r="P278" t="str">
        <f>d11B!P278</f>
        <v>NA</v>
      </c>
      <c r="Q278" t="str">
        <f>d11B!Q278</f>
        <v>NA</v>
      </c>
      <c r="R278" t="b">
        <f>d11B!R278</f>
        <v>0</v>
      </c>
      <c r="S278" t="str">
        <f>d11B!S278</f>
        <v>NA</v>
      </c>
      <c r="T278" t="b">
        <f>d11B!T278</f>
        <v>1</v>
      </c>
      <c r="U278" t="b">
        <f>d11B!U278</f>
        <v>0</v>
      </c>
      <c r="V278" t="str">
        <f>d11B!V278</f>
        <v>NA</v>
      </c>
      <c r="W278" t="str">
        <f>d11B!W278</f>
        <v>NA</v>
      </c>
      <c r="X278" t="b">
        <f>d11B!X278</f>
        <v>0</v>
      </c>
      <c r="Y278" t="str">
        <f>d11B!Y278</f>
        <v>added age uncertainty based on LR04</v>
      </c>
      <c r="Z278">
        <f>d11B!Z278</f>
        <v>999</v>
      </c>
    </row>
    <row r="279" spans="1:26">
      <c r="A279" t="str">
        <f>d11B!A279</f>
        <v>boron isotopes</v>
      </c>
      <c r="B279" t="str">
        <f>d11B!B279</f>
        <v xml:space="preserve">de la Vega </v>
      </c>
      <c r="C279">
        <f>d11B!C279</f>
        <v>2020</v>
      </c>
      <c r="D279" t="str">
        <f>d11B!D279</f>
        <v>10.1038/s41598-020-67154-8</v>
      </c>
      <c r="E279">
        <f>d11B!E279</f>
        <v>3205.3</v>
      </c>
      <c r="F279">
        <f>d11B!F279</f>
        <v>15</v>
      </c>
      <c r="G279">
        <f>d11B!G279</f>
        <v>15</v>
      </c>
      <c r="H279">
        <f>d11B!H279</f>
        <v>3.2053000000000003</v>
      </c>
      <c r="I279">
        <f>d11B!I279</f>
        <v>1.4999999999999999E-2</v>
      </c>
      <c r="J279">
        <f>d11B!J279</f>
        <v>1.4999999999999999E-2</v>
      </c>
      <c r="K279">
        <f>d11B!K279</f>
        <v>426.95145233190499</v>
      </c>
      <c r="L279">
        <f>d11B!L279</f>
        <v>116.07662501266407</v>
      </c>
      <c r="M279">
        <f>d11B!M279</f>
        <v>74.665367623547979</v>
      </c>
      <c r="N279" t="b">
        <f>d11B!N279</f>
        <v>1</v>
      </c>
      <c r="O279" t="b">
        <f>d11B!O279</f>
        <v>0</v>
      </c>
      <c r="P279" t="str">
        <f>d11B!P279</f>
        <v>NA</v>
      </c>
      <c r="Q279" t="str">
        <f>d11B!Q279</f>
        <v>NA</v>
      </c>
      <c r="R279" t="b">
        <f>d11B!R279</f>
        <v>0</v>
      </c>
      <c r="S279" t="str">
        <f>d11B!S279</f>
        <v>NA</v>
      </c>
      <c r="T279" t="b">
        <f>d11B!T279</f>
        <v>1</v>
      </c>
      <c r="U279" t="b">
        <f>d11B!U279</f>
        <v>0</v>
      </c>
      <c r="V279" t="str">
        <f>d11B!V279</f>
        <v>NA</v>
      </c>
      <c r="W279" t="str">
        <f>d11B!W279</f>
        <v>NA</v>
      </c>
      <c r="X279" t="b">
        <f>d11B!X279</f>
        <v>0</v>
      </c>
      <c r="Y279" t="str">
        <f>d11B!Y279</f>
        <v>added age uncertainty based on LR04</v>
      </c>
      <c r="Z279">
        <f>d11B!Z279</f>
        <v>999</v>
      </c>
    </row>
    <row r="280" spans="1:26">
      <c r="A280" t="str">
        <f>d11B!A280</f>
        <v>boron isotopes</v>
      </c>
      <c r="B280" t="str">
        <f>d11B!B280</f>
        <v xml:space="preserve">de la Vega </v>
      </c>
      <c r="C280">
        <f>d11B!C280</f>
        <v>2020</v>
      </c>
      <c r="D280" t="str">
        <f>d11B!D280</f>
        <v>10.1038/s41598-020-67154-8</v>
      </c>
      <c r="E280">
        <f>d11B!E280</f>
        <v>3208.31</v>
      </c>
      <c r="F280">
        <f>d11B!F280</f>
        <v>15</v>
      </c>
      <c r="G280">
        <f>d11B!G280</f>
        <v>15</v>
      </c>
      <c r="H280">
        <f>d11B!H280</f>
        <v>3.20831</v>
      </c>
      <c r="I280">
        <f>d11B!I280</f>
        <v>1.4999999999999999E-2</v>
      </c>
      <c r="J280">
        <f>d11B!J280</f>
        <v>1.4999999999999999E-2</v>
      </c>
      <c r="K280">
        <f>d11B!K280</f>
        <v>361.09184456200398</v>
      </c>
      <c r="L280">
        <f>d11B!L280</f>
        <v>86.685745179819037</v>
      </c>
      <c r="M280">
        <f>d11B!M280</f>
        <v>55.292960830146967</v>
      </c>
      <c r="N280" t="b">
        <f>d11B!N280</f>
        <v>1</v>
      </c>
      <c r="O280" t="b">
        <f>d11B!O280</f>
        <v>0</v>
      </c>
      <c r="P280" t="str">
        <f>d11B!P280</f>
        <v>NA</v>
      </c>
      <c r="Q280" t="str">
        <f>d11B!Q280</f>
        <v>NA</v>
      </c>
      <c r="R280" t="b">
        <f>d11B!R280</f>
        <v>0</v>
      </c>
      <c r="S280" t="str">
        <f>d11B!S280</f>
        <v>NA</v>
      </c>
      <c r="T280" t="b">
        <f>d11B!T280</f>
        <v>1</v>
      </c>
      <c r="U280" t="b">
        <f>d11B!U280</f>
        <v>0</v>
      </c>
      <c r="V280" t="str">
        <f>d11B!V280</f>
        <v>NA</v>
      </c>
      <c r="W280" t="str">
        <f>d11B!W280</f>
        <v>NA</v>
      </c>
      <c r="X280" t="b">
        <f>d11B!X280</f>
        <v>0</v>
      </c>
      <c r="Y280" t="str">
        <f>d11B!Y280</f>
        <v>added age uncertainty based on LR04</v>
      </c>
      <c r="Z280">
        <f>d11B!Z280</f>
        <v>999</v>
      </c>
    </row>
    <row r="281" spans="1:26">
      <c r="A281" t="str">
        <f>d11B!A281</f>
        <v>boron isotopes</v>
      </c>
      <c r="B281" t="str">
        <f>d11B!B281</f>
        <v xml:space="preserve">de la Vega </v>
      </c>
      <c r="C281">
        <f>d11B!C281</f>
        <v>2020</v>
      </c>
      <c r="D281" t="str">
        <f>d11B!D281</f>
        <v>10.1038/s41598-020-67154-8</v>
      </c>
      <c r="E281">
        <f>d11B!E281</f>
        <v>3211.02</v>
      </c>
      <c r="F281">
        <f>d11B!F281</f>
        <v>15</v>
      </c>
      <c r="G281">
        <f>d11B!G281</f>
        <v>15</v>
      </c>
      <c r="H281">
        <f>d11B!H281</f>
        <v>3.21102</v>
      </c>
      <c r="I281">
        <f>d11B!I281</f>
        <v>1.4999999999999999E-2</v>
      </c>
      <c r="J281">
        <f>d11B!J281</f>
        <v>1.4999999999999999E-2</v>
      </c>
      <c r="K281">
        <f>d11B!K281</f>
        <v>392.39190371200101</v>
      </c>
      <c r="L281">
        <f>d11B!L281</f>
        <v>91.526324331984995</v>
      </c>
      <c r="M281">
        <f>d11B!M281</f>
        <v>71.652977152768983</v>
      </c>
      <c r="N281" t="b">
        <f>d11B!N281</f>
        <v>1</v>
      </c>
      <c r="O281" t="b">
        <f>d11B!O281</f>
        <v>0</v>
      </c>
      <c r="P281" t="str">
        <f>d11B!P281</f>
        <v>NA</v>
      </c>
      <c r="Q281" t="str">
        <f>d11B!Q281</f>
        <v>NA</v>
      </c>
      <c r="R281" t="b">
        <f>d11B!R281</f>
        <v>0</v>
      </c>
      <c r="S281" t="str">
        <f>d11B!S281</f>
        <v>NA</v>
      </c>
      <c r="T281" t="b">
        <f>d11B!T281</f>
        <v>1</v>
      </c>
      <c r="U281" t="b">
        <f>d11B!U281</f>
        <v>0</v>
      </c>
      <c r="V281" t="str">
        <f>d11B!V281</f>
        <v>NA</v>
      </c>
      <c r="W281" t="str">
        <f>d11B!W281</f>
        <v>NA</v>
      </c>
      <c r="X281" t="b">
        <f>d11B!X281</f>
        <v>0</v>
      </c>
      <c r="Y281" t="str">
        <f>d11B!Y281</f>
        <v>added age uncertainty based on LR04</v>
      </c>
      <c r="Z281">
        <f>d11B!Z281</f>
        <v>999</v>
      </c>
    </row>
    <row r="282" spans="1:26">
      <c r="A282" t="str">
        <f>d11B!A282</f>
        <v>boron isotopes</v>
      </c>
      <c r="B282" t="str">
        <f>d11B!B282</f>
        <v xml:space="preserve">de la Vega </v>
      </c>
      <c r="C282">
        <f>d11B!C282</f>
        <v>2020</v>
      </c>
      <c r="D282" t="str">
        <f>d11B!D282</f>
        <v>10.1038/s41598-020-67154-8</v>
      </c>
      <c r="E282">
        <f>d11B!E282</f>
        <v>3216.14</v>
      </c>
      <c r="F282">
        <f>d11B!F282</f>
        <v>15</v>
      </c>
      <c r="G282">
        <f>d11B!G282</f>
        <v>15</v>
      </c>
      <c r="H282">
        <f>d11B!H282</f>
        <v>3.2161399999999998</v>
      </c>
      <c r="I282">
        <f>d11B!I282</f>
        <v>1.4999999999999999E-2</v>
      </c>
      <c r="J282">
        <f>d11B!J282</f>
        <v>1.4999999999999999E-2</v>
      </c>
      <c r="K282">
        <f>d11B!K282</f>
        <v>350.62234419414</v>
      </c>
      <c r="L282">
        <f>d11B!L282</f>
        <v>79.417208285061008</v>
      </c>
      <c r="M282">
        <f>d11B!M282</f>
        <v>54.363831363271004</v>
      </c>
      <c r="N282" t="b">
        <f>d11B!N282</f>
        <v>1</v>
      </c>
      <c r="O282" t="b">
        <f>d11B!O282</f>
        <v>0</v>
      </c>
      <c r="P282" t="str">
        <f>d11B!P282</f>
        <v>NA</v>
      </c>
      <c r="Q282" t="str">
        <f>d11B!Q282</f>
        <v>NA</v>
      </c>
      <c r="R282" t="b">
        <f>d11B!R282</f>
        <v>0</v>
      </c>
      <c r="S282" t="str">
        <f>d11B!S282</f>
        <v>NA</v>
      </c>
      <c r="T282" t="b">
        <f>d11B!T282</f>
        <v>1</v>
      </c>
      <c r="U282" t="b">
        <f>d11B!U282</f>
        <v>0</v>
      </c>
      <c r="V282" t="str">
        <f>d11B!V282</f>
        <v>NA</v>
      </c>
      <c r="W282" t="str">
        <f>d11B!W282</f>
        <v>NA</v>
      </c>
      <c r="X282" t="b">
        <f>d11B!X282</f>
        <v>0</v>
      </c>
      <c r="Y282" t="str">
        <f>d11B!Y282</f>
        <v>added age uncertainty based on LR04</v>
      </c>
      <c r="Z282">
        <f>d11B!Z282</f>
        <v>999</v>
      </c>
    </row>
    <row r="283" spans="1:26">
      <c r="A283" t="str">
        <f>d11B!A283</f>
        <v>boron isotopes</v>
      </c>
      <c r="B283" t="str">
        <f>d11B!B283</f>
        <v xml:space="preserve">de la Vega </v>
      </c>
      <c r="C283">
        <f>d11B!C283</f>
        <v>2020</v>
      </c>
      <c r="D283" t="str">
        <f>d11B!D283</f>
        <v>10.1038/s41598-020-67154-8</v>
      </c>
      <c r="E283">
        <f>d11B!E283</f>
        <v>3217.95</v>
      </c>
      <c r="F283">
        <f>d11B!F283</f>
        <v>15</v>
      </c>
      <c r="G283">
        <f>d11B!G283</f>
        <v>15</v>
      </c>
      <c r="H283">
        <f>d11B!H283</f>
        <v>3.2179499999999996</v>
      </c>
      <c r="I283">
        <f>d11B!I283</f>
        <v>1.4999999999999999E-2</v>
      </c>
      <c r="J283">
        <f>d11B!J283</f>
        <v>1.4999999999999999E-2</v>
      </c>
      <c r="K283">
        <f>d11B!K283</f>
        <v>398.28020539339002</v>
      </c>
      <c r="L283">
        <f>d11B!L283</f>
        <v>99.999691367068976</v>
      </c>
      <c r="M283">
        <f>d11B!M283</f>
        <v>63.748795421706006</v>
      </c>
      <c r="N283" t="b">
        <f>d11B!N283</f>
        <v>1</v>
      </c>
      <c r="O283" t="b">
        <f>d11B!O283</f>
        <v>0</v>
      </c>
      <c r="P283" t="str">
        <f>d11B!P283</f>
        <v>NA</v>
      </c>
      <c r="Q283" t="str">
        <f>d11B!Q283</f>
        <v>NA</v>
      </c>
      <c r="R283" t="b">
        <f>d11B!R283</f>
        <v>0</v>
      </c>
      <c r="S283" t="str">
        <f>d11B!S283</f>
        <v>NA</v>
      </c>
      <c r="T283" t="b">
        <f>d11B!T283</f>
        <v>1</v>
      </c>
      <c r="U283" t="b">
        <f>d11B!U283</f>
        <v>0</v>
      </c>
      <c r="V283" t="str">
        <f>d11B!V283</f>
        <v>NA</v>
      </c>
      <c r="W283" t="str">
        <f>d11B!W283</f>
        <v>NA</v>
      </c>
      <c r="X283" t="b">
        <f>d11B!X283</f>
        <v>0</v>
      </c>
      <c r="Y283" t="str">
        <f>d11B!Y283</f>
        <v>added age uncertainty based on LR04</v>
      </c>
      <c r="Z283">
        <f>d11B!Z283</f>
        <v>999</v>
      </c>
    </row>
    <row r="284" spans="1:26">
      <c r="A284" t="str">
        <f>d11B!A284</f>
        <v>boron isotopes</v>
      </c>
      <c r="B284" t="str">
        <f>d11B!B284</f>
        <v xml:space="preserve">de la Vega </v>
      </c>
      <c r="C284">
        <f>d11B!C284</f>
        <v>2020</v>
      </c>
      <c r="D284" t="str">
        <f>d11B!D284</f>
        <v>10.1038/s41598-020-67154-8</v>
      </c>
      <c r="E284">
        <f>d11B!E284</f>
        <v>3220.06</v>
      </c>
      <c r="F284">
        <f>d11B!F284</f>
        <v>15</v>
      </c>
      <c r="G284">
        <f>d11B!G284</f>
        <v>15</v>
      </c>
      <c r="H284">
        <f>d11B!H284</f>
        <v>3.2200600000000001</v>
      </c>
      <c r="I284">
        <f>d11B!I284</f>
        <v>1.4999999999999999E-2</v>
      </c>
      <c r="J284">
        <f>d11B!J284</f>
        <v>1.4999999999999999E-2</v>
      </c>
      <c r="K284">
        <f>d11B!K284</f>
        <v>382.43296854563903</v>
      </c>
      <c r="L284">
        <f>d11B!L284</f>
        <v>103.06512237890098</v>
      </c>
      <c r="M284">
        <f>d11B!M284</f>
        <v>62.284440583382036</v>
      </c>
      <c r="N284" t="b">
        <f>d11B!N284</f>
        <v>1</v>
      </c>
      <c r="O284" t="b">
        <f>d11B!O284</f>
        <v>0</v>
      </c>
      <c r="P284" t="str">
        <f>d11B!P284</f>
        <v>NA</v>
      </c>
      <c r="Q284" t="str">
        <f>d11B!Q284</f>
        <v>NA</v>
      </c>
      <c r="R284" t="b">
        <f>d11B!R284</f>
        <v>0</v>
      </c>
      <c r="S284" t="str">
        <f>d11B!S284</f>
        <v>NA</v>
      </c>
      <c r="T284" t="b">
        <f>d11B!T284</f>
        <v>1</v>
      </c>
      <c r="U284" t="b">
        <f>d11B!U284</f>
        <v>0</v>
      </c>
      <c r="V284" t="str">
        <f>d11B!V284</f>
        <v>NA</v>
      </c>
      <c r="W284" t="str">
        <f>d11B!W284</f>
        <v>NA</v>
      </c>
      <c r="X284" t="b">
        <f>d11B!X284</f>
        <v>0</v>
      </c>
      <c r="Y284" t="str">
        <f>d11B!Y284</f>
        <v>added age uncertainty based on LR04</v>
      </c>
      <c r="Z284">
        <f>d11B!Z284</f>
        <v>999</v>
      </c>
    </row>
    <row r="285" spans="1:26">
      <c r="A285" t="str">
        <f>d11B!A285</f>
        <v>boron isotopes</v>
      </c>
      <c r="B285" t="str">
        <f>d11B!B285</f>
        <v xml:space="preserve">de la Vega </v>
      </c>
      <c r="C285">
        <f>d11B!C285</f>
        <v>2020</v>
      </c>
      <c r="D285" t="str">
        <f>d11B!D285</f>
        <v>10.1038/s41598-020-67154-8</v>
      </c>
      <c r="E285">
        <f>d11B!E285</f>
        <v>3220.67</v>
      </c>
      <c r="F285">
        <f>d11B!F285</f>
        <v>15</v>
      </c>
      <c r="G285">
        <f>d11B!G285</f>
        <v>15</v>
      </c>
      <c r="H285">
        <f>d11B!H285</f>
        <v>3.2206700000000001</v>
      </c>
      <c r="I285">
        <f>d11B!I285</f>
        <v>1.4999999999999999E-2</v>
      </c>
      <c r="J285">
        <f>d11B!J285</f>
        <v>1.4999999999999999E-2</v>
      </c>
      <c r="K285">
        <f>d11B!K285</f>
        <v>345.222602003438</v>
      </c>
      <c r="L285">
        <f>d11B!L285</f>
        <v>60.903698292825993</v>
      </c>
      <c r="M285">
        <f>d11B!M285</f>
        <v>53.203111143023989</v>
      </c>
      <c r="N285" t="b">
        <f>d11B!N285</f>
        <v>1</v>
      </c>
      <c r="O285" t="b">
        <f>d11B!O285</f>
        <v>0</v>
      </c>
      <c r="P285" t="str">
        <f>d11B!P285</f>
        <v>NA</v>
      </c>
      <c r="Q285" t="str">
        <f>d11B!Q285</f>
        <v>NA</v>
      </c>
      <c r="R285" t="b">
        <f>d11B!R285</f>
        <v>0</v>
      </c>
      <c r="S285" t="str">
        <f>d11B!S285</f>
        <v>NA</v>
      </c>
      <c r="T285" t="b">
        <f>d11B!T285</f>
        <v>1</v>
      </c>
      <c r="U285" t="b">
        <f>d11B!U285</f>
        <v>0</v>
      </c>
      <c r="V285" t="str">
        <f>d11B!V285</f>
        <v>NA</v>
      </c>
      <c r="W285" t="str">
        <f>d11B!W285</f>
        <v>NA</v>
      </c>
      <c r="X285" t="b">
        <f>d11B!X285</f>
        <v>0</v>
      </c>
      <c r="Y285" t="str">
        <f>d11B!Y285</f>
        <v>added age uncertainty based on LR04</v>
      </c>
      <c r="Z285">
        <f>d11B!Z285</f>
        <v>999</v>
      </c>
    </row>
    <row r="286" spans="1:26">
      <c r="A286" t="str">
        <f>d11B!A286</f>
        <v>boron isotopes</v>
      </c>
      <c r="B286" t="str">
        <f>d11B!B286</f>
        <v xml:space="preserve">de la Vega </v>
      </c>
      <c r="C286">
        <f>d11B!C286</f>
        <v>2020</v>
      </c>
      <c r="D286" t="str">
        <f>d11B!D286</f>
        <v>10.1038/s41598-020-67154-8</v>
      </c>
      <c r="E286">
        <f>d11B!E286</f>
        <v>3223.08</v>
      </c>
      <c r="F286">
        <f>d11B!F286</f>
        <v>15</v>
      </c>
      <c r="G286">
        <f>d11B!G286</f>
        <v>15</v>
      </c>
      <c r="H286">
        <f>d11B!H286</f>
        <v>3.2230799999999999</v>
      </c>
      <c r="I286">
        <f>d11B!I286</f>
        <v>1.4999999999999999E-2</v>
      </c>
      <c r="J286">
        <f>d11B!J286</f>
        <v>1.4999999999999999E-2</v>
      </c>
      <c r="K286">
        <f>d11B!K286</f>
        <v>307.786766116953</v>
      </c>
      <c r="L286">
        <f>d11B!L286</f>
        <v>57.230926133056016</v>
      </c>
      <c r="M286">
        <f>d11B!M286</f>
        <v>42.013146078252021</v>
      </c>
      <c r="N286" t="b">
        <f>d11B!N286</f>
        <v>1</v>
      </c>
      <c r="O286" t="b">
        <f>d11B!O286</f>
        <v>0</v>
      </c>
      <c r="P286" t="str">
        <f>d11B!P286</f>
        <v>NA</v>
      </c>
      <c r="Q286" t="str">
        <f>d11B!Q286</f>
        <v>NA</v>
      </c>
      <c r="R286" t="b">
        <f>d11B!R286</f>
        <v>0</v>
      </c>
      <c r="S286" t="str">
        <f>d11B!S286</f>
        <v>NA</v>
      </c>
      <c r="T286" t="b">
        <f>d11B!T286</f>
        <v>1</v>
      </c>
      <c r="U286" t="b">
        <f>d11B!U286</f>
        <v>0</v>
      </c>
      <c r="V286" t="str">
        <f>d11B!V286</f>
        <v>NA</v>
      </c>
      <c r="W286" t="str">
        <f>d11B!W286</f>
        <v>NA</v>
      </c>
      <c r="X286" t="b">
        <f>d11B!X286</f>
        <v>0</v>
      </c>
      <c r="Y286" t="str">
        <f>d11B!Y286</f>
        <v>added age uncertainty based on LR04</v>
      </c>
      <c r="Z286">
        <f>d11B!Z286</f>
        <v>999</v>
      </c>
    </row>
    <row r="287" spans="1:26">
      <c r="A287" t="str">
        <f>d11B!A287</f>
        <v>boron isotopes</v>
      </c>
      <c r="B287" t="str">
        <f>d11B!B287</f>
        <v xml:space="preserve">de la Vega </v>
      </c>
      <c r="C287">
        <f>d11B!C287</f>
        <v>2020</v>
      </c>
      <c r="D287" t="str">
        <f>d11B!D287</f>
        <v>10.1038/s41598-020-67154-8</v>
      </c>
      <c r="E287">
        <f>d11B!E287</f>
        <v>3223.98</v>
      </c>
      <c r="F287">
        <f>d11B!F287</f>
        <v>15</v>
      </c>
      <c r="G287">
        <f>d11B!G287</f>
        <v>15</v>
      </c>
      <c r="H287">
        <f>d11B!H287</f>
        <v>3.2239800000000001</v>
      </c>
      <c r="I287">
        <f>d11B!I287</f>
        <v>1.4999999999999999E-2</v>
      </c>
      <c r="J287">
        <f>d11B!J287</f>
        <v>1.4999999999999999E-2</v>
      </c>
      <c r="K287">
        <f>d11B!K287</f>
        <v>369.38032751495598</v>
      </c>
      <c r="L287">
        <f>d11B!L287</f>
        <v>101.92474700190803</v>
      </c>
      <c r="M287">
        <f>d11B!M287</f>
        <v>55.391942016056987</v>
      </c>
      <c r="N287" t="b">
        <f>d11B!N287</f>
        <v>1</v>
      </c>
      <c r="O287" t="b">
        <f>d11B!O287</f>
        <v>0</v>
      </c>
      <c r="P287" t="str">
        <f>d11B!P287</f>
        <v>NA</v>
      </c>
      <c r="Q287" t="str">
        <f>d11B!Q287</f>
        <v>NA</v>
      </c>
      <c r="R287" t="b">
        <f>d11B!R287</f>
        <v>0</v>
      </c>
      <c r="S287" t="str">
        <f>d11B!S287</f>
        <v>NA</v>
      </c>
      <c r="T287" t="b">
        <f>d11B!T287</f>
        <v>1</v>
      </c>
      <c r="U287" t="b">
        <f>d11B!U287</f>
        <v>0</v>
      </c>
      <c r="V287" t="str">
        <f>d11B!V287</f>
        <v>NA</v>
      </c>
      <c r="W287" t="str">
        <f>d11B!W287</f>
        <v>NA</v>
      </c>
      <c r="X287" t="b">
        <f>d11B!X287</f>
        <v>0</v>
      </c>
      <c r="Y287" t="str">
        <f>d11B!Y287</f>
        <v>added age uncertainty based on LR04</v>
      </c>
      <c r="Z287">
        <f>d11B!Z287</f>
        <v>999</v>
      </c>
    </row>
    <row r="288" spans="1:26">
      <c r="A288" t="str">
        <f>d11B!A288</f>
        <v>boron isotopes</v>
      </c>
      <c r="B288" t="str">
        <f>d11B!B288</f>
        <v xml:space="preserve">de la Vega </v>
      </c>
      <c r="C288">
        <f>d11B!C288</f>
        <v>2020</v>
      </c>
      <c r="D288" t="str">
        <f>d11B!D288</f>
        <v>10.1038/s41598-020-67154-8</v>
      </c>
      <c r="E288">
        <f>d11B!E288</f>
        <v>3230.61</v>
      </c>
      <c r="F288">
        <f>d11B!F288</f>
        <v>15</v>
      </c>
      <c r="G288">
        <f>d11B!G288</f>
        <v>15</v>
      </c>
      <c r="H288">
        <f>d11B!H288</f>
        <v>3.23061</v>
      </c>
      <c r="I288">
        <f>d11B!I288</f>
        <v>1.4999999999999999E-2</v>
      </c>
      <c r="J288">
        <f>d11B!J288</f>
        <v>1.4999999999999999E-2</v>
      </c>
      <c r="K288">
        <f>d11B!K288</f>
        <v>416.50983668207101</v>
      </c>
      <c r="L288">
        <f>d11B!L288</f>
        <v>106.23811124350703</v>
      </c>
      <c r="M288">
        <f>d11B!M288</f>
        <v>67.25366555366702</v>
      </c>
      <c r="N288" t="b">
        <f>d11B!N288</f>
        <v>1</v>
      </c>
      <c r="O288" t="b">
        <f>d11B!O288</f>
        <v>0</v>
      </c>
      <c r="P288" t="str">
        <f>d11B!P288</f>
        <v>NA</v>
      </c>
      <c r="Q288" t="str">
        <f>d11B!Q288</f>
        <v>NA</v>
      </c>
      <c r="R288" t="b">
        <f>d11B!R288</f>
        <v>0</v>
      </c>
      <c r="S288" t="str">
        <f>d11B!S288</f>
        <v>NA</v>
      </c>
      <c r="T288" t="b">
        <f>d11B!T288</f>
        <v>1</v>
      </c>
      <c r="U288" t="b">
        <f>d11B!U288</f>
        <v>0</v>
      </c>
      <c r="V288" t="str">
        <f>d11B!V288</f>
        <v>NA</v>
      </c>
      <c r="W288" t="str">
        <f>d11B!W288</f>
        <v>NA</v>
      </c>
      <c r="X288" t="b">
        <f>d11B!X288</f>
        <v>0</v>
      </c>
      <c r="Y288" t="str">
        <f>d11B!Y288</f>
        <v>added age uncertainty based on LR04</v>
      </c>
      <c r="Z288">
        <f>d11B!Z288</f>
        <v>999</v>
      </c>
    </row>
    <row r="289" spans="1:26">
      <c r="A289" t="str">
        <f>d11B!A289</f>
        <v>boron isotopes</v>
      </c>
      <c r="B289" t="str">
        <f>d11B!B289</f>
        <v xml:space="preserve">de la Vega </v>
      </c>
      <c r="C289">
        <f>d11B!C289</f>
        <v>2020</v>
      </c>
      <c r="D289" t="str">
        <f>d11B!D289</f>
        <v>10.1038/s41598-020-67154-8</v>
      </c>
      <c r="E289">
        <f>d11B!E289</f>
        <v>3233.02</v>
      </c>
      <c r="F289">
        <f>d11B!F289</f>
        <v>15</v>
      </c>
      <c r="G289">
        <f>d11B!G289</f>
        <v>15</v>
      </c>
      <c r="H289">
        <f>d11B!H289</f>
        <v>3.2330199999999998</v>
      </c>
      <c r="I289">
        <f>d11B!I289</f>
        <v>1.4999999999999999E-2</v>
      </c>
      <c r="J289">
        <f>d11B!J289</f>
        <v>1.4999999999999999E-2</v>
      </c>
      <c r="K289">
        <f>d11B!K289</f>
        <v>306.51561593918302</v>
      </c>
      <c r="L289">
        <f>d11B!L289</f>
        <v>70.343373124883954</v>
      </c>
      <c r="M289">
        <f>d11B!M289</f>
        <v>51.396641059204029</v>
      </c>
      <c r="N289" t="b">
        <f>d11B!N289</f>
        <v>1</v>
      </c>
      <c r="O289" t="b">
        <f>d11B!O289</f>
        <v>0</v>
      </c>
      <c r="P289" t="str">
        <f>d11B!P289</f>
        <v>NA</v>
      </c>
      <c r="Q289" t="str">
        <f>d11B!Q289</f>
        <v>NA</v>
      </c>
      <c r="R289" t="b">
        <f>d11B!R289</f>
        <v>0</v>
      </c>
      <c r="S289" t="str">
        <f>d11B!S289</f>
        <v>NA</v>
      </c>
      <c r="T289" t="b">
        <f>d11B!T289</f>
        <v>1</v>
      </c>
      <c r="U289" t="b">
        <f>d11B!U289</f>
        <v>0</v>
      </c>
      <c r="V289" t="str">
        <f>d11B!V289</f>
        <v>NA</v>
      </c>
      <c r="W289" t="str">
        <f>d11B!W289</f>
        <v>NA</v>
      </c>
      <c r="X289" t="b">
        <f>d11B!X289</f>
        <v>0</v>
      </c>
      <c r="Y289" t="str">
        <f>d11B!Y289</f>
        <v>added age uncertainty based on LR04</v>
      </c>
      <c r="Z289">
        <f>d11B!Z289</f>
        <v>999</v>
      </c>
    </row>
    <row r="290" spans="1:26">
      <c r="A290" t="str">
        <f>d11B!A290</f>
        <v>boron isotopes</v>
      </c>
      <c r="B290" t="str">
        <f>d11B!B290</f>
        <v xml:space="preserve">de la Vega </v>
      </c>
      <c r="C290">
        <f>d11B!C290</f>
        <v>2020</v>
      </c>
      <c r="D290" t="str">
        <f>d11B!D290</f>
        <v>10.1038/s41598-020-67154-8</v>
      </c>
      <c r="E290">
        <f>d11B!E290</f>
        <v>3235.13</v>
      </c>
      <c r="F290">
        <f>d11B!F290</f>
        <v>15</v>
      </c>
      <c r="G290">
        <f>d11B!G290</f>
        <v>15</v>
      </c>
      <c r="H290">
        <f>d11B!H290</f>
        <v>3.2351300000000003</v>
      </c>
      <c r="I290">
        <f>d11B!I290</f>
        <v>1.4999999999999999E-2</v>
      </c>
      <c r="J290">
        <f>d11B!J290</f>
        <v>1.4999999999999999E-2</v>
      </c>
      <c r="K290">
        <f>d11B!K290</f>
        <v>338.18355501295298</v>
      </c>
      <c r="L290">
        <f>d11B!L290</f>
        <v>68.030081290379997</v>
      </c>
      <c r="M290">
        <f>d11B!M290</f>
        <v>54.591938458041</v>
      </c>
      <c r="N290" t="b">
        <f>d11B!N290</f>
        <v>1</v>
      </c>
      <c r="O290" t="b">
        <f>d11B!O290</f>
        <v>0</v>
      </c>
      <c r="P290" t="str">
        <f>d11B!P290</f>
        <v>NA</v>
      </c>
      <c r="Q290" t="str">
        <f>d11B!Q290</f>
        <v>NA</v>
      </c>
      <c r="R290" t="b">
        <f>d11B!R290</f>
        <v>0</v>
      </c>
      <c r="S290" t="str">
        <f>d11B!S290</f>
        <v>NA</v>
      </c>
      <c r="T290" t="b">
        <f>d11B!T290</f>
        <v>1</v>
      </c>
      <c r="U290" t="b">
        <f>d11B!U290</f>
        <v>0</v>
      </c>
      <c r="V290" t="str">
        <f>d11B!V290</f>
        <v>NA</v>
      </c>
      <c r="W290" t="str">
        <f>d11B!W290</f>
        <v>NA</v>
      </c>
      <c r="X290" t="b">
        <f>d11B!X290</f>
        <v>0</v>
      </c>
      <c r="Y290" t="str">
        <f>d11B!Y290</f>
        <v>added age uncertainty based on LR04</v>
      </c>
      <c r="Z290">
        <f>d11B!Z290</f>
        <v>999</v>
      </c>
    </row>
    <row r="291" spans="1:26">
      <c r="A291" t="str">
        <f>d11B!A291</f>
        <v>boron isotopes</v>
      </c>
      <c r="B291" t="str">
        <f>d11B!B291</f>
        <v xml:space="preserve">de la Vega </v>
      </c>
      <c r="C291">
        <f>d11B!C291</f>
        <v>2020</v>
      </c>
      <c r="D291" t="str">
        <f>d11B!D291</f>
        <v>10.1038/s41598-020-67154-8</v>
      </c>
      <c r="E291">
        <f>d11B!E291</f>
        <v>3236.04</v>
      </c>
      <c r="F291">
        <f>d11B!F291</f>
        <v>15</v>
      </c>
      <c r="G291">
        <f>d11B!G291</f>
        <v>15</v>
      </c>
      <c r="H291">
        <f>d11B!H291</f>
        <v>3.23604</v>
      </c>
      <c r="I291">
        <f>d11B!I291</f>
        <v>1.4999999999999999E-2</v>
      </c>
      <c r="J291">
        <f>d11B!J291</f>
        <v>1.4999999999999999E-2</v>
      </c>
      <c r="K291">
        <f>d11B!K291</f>
        <v>366.18696560479901</v>
      </c>
      <c r="L291">
        <f>d11B!L291</f>
        <v>82.254555821650001</v>
      </c>
      <c r="M291">
        <f>d11B!M291</f>
        <v>60.067321005417</v>
      </c>
      <c r="N291" t="b">
        <f>d11B!N291</f>
        <v>1</v>
      </c>
      <c r="O291" t="b">
        <f>d11B!O291</f>
        <v>0</v>
      </c>
      <c r="P291" t="str">
        <f>d11B!P291</f>
        <v>NA</v>
      </c>
      <c r="Q291" t="str">
        <f>d11B!Q291</f>
        <v>NA</v>
      </c>
      <c r="R291" t="b">
        <f>d11B!R291</f>
        <v>0</v>
      </c>
      <c r="S291" t="str">
        <f>d11B!S291</f>
        <v>NA</v>
      </c>
      <c r="T291" t="b">
        <f>d11B!T291</f>
        <v>1</v>
      </c>
      <c r="U291" t="b">
        <f>d11B!U291</f>
        <v>0</v>
      </c>
      <c r="V291" t="str">
        <f>d11B!V291</f>
        <v>NA</v>
      </c>
      <c r="W291" t="str">
        <f>d11B!W291</f>
        <v>NA</v>
      </c>
      <c r="X291" t="b">
        <f>d11B!X291</f>
        <v>0</v>
      </c>
      <c r="Y291" t="str">
        <f>d11B!Y291</f>
        <v>added age uncertainty based on LR04</v>
      </c>
      <c r="Z291">
        <f>d11B!Z291</f>
        <v>999</v>
      </c>
    </row>
    <row r="292" spans="1:26">
      <c r="A292" t="str">
        <f>d11B!A292</f>
        <v>boron isotopes</v>
      </c>
      <c r="B292" t="str">
        <f>d11B!B292</f>
        <v xml:space="preserve">de la Vega </v>
      </c>
      <c r="C292">
        <f>d11B!C292</f>
        <v>2020</v>
      </c>
      <c r="D292" t="str">
        <f>d11B!D292</f>
        <v>10.1038/s41598-020-67154-8</v>
      </c>
      <c r="E292">
        <f>d11B!E292</f>
        <v>3247.82</v>
      </c>
      <c r="F292">
        <f>d11B!F292</f>
        <v>15</v>
      </c>
      <c r="G292">
        <f>d11B!G292</f>
        <v>15</v>
      </c>
      <c r="H292">
        <f>d11B!H292</f>
        <v>3.2478200000000004</v>
      </c>
      <c r="I292">
        <f>d11B!I292</f>
        <v>1.4999999999999999E-2</v>
      </c>
      <c r="J292">
        <f>d11B!J292</f>
        <v>1.4999999999999999E-2</v>
      </c>
      <c r="K292">
        <f>d11B!K292</f>
        <v>384.48402375945602</v>
      </c>
      <c r="L292">
        <f>d11B!L292</f>
        <v>90.513649167835979</v>
      </c>
      <c r="M292">
        <f>d11B!M292</f>
        <v>63.11775568514804</v>
      </c>
      <c r="N292" t="b">
        <f>d11B!N292</f>
        <v>1</v>
      </c>
      <c r="O292" t="b">
        <f>d11B!O292</f>
        <v>0</v>
      </c>
      <c r="P292" t="str">
        <f>d11B!P292</f>
        <v>NA</v>
      </c>
      <c r="Q292" t="str">
        <f>d11B!Q292</f>
        <v>NA</v>
      </c>
      <c r="R292" t="b">
        <f>d11B!R292</f>
        <v>0</v>
      </c>
      <c r="S292" t="str">
        <f>d11B!S292</f>
        <v>NA</v>
      </c>
      <c r="T292" t="b">
        <f>d11B!T292</f>
        <v>1</v>
      </c>
      <c r="U292" t="b">
        <f>d11B!U292</f>
        <v>0</v>
      </c>
      <c r="V292" t="str">
        <f>d11B!V292</f>
        <v>NA</v>
      </c>
      <c r="W292" t="str">
        <f>d11B!W292</f>
        <v>NA</v>
      </c>
      <c r="X292" t="b">
        <f>d11B!X292</f>
        <v>0</v>
      </c>
      <c r="Y292" t="str">
        <f>d11B!Y292</f>
        <v>added age uncertainty based on LR04</v>
      </c>
      <c r="Z292">
        <f>d11B!Z292</f>
        <v>999</v>
      </c>
    </row>
    <row r="293" spans="1:26">
      <c r="A293" t="str">
        <f>d11B!A293</f>
        <v>boron isotopes</v>
      </c>
      <c r="B293" t="str">
        <f>d11B!B293</f>
        <v xml:space="preserve">de la Vega </v>
      </c>
      <c r="C293">
        <f>d11B!C293</f>
        <v>2020</v>
      </c>
      <c r="D293" t="str">
        <f>d11B!D293</f>
        <v>10.1038/s41598-020-67154-8</v>
      </c>
      <c r="E293">
        <f>d11B!E293</f>
        <v>3252.14</v>
      </c>
      <c r="F293">
        <f>d11B!F293</f>
        <v>15</v>
      </c>
      <c r="G293">
        <f>d11B!G293</f>
        <v>15</v>
      </c>
      <c r="H293">
        <f>d11B!H293</f>
        <v>3.2521399999999998</v>
      </c>
      <c r="I293">
        <f>d11B!I293</f>
        <v>1.4999999999999999E-2</v>
      </c>
      <c r="J293">
        <f>d11B!J293</f>
        <v>1.4999999999999999E-2</v>
      </c>
      <c r="K293">
        <f>d11B!K293</f>
        <v>349.64966966828803</v>
      </c>
      <c r="L293">
        <f>d11B!L293</f>
        <v>79.500319504180993</v>
      </c>
      <c r="M293">
        <f>d11B!M293</f>
        <v>53.315716957676045</v>
      </c>
      <c r="N293" t="b">
        <f>d11B!N293</f>
        <v>1</v>
      </c>
      <c r="O293" t="b">
        <f>d11B!O293</f>
        <v>0</v>
      </c>
      <c r="P293" t="str">
        <f>d11B!P293</f>
        <v>NA</v>
      </c>
      <c r="Q293" t="str">
        <f>d11B!Q293</f>
        <v>NA</v>
      </c>
      <c r="R293" t="b">
        <f>d11B!R293</f>
        <v>0</v>
      </c>
      <c r="S293" t="str">
        <f>d11B!S293</f>
        <v>NA</v>
      </c>
      <c r="T293" t="b">
        <f>d11B!T293</f>
        <v>1</v>
      </c>
      <c r="U293" t="b">
        <f>d11B!U293</f>
        <v>0</v>
      </c>
      <c r="V293" t="str">
        <f>d11B!V293</f>
        <v>NA</v>
      </c>
      <c r="W293" t="str">
        <f>d11B!W293</f>
        <v>NA</v>
      </c>
      <c r="X293" t="b">
        <f>d11B!X293</f>
        <v>0</v>
      </c>
      <c r="Y293" t="str">
        <f>d11B!Y293</f>
        <v>added age uncertainty based on LR04</v>
      </c>
      <c r="Z293">
        <f>d11B!Z293</f>
        <v>999</v>
      </c>
    </row>
    <row r="294" spans="1:26">
      <c r="A294" t="str">
        <f>d11B!A294</f>
        <v>boron isotopes</v>
      </c>
      <c r="B294" t="str">
        <f>d11B!B294</f>
        <v xml:space="preserve">de la Vega </v>
      </c>
      <c r="C294">
        <f>d11B!C294</f>
        <v>2020</v>
      </c>
      <c r="D294" t="str">
        <f>d11B!D294</f>
        <v>10.1038/s41598-020-67154-8</v>
      </c>
      <c r="E294">
        <f>d11B!E294</f>
        <v>3254.13</v>
      </c>
      <c r="F294">
        <f>d11B!F294</f>
        <v>15</v>
      </c>
      <c r="G294">
        <f>d11B!G294</f>
        <v>15</v>
      </c>
      <c r="H294">
        <f>d11B!H294</f>
        <v>3.25413</v>
      </c>
      <c r="I294">
        <f>d11B!I294</f>
        <v>1.4999999999999999E-2</v>
      </c>
      <c r="J294">
        <f>d11B!J294</f>
        <v>1.4999999999999999E-2</v>
      </c>
      <c r="K294">
        <f>d11B!K294</f>
        <v>352.26449145225502</v>
      </c>
      <c r="L294">
        <f>d11B!L294</f>
        <v>89.50994198782297</v>
      </c>
      <c r="M294">
        <f>d11B!M294</f>
        <v>53.912701974501999</v>
      </c>
      <c r="N294" t="b">
        <f>d11B!N294</f>
        <v>1</v>
      </c>
      <c r="O294" t="b">
        <f>d11B!O294</f>
        <v>0</v>
      </c>
      <c r="P294" t="str">
        <f>d11B!P294</f>
        <v>NA</v>
      </c>
      <c r="Q294" t="str">
        <f>d11B!Q294</f>
        <v>NA</v>
      </c>
      <c r="R294" t="b">
        <f>d11B!R294</f>
        <v>0</v>
      </c>
      <c r="S294" t="str">
        <f>d11B!S294</f>
        <v>NA</v>
      </c>
      <c r="T294" t="b">
        <f>d11B!T294</f>
        <v>1</v>
      </c>
      <c r="U294" t="b">
        <f>d11B!U294</f>
        <v>0</v>
      </c>
      <c r="V294" t="str">
        <f>d11B!V294</f>
        <v>NA</v>
      </c>
      <c r="W294" t="str">
        <f>d11B!W294</f>
        <v>NA</v>
      </c>
      <c r="X294" t="b">
        <f>d11B!X294</f>
        <v>0</v>
      </c>
      <c r="Y294" t="str">
        <f>d11B!Y294</f>
        <v>added age uncertainty based on LR04</v>
      </c>
      <c r="Z294">
        <f>d11B!Z294</f>
        <v>999</v>
      </c>
    </row>
    <row r="295" spans="1:26">
      <c r="A295" t="str">
        <f>d11B!A295</f>
        <v>boron isotopes</v>
      </c>
      <c r="B295" t="str">
        <f>d11B!B295</f>
        <v xml:space="preserve">de la Vega </v>
      </c>
      <c r="C295">
        <f>d11B!C295</f>
        <v>2020</v>
      </c>
      <c r="D295" t="str">
        <f>d11B!D295</f>
        <v>10.1038/s41598-020-67154-8</v>
      </c>
      <c r="E295">
        <f>d11B!E295</f>
        <v>3260.77</v>
      </c>
      <c r="F295">
        <f>d11B!F295</f>
        <v>15</v>
      </c>
      <c r="G295">
        <f>d11B!G295</f>
        <v>15</v>
      </c>
      <c r="H295">
        <f>d11B!H295</f>
        <v>3.2607699999999999</v>
      </c>
      <c r="I295">
        <f>d11B!I295</f>
        <v>1.4999999999999999E-2</v>
      </c>
      <c r="J295">
        <f>d11B!J295</f>
        <v>1.4999999999999999E-2</v>
      </c>
      <c r="K295">
        <f>d11B!K295</f>
        <v>366.83987455772501</v>
      </c>
      <c r="L295">
        <f>d11B!L295</f>
        <v>98.663052462515964</v>
      </c>
      <c r="M295">
        <f>d11B!M295</f>
        <v>61.274744255723022</v>
      </c>
      <c r="N295" t="b">
        <f>d11B!N295</f>
        <v>1</v>
      </c>
      <c r="O295" t="b">
        <f>d11B!O295</f>
        <v>0</v>
      </c>
      <c r="P295" t="str">
        <f>d11B!P295</f>
        <v>NA</v>
      </c>
      <c r="Q295" t="str">
        <f>d11B!Q295</f>
        <v>NA</v>
      </c>
      <c r="R295" t="b">
        <f>d11B!R295</f>
        <v>0</v>
      </c>
      <c r="S295" t="str">
        <f>d11B!S295</f>
        <v>NA</v>
      </c>
      <c r="T295" t="b">
        <f>d11B!T295</f>
        <v>1</v>
      </c>
      <c r="U295" t="b">
        <f>d11B!U295</f>
        <v>0</v>
      </c>
      <c r="V295" t="str">
        <f>d11B!V295</f>
        <v>NA</v>
      </c>
      <c r="W295" t="str">
        <f>d11B!W295</f>
        <v>NA</v>
      </c>
      <c r="X295" t="b">
        <f>d11B!X295</f>
        <v>0</v>
      </c>
      <c r="Y295" t="str">
        <f>d11B!Y295</f>
        <v>added age uncertainty based on LR04</v>
      </c>
      <c r="Z295">
        <f>d11B!Z295</f>
        <v>999</v>
      </c>
    </row>
    <row r="296" spans="1:26">
      <c r="A296" t="str">
        <f>d11B!A296</f>
        <v>boron isotopes</v>
      </c>
      <c r="B296" t="str">
        <f>d11B!B296</f>
        <v xml:space="preserve">de la Vega </v>
      </c>
      <c r="C296">
        <f>d11B!C296</f>
        <v>2020</v>
      </c>
      <c r="D296" t="str">
        <f>d11B!D296</f>
        <v>10.1038/s41598-020-67154-8</v>
      </c>
      <c r="E296">
        <f>d11B!E296</f>
        <v>3268.07</v>
      </c>
      <c r="F296">
        <f>d11B!F296</f>
        <v>15</v>
      </c>
      <c r="G296">
        <f>d11B!G296</f>
        <v>15</v>
      </c>
      <c r="H296">
        <f>d11B!H296</f>
        <v>3.2680700000000003</v>
      </c>
      <c r="I296">
        <f>d11B!I296</f>
        <v>1.4999999999999999E-2</v>
      </c>
      <c r="J296">
        <f>d11B!J296</f>
        <v>1.4999999999999999E-2</v>
      </c>
      <c r="K296">
        <f>d11B!K296</f>
        <v>351.08983696478202</v>
      </c>
      <c r="L296">
        <f>d11B!L296</f>
        <v>73.85760553907096</v>
      </c>
      <c r="M296">
        <f>d11B!M296</f>
        <v>51.593678885459042</v>
      </c>
      <c r="N296" t="b">
        <f>d11B!N296</f>
        <v>1</v>
      </c>
      <c r="O296" t="b">
        <f>d11B!O296</f>
        <v>0</v>
      </c>
      <c r="P296" t="str">
        <f>d11B!P296</f>
        <v>NA</v>
      </c>
      <c r="Q296" t="str">
        <f>d11B!Q296</f>
        <v>NA</v>
      </c>
      <c r="R296" t="b">
        <f>d11B!R296</f>
        <v>0</v>
      </c>
      <c r="S296" t="str">
        <f>d11B!S296</f>
        <v>NA</v>
      </c>
      <c r="T296" t="b">
        <f>d11B!T296</f>
        <v>1</v>
      </c>
      <c r="U296" t="b">
        <f>d11B!U296</f>
        <v>0</v>
      </c>
      <c r="V296" t="str">
        <f>d11B!V296</f>
        <v>NA</v>
      </c>
      <c r="W296" t="str">
        <f>d11B!W296</f>
        <v>NA</v>
      </c>
      <c r="X296" t="b">
        <f>d11B!X296</f>
        <v>0</v>
      </c>
      <c r="Y296" t="str">
        <f>d11B!Y296</f>
        <v>added age uncertainty based on LR04</v>
      </c>
      <c r="Z296">
        <f>d11B!Z296</f>
        <v>999</v>
      </c>
    </row>
    <row r="297" spans="1:26">
      <c r="A297" t="str">
        <f>d11B!A297</f>
        <v>boron isotopes</v>
      </c>
      <c r="B297" t="str">
        <f>d11B!B297</f>
        <v xml:space="preserve">de la Vega </v>
      </c>
      <c r="C297">
        <f>d11B!C297</f>
        <v>2020</v>
      </c>
      <c r="D297" t="str">
        <f>d11B!D297</f>
        <v>10.1038/s41598-020-67154-8</v>
      </c>
      <c r="E297">
        <f>d11B!E297</f>
        <v>3272.06</v>
      </c>
      <c r="F297">
        <f>d11B!F297</f>
        <v>15</v>
      </c>
      <c r="G297">
        <f>d11B!G297</f>
        <v>15</v>
      </c>
      <c r="H297">
        <f>d11B!H297</f>
        <v>3.2720599999999997</v>
      </c>
      <c r="I297">
        <f>d11B!I297</f>
        <v>1.4999999999999999E-2</v>
      </c>
      <c r="J297">
        <f>d11B!J297</f>
        <v>1.4999999999999999E-2</v>
      </c>
      <c r="K297">
        <f>d11B!K297</f>
        <v>306.484047851166</v>
      </c>
      <c r="L297">
        <f>d11B!L297</f>
        <v>55.456952720648019</v>
      </c>
      <c r="M297">
        <f>d11B!M297</f>
        <v>45.640494193923018</v>
      </c>
      <c r="N297" t="b">
        <f>d11B!N297</f>
        <v>1</v>
      </c>
      <c r="O297" t="b">
        <f>d11B!O297</f>
        <v>0</v>
      </c>
      <c r="P297" t="str">
        <f>d11B!P297</f>
        <v>NA</v>
      </c>
      <c r="Q297" t="str">
        <f>d11B!Q297</f>
        <v>NA</v>
      </c>
      <c r="R297" t="b">
        <f>d11B!R297</f>
        <v>0</v>
      </c>
      <c r="S297" t="str">
        <f>d11B!S297</f>
        <v>NA</v>
      </c>
      <c r="T297" t="b">
        <f>d11B!T297</f>
        <v>1</v>
      </c>
      <c r="U297" t="b">
        <f>d11B!U297</f>
        <v>0</v>
      </c>
      <c r="V297" t="str">
        <f>d11B!V297</f>
        <v>NA</v>
      </c>
      <c r="W297" t="str">
        <f>d11B!W297</f>
        <v>NA</v>
      </c>
      <c r="X297" t="b">
        <f>d11B!X297</f>
        <v>0</v>
      </c>
      <c r="Y297" t="str">
        <f>d11B!Y297</f>
        <v>added age uncertainty based on LR04</v>
      </c>
      <c r="Z297">
        <f>d11B!Z297</f>
        <v>999</v>
      </c>
    </row>
    <row r="298" spans="1:26">
      <c r="A298" t="str">
        <f>d11B!A298</f>
        <v>boron isotopes</v>
      </c>
      <c r="B298" t="str">
        <f>d11B!B298</f>
        <v xml:space="preserve">de la Vega </v>
      </c>
      <c r="C298">
        <f>d11B!C298</f>
        <v>2020</v>
      </c>
      <c r="D298" t="str">
        <f>d11B!D298</f>
        <v>10.1038/s41598-020-67154-8</v>
      </c>
      <c r="E298">
        <f>d11B!E298</f>
        <v>3278.7</v>
      </c>
      <c r="F298">
        <f>d11B!F298</f>
        <v>15</v>
      </c>
      <c r="G298">
        <f>d11B!G298</f>
        <v>15</v>
      </c>
      <c r="H298">
        <f>d11B!H298</f>
        <v>3.2786999999999997</v>
      </c>
      <c r="I298">
        <f>d11B!I298</f>
        <v>1.4999999999999999E-2</v>
      </c>
      <c r="J298">
        <f>d11B!J298</f>
        <v>1.4999999999999999E-2</v>
      </c>
      <c r="K298">
        <f>d11B!K298</f>
        <v>389.69093278940301</v>
      </c>
      <c r="L298">
        <f>d11B!L298</f>
        <v>91.137381593259988</v>
      </c>
      <c r="M298">
        <f>d11B!M298</f>
        <v>65.849838059993999</v>
      </c>
      <c r="N298" t="b">
        <f>d11B!N298</f>
        <v>1</v>
      </c>
      <c r="O298" t="b">
        <f>d11B!O298</f>
        <v>0</v>
      </c>
      <c r="P298" t="str">
        <f>d11B!P298</f>
        <v>NA</v>
      </c>
      <c r="Q298" t="str">
        <f>d11B!Q298</f>
        <v>NA</v>
      </c>
      <c r="R298" t="b">
        <f>d11B!R298</f>
        <v>0</v>
      </c>
      <c r="S298" t="str">
        <f>d11B!S298</f>
        <v>NA</v>
      </c>
      <c r="T298" t="b">
        <f>d11B!T298</f>
        <v>1</v>
      </c>
      <c r="U298" t="b">
        <f>d11B!U298</f>
        <v>0</v>
      </c>
      <c r="V298" t="str">
        <f>d11B!V298</f>
        <v>NA</v>
      </c>
      <c r="W298" t="str">
        <f>d11B!W298</f>
        <v>NA</v>
      </c>
      <c r="X298" t="b">
        <f>d11B!X298</f>
        <v>0</v>
      </c>
      <c r="Y298" t="str">
        <f>d11B!Y298</f>
        <v>added age uncertainty based on LR04</v>
      </c>
      <c r="Z298">
        <f>d11B!Z298</f>
        <v>999</v>
      </c>
    </row>
    <row r="299" spans="1:26">
      <c r="A299" t="str">
        <f>d11B!A299</f>
        <v>boron isotopes</v>
      </c>
      <c r="B299" t="str">
        <f>d11B!B299</f>
        <v xml:space="preserve">de la Vega </v>
      </c>
      <c r="C299">
        <f>d11B!C299</f>
        <v>2020</v>
      </c>
      <c r="D299" t="str">
        <f>d11B!D299</f>
        <v>10.1038/s41598-020-67154-8</v>
      </c>
      <c r="E299">
        <f>d11B!E299</f>
        <v>3286.67</v>
      </c>
      <c r="F299">
        <f>d11B!F299</f>
        <v>15</v>
      </c>
      <c r="G299">
        <f>d11B!G299</f>
        <v>15</v>
      </c>
      <c r="H299">
        <f>d11B!H299</f>
        <v>3.28667</v>
      </c>
      <c r="I299">
        <f>d11B!I299</f>
        <v>1.4999999999999999E-2</v>
      </c>
      <c r="J299">
        <f>d11B!J299</f>
        <v>1.4999999999999999E-2</v>
      </c>
      <c r="K299">
        <f>d11B!K299</f>
        <v>308.39846933785401</v>
      </c>
      <c r="L299">
        <f>d11B!L299</f>
        <v>61.423122258632986</v>
      </c>
      <c r="M299">
        <f>d11B!M299</f>
        <v>47.646053674416009</v>
      </c>
      <c r="N299" t="b">
        <f>d11B!N299</f>
        <v>1</v>
      </c>
      <c r="O299" t="b">
        <f>d11B!O299</f>
        <v>0</v>
      </c>
      <c r="P299" t="str">
        <f>d11B!P299</f>
        <v>NA</v>
      </c>
      <c r="Q299" t="str">
        <f>d11B!Q299</f>
        <v>NA</v>
      </c>
      <c r="R299" t="b">
        <f>d11B!R299</f>
        <v>0</v>
      </c>
      <c r="S299" t="str">
        <f>d11B!S299</f>
        <v>NA</v>
      </c>
      <c r="T299" t="b">
        <f>d11B!T299</f>
        <v>1</v>
      </c>
      <c r="U299" t="b">
        <f>d11B!U299</f>
        <v>0</v>
      </c>
      <c r="V299" t="str">
        <f>d11B!V299</f>
        <v>NA</v>
      </c>
      <c r="W299" t="str">
        <f>d11B!W299</f>
        <v>NA</v>
      </c>
      <c r="X299" t="b">
        <f>d11B!X299</f>
        <v>0</v>
      </c>
      <c r="Y299" t="str">
        <f>d11B!Y299</f>
        <v>added age uncertainty based on LR04</v>
      </c>
      <c r="Z299">
        <f>d11B!Z299</f>
        <v>999</v>
      </c>
    </row>
    <row r="300" spans="1:26">
      <c r="A300" t="str">
        <f>d11B!A300</f>
        <v>boron isotopes</v>
      </c>
      <c r="B300" t="str">
        <f>d11B!B300</f>
        <v xml:space="preserve">de la Vega </v>
      </c>
      <c r="C300">
        <f>d11B!C300</f>
        <v>2020</v>
      </c>
      <c r="D300" t="str">
        <f>d11B!D300</f>
        <v>10.1038/s41598-020-67154-8</v>
      </c>
      <c r="E300">
        <f>d11B!E300</f>
        <v>3290.24</v>
      </c>
      <c r="F300">
        <f>d11B!F300</f>
        <v>15</v>
      </c>
      <c r="G300">
        <f>d11B!G300</f>
        <v>15</v>
      </c>
      <c r="H300">
        <f>d11B!H300</f>
        <v>3.2902399999999998</v>
      </c>
      <c r="I300">
        <f>d11B!I300</f>
        <v>1.4999999999999999E-2</v>
      </c>
      <c r="J300">
        <f>d11B!J300</f>
        <v>1.4999999999999999E-2</v>
      </c>
      <c r="K300">
        <f>d11B!K300</f>
        <v>354.00352854107899</v>
      </c>
      <c r="L300">
        <f>d11B!L300</f>
        <v>88.134161084990012</v>
      </c>
      <c r="M300">
        <f>d11B!M300</f>
        <v>60.849228639462979</v>
      </c>
      <c r="N300" t="b">
        <f>d11B!N300</f>
        <v>1</v>
      </c>
      <c r="O300" t="b">
        <f>d11B!O300</f>
        <v>0</v>
      </c>
      <c r="P300" t="str">
        <f>d11B!P300</f>
        <v>NA</v>
      </c>
      <c r="Q300" t="str">
        <f>d11B!Q300</f>
        <v>NA</v>
      </c>
      <c r="R300" t="b">
        <f>d11B!R300</f>
        <v>0</v>
      </c>
      <c r="S300" t="str">
        <f>d11B!S300</f>
        <v>NA</v>
      </c>
      <c r="T300" t="b">
        <f>d11B!T300</f>
        <v>1</v>
      </c>
      <c r="U300" t="b">
        <f>d11B!U300</f>
        <v>0</v>
      </c>
      <c r="V300" t="str">
        <f>d11B!V300</f>
        <v>NA</v>
      </c>
      <c r="W300" t="str">
        <f>d11B!W300</f>
        <v>NA</v>
      </c>
      <c r="X300" t="b">
        <f>d11B!X300</f>
        <v>0</v>
      </c>
      <c r="Y300" t="str">
        <f>d11B!Y300</f>
        <v>added age uncertainty based on LR04</v>
      </c>
      <c r="Z300">
        <f>d11B!Z300</f>
        <v>999</v>
      </c>
    </row>
    <row r="301" spans="1:26">
      <c r="A301" t="str">
        <f>d11B!A301</f>
        <v>boron isotopes</v>
      </c>
      <c r="B301" t="str">
        <f>d11B!B301</f>
        <v xml:space="preserve">de la Vega </v>
      </c>
      <c r="C301">
        <f>d11B!C301</f>
        <v>2020</v>
      </c>
      <c r="D301" t="str">
        <f>d11B!D301</f>
        <v>10.1038/s41598-020-67154-8</v>
      </c>
      <c r="E301">
        <f>d11B!E301</f>
        <v>3293.11</v>
      </c>
      <c r="F301">
        <f>d11B!F301</f>
        <v>15</v>
      </c>
      <c r="G301">
        <f>d11B!G301</f>
        <v>15</v>
      </c>
      <c r="H301">
        <f>d11B!H301</f>
        <v>3.29311</v>
      </c>
      <c r="I301">
        <f>d11B!I301</f>
        <v>1.4999999999999999E-2</v>
      </c>
      <c r="J301">
        <f>d11B!J301</f>
        <v>1.4999999999999999E-2</v>
      </c>
      <c r="K301">
        <f>d11B!K301</f>
        <v>301.00117680132598</v>
      </c>
      <c r="L301">
        <f>d11B!L301</f>
        <v>61.568963066399021</v>
      </c>
      <c r="M301">
        <f>d11B!M301</f>
        <v>42.974759050356965</v>
      </c>
      <c r="N301" t="b">
        <f>d11B!N301</f>
        <v>1</v>
      </c>
      <c r="O301" t="b">
        <f>d11B!O301</f>
        <v>0</v>
      </c>
      <c r="P301" t="str">
        <f>d11B!P301</f>
        <v>NA</v>
      </c>
      <c r="Q301" t="str">
        <f>d11B!Q301</f>
        <v>NA</v>
      </c>
      <c r="R301" t="b">
        <f>d11B!R301</f>
        <v>0</v>
      </c>
      <c r="S301" t="str">
        <f>d11B!S301</f>
        <v>NA</v>
      </c>
      <c r="T301" t="b">
        <f>d11B!T301</f>
        <v>1</v>
      </c>
      <c r="U301" t="b">
        <f>d11B!U301</f>
        <v>0</v>
      </c>
      <c r="V301" t="str">
        <f>d11B!V301</f>
        <v>NA</v>
      </c>
      <c r="W301" t="str">
        <f>d11B!W301</f>
        <v>NA</v>
      </c>
      <c r="X301" t="b">
        <f>d11B!X301</f>
        <v>0</v>
      </c>
      <c r="Y301" t="str">
        <f>d11B!Y301</f>
        <v>added age uncertainty based on LR04</v>
      </c>
      <c r="Z301">
        <f>d11B!Z301</f>
        <v>999</v>
      </c>
    </row>
    <row r="302" spans="1:26">
      <c r="A302" t="str">
        <f>d11B!A302</f>
        <v>boron isotopes</v>
      </c>
      <c r="B302" t="str">
        <f>d11B!B302</f>
        <v xml:space="preserve">de la Vega </v>
      </c>
      <c r="C302">
        <f>d11B!C302</f>
        <v>2020</v>
      </c>
      <c r="D302" t="str">
        <f>d11B!D302</f>
        <v>10.1038/s41598-020-67154-8</v>
      </c>
      <c r="E302">
        <f>d11B!E302</f>
        <v>3296.43</v>
      </c>
      <c r="F302">
        <f>d11B!F302</f>
        <v>15</v>
      </c>
      <c r="G302">
        <f>d11B!G302</f>
        <v>15</v>
      </c>
      <c r="H302">
        <f>d11B!H302</f>
        <v>3.29643</v>
      </c>
      <c r="I302">
        <f>d11B!I302</f>
        <v>1.4999999999999999E-2</v>
      </c>
      <c r="J302">
        <f>d11B!J302</f>
        <v>1.4999999999999999E-2</v>
      </c>
      <c r="K302">
        <f>d11B!K302</f>
        <v>387.35904436225002</v>
      </c>
      <c r="L302">
        <f>d11B!L302</f>
        <v>93.142583668354007</v>
      </c>
      <c r="M302">
        <f>d11B!M302</f>
        <v>62.929234996622995</v>
      </c>
      <c r="N302" t="b">
        <f>d11B!N302</f>
        <v>1</v>
      </c>
      <c r="O302" t="b">
        <f>d11B!O302</f>
        <v>0</v>
      </c>
      <c r="P302" t="str">
        <f>d11B!P302</f>
        <v>NA</v>
      </c>
      <c r="Q302" t="str">
        <f>d11B!Q302</f>
        <v>NA</v>
      </c>
      <c r="R302" t="b">
        <f>d11B!R302</f>
        <v>0</v>
      </c>
      <c r="S302" t="str">
        <f>d11B!S302</f>
        <v>NA</v>
      </c>
      <c r="T302" t="b">
        <f>d11B!T302</f>
        <v>1</v>
      </c>
      <c r="U302" t="b">
        <f>d11B!U302</f>
        <v>0</v>
      </c>
      <c r="V302" t="str">
        <f>d11B!V302</f>
        <v>NA</v>
      </c>
      <c r="W302" t="str">
        <f>d11B!W302</f>
        <v>NA</v>
      </c>
      <c r="X302" t="b">
        <f>d11B!X302</f>
        <v>0</v>
      </c>
      <c r="Y302" t="str">
        <f>d11B!Y302</f>
        <v>added age uncertainty based on LR04</v>
      </c>
      <c r="Z302">
        <f>d11B!Z302</f>
        <v>999</v>
      </c>
    </row>
    <row r="303" spans="1:26">
      <c r="A303" t="str">
        <f>d11B!A303</f>
        <v>boron isotopes</v>
      </c>
      <c r="B303" t="str">
        <f>d11B!B303</f>
        <v xml:space="preserve">de la Vega </v>
      </c>
      <c r="C303">
        <f>d11B!C303</f>
        <v>2020</v>
      </c>
      <c r="D303" t="str">
        <f>d11B!D303</f>
        <v>10.1038/s41598-020-67154-8</v>
      </c>
      <c r="E303">
        <f>d11B!E303</f>
        <v>3299.45</v>
      </c>
      <c r="F303">
        <f>d11B!F303</f>
        <v>15</v>
      </c>
      <c r="G303">
        <f>d11B!G303</f>
        <v>15</v>
      </c>
      <c r="H303">
        <f>d11B!H303</f>
        <v>3.2994499999999998</v>
      </c>
      <c r="I303">
        <f>d11B!I303</f>
        <v>1.4999999999999999E-2</v>
      </c>
      <c r="J303">
        <f>d11B!J303</f>
        <v>1.4999999999999999E-2</v>
      </c>
      <c r="K303">
        <f>d11B!K303</f>
        <v>379.75400312718602</v>
      </c>
      <c r="L303">
        <f>d11B!L303</f>
        <v>79.696077671571004</v>
      </c>
      <c r="M303">
        <f>d11B!M303</f>
        <v>66.537289230606007</v>
      </c>
      <c r="N303" t="b">
        <f>d11B!N303</f>
        <v>1</v>
      </c>
      <c r="O303" t="b">
        <f>d11B!O303</f>
        <v>0</v>
      </c>
      <c r="P303" t="str">
        <f>d11B!P303</f>
        <v>NA</v>
      </c>
      <c r="Q303" t="str">
        <f>d11B!Q303</f>
        <v>NA</v>
      </c>
      <c r="R303" t="b">
        <f>d11B!R303</f>
        <v>0</v>
      </c>
      <c r="S303" t="str">
        <f>d11B!S303</f>
        <v>NA</v>
      </c>
      <c r="T303" t="b">
        <f>d11B!T303</f>
        <v>1</v>
      </c>
      <c r="U303" t="b">
        <f>d11B!U303</f>
        <v>0</v>
      </c>
      <c r="V303" t="str">
        <f>d11B!V303</f>
        <v>NA</v>
      </c>
      <c r="W303" t="str">
        <f>d11B!W303</f>
        <v>NA</v>
      </c>
      <c r="X303" t="b">
        <f>d11B!X303</f>
        <v>0</v>
      </c>
      <c r="Y303" t="str">
        <f>d11B!Y303</f>
        <v>added age uncertainty based on LR04</v>
      </c>
      <c r="Z303">
        <f>d11B!Z303</f>
        <v>999</v>
      </c>
    </row>
    <row r="304" spans="1:26">
      <c r="A304" t="str">
        <f>d11B!A304</f>
        <v>boron isotopes</v>
      </c>
      <c r="B304" t="str">
        <f>d11B!B304</f>
        <v xml:space="preserve">de la Vega </v>
      </c>
      <c r="C304">
        <f>d11B!C304</f>
        <v>2020</v>
      </c>
      <c r="D304" t="str">
        <f>d11B!D304</f>
        <v>10.1038/s41598-020-67154-8</v>
      </c>
      <c r="E304">
        <f>d11B!E304</f>
        <v>3302.61</v>
      </c>
      <c r="F304">
        <f>d11B!F304</f>
        <v>15</v>
      </c>
      <c r="G304">
        <f>d11B!G304</f>
        <v>15</v>
      </c>
      <c r="H304">
        <f>d11B!H304</f>
        <v>3.30261</v>
      </c>
      <c r="I304">
        <f>d11B!I304</f>
        <v>1.4999999999999999E-2</v>
      </c>
      <c r="J304">
        <f>d11B!J304</f>
        <v>1.4999999999999999E-2</v>
      </c>
      <c r="K304">
        <f>d11B!K304</f>
        <v>458.93880691296903</v>
      </c>
      <c r="L304">
        <f>d11B!L304</f>
        <v>112.83298684196296</v>
      </c>
      <c r="M304">
        <f>d11B!M304</f>
        <v>80.536071174144013</v>
      </c>
      <c r="N304" t="b">
        <f>d11B!N304</f>
        <v>1</v>
      </c>
      <c r="O304" t="b">
        <f>d11B!O304</f>
        <v>0</v>
      </c>
      <c r="P304" t="str">
        <f>d11B!P304</f>
        <v>NA</v>
      </c>
      <c r="Q304" t="str">
        <f>d11B!Q304</f>
        <v>NA</v>
      </c>
      <c r="R304" t="b">
        <f>d11B!R304</f>
        <v>0</v>
      </c>
      <c r="S304" t="str">
        <f>d11B!S304</f>
        <v>NA</v>
      </c>
      <c r="T304" t="b">
        <f>d11B!T304</f>
        <v>1</v>
      </c>
      <c r="U304" t="b">
        <f>d11B!U304</f>
        <v>0</v>
      </c>
      <c r="V304" t="str">
        <f>d11B!V304</f>
        <v>NA</v>
      </c>
      <c r="W304" t="str">
        <f>d11B!W304</f>
        <v>NA</v>
      </c>
      <c r="X304" t="b">
        <f>d11B!X304</f>
        <v>0</v>
      </c>
      <c r="Y304" t="str">
        <f>d11B!Y304</f>
        <v>added age uncertainty based on LR04</v>
      </c>
      <c r="Z304">
        <f>d11B!Z304</f>
        <v>999</v>
      </c>
    </row>
    <row r="305" spans="1:26">
      <c r="A305" t="str">
        <f>d11B!A305</f>
        <v>boron isotopes</v>
      </c>
      <c r="B305" t="str">
        <f>d11B!B305</f>
        <v xml:space="preserve">de la Vega </v>
      </c>
      <c r="C305">
        <f>d11B!C305</f>
        <v>2020</v>
      </c>
      <c r="D305" t="str">
        <f>d11B!D305</f>
        <v>10.1038/s41598-020-67154-8</v>
      </c>
      <c r="E305">
        <f>d11B!E305</f>
        <v>3304.12</v>
      </c>
      <c r="F305">
        <f>d11B!F305</f>
        <v>15</v>
      </c>
      <c r="G305">
        <f>d11B!G305</f>
        <v>15</v>
      </c>
      <c r="H305">
        <f>d11B!H305</f>
        <v>3.3041199999999997</v>
      </c>
      <c r="I305">
        <f>d11B!I305</f>
        <v>1.4999999999999999E-2</v>
      </c>
      <c r="J305">
        <f>d11B!J305</f>
        <v>1.4999999999999999E-2</v>
      </c>
      <c r="K305">
        <f>d11B!K305</f>
        <v>415.34420802966298</v>
      </c>
      <c r="L305">
        <f>d11B!L305</f>
        <v>91.776681536312992</v>
      </c>
      <c r="M305">
        <f>d11B!M305</f>
        <v>69.086977120973984</v>
      </c>
      <c r="N305" t="b">
        <f>d11B!N305</f>
        <v>1</v>
      </c>
      <c r="O305" t="b">
        <f>d11B!O305</f>
        <v>0</v>
      </c>
      <c r="P305" t="str">
        <f>d11B!P305</f>
        <v>NA</v>
      </c>
      <c r="Q305" t="str">
        <f>d11B!Q305</f>
        <v>NA</v>
      </c>
      <c r="R305" t="b">
        <f>d11B!R305</f>
        <v>0</v>
      </c>
      <c r="S305" t="str">
        <f>d11B!S305</f>
        <v>NA</v>
      </c>
      <c r="T305" t="b">
        <f>d11B!T305</f>
        <v>1</v>
      </c>
      <c r="U305" t="b">
        <f>d11B!U305</f>
        <v>0</v>
      </c>
      <c r="V305" t="str">
        <f>d11B!V305</f>
        <v>NA</v>
      </c>
      <c r="W305" t="str">
        <f>d11B!W305</f>
        <v>NA</v>
      </c>
      <c r="X305" t="b">
        <f>d11B!X305</f>
        <v>0</v>
      </c>
      <c r="Y305" t="str">
        <f>d11B!Y305</f>
        <v>added age uncertainty based on LR04</v>
      </c>
      <c r="Z305">
        <f>d11B!Z305</f>
        <v>999</v>
      </c>
    </row>
    <row r="306" spans="1:26">
      <c r="A306" t="str">
        <f>d11B!A306</f>
        <v>boron isotopes</v>
      </c>
      <c r="B306" t="str">
        <f>d11B!B306</f>
        <v xml:space="preserve">de la Vega </v>
      </c>
      <c r="C306">
        <f>d11B!C306</f>
        <v>2020</v>
      </c>
      <c r="D306" t="str">
        <f>d11B!D306</f>
        <v>10.1038/s41598-020-67154-8</v>
      </c>
      <c r="E306">
        <f>d11B!E306</f>
        <v>3310.76</v>
      </c>
      <c r="F306">
        <f>d11B!F306</f>
        <v>15</v>
      </c>
      <c r="G306">
        <f>d11B!G306</f>
        <v>15</v>
      </c>
      <c r="H306">
        <f>d11B!H306</f>
        <v>3.3107600000000001</v>
      </c>
      <c r="I306">
        <f>d11B!I306</f>
        <v>1.4999999999999999E-2</v>
      </c>
      <c r="J306">
        <f>d11B!J306</f>
        <v>1.4999999999999999E-2</v>
      </c>
      <c r="K306">
        <f>d11B!K306</f>
        <v>400.56972586369301</v>
      </c>
      <c r="L306">
        <f>d11B!L306</f>
        <v>93.792387899853964</v>
      </c>
      <c r="M306">
        <f>d11B!M306</f>
        <v>65.156908316214015</v>
      </c>
      <c r="N306" t="b">
        <f>d11B!N306</f>
        <v>1</v>
      </c>
      <c r="O306" t="b">
        <f>d11B!O306</f>
        <v>0</v>
      </c>
      <c r="P306" t="str">
        <f>d11B!P306</f>
        <v>NA</v>
      </c>
      <c r="Q306" t="str">
        <f>d11B!Q306</f>
        <v>NA</v>
      </c>
      <c r="R306" t="b">
        <f>d11B!R306</f>
        <v>0</v>
      </c>
      <c r="S306" t="str">
        <f>d11B!S306</f>
        <v>NA</v>
      </c>
      <c r="T306" t="b">
        <f>d11B!T306</f>
        <v>1</v>
      </c>
      <c r="U306" t="b">
        <f>d11B!U306</f>
        <v>0</v>
      </c>
      <c r="V306" t="str">
        <f>d11B!V306</f>
        <v>NA</v>
      </c>
      <c r="W306" t="str">
        <f>d11B!W306</f>
        <v>NA</v>
      </c>
      <c r="X306" t="b">
        <f>d11B!X306</f>
        <v>0</v>
      </c>
      <c r="Y306" t="str">
        <f>d11B!Y306</f>
        <v>added age uncertainty based on LR04</v>
      </c>
      <c r="Z306">
        <f>d11B!Z306</f>
        <v>999</v>
      </c>
    </row>
    <row r="307" spans="1:26">
      <c r="A307" t="str">
        <f>d11B!A307</f>
        <v>boron isotopes</v>
      </c>
      <c r="B307" t="str">
        <f>d11B!B307</f>
        <v xml:space="preserve">de la Vega </v>
      </c>
      <c r="C307">
        <f>d11B!C307</f>
        <v>2020</v>
      </c>
      <c r="D307" t="str">
        <f>d11B!D307</f>
        <v>10.1038/s41598-020-67154-8</v>
      </c>
      <c r="E307">
        <f>d11B!E307</f>
        <v>3314.6</v>
      </c>
      <c r="F307">
        <f>d11B!F307</f>
        <v>15</v>
      </c>
      <c r="G307">
        <f>d11B!G307</f>
        <v>15</v>
      </c>
      <c r="H307">
        <f>d11B!H307</f>
        <v>3.3146</v>
      </c>
      <c r="I307">
        <f>d11B!I307</f>
        <v>1.4999999999999999E-2</v>
      </c>
      <c r="J307">
        <f>d11B!J307</f>
        <v>1.4999999999999999E-2</v>
      </c>
      <c r="K307">
        <f>d11B!K307</f>
        <v>421.77937236512702</v>
      </c>
      <c r="L307">
        <f>d11B!L307</f>
        <v>89.190091986424989</v>
      </c>
      <c r="M307">
        <f>d11B!M307</f>
        <v>75.571601614130998</v>
      </c>
      <c r="N307" t="b">
        <f>d11B!N307</f>
        <v>1</v>
      </c>
      <c r="O307" t="b">
        <f>d11B!O307</f>
        <v>0</v>
      </c>
      <c r="P307" t="str">
        <f>d11B!P307</f>
        <v>NA</v>
      </c>
      <c r="Q307" t="str">
        <f>d11B!Q307</f>
        <v>NA</v>
      </c>
      <c r="R307" t="b">
        <f>d11B!R307</f>
        <v>0</v>
      </c>
      <c r="S307" t="str">
        <f>d11B!S307</f>
        <v>NA</v>
      </c>
      <c r="T307" t="b">
        <f>d11B!T307</f>
        <v>1</v>
      </c>
      <c r="U307" t="b">
        <f>d11B!U307</f>
        <v>0</v>
      </c>
      <c r="V307" t="str">
        <f>d11B!V307</f>
        <v>NA</v>
      </c>
      <c r="W307" t="str">
        <f>d11B!W307</f>
        <v>NA</v>
      </c>
      <c r="X307" t="b">
        <f>d11B!X307</f>
        <v>0</v>
      </c>
      <c r="Y307" t="str">
        <f>d11B!Y307</f>
        <v>added age uncertainty based on LR04</v>
      </c>
      <c r="Z307">
        <f>d11B!Z307</f>
        <v>999</v>
      </c>
    </row>
    <row r="308" spans="1:26">
      <c r="A308" t="str">
        <f>d11B!A308</f>
        <v>boron isotopes</v>
      </c>
      <c r="B308" t="str">
        <f>d11B!B308</f>
        <v xml:space="preserve">de la Vega </v>
      </c>
      <c r="C308">
        <f>d11B!C308</f>
        <v>2020</v>
      </c>
      <c r="D308" t="str">
        <f>d11B!D308</f>
        <v>10.1038/s41598-020-67154-8</v>
      </c>
      <c r="E308">
        <f>d11B!E308</f>
        <v>3317.52</v>
      </c>
      <c r="F308">
        <f>d11B!F308</f>
        <v>15</v>
      </c>
      <c r="G308">
        <f>d11B!G308</f>
        <v>15</v>
      </c>
      <c r="H308">
        <f>d11B!H308</f>
        <v>3.31752</v>
      </c>
      <c r="I308">
        <f>d11B!I308</f>
        <v>1.4999999999999999E-2</v>
      </c>
      <c r="J308">
        <f>d11B!J308</f>
        <v>1.4999999999999999E-2</v>
      </c>
      <c r="K308">
        <f>d11B!K308</f>
        <v>323.98843335272198</v>
      </c>
      <c r="L308">
        <f>d11B!L308</f>
        <v>67.820565445023021</v>
      </c>
      <c r="M308">
        <f>d11B!M308</f>
        <v>51.879863464356959</v>
      </c>
      <c r="N308" t="b">
        <f>d11B!N308</f>
        <v>1</v>
      </c>
      <c r="O308" t="b">
        <f>d11B!O308</f>
        <v>0</v>
      </c>
      <c r="P308" t="str">
        <f>d11B!P308</f>
        <v>NA</v>
      </c>
      <c r="Q308" t="str">
        <f>d11B!Q308</f>
        <v>NA</v>
      </c>
      <c r="R308" t="b">
        <f>d11B!R308</f>
        <v>0</v>
      </c>
      <c r="S308" t="str">
        <f>d11B!S308</f>
        <v>NA</v>
      </c>
      <c r="T308" t="b">
        <f>d11B!T308</f>
        <v>1</v>
      </c>
      <c r="U308" t="b">
        <f>d11B!U308</f>
        <v>0</v>
      </c>
      <c r="V308" t="str">
        <f>d11B!V308</f>
        <v>NA</v>
      </c>
      <c r="W308" t="str">
        <f>d11B!W308</f>
        <v>NA</v>
      </c>
      <c r="X308" t="b">
        <f>d11B!X308</f>
        <v>0</v>
      </c>
      <c r="Y308" t="str">
        <f>d11B!Y308</f>
        <v>added age uncertainty based on LR04</v>
      </c>
      <c r="Z308">
        <f>d11B!Z308</f>
        <v>999</v>
      </c>
    </row>
    <row r="309" spans="1:26">
      <c r="A309" t="str">
        <f>d11B!A309</f>
        <v>boron isotopes</v>
      </c>
      <c r="B309" t="str">
        <f>d11B!B309</f>
        <v xml:space="preserve">de la Vega </v>
      </c>
      <c r="C309">
        <f>d11B!C309</f>
        <v>2020</v>
      </c>
      <c r="D309" t="str">
        <f>d11B!D309</f>
        <v>10.1038/s41598-020-67154-8</v>
      </c>
      <c r="E309">
        <f>d11B!E309</f>
        <v>3320.3</v>
      </c>
      <c r="F309">
        <f>d11B!F309</f>
        <v>15</v>
      </c>
      <c r="G309">
        <f>d11B!G309</f>
        <v>15</v>
      </c>
      <c r="H309">
        <f>d11B!H309</f>
        <v>3.3203</v>
      </c>
      <c r="I309">
        <f>d11B!I309</f>
        <v>1.4999999999999999E-2</v>
      </c>
      <c r="J309">
        <f>d11B!J309</f>
        <v>1.4999999999999999E-2</v>
      </c>
      <c r="K309">
        <f>d11B!K309</f>
        <v>368.66099434239999</v>
      </c>
      <c r="L309">
        <f>d11B!L309</f>
        <v>71.697422408748025</v>
      </c>
      <c r="M309">
        <f>d11B!M309</f>
        <v>52.972088256035988</v>
      </c>
      <c r="N309" t="b">
        <f>d11B!N309</f>
        <v>1</v>
      </c>
      <c r="O309" t="b">
        <f>d11B!O309</f>
        <v>0</v>
      </c>
      <c r="P309" t="str">
        <f>d11B!P309</f>
        <v>NA</v>
      </c>
      <c r="Q309" t="str">
        <f>d11B!Q309</f>
        <v>NA</v>
      </c>
      <c r="R309" t="b">
        <f>d11B!R309</f>
        <v>0</v>
      </c>
      <c r="S309" t="str">
        <f>d11B!S309</f>
        <v>NA</v>
      </c>
      <c r="T309" t="b">
        <f>d11B!T309</f>
        <v>1</v>
      </c>
      <c r="U309" t="b">
        <f>d11B!U309</f>
        <v>0</v>
      </c>
      <c r="V309" t="str">
        <f>d11B!V309</f>
        <v>NA</v>
      </c>
      <c r="W309" t="str">
        <f>d11B!W309</f>
        <v>NA</v>
      </c>
      <c r="X309" t="b">
        <f>d11B!X309</f>
        <v>0</v>
      </c>
      <c r="Y309" t="str">
        <f>d11B!Y309</f>
        <v>added age uncertainty based on LR04</v>
      </c>
      <c r="Z309">
        <f>d11B!Z309</f>
        <v>999</v>
      </c>
    </row>
    <row r="310" spans="1:26">
      <c r="A310" t="str">
        <f>d11B!A310</f>
        <v>boron isotopes</v>
      </c>
      <c r="B310" t="str">
        <f>d11B!B310</f>
        <v xml:space="preserve">de la Vega </v>
      </c>
      <c r="C310">
        <f>d11B!C310</f>
        <v>2020</v>
      </c>
      <c r="D310" t="str">
        <f>d11B!D310</f>
        <v>10.1038/s41598-020-67154-8</v>
      </c>
      <c r="E310">
        <f>d11B!E310</f>
        <v>3323.22</v>
      </c>
      <c r="F310">
        <f>d11B!F310</f>
        <v>15</v>
      </c>
      <c r="G310">
        <f>d11B!G310</f>
        <v>15</v>
      </c>
      <c r="H310">
        <f>d11B!H310</f>
        <v>3.3232199999999996</v>
      </c>
      <c r="I310">
        <f>d11B!I310</f>
        <v>1.4999999999999999E-2</v>
      </c>
      <c r="J310">
        <f>d11B!J310</f>
        <v>1.4999999999999999E-2</v>
      </c>
      <c r="K310">
        <f>d11B!K310</f>
        <v>293.809290869775</v>
      </c>
      <c r="L310">
        <f>d11B!L310</f>
        <v>67.121437796628982</v>
      </c>
      <c r="M310">
        <f>d11B!M310</f>
        <v>41.989138454504996</v>
      </c>
      <c r="N310" t="b">
        <f>d11B!N310</f>
        <v>1</v>
      </c>
      <c r="O310" t="b">
        <f>d11B!O310</f>
        <v>0</v>
      </c>
      <c r="P310" t="str">
        <f>d11B!P310</f>
        <v>NA</v>
      </c>
      <c r="Q310" t="str">
        <f>d11B!Q310</f>
        <v>NA</v>
      </c>
      <c r="R310" t="b">
        <f>d11B!R310</f>
        <v>0</v>
      </c>
      <c r="S310" t="str">
        <f>d11B!S310</f>
        <v>NA</v>
      </c>
      <c r="T310" t="b">
        <f>d11B!T310</f>
        <v>1</v>
      </c>
      <c r="U310" t="b">
        <f>d11B!U310</f>
        <v>0</v>
      </c>
      <c r="V310" t="str">
        <f>d11B!V310</f>
        <v>NA</v>
      </c>
      <c r="W310" t="str">
        <f>d11B!W310</f>
        <v>NA</v>
      </c>
      <c r="X310" t="b">
        <f>d11B!X310</f>
        <v>0</v>
      </c>
      <c r="Y310" t="str">
        <f>d11B!Y310</f>
        <v>added age uncertainty based on LR04</v>
      </c>
      <c r="Z310">
        <f>d11B!Z310</f>
        <v>999</v>
      </c>
    </row>
    <row r="311" spans="1:26">
      <c r="A311" t="str">
        <f>d11B!A311</f>
        <v>boron isotopes</v>
      </c>
      <c r="B311" t="str">
        <f>d11B!B311</f>
        <v xml:space="preserve">de la Vega </v>
      </c>
      <c r="C311">
        <f>d11B!C311</f>
        <v>2020</v>
      </c>
      <c r="D311" t="str">
        <f>d11B!D311</f>
        <v>10.1038/s41598-020-67154-8</v>
      </c>
      <c r="E311">
        <f>d11B!E311</f>
        <v>3326.14</v>
      </c>
      <c r="F311">
        <f>d11B!F311</f>
        <v>15</v>
      </c>
      <c r="G311">
        <f>d11B!G311</f>
        <v>15</v>
      </c>
      <c r="H311">
        <f>d11B!H311</f>
        <v>3.3261399999999997</v>
      </c>
      <c r="I311">
        <f>d11B!I311</f>
        <v>1.4999999999999999E-2</v>
      </c>
      <c r="J311">
        <f>d11B!J311</f>
        <v>1.4999999999999999E-2</v>
      </c>
      <c r="K311">
        <f>d11B!K311</f>
        <v>413.92429921322702</v>
      </c>
      <c r="L311">
        <f>d11B!L311</f>
        <v>101.94000099832493</v>
      </c>
      <c r="M311">
        <f>d11B!M311</f>
        <v>61.838686500859012</v>
      </c>
      <c r="N311" t="b">
        <f>d11B!N311</f>
        <v>1</v>
      </c>
      <c r="O311" t="b">
        <f>d11B!O311</f>
        <v>0</v>
      </c>
      <c r="P311" t="str">
        <f>d11B!P311</f>
        <v>NA</v>
      </c>
      <c r="Q311" t="str">
        <f>d11B!Q311</f>
        <v>NA</v>
      </c>
      <c r="R311" t="b">
        <f>d11B!R311</f>
        <v>0</v>
      </c>
      <c r="S311" t="str">
        <f>d11B!S311</f>
        <v>NA</v>
      </c>
      <c r="T311" t="b">
        <f>d11B!T311</f>
        <v>1</v>
      </c>
      <c r="U311" t="b">
        <f>d11B!U311</f>
        <v>0</v>
      </c>
      <c r="V311" t="str">
        <f>d11B!V311</f>
        <v>NA</v>
      </c>
      <c r="W311" t="str">
        <f>d11B!W311</f>
        <v>NA</v>
      </c>
      <c r="X311" t="b">
        <f>d11B!X311</f>
        <v>0</v>
      </c>
      <c r="Y311" t="str">
        <f>d11B!Y311</f>
        <v>added age uncertainty based on LR04</v>
      </c>
      <c r="Z311">
        <f>d11B!Z311</f>
        <v>999</v>
      </c>
    </row>
    <row r="312" spans="1:26">
      <c r="A312" t="str">
        <f>d11B!A312</f>
        <v>boron isotopes</v>
      </c>
      <c r="B312" t="str">
        <f>d11B!B312</f>
        <v xml:space="preserve">de la Vega </v>
      </c>
      <c r="C312">
        <f>d11B!C312</f>
        <v>2020</v>
      </c>
      <c r="D312" t="str">
        <f>d11B!D312</f>
        <v>10.1038/s41598-020-67154-8</v>
      </c>
      <c r="E312">
        <f>d11B!E312</f>
        <v>3329.2</v>
      </c>
      <c r="F312">
        <f>d11B!F312</f>
        <v>15</v>
      </c>
      <c r="G312">
        <f>d11B!G312</f>
        <v>15</v>
      </c>
      <c r="H312">
        <f>d11B!H312</f>
        <v>3.3291999999999997</v>
      </c>
      <c r="I312">
        <f>d11B!I312</f>
        <v>1.4999999999999999E-2</v>
      </c>
      <c r="J312">
        <f>d11B!J312</f>
        <v>1.4999999999999999E-2</v>
      </c>
      <c r="K312">
        <f>d11B!K312</f>
        <v>327.85495602578499</v>
      </c>
      <c r="L312">
        <f>d11B!L312</f>
        <v>71.72813036482404</v>
      </c>
      <c r="M312">
        <f>d11B!M312</f>
        <v>52.028261158249961</v>
      </c>
      <c r="N312" t="b">
        <f>d11B!N312</f>
        <v>1</v>
      </c>
      <c r="O312" t="b">
        <f>d11B!O312</f>
        <v>0</v>
      </c>
      <c r="P312" t="str">
        <f>d11B!P312</f>
        <v>NA</v>
      </c>
      <c r="Q312" t="str">
        <f>d11B!Q312</f>
        <v>NA</v>
      </c>
      <c r="R312" t="b">
        <f>d11B!R312</f>
        <v>0</v>
      </c>
      <c r="S312" t="str">
        <f>d11B!S312</f>
        <v>NA</v>
      </c>
      <c r="T312" t="b">
        <f>d11B!T312</f>
        <v>1</v>
      </c>
      <c r="U312" t="b">
        <f>d11B!U312</f>
        <v>0</v>
      </c>
      <c r="V312" t="str">
        <f>d11B!V312</f>
        <v>NA</v>
      </c>
      <c r="W312" t="str">
        <f>d11B!W312</f>
        <v>NA</v>
      </c>
      <c r="X312" t="b">
        <f>d11B!X312</f>
        <v>0</v>
      </c>
      <c r="Y312" t="str">
        <f>d11B!Y312</f>
        <v>added age uncertainty based on LR04</v>
      </c>
      <c r="Z312">
        <f>d11B!Z312</f>
        <v>999</v>
      </c>
    </row>
    <row r="313" spans="1:26">
      <c r="A313" t="str">
        <f>d11B!A313</f>
        <v>boron isotopes</v>
      </c>
      <c r="B313" t="str">
        <f>d11B!B313</f>
        <v xml:space="preserve">de la Vega </v>
      </c>
      <c r="C313">
        <f>d11B!C313</f>
        <v>2020</v>
      </c>
      <c r="D313" t="str">
        <f>d11B!D313</f>
        <v>10.1038/s41598-020-67154-8</v>
      </c>
      <c r="E313">
        <f>d11B!E313</f>
        <v>3332.13</v>
      </c>
      <c r="F313">
        <f>d11B!F313</f>
        <v>15</v>
      </c>
      <c r="G313">
        <f>d11B!G313</f>
        <v>15</v>
      </c>
      <c r="H313">
        <f>d11B!H313</f>
        <v>3.3321300000000003</v>
      </c>
      <c r="I313">
        <f>d11B!I313</f>
        <v>1.4999999999999999E-2</v>
      </c>
      <c r="J313">
        <f>d11B!J313</f>
        <v>1.4999999999999999E-2</v>
      </c>
      <c r="K313">
        <f>d11B!K313</f>
        <v>315.76328706531098</v>
      </c>
      <c r="L313">
        <f>d11B!L313</f>
        <v>65.326458399465025</v>
      </c>
      <c r="M313">
        <f>d11B!M313</f>
        <v>51.183689121155965</v>
      </c>
      <c r="N313" t="b">
        <f>d11B!N313</f>
        <v>1</v>
      </c>
      <c r="O313" t="b">
        <f>d11B!O313</f>
        <v>0</v>
      </c>
      <c r="P313" t="str">
        <f>d11B!P313</f>
        <v>NA</v>
      </c>
      <c r="Q313" t="str">
        <f>d11B!Q313</f>
        <v>NA</v>
      </c>
      <c r="R313" t="b">
        <f>d11B!R313</f>
        <v>0</v>
      </c>
      <c r="S313" t="str">
        <f>d11B!S313</f>
        <v>NA</v>
      </c>
      <c r="T313" t="b">
        <f>d11B!T313</f>
        <v>1</v>
      </c>
      <c r="U313" t="b">
        <f>d11B!U313</f>
        <v>0</v>
      </c>
      <c r="V313" t="str">
        <f>d11B!V313</f>
        <v>NA</v>
      </c>
      <c r="W313" t="str">
        <f>d11B!W313</f>
        <v>NA</v>
      </c>
      <c r="X313" t="b">
        <f>d11B!X313</f>
        <v>0</v>
      </c>
      <c r="Y313" t="str">
        <f>d11B!Y313</f>
        <v>added age uncertainty based on LR04</v>
      </c>
      <c r="Z313">
        <f>d11B!Z313</f>
        <v>999</v>
      </c>
    </row>
    <row r="314" spans="1:26">
      <c r="A314" t="str">
        <f>d11B!A314</f>
        <v>boron isotopes</v>
      </c>
      <c r="B314" t="str">
        <f>d11B!B314</f>
        <v xml:space="preserve">de la Vega </v>
      </c>
      <c r="C314">
        <f>d11B!C314</f>
        <v>2020</v>
      </c>
      <c r="D314" t="str">
        <f>d11B!D314</f>
        <v>10.1038/s41598-020-67154-8</v>
      </c>
      <c r="E314">
        <f>d11B!E314</f>
        <v>2019.288</v>
      </c>
      <c r="F314">
        <f>d11B!F314</f>
        <v>6</v>
      </c>
      <c r="G314">
        <f>d11B!G314</f>
        <v>6</v>
      </c>
      <c r="H314">
        <f>d11B!H314</f>
        <v>2.019288</v>
      </c>
      <c r="I314">
        <f>d11B!I314</f>
        <v>6.0000000000000001E-3</v>
      </c>
      <c r="J314">
        <f>d11B!J314</f>
        <v>6.0000000000000001E-3</v>
      </c>
      <c r="K314">
        <f>d11B!K314</f>
        <v>347.528827987581</v>
      </c>
      <c r="L314">
        <f>d11B!L314</f>
        <v>64.307873447787983</v>
      </c>
      <c r="M314">
        <f>d11B!M314</f>
        <v>46.197295097204005</v>
      </c>
      <c r="N314" t="b">
        <f>d11B!N314</f>
        <v>1</v>
      </c>
      <c r="O314" t="b">
        <f>d11B!O314</f>
        <v>0</v>
      </c>
      <c r="P314" t="str">
        <f>d11B!P314</f>
        <v>NA</v>
      </c>
      <c r="Q314" t="str">
        <f>d11B!Q314</f>
        <v>NA</v>
      </c>
      <c r="R314" t="b">
        <f>d11B!R314</f>
        <v>0</v>
      </c>
      <c r="S314" t="str">
        <f>d11B!S314</f>
        <v>NA</v>
      </c>
      <c r="T314" t="b">
        <f>d11B!T314</f>
        <v>1</v>
      </c>
      <c r="U314" t="b">
        <f>d11B!U314</f>
        <v>0</v>
      </c>
      <c r="V314" t="str">
        <f>d11B!V314</f>
        <v>NA</v>
      </c>
      <c r="W314" t="str">
        <f>d11B!W314</f>
        <v>NA</v>
      </c>
      <c r="X314" t="b">
        <f>d11B!X314</f>
        <v>0</v>
      </c>
      <c r="Y314" t="str">
        <f>d11B!Y314</f>
        <v>added age uncertainty based on LR04</v>
      </c>
      <c r="Z314">
        <f>d11B!Z314</f>
        <v>999</v>
      </c>
    </row>
    <row r="315" spans="1:26">
      <c r="A315" t="str">
        <f>d11B!A315</f>
        <v>boron isotopes</v>
      </c>
      <c r="B315" t="str">
        <f>d11B!B315</f>
        <v xml:space="preserve">de la Vega </v>
      </c>
      <c r="C315">
        <f>d11B!C315</f>
        <v>2020</v>
      </c>
      <c r="D315" t="str">
        <f>d11B!D315</f>
        <v>10.1038/s41598-020-67154-8</v>
      </c>
      <c r="E315">
        <f>d11B!E315</f>
        <v>2941.223</v>
      </c>
      <c r="F315">
        <f>d11B!F315</f>
        <v>6</v>
      </c>
      <c r="G315">
        <f>d11B!G315</f>
        <v>6</v>
      </c>
      <c r="H315">
        <f>d11B!H315</f>
        <v>2.9412229999999999</v>
      </c>
      <c r="I315">
        <f>d11B!I315</f>
        <v>6.0000000000000001E-3</v>
      </c>
      <c r="J315">
        <f>d11B!J315</f>
        <v>6.0000000000000001E-3</v>
      </c>
      <c r="K315">
        <f>d11B!K315</f>
        <v>321.93693562422101</v>
      </c>
      <c r="L315">
        <f>d11B!L315</f>
        <v>60.943984366231007</v>
      </c>
      <c r="M315">
        <f>d11B!M315</f>
        <v>41.401798734996021</v>
      </c>
      <c r="N315" t="b">
        <f>d11B!N315</f>
        <v>1</v>
      </c>
      <c r="O315" t="b">
        <f>d11B!O315</f>
        <v>0</v>
      </c>
      <c r="P315" t="str">
        <f>d11B!P315</f>
        <v>NA</v>
      </c>
      <c r="Q315" t="str">
        <f>d11B!Q315</f>
        <v>NA</v>
      </c>
      <c r="R315" t="b">
        <f>d11B!R315</f>
        <v>0</v>
      </c>
      <c r="S315" t="str">
        <f>d11B!S315</f>
        <v>NA</v>
      </c>
      <c r="T315" t="b">
        <f>d11B!T315</f>
        <v>1</v>
      </c>
      <c r="U315" t="b">
        <f>d11B!U315</f>
        <v>0</v>
      </c>
      <c r="V315" t="str">
        <f>d11B!V315</f>
        <v>NA</v>
      </c>
      <c r="W315" t="str">
        <f>d11B!W315</f>
        <v>NA</v>
      </c>
      <c r="X315" t="b">
        <f>d11B!X315</f>
        <v>0</v>
      </c>
      <c r="Y315" t="str">
        <f>d11B!Y315</f>
        <v>added age uncertainty based on LR04</v>
      </c>
      <c r="Z315">
        <f>d11B!Z315</f>
        <v>999</v>
      </c>
    </row>
    <row r="316" spans="1:26">
      <c r="A316" t="str">
        <f>d11B!A316</f>
        <v>boron isotopes</v>
      </c>
      <c r="B316" t="str">
        <f>d11B!B316</f>
        <v xml:space="preserve">de la Vega </v>
      </c>
      <c r="C316">
        <f>d11B!C316</f>
        <v>2020</v>
      </c>
      <c r="D316" t="str">
        <f>d11B!D316</f>
        <v>10.1038/s41598-020-67154-8</v>
      </c>
      <c r="E316">
        <f>d11B!E316</f>
        <v>3180.879089</v>
      </c>
      <c r="F316">
        <f>d11B!F316</f>
        <v>15</v>
      </c>
      <c r="G316">
        <f>d11B!G316</f>
        <v>15</v>
      </c>
      <c r="H316">
        <f>d11B!H316</f>
        <v>3.1808790889999998</v>
      </c>
      <c r="I316">
        <f>d11B!I316</f>
        <v>1.4999999999999999E-2</v>
      </c>
      <c r="J316">
        <f>d11B!J316</f>
        <v>1.4999999999999999E-2</v>
      </c>
      <c r="K316">
        <f>d11B!K316</f>
        <v>270.32795868088499</v>
      </c>
      <c r="L316">
        <f>d11B!L316</f>
        <v>43.826389441913022</v>
      </c>
      <c r="M316">
        <f>d11B!M316</f>
        <v>32.563843941306004</v>
      </c>
      <c r="N316" t="b">
        <f>d11B!N316</f>
        <v>1</v>
      </c>
      <c r="O316" t="b">
        <f>d11B!O316</f>
        <v>0</v>
      </c>
      <c r="P316" t="str">
        <f>d11B!P316</f>
        <v>NA</v>
      </c>
      <c r="Q316" t="str">
        <f>d11B!Q316</f>
        <v>NA</v>
      </c>
      <c r="R316" t="b">
        <f>d11B!R316</f>
        <v>0</v>
      </c>
      <c r="S316" t="str">
        <f>d11B!S316</f>
        <v>NA</v>
      </c>
      <c r="T316" t="b">
        <f>d11B!T316</f>
        <v>1</v>
      </c>
      <c r="U316" t="b">
        <f>d11B!U316</f>
        <v>0</v>
      </c>
      <c r="V316" t="str">
        <f>d11B!V316</f>
        <v>NA</v>
      </c>
      <c r="W316" t="str">
        <f>d11B!W316</f>
        <v>NA</v>
      </c>
      <c r="X316" t="b">
        <f>d11B!X316</f>
        <v>0</v>
      </c>
      <c r="Y316" t="str">
        <f>d11B!Y316</f>
        <v>added age uncertainty based on LR04</v>
      </c>
      <c r="Z316">
        <f>d11B!Z316</f>
        <v>999</v>
      </c>
    </row>
    <row r="317" spans="1:26">
      <c r="A317" t="str">
        <f>d11B!A317</f>
        <v>boron isotopes</v>
      </c>
      <c r="B317" t="str">
        <f>d11B!B317</f>
        <v xml:space="preserve">de la Vega </v>
      </c>
      <c r="C317">
        <f>d11B!C317</f>
        <v>2020</v>
      </c>
      <c r="D317" t="str">
        <f>d11B!D317</f>
        <v>10.1038/s41598-020-67154-8</v>
      </c>
      <c r="E317">
        <f>d11B!E317</f>
        <v>3204.404</v>
      </c>
      <c r="F317">
        <f>d11B!F317</f>
        <v>15</v>
      </c>
      <c r="G317">
        <f>d11B!G317</f>
        <v>15</v>
      </c>
      <c r="H317">
        <f>d11B!H317</f>
        <v>3.2044039999999998</v>
      </c>
      <c r="I317">
        <f>d11B!I317</f>
        <v>1.4999999999999999E-2</v>
      </c>
      <c r="J317">
        <f>d11B!J317</f>
        <v>1.4999999999999999E-2</v>
      </c>
      <c r="K317">
        <f>d11B!K317</f>
        <v>338.29598660566501</v>
      </c>
      <c r="L317">
        <f>d11B!L317</f>
        <v>62.005000094007983</v>
      </c>
      <c r="M317">
        <f>d11B!M317</f>
        <v>45.761653913527027</v>
      </c>
      <c r="N317" t="b">
        <f>d11B!N317</f>
        <v>1</v>
      </c>
      <c r="O317" t="b">
        <f>d11B!O317</f>
        <v>0</v>
      </c>
      <c r="P317" t="str">
        <f>d11B!P317</f>
        <v>NA</v>
      </c>
      <c r="Q317" t="str">
        <f>d11B!Q317</f>
        <v>NA</v>
      </c>
      <c r="R317" t="b">
        <f>d11B!R317</f>
        <v>0</v>
      </c>
      <c r="S317" t="str">
        <f>d11B!S317</f>
        <v>NA</v>
      </c>
      <c r="T317" t="b">
        <f>d11B!T317</f>
        <v>1</v>
      </c>
      <c r="U317" t="b">
        <f>d11B!U317</f>
        <v>0</v>
      </c>
      <c r="V317" t="str">
        <f>d11B!V317</f>
        <v>NA</v>
      </c>
      <c r="W317" t="str">
        <f>d11B!W317</f>
        <v>NA</v>
      </c>
      <c r="X317" t="b">
        <f>d11B!X317</f>
        <v>0</v>
      </c>
      <c r="Y317" t="str">
        <f>d11B!Y317</f>
        <v>added age uncertainty based on LR04</v>
      </c>
      <c r="Z317">
        <f>d11B!Z317</f>
        <v>999</v>
      </c>
    </row>
    <row r="318" spans="1:26">
      <c r="A318" t="str">
        <f>d11B!A318</f>
        <v>boron isotopes</v>
      </c>
      <c r="B318" t="str">
        <f>d11B!B318</f>
        <v xml:space="preserve">de la Vega </v>
      </c>
      <c r="C318">
        <f>d11B!C318</f>
        <v>2020</v>
      </c>
      <c r="D318" t="str">
        <f>d11B!D318</f>
        <v>10.1038/s41598-020-67154-8</v>
      </c>
      <c r="E318">
        <f>d11B!E318</f>
        <v>3235.1314849999999</v>
      </c>
      <c r="F318">
        <f>d11B!F318</f>
        <v>15</v>
      </c>
      <c r="G318">
        <f>d11B!G318</f>
        <v>15</v>
      </c>
      <c r="H318">
        <f>d11B!H318</f>
        <v>3.2351314849999997</v>
      </c>
      <c r="I318">
        <f>d11B!I318</f>
        <v>1.4999999999999999E-2</v>
      </c>
      <c r="J318">
        <f>d11B!J318</f>
        <v>1.4999999999999999E-2</v>
      </c>
      <c r="K318">
        <f>d11B!K318</f>
        <v>320.45052890419902</v>
      </c>
      <c r="L318">
        <f>d11B!L318</f>
        <v>50.56507054568101</v>
      </c>
      <c r="M318">
        <f>d11B!M318</f>
        <v>39.157075055766029</v>
      </c>
      <c r="N318" t="b">
        <f>d11B!N318</f>
        <v>1</v>
      </c>
      <c r="O318" t="b">
        <f>d11B!O318</f>
        <v>0</v>
      </c>
      <c r="P318" t="str">
        <f>d11B!P318</f>
        <v>NA</v>
      </c>
      <c r="Q318" t="str">
        <f>d11B!Q318</f>
        <v>NA</v>
      </c>
      <c r="R318" t="b">
        <f>d11B!R318</f>
        <v>0</v>
      </c>
      <c r="S318" t="str">
        <f>d11B!S318</f>
        <v>NA</v>
      </c>
      <c r="T318" t="b">
        <f>d11B!T318</f>
        <v>1</v>
      </c>
      <c r="U318" t="b">
        <f>d11B!U318</f>
        <v>0</v>
      </c>
      <c r="V318" t="str">
        <f>d11B!V318</f>
        <v>NA</v>
      </c>
      <c r="W318" t="str">
        <f>d11B!W318</f>
        <v>NA</v>
      </c>
      <c r="X318" t="b">
        <f>d11B!X318</f>
        <v>0</v>
      </c>
      <c r="Y318" t="str">
        <f>d11B!Y318</f>
        <v>added age uncertainty based on LR04</v>
      </c>
      <c r="Z318">
        <f>d11B!Z318</f>
        <v>999</v>
      </c>
    </row>
    <row r="319" spans="1:26">
      <c r="A319" t="str">
        <f>d11B!A319</f>
        <v>boron isotopes</v>
      </c>
      <c r="B319" t="str">
        <f>d11B!B319</f>
        <v xml:space="preserve">de la Vega </v>
      </c>
      <c r="C319">
        <f>d11B!C319</f>
        <v>2020</v>
      </c>
      <c r="D319" t="str">
        <f>d11B!D319</f>
        <v>10.1038/s41598-020-67154-8</v>
      </c>
      <c r="E319">
        <f>d11B!E319</f>
        <v>4003.1770000000001</v>
      </c>
      <c r="F319">
        <f>d11B!F319</f>
        <v>30</v>
      </c>
      <c r="G319">
        <f>d11B!G319</f>
        <v>30</v>
      </c>
      <c r="H319">
        <f>d11B!H319</f>
        <v>4.003177</v>
      </c>
      <c r="I319">
        <f>d11B!I319</f>
        <v>0.03</v>
      </c>
      <c r="J319">
        <f>d11B!J319</f>
        <v>0.03</v>
      </c>
      <c r="K319">
        <f>d11B!K319</f>
        <v>386.24815479597203</v>
      </c>
      <c r="L319">
        <f>d11B!L319</f>
        <v>62.57897572501895</v>
      </c>
      <c r="M319">
        <f>d11B!M319</f>
        <v>58.895063862765028</v>
      </c>
      <c r="N319" t="b">
        <f>d11B!N319</f>
        <v>1</v>
      </c>
      <c r="O319" t="b">
        <f>d11B!O319</f>
        <v>0</v>
      </c>
      <c r="P319" t="str">
        <f>d11B!P319</f>
        <v>NA</v>
      </c>
      <c r="Q319" t="str">
        <f>d11B!Q319</f>
        <v>NA</v>
      </c>
      <c r="R319" t="b">
        <f>d11B!R319</f>
        <v>0</v>
      </c>
      <c r="S319" t="str">
        <f>d11B!S319</f>
        <v>NA</v>
      </c>
      <c r="T319" t="b">
        <f>d11B!T319</f>
        <v>1</v>
      </c>
      <c r="U319" t="b">
        <f>d11B!U319</f>
        <v>0</v>
      </c>
      <c r="V319" t="str">
        <f>d11B!V319</f>
        <v>NA</v>
      </c>
      <c r="W319" t="str">
        <f>d11B!W319</f>
        <v>NA</v>
      </c>
      <c r="X319" t="b">
        <f>d11B!X319</f>
        <v>0</v>
      </c>
      <c r="Y319" t="str">
        <f>d11B!Y319</f>
        <v>added age uncertainty based on LR04</v>
      </c>
      <c r="Z319">
        <f>d11B!Z319</f>
        <v>999</v>
      </c>
    </row>
    <row r="320" spans="1:26">
      <c r="A320" t="str">
        <f>d11B!A320</f>
        <v>boron isotopes</v>
      </c>
      <c r="B320" t="str">
        <f>d11B!B320</f>
        <v xml:space="preserve">de la Vega </v>
      </c>
      <c r="C320">
        <f>d11B!C320</f>
        <v>2020</v>
      </c>
      <c r="D320" t="str">
        <f>d11B!D320</f>
        <v>10.1038/s41598-020-67154-8</v>
      </c>
      <c r="E320">
        <f>d11B!E320</f>
        <v>4225.7089999999998</v>
      </c>
      <c r="F320">
        <f>d11B!F320</f>
        <v>30</v>
      </c>
      <c r="G320">
        <f>d11B!G320</f>
        <v>30</v>
      </c>
      <c r="H320">
        <f>d11B!H320</f>
        <v>4.2257090000000002</v>
      </c>
      <c r="I320">
        <f>d11B!I320</f>
        <v>0.03</v>
      </c>
      <c r="J320">
        <f>d11B!J320</f>
        <v>0.03</v>
      </c>
      <c r="K320">
        <f>d11B!K320</f>
        <v>364.47507609144901</v>
      </c>
      <c r="L320">
        <f>d11B!L320</f>
        <v>62.359485434552994</v>
      </c>
      <c r="M320">
        <f>d11B!M320</f>
        <v>53.705885069107012</v>
      </c>
      <c r="N320" t="b">
        <f>d11B!N320</f>
        <v>1</v>
      </c>
      <c r="O320" t="b">
        <f>d11B!O320</f>
        <v>0</v>
      </c>
      <c r="P320" t="str">
        <f>d11B!P320</f>
        <v>NA</v>
      </c>
      <c r="Q320" t="str">
        <f>d11B!Q320</f>
        <v>NA</v>
      </c>
      <c r="R320" t="b">
        <f>d11B!R320</f>
        <v>0</v>
      </c>
      <c r="S320" t="str">
        <f>d11B!S320</f>
        <v>NA</v>
      </c>
      <c r="T320" t="b">
        <f>d11B!T320</f>
        <v>1</v>
      </c>
      <c r="U320" t="b">
        <f>d11B!U320</f>
        <v>0</v>
      </c>
      <c r="V320" t="str">
        <f>d11B!V320</f>
        <v>NA</v>
      </c>
      <c r="W320" t="str">
        <f>d11B!W320</f>
        <v>NA</v>
      </c>
      <c r="X320" t="b">
        <f>d11B!X320</f>
        <v>0</v>
      </c>
      <c r="Y320" t="str">
        <f>d11B!Y320</f>
        <v>added age uncertainty based on LR04</v>
      </c>
      <c r="Z320">
        <f>d11B!Z320</f>
        <v>999</v>
      </c>
    </row>
    <row r="321" spans="1:26">
      <c r="A321" t="str">
        <f>d11B!A321</f>
        <v>boron isotopes</v>
      </c>
      <c r="B321" t="str">
        <f>d11B!B321</f>
        <v>Dyez</v>
      </c>
      <c r="C321">
        <f>d11B!C321</f>
        <v>2018</v>
      </c>
      <c r="D321" t="str">
        <f>d11B!D321</f>
        <v>10.1029/2018PA003349</v>
      </c>
      <c r="E321">
        <f>d11B!E321</f>
        <v>1384</v>
      </c>
      <c r="F321">
        <f>d11B!F321</f>
        <v>6</v>
      </c>
      <c r="G321">
        <f>d11B!G321</f>
        <v>6</v>
      </c>
      <c r="H321">
        <f>d11B!H321</f>
        <v>1.3839999999999999</v>
      </c>
      <c r="I321">
        <f>d11B!I321</f>
        <v>6.0000000000000001E-3</v>
      </c>
      <c r="J321">
        <f>d11B!J321</f>
        <v>6.0000000000000001E-3</v>
      </c>
      <c r="K321">
        <f>d11B!K321</f>
        <v>213.77600000000001</v>
      </c>
      <c r="L321">
        <f>d11B!L321</f>
        <v>20.920722693061993</v>
      </c>
      <c r="M321">
        <f>d11B!M321</f>
        <v>20.265660536977357</v>
      </c>
      <c r="N321" t="b">
        <f>d11B!N321</f>
        <v>0</v>
      </c>
      <c r="O321" t="b">
        <f>d11B!O321</f>
        <v>0</v>
      </c>
      <c r="P321" t="str">
        <f>d11B!P321</f>
        <v>NA</v>
      </c>
      <c r="Q321" t="str">
        <f>d11B!Q321</f>
        <v>NA</v>
      </c>
      <c r="R321" t="b">
        <f>d11B!R321</f>
        <v>1</v>
      </c>
      <c r="S321" t="str">
        <f>d11B!S321</f>
        <v>updated error calculation using per sample uncertainties</v>
      </c>
      <c r="T321" t="b">
        <f>d11B!T321</f>
        <v>1</v>
      </c>
      <c r="U321" t="b">
        <f>d11B!U321</f>
        <v>0</v>
      </c>
      <c r="V321" t="str">
        <f>d11B!V321</f>
        <v>NA</v>
      </c>
      <c r="W321" t="str">
        <f>d11B!W321</f>
        <v>NA</v>
      </c>
      <c r="X321" t="b">
        <f>d11B!X321</f>
        <v>0</v>
      </c>
      <c r="Y321" t="str">
        <f>d11B!Y321</f>
        <v>added age uncertainty based on LR04</v>
      </c>
      <c r="Z321">
        <f>d11B!Z321</f>
        <v>668</v>
      </c>
    </row>
    <row r="322" spans="1:26">
      <c r="A322" t="str">
        <f>d11B!A322</f>
        <v>boron isotopes</v>
      </c>
      <c r="B322" t="str">
        <f>d11B!B322</f>
        <v>Dyez</v>
      </c>
      <c r="C322">
        <f>d11B!C322</f>
        <v>2018</v>
      </c>
      <c r="D322" t="str">
        <f>d11B!D322</f>
        <v>10.1029/2018PA003349</v>
      </c>
      <c r="E322">
        <f>d11B!E322</f>
        <v>1392.666667</v>
      </c>
      <c r="F322">
        <f>d11B!F322</f>
        <v>6</v>
      </c>
      <c r="G322">
        <f>d11B!G322</f>
        <v>6</v>
      </c>
      <c r="H322">
        <f>d11B!H322</f>
        <v>1.3926666669999999</v>
      </c>
      <c r="I322">
        <f>d11B!I322</f>
        <v>6.0000000000000001E-3</v>
      </c>
      <c r="J322">
        <f>d11B!J322</f>
        <v>6.0000000000000001E-3</v>
      </c>
      <c r="K322">
        <f>d11B!K322</f>
        <v>282.13299999999998</v>
      </c>
      <c r="L322">
        <f>d11B!L322</f>
        <v>34.234877493573755</v>
      </c>
      <c r="M322">
        <f>d11B!M322</f>
        <v>32.13144017936321</v>
      </c>
      <c r="N322" t="b">
        <f>d11B!N322</f>
        <v>0</v>
      </c>
      <c r="O322" t="b">
        <f>d11B!O322</f>
        <v>0</v>
      </c>
      <c r="P322" t="str">
        <f>d11B!P322</f>
        <v>NA</v>
      </c>
      <c r="Q322" t="str">
        <f>d11B!Q322</f>
        <v>NA</v>
      </c>
      <c r="R322" t="b">
        <f>d11B!R322</f>
        <v>1</v>
      </c>
      <c r="S322" t="str">
        <f>d11B!S322</f>
        <v>updated error calculation using per sample uncertainties</v>
      </c>
      <c r="T322" t="b">
        <f>d11B!T322</f>
        <v>1</v>
      </c>
      <c r="U322" t="b">
        <f>d11B!U322</f>
        <v>0</v>
      </c>
      <c r="V322" t="str">
        <f>d11B!V322</f>
        <v>NA</v>
      </c>
      <c r="W322" t="str">
        <f>d11B!W322</f>
        <v>NA</v>
      </c>
      <c r="X322" t="b">
        <f>d11B!X322</f>
        <v>0</v>
      </c>
      <c r="Y322" t="str">
        <f>d11B!Y322</f>
        <v>added age uncertainty based on LR04</v>
      </c>
      <c r="Z322">
        <f>d11B!Z322</f>
        <v>668</v>
      </c>
    </row>
    <row r="323" spans="1:26">
      <c r="A323" t="str">
        <f>d11B!A323</f>
        <v>boron isotopes</v>
      </c>
      <c r="B323" t="str">
        <f>d11B!B323</f>
        <v>Dyez</v>
      </c>
      <c r="C323">
        <f>d11B!C323</f>
        <v>2018</v>
      </c>
      <c r="D323" t="str">
        <f>d11B!D323</f>
        <v>10.1029/2018PA003349</v>
      </c>
      <c r="E323">
        <f>d11B!E323</f>
        <v>1397.333333</v>
      </c>
      <c r="F323">
        <f>d11B!F323</f>
        <v>6</v>
      </c>
      <c r="G323">
        <f>d11B!G323</f>
        <v>6</v>
      </c>
      <c r="H323">
        <f>d11B!H323</f>
        <v>1.397333333</v>
      </c>
      <c r="I323">
        <f>d11B!I323</f>
        <v>6.0000000000000001E-3</v>
      </c>
      <c r="J323">
        <f>d11B!J323</f>
        <v>6.0000000000000001E-3</v>
      </c>
      <c r="K323">
        <f>d11B!K323</f>
        <v>271.12799999999999</v>
      </c>
      <c r="L323">
        <f>d11B!L323</f>
        <v>27.411002134179636</v>
      </c>
      <c r="M323">
        <f>d11B!M323</f>
        <v>26.209377005186493</v>
      </c>
      <c r="N323" t="b">
        <f>d11B!N323</f>
        <v>0</v>
      </c>
      <c r="O323" t="b">
        <f>d11B!O323</f>
        <v>0</v>
      </c>
      <c r="P323" t="str">
        <f>d11B!P323</f>
        <v>NA</v>
      </c>
      <c r="Q323" t="str">
        <f>d11B!Q323</f>
        <v>NA</v>
      </c>
      <c r="R323" t="b">
        <f>d11B!R323</f>
        <v>1</v>
      </c>
      <c r="S323" t="str">
        <f>d11B!S323</f>
        <v>updated error calculation using per sample uncertainties</v>
      </c>
      <c r="T323" t="b">
        <f>d11B!T323</f>
        <v>1</v>
      </c>
      <c r="U323" t="b">
        <f>d11B!U323</f>
        <v>0</v>
      </c>
      <c r="V323" t="str">
        <f>d11B!V323</f>
        <v>NA</v>
      </c>
      <c r="W323" t="str">
        <f>d11B!W323</f>
        <v>NA</v>
      </c>
      <c r="X323" t="b">
        <f>d11B!X323</f>
        <v>0</v>
      </c>
      <c r="Y323" t="str">
        <f>d11B!Y323</f>
        <v>added age uncertainty based on LR04</v>
      </c>
      <c r="Z323">
        <f>d11B!Z323</f>
        <v>668</v>
      </c>
    </row>
    <row r="324" spans="1:26">
      <c r="A324" t="str">
        <f>d11B!A324</f>
        <v>boron isotopes</v>
      </c>
      <c r="B324" t="str">
        <f>d11B!B324</f>
        <v>Dyez</v>
      </c>
      <c r="C324">
        <f>d11B!C324</f>
        <v>2018</v>
      </c>
      <c r="D324" t="str">
        <f>d11B!D324</f>
        <v>10.1029/2018PA003349</v>
      </c>
      <c r="E324">
        <f>d11B!E324</f>
        <v>1402</v>
      </c>
      <c r="F324">
        <f>d11B!F324</f>
        <v>6</v>
      </c>
      <c r="G324">
        <f>d11B!G324</f>
        <v>6</v>
      </c>
      <c r="H324">
        <f>d11B!H324</f>
        <v>1.4019999999999999</v>
      </c>
      <c r="I324">
        <f>d11B!I324</f>
        <v>6.0000000000000001E-3</v>
      </c>
      <c r="J324">
        <f>d11B!J324</f>
        <v>6.0000000000000001E-3</v>
      </c>
      <c r="K324">
        <f>d11B!K324</f>
        <v>320.137</v>
      </c>
      <c r="L324">
        <f>d11B!L324</f>
        <v>37.957717067811082</v>
      </c>
      <c r="M324">
        <f>d11B!M324</f>
        <v>35.119146786332955</v>
      </c>
      <c r="N324" t="b">
        <f>d11B!N324</f>
        <v>0</v>
      </c>
      <c r="O324" t="b">
        <f>d11B!O324</f>
        <v>0</v>
      </c>
      <c r="P324" t="str">
        <f>d11B!P324</f>
        <v>NA</v>
      </c>
      <c r="Q324" t="str">
        <f>d11B!Q324</f>
        <v>NA</v>
      </c>
      <c r="R324" t="b">
        <f>d11B!R324</f>
        <v>1</v>
      </c>
      <c r="S324" t="str">
        <f>d11B!S324</f>
        <v>updated error calculation using per sample uncertainties</v>
      </c>
      <c r="T324" t="b">
        <f>d11B!T324</f>
        <v>1</v>
      </c>
      <c r="U324" t="b">
        <f>d11B!U324</f>
        <v>0</v>
      </c>
      <c r="V324" t="str">
        <f>d11B!V324</f>
        <v>NA</v>
      </c>
      <c r="W324" t="str">
        <f>d11B!W324</f>
        <v>NA</v>
      </c>
      <c r="X324" t="b">
        <f>d11B!X324</f>
        <v>0</v>
      </c>
      <c r="Y324" t="str">
        <f>d11B!Y324</f>
        <v>added age uncertainty based on LR04</v>
      </c>
      <c r="Z324">
        <f>d11B!Z324</f>
        <v>668</v>
      </c>
    </row>
    <row r="325" spans="1:26">
      <c r="A325" t="str">
        <f>d11B!A325</f>
        <v>boron isotopes</v>
      </c>
      <c r="B325" t="str">
        <f>d11B!B325</f>
        <v>Dyez</v>
      </c>
      <c r="C325">
        <f>d11B!C325</f>
        <v>2018</v>
      </c>
      <c r="D325" t="str">
        <f>d11B!D325</f>
        <v>10.1029/2018PA003349</v>
      </c>
      <c r="E325">
        <f>d11B!E325</f>
        <v>1408</v>
      </c>
      <c r="F325">
        <f>d11B!F325</f>
        <v>6</v>
      </c>
      <c r="G325">
        <f>d11B!G325</f>
        <v>6</v>
      </c>
      <c r="H325">
        <f>d11B!H325</f>
        <v>1.4079999999999999</v>
      </c>
      <c r="I325">
        <f>d11B!I325</f>
        <v>6.0000000000000001E-3</v>
      </c>
      <c r="J325">
        <f>d11B!J325</f>
        <v>6.0000000000000001E-3</v>
      </c>
      <c r="K325">
        <f>d11B!K325</f>
        <v>326.762</v>
      </c>
      <c r="L325">
        <f>d11B!L325</f>
        <v>57.860130720557507</v>
      </c>
      <c r="M325">
        <f>d11B!M325</f>
        <v>50.614349378412463</v>
      </c>
      <c r="N325" t="b">
        <f>d11B!N325</f>
        <v>0</v>
      </c>
      <c r="O325" t="b">
        <f>d11B!O325</f>
        <v>0</v>
      </c>
      <c r="P325" t="str">
        <f>d11B!P325</f>
        <v>NA</v>
      </c>
      <c r="Q325" t="str">
        <f>d11B!Q325</f>
        <v>NA</v>
      </c>
      <c r="R325" t="b">
        <f>d11B!R325</f>
        <v>1</v>
      </c>
      <c r="S325" t="str">
        <f>d11B!S325</f>
        <v>updated error calculation using per sample uncertainties</v>
      </c>
      <c r="T325" t="b">
        <f>d11B!T325</f>
        <v>1</v>
      </c>
      <c r="U325" t="b">
        <f>d11B!U325</f>
        <v>0</v>
      </c>
      <c r="V325" t="str">
        <f>d11B!V325</f>
        <v>NA</v>
      </c>
      <c r="W325" t="str">
        <f>d11B!W325</f>
        <v>NA</v>
      </c>
      <c r="X325" t="b">
        <f>d11B!X325</f>
        <v>0</v>
      </c>
      <c r="Y325" t="str">
        <f>d11B!Y325</f>
        <v>added age uncertainty based on LR04</v>
      </c>
      <c r="Z325">
        <f>d11B!Z325</f>
        <v>668</v>
      </c>
    </row>
    <row r="326" spans="1:26">
      <c r="A326" t="str">
        <f>d11B!A326</f>
        <v>boron isotopes</v>
      </c>
      <c r="B326" t="str">
        <f>d11B!B326</f>
        <v>Dyez</v>
      </c>
      <c r="C326">
        <f>d11B!C326</f>
        <v>2018</v>
      </c>
      <c r="D326" t="str">
        <f>d11B!D326</f>
        <v>10.1029/2018PA003349</v>
      </c>
      <c r="E326">
        <f>d11B!E326</f>
        <v>1414</v>
      </c>
      <c r="F326">
        <f>d11B!F326</f>
        <v>6</v>
      </c>
      <c r="G326">
        <f>d11B!G326</f>
        <v>6</v>
      </c>
      <c r="H326">
        <f>d11B!H326</f>
        <v>1.4139999999999999</v>
      </c>
      <c r="I326">
        <f>d11B!I326</f>
        <v>6.0000000000000001E-3</v>
      </c>
      <c r="J326">
        <f>d11B!J326</f>
        <v>6.0000000000000001E-3</v>
      </c>
      <c r="K326">
        <f>d11B!K326</f>
        <v>260.38799999999998</v>
      </c>
      <c r="L326">
        <f>d11B!L326</f>
        <v>26.7047322023645</v>
      </c>
      <c r="M326">
        <f>d11B!M326</f>
        <v>25.559321176431855</v>
      </c>
      <c r="N326" t="b">
        <f>d11B!N326</f>
        <v>0</v>
      </c>
      <c r="O326" t="b">
        <f>d11B!O326</f>
        <v>0</v>
      </c>
      <c r="P326" t="str">
        <f>d11B!P326</f>
        <v>NA</v>
      </c>
      <c r="Q326" t="str">
        <f>d11B!Q326</f>
        <v>NA</v>
      </c>
      <c r="R326" t="b">
        <f>d11B!R326</f>
        <v>1</v>
      </c>
      <c r="S326" t="str">
        <f>d11B!S326</f>
        <v>updated error calculation using per sample uncertainties</v>
      </c>
      <c r="T326" t="b">
        <f>d11B!T326</f>
        <v>1</v>
      </c>
      <c r="U326" t="b">
        <f>d11B!U326</f>
        <v>0</v>
      </c>
      <c r="V326" t="str">
        <f>d11B!V326</f>
        <v>NA</v>
      </c>
      <c r="W326" t="str">
        <f>d11B!W326</f>
        <v>NA</v>
      </c>
      <c r="X326" t="b">
        <f>d11B!X326</f>
        <v>0</v>
      </c>
      <c r="Y326" t="str">
        <f>d11B!Y326</f>
        <v>added age uncertainty based on LR04</v>
      </c>
      <c r="Z326">
        <f>d11B!Z326</f>
        <v>668</v>
      </c>
    </row>
    <row r="327" spans="1:26">
      <c r="A327" t="str">
        <f>d11B!A327</f>
        <v>boron isotopes</v>
      </c>
      <c r="B327" t="str">
        <f>d11B!B327</f>
        <v>Dyez</v>
      </c>
      <c r="C327">
        <f>d11B!C327</f>
        <v>2018</v>
      </c>
      <c r="D327" t="str">
        <f>d11B!D327</f>
        <v>10.1029/2018PA003349</v>
      </c>
      <c r="E327">
        <f>d11B!E327</f>
        <v>1420</v>
      </c>
      <c r="F327">
        <f>d11B!F327</f>
        <v>6</v>
      </c>
      <c r="G327">
        <f>d11B!G327</f>
        <v>6</v>
      </c>
      <c r="H327">
        <f>d11B!H327</f>
        <v>1.42</v>
      </c>
      <c r="I327">
        <f>d11B!I327</f>
        <v>6.0000000000000001E-3</v>
      </c>
      <c r="J327">
        <f>d11B!J327</f>
        <v>6.0000000000000001E-3</v>
      </c>
      <c r="K327">
        <f>d11B!K327</f>
        <v>200.673</v>
      </c>
      <c r="L327">
        <f>d11B!L327</f>
        <v>23.403287098183434</v>
      </c>
      <c r="M327">
        <f>d11B!M327</f>
        <v>22.342186173246347</v>
      </c>
      <c r="N327" t="b">
        <f>d11B!N327</f>
        <v>0</v>
      </c>
      <c r="O327" t="b">
        <f>d11B!O327</f>
        <v>0</v>
      </c>
      <c r="P327" t="str">
        <f>d11B!P327</f>
        <v>NA</v>
      </c>
      <c r="Q327" t="str">
        <f>d11B!Q327</f>
        <v>NA</v>
      </c>
      <c r="R327" t="b">
        <f>d11B!R327</f>
        <v>1</v>
      </c>
      <c r="S327" t="str">
        <f>d11B!S327</f>
        <v>updated error calculation using per sample uncertainties</v>
      </c>
      <c r="T327" t="b">
        <f>d11B!T327</f>
        <v>1</v>
      </c>
      <c r="U327" t="b">
        <f>d11B!U327</f>
        <v>0</v>
      </c>
      <c r="V327" t="str">
        <f>d11B!V327</f>
        <v>NA</v>
      </c>
      <c r="W327" t="str">
        <f>d11B!W327</f>
        <v>NA</v>
      </c>
      <c r="X327" t="b">
        <f>d11B!X327</f>
        <v>0</v>
      </c>
      <c r="Y327" t="str">
        <f>d11B!Y327</f>
        <v>added age uncertainty based on LR04</v>
      </c>
      <c r="Z327">
        <f>d11B!Z327</f>
        <v>668</v>
      </c>
    </row>
    <row r="328" spans="1:26">
      <c r="A328" t="str">
        <f>d11B!A328</f>
        <v>boron isotopes</v>
      </c>
      <c r="B328" t="str">
        <f>d11B!B328</f>
        <v>Dyez</v>
      </c>
      <c r="C328">
        <f>d11B!C328</f>
        <v>2018</v>
      </c>
      <c r="D328" t="str">
        <f>d11B!D328</f>
        <v>10.1029/2018PA003349</v>
      </c>
      <c r="E328">
        <f>d11B!E328</f>
        <v>1425.166667</v>
      </c>
      <c r="F328">
        <f>d11B!F328</f>
        <v>6</v>
      </c>
      <c r="G328">
        <f>d11B!G328</f>
        <v>6</v>
      </c>
      <c r="H328">
        <f>d11B!H328</f>
        <v>1.4251666670000001</v>
      </c>
      <c r="I328">
        <f>d11B!I328</f>
        <v>6.0000000000000001E-3</v>
      </c>
      <c r="J328">
        <f>d11B!J328</f>
        <v>6.0000000000000001E-3</v>
      </c>
      <c r="K328">
        <f>d11B!K328</f>
        <v>234.166</v>
      </c>
      <c r="L328">
        <f>d11B!L328</f>
        <v>24.2685550043673</v>
      </c>
      <c r="M328">
        <f>d11B!M328</f>
        <v>23.287075449699554</v>
      </c>
      <c r="N328" t="b">
        <f>d11B!N328</f>
        <v>0</v>
      </c>
      <c r="O328" t="b">
        <f>d11B!O328</f>
        <v>0</v>
      </c>
      <c r="P328" t="str">
        <f>d11B!P328</f>
        <v>NA</v>
      </c>
      <c r="Q328" t="str">
        <f>d11B!Q328</f>
        <v>NA</v>
      </c>
      <c r="R328" t="b">
        <f>d11B!R328</f>
        <v>1</v>
      </c>
      <c r="S328" t="str">
        <f>d11B!S328</f>
        <v>updated error calculation using per sample uncertainties</v>
      </c>
      <c r="T328" t="b">
        <f>d11B!T328</f>
        <v>1</v>
      </c>
      <c r="U328" t="b">
        <f>d11B!U328</f>
        <v>0</v>
      </c>
      <c r="V328" t="str">
        <f>d11B!V328</f>
        <v>NA</v>
      </c>
      <c r="W328" t="str">
        <f>d11B!W328</f>
        <v>NA</v>
      </c>
      <c r="X328" t="b">
        <f>d11B!X328</f>
        <v>0</v>
      </c>
      <c r="Y328" t="str">
        <f>d11B!Y328</f>
        <v>added age uncertainty based on LR04</v>
      </c>
      <c r="Z328">
        <f>d11B!Z328</f>
        <v>668</v>
      </c>
    </row>
    <row r="329" spans="1:26">
      <c r="A329" t="str">
        <f>d11B!A329</f>
        <v>boron isotopes</v>
      </c>
      <c r="B329" t="str">
        <f>d11B!B329</f>
        <v>Dyez</v>
      </c>
      <c r="C329">
        <f>d11B!C329</f>
        <v>2018</v>
      </c>
      <c r="D329" t="str">
        <f>d11B!D329</f>
        <v>10.1029/2018PA003349</v>
      </c>
      <c r="E329">
        <f>d11B!E329</f>
        <v>1430.333333</v>
      </c>
      <c r="F329">
        <f>d11B!F329</f>
        <v>6</v>
      </c>
      <c r="G329">
        <f>d11B!G329</f>
        <v>6</v>
      </c>
      <c r="H329">
        <f>d11B!H329</f>
        <v>1.4303333330000001</v>
      </c>
      <c r="I329">
        <f>d11B!I329</f>
        <v>6.0000000000000001E-3</v>
      </c>
      <c r="J329">
        <f>d11B!J329</f>
        <v>6.0000000000000001E-3</v>
      </c>
      <c r="K329">
        <f>d11B!K329</f>
        <v>225.68700000000001</v>
      </c>
      <c r="L329">
        <f>d11B!L329</f>
        <v>26.349896906819165</v>
      </c>
      <c r="M329">
        <f>d11B!M329</f>
        <v>24.987610670090127</v>
      </c>
      <c r="N329" t="b">
        <f>d11B!N329</f>
        <v>0</v>
      </c>
      <c r="O329" t="b">
        <f>d11B!O329</f>
        <v>0</v>
      </c>
      <c r="P329" t="str">
        <f>d11B!P329</f>
        <v>NA</v>
      </c>
      <c r="Q329" t="str">
        <f>d11B!Q329</f>
        <v>NA</v>
      </c>
      <c r="R329" t="b">
        <f>d11B!R329</f>
        <v>1</v>
      </c>
      <c r="S329" t="str">
        <f>d11B!S329</f>
        <v>updated error calculation using per sample uncertainties</v>
      </c>
      <c r="T329" t="b">
        <f>d11B!T329</f>
        <v>1</v>
      </c>
      <c r="U329" t="b">
        <f>d11B!U329</f>
        <v>0</v>
      </c>
      <c r="V329" t="str">
        <f>d11B!V329</f>
        <v>NA</v>
      </c>
      <c r="W329" t="str">
        <f>d11B!W329</f>
        <v>NA</v>
      </c>
      <c r="X329" t="b">
        <f>d11B!X329</f>
        <v>0</v>
      </c>
      <c r="Y329" t="str">
        <f>d11B!Y329</f>
        <v>added age uncertainty based on LR04</v>
      </c>
      <c r="Z329">
        <f>d11B!Z329</f>
        <v>668</v>
      </c>
    </row>
    <row r="330" spans="1:26">
      <c r="A330" t="str">
        <f>d11B!A330</f>
        <v>boron isotopes</v>
      </c>
      <c r="B330" t="str">
        <f>d11B!B330</f>
        <v>Dyez</v>
      </c>
      <c r="C330">
        <f>d11B!C330</f>
        <v>2018</v>
      </c>
      <c r="D330" t="str">
        <f>d11B!D330</f>
        <v>10.1029/2018PA003349</v>
      </c>
      <c r="E330">
        <f>d11B!E330</f>
        <v>1435.5</v>
      </c>
      <c r="F330">
        <f>d11B!F330</f>
        <v>6</v>
      </c>
      <c r="G330">
        <f>d11B!G330</f>
        <v>6</v>
      </c>
      <c r="H330">
        <f>d11B!H330</f>
        <v>1.4355</v>
      </c>
      <c r="I330">
        <f>d11B!I330</f>
        <v>6.0000000000000001E-3</v>
      </c>
      <c r="J330">
        <f>d11B!J330</f>
        <v>6.0000000000000001E-3</v>
      </c>
      <c r="K330">
        <f>d11B!K330</f>
        <v>241.78700000000001</v>
      </c>
      <c r="L330">
        <f>d11B!L330</f>
        <v>44.361819653841991</v>
      </c>
      <c r="M330">
        <f>d11B!M330</f>
        <v>38.796864177404871</v>
      </c>
      <c r="N330" t="b">
        <f>d11B!N330</f>
        <v>0</v>
      </c>
      <c r="O330" t="b">
        <f>d11B!O330</f>
        <v>0</v>
      </c>
      <c r="P330" t="str">
        <f>d11B!P330</f>
        <v>NA</v>
      </c>
      <c r="Q330" t="str">
        <f>d11B!Q330</f>
        <v>NA</v>
      </c>
      <c r="R330" t="b">
        <f>d11B!R330</f>
        <v>1</v>
      </c>
      <c r="S330" t="str">
        <f>d11B!S330</f>
        <v>updated error calculation using per sample uncertainties</v>
      </c>
      <c r="T330" t="b">
        <f>d11B!T330</f>
        <v>1</v>
      </c>
      <c r="U330" t="b">
        <f>d11B!U330</f>
        <v>0</v>
      </c>
      <c r="V330" t="str">
        <f>d11B!V330</f>
        <v>NA</v>
      </c>
      <c r="W330" t="str">
        <f>d11B!W330</f>
        <v>NA</v>
      </c>
      <c r="X330" t="b">
        <f>d11B!X330</f>
        <v>0</v>
      </c>
      <c r="Y330" t="str">
        <f>d11B!Y330</f>
        <v>added age uncertainty based on LR04</v>
      </c>
      <c r="Z330">
        <f>d11B!Z330</f>
        <v>668</v>
      </c>
    </row>
    <row r="331" spans="1:26">
      <c r="A331" t="str">
        <f>d11B!A331</f>
        <v>boron isotopes</v>
      </c>
      <c r="B331" t="str">
        <f>d11B!B331</f>
        <v>Dyez</v>
      </c>
      <c r="C331">
        <f>d11B!C331</f>
        <v>2018</v>
      </c>
      <c r="D331" t="str">
        <f>d11B!D331</f>
        <v>10.1029/2018PA003349</v>
      </c>
      <c r="E331">
        <f>d11B!E331</f>
        <v>1440.666667</v>
      </c>
      <c r="F331">
        <f>d11B!F331</f>
        <v>6</v>
      </c>
      <c r="G331">
        <f>d11B!G331</f>
        <v>6</v>
      </c>
      <c r="H331">
        <f>d11B!H331</f>
        <v>1.4406666669999999</v>
      </c>
      <c r="I331">
        <f>d11B!I331</f>
        <v>6.0000000000000001E-3</v>
      </c>
      <c r="J331">
        <f>d11B!J331</f>
        <v>6.0000000000000001E-3</v>
      </c>
      <c r="K331">
        <f>d11B!K331</f>
        <v>284.80399999999997</v>
      </c>
      <c r="L331">
        <f>d11B!L331</f>
        <v>30.627516304787143</v>
      </c>
      <c r="M331">
        <f>d11B!M331</f>
        <v>29.099496610766248</v>
      </c>
      <c r="N331" t="b">
        <f>d11B!N331</f>
        <v>0</v>
      </c>
      <c r="O331" t="b">
        <f>d11B!O331</f>
        <v>0</v>
      </c>
      <c r="P331" t="str">
        <f>d11B!P331</f>
        <v>NA</v>
      </c>
      <c r="Q331" t="str">
        <f>d11B!Q331</f>
        <v>NA</v>
      </c>
      <c r="R331" t="b">
        <f>d11B!R331</f>
        <v>1</v>
      </c>
      <c r="S331" t="str">
        <f>d11B!S331</f>
        <v>updated error calculation using per sample uncertainties</v>
      </c>
      <c r="T331" t="b">
        <f>d11B!T331</f>
        <v>1</v>
      </c>
      <c r="U331" t="b">
        <f>d11B!U331</f>
        <v>0</v>
      </c>
      <c r="V331" t="str">
        <f>d11B!V331</f>
        <v>NA</v>
      </c>
      <c r="W331" t="str">
        <f>d11B!W331</f>
        <v>NA</v>
      </c>
      <c r="X331" t="b">
        <f>d11B!X331</f>
        <v>0</v>
      </c>
      <c r="Y331" t="str">
        <f>d11B!Y331</f>
        <v>added age uncertainty based on LR04</v>
      </c>
      <c r="Z331">
        <f>d11B!Z331</f>
        <v>668</v>
      </c>
    </row>
    <row r="332" spans="1:26">
      <c r="A332" t="str">
        <f>d11B!A332</f>
        <v>boron isotopes</v>
      </c>
      <c r="B332" t="str">
        <f>d11B!B332</f>
        <v>Dyez</v>
      </c>
      <c r="C332">
        <f>d11B!C332</f>
        <v>2018</v>
      </c>
      <c r="D332" t="str">
        <f>d11B!D332</f>
        <v>10.1029/2018PA003349</v>
      </c>
      <c r="E332">
        <f>d11B!E332</f>
        <v>1445.833333</v>
      </c>
      <c r="F332">
        <f>d11B!F332</f>
        <v>6</v>
      </c>
      <c r="G332">
        <f>d11B!G332</f>
        <v>6</v>
      </c>
      <c r="H332">
        <f>d11B!H332</f>
        <v>1.4458333329999999</v>
      </c>
      <c r="I332">
        <f>d11B!I332</f>
        <v>6.0000000000000001E-3</v>
      </c>
      <c r="J332">
        <f>d11B!J332</f>
        <v>6.0000000000000001E-3</v>
      </c>
      <c r="K332">
        <f>d11B!K332</f>
        <v>286.56900000000002</v>
      </c>
      <c r="L332">
        <f>d11B!L332</f>
        <v>35.197142881205558</v>
      </c>
      <c r="M332">
        <f>d11B!M332</f>
        <v>32.99316067005406</v>
      </c>
      <c r="N332" t="b">
        <f>d11B!N332</f>
        <v>0</v>
      </c>
      <c r="O332" t="b">
        <f>d11B!O332</f>
        <v>0</v>
      </c>
      <c r="P332" t="str">
        <f>d11B!P332</f>
        <v>NA</v>
      </c>
      <c r="Q332" t="str">
        <f>d11B!Q332</f>
        <v>NA</v>
      </c>
      <c r="R332" t="b">
        <f>d11B!R332</f>
        <v>1</v>
      </c>
      <c r="S332" t="str">
        <f>d11B!S332</f>
        <v>updated error calculation using per sample uncertainties</v>
      </c>
      <c r="T332" t="b">
        <f>d11B!T332</f>
        <v>1</v>
      </c>
      <c r="U332" t="b">
        <f>d11B!U332</f>
        <v>0</v>
      </c>
      <c r="V332" t="str">
        <f>d11B!V332</f>
        <v>NA</v>
      </c>
      <c r="W332" t="str">
        <f>d11B!W332</f>
        <v>NA</v>
      </c>
      <c r="X332" t="b">
        <f>d11B!X332</f>
        <v>0</v>
      </c>
      <c r="Y332" t="str">
        <f>d11B!Y332</f>
        <v>added age uncertainty based on LR04</v>
      </c>
      <c r="Z332">
        <f>d11B!Z332</f>
        <v>668</v>
      </c>
    </row>
    <row r="333" spans="1:26">
      <c r="A333" t="str">
        <f>d11B!A333</f>
        <v>boron isotopes</v>
      </c>
      <c r="B333" t="str">
        <f>d11B!B333</f>
        <v>Dyez</v>
      </c>
      <c r="C333">
        <f>d11B!C333</f>
        <v>2018</v>
      </c>
      <c r="D333" t="str">
        <f>d11B!D333</f>
        <v>10.1029/2018PA003349</v>
      </c>
      <c r="E333">
        <f>d11B!E333</f>
        <v>1451.025316</v>
      </c>
      <c r="F333">
        <f>d11B!F333</f>
        <v>6</v>
      </c>
      <c r="G333">
        <f>d11B!G333</f>
        <v>6</v>
      </c>
      <c r="H333">
        <f>d11B!H333</f>
        <v>1.451025316</v>
      </c>
      <c r="I333">
        <f>d11B!I333</f>
        <v>6.0000000000000001E-3</v>
      </c>
      <c r="J333">
        <f>d11B!J333</f>
        <v>6.0000000000000001E-3</v>
      </c>
      <c r="K333">
        <f>d11B!K333</f>
        <v>256.36900000000003</v>
      </c>
      <c r="L333">
        <f>d11B!L333</f>
        <v>44.705346190360686</v>
      </c>
      <c r="M333">
        <f>d11B!M333</f>
        <v>39.476594673299836</v>
      </c>
      <c r="N333" t="b">
        <f>d11B!N333</f>
        <v>0</v>
      </c>
      <c r="O333" t="b">
        <f>d11B!O333</f>
        <v>0</v>
      </c>
      <c r="P333" t="str">
        <f>d11B!P333</f>
        <v>NA</v>
      </c>
      <c r="Q333" t="str">
        <f>d11B!Q333</f>
        <v>NA</v>
      </c>
      <c r="R333" t="b">
        <f>d11B!R333</f>
        <v>1</v>
      </c>
      <c r="S333" t="str">
        <f>d11B!S333</f>
        <v>updated error calculation using per sample uncertainties</v>
      </c>
      <c r="T333" t="b">
        <f>d11B!T333</f>
        <v>1</v>
      </c>
      <c r="U333" t="b">
        <f>d11B!U333</f>
        <v>0</v>
      </c>
      <c r="V333" t="str">
        <f>d11B!V333</f>
        <v>NA</v>
      </c>
      <c r="W333" t="str">
        <f>d11B!W333</f>
        <v>NA</v>
      </c>
      <c r="X333" t="b">
        <f>d11B!X333</f>
        <v>0</v>
      </c>
      <c r="Y333" t="str">
        <f>d11B!Y333</f>
        <v>added age uncertainty based on LR04</v>
      </c>
      <c r="Z333">
        <f>d11B!Z333</f>
        <v>668</v>
      </c>
    </row>
    <row r="334" spans="1:26">
      <c r="A334" t="str">
        <f>d11B!A334</f>
        <v>boron isotopes</v>
      </c>
      <c r="B334" t="str">
        <f>d11B!B334</f>
        <v>Dyez</v>
      </c>
      <c r="C334">
        <f>d11B!C334</f>
        <v>2018</v>
      </c>
      <c r="D334" t="str">
        <f>d11B!D334</f>
        <v>10.1029/2018PA003349</v>
      </c>
      <c r="E334">
        <f>d11B!E334</f>
        <v>1455.522152</v>
      </c>
      <c r="F334">
        <f>d11B!F334</f>
        <v>6</v>
      </c>
      <c r="G334">
        <f>d11B!G334</f>
        <v>6</v>
      </c>
      <c r="H334">
        <f>d11B!H334</f>
        <v>1.4555221519999999</v>
      </c>
      <c r="I334">
        <f>d11B!I334</f>
        <v>6.0000000000000001E-3</v>
      </c>
      <c r="J334">
        <f>d11B!J334</f>
        <v>6.0000000000000001E-3</v>
      </c>
      <c r="K334">
        <f>d11B!K334</f>
        <v>237.01499999999999</v>
      </c>
      <c r="L334">
        <f>d11B!L334</f>
        <v>25.641222650256005</v>
      </c>
      <c r="M334">
        <f>d11B!M334</f>
        <v>24.49799710180401</v>
      </c>
      <c r="N334" t="b">
        <f>d11B!N334</f>
        <v>0</v>
      </c>
      <c r="O334" t="b">
        <f>d11B!O334</f>
        <v>0</v>
      </c>
      <c r="P334" t="str">
        <f>d11B!P334</f>
        <v>NA</v>
      </c>
      <c r="Q334" t="str">
        <f>d11B!Q334</f>
        <v>NA</v>
      </c>
      <c r="R334" t="b">
        <f>d11B!R334</f>
        <v>1</v>
      </c>
      <c r="S334" t="str">
        <f>d11B!S334</f>
        <v>updated error calculation using per sample uncertainties</v>
      </c>
      <c r="T334" t="b">
        <f>d11B!T334</f>
        <v>1</v>
      </c>
      <c r="U334" t="b">
        <f>d11B!U334</f>
        <v>0</v>
      </c>
      <c r="V334" t="str">
        <f>d11B!V334</f>
        <v>NA</v>
      </c>
      <c r="W334" t="str">
        <f>d11B!W334</f>
        <v>NA</v>
      </c>
      <c r="X334" t="b">
        <f>d11B!X334</f>
        <v>0</v>
      </c>
      <c r="Y334" t="str">
        <f>d11B!Y334</f>
        <v>added age uncertainty based on LR04</v>
      </c>
      <c r="Z334">
        <f>d11B!Z334</f>
        <v>668</v>
      </c>
    </row>
    <row r="335" spans="1:26">
      <c r="A335" t="str">
        <f>d11B!A335</f>
        <v>boron isotopes</v>
      </c>
      <c r="B335" t="str">
        <f>d11B!B335</f>
        <v>Dyez</v>
      </c>
      <c r="C335">
        <f>d11B!C335</f>
        <v>2018</v>
      </c>
      <c r="D335" t="str">
        <f>d11B!D335</f>
        <v>10.1029/2018PA003349</v>
      </c>
      <c r="E335">
        <f>d11B!E335</f>
        <v>1459.3765820000001</v>
      </c>
      <c r="F335">
        <f>d11B!F335</f>
        <v>6</v>
      </c>
      <c r="G335">
        <f>d11B!G335</f>
        <v>6</v>
      </c>
      <c r="H335">
        <f>d11B!H335</f>
        <v>1.4593765820000002</v>
      </c>
      <c r="I335">
        <f>d11B!I335</f>
        <v>6.0000000000000001E-3</v>
      </c>
      <c r="J335">
        <f>d11B!J335</f>
        <v>6.0000000000000001E-3</v>
      </c>
      <c r="K335">
        <f>d11B!K335</f>
        <v>260.601</v>
      </c>
      <c r="L335">
        <f>d11B!L335</f>
        <v>27.420372827516402</v>
      </c>
      <c r="M335">
        <f>d11B!M335</f>
        <v>26.213399913021593</v>
      </c>
      <c r="N335" t="b">
        <f>d11B!N335</f>
        <v>0</v>
      </c>
      <c r="O335" t="b">
        <f>d11B!O335</f>
        <v>0</v>
      </c>
      <c r="P335" t="str">
        <f>d11B!P335</f>
        <v>NA</v>
      </c>
      <c r="Q335" t="str">
        <f>d11B!Q335</f>
        <v>NA</v>
      </c>
      <c r="R335" t="b">
        <f>d11B!R335</f>
        <v>1</v>
      </c>
      <c r="S335" t="str">
        <f>d11B!S335</f>
        <v>updated error calculation using per sample uncertainties</v>
      </c>
      <c r="T335" t="b">
        <f>d11B!T335</f>
        <v>1</v>
      </c>
      <c r="U335" t="b">
        <f>d11B!U335</f>
        <v>0</v>
      </c>
      <c r="V335" t="str">
        <f>d11B!V335</f>
        <v>NA</v>
      </c>
      <c r="W335" t="str">
        <f>d11B!W335</f>
        <v>NA</v>
      </c>
      <c r="X335" t="b">
        <f>d11B!X335</f>
        <v>0</v>
      </c>
      <c r="Y335" t="str">
        <f>d11B!Y335</f>
        <v>added age uncertainty based on LR04</v>
      </c>
      <c r="Z335">
        <f>d11B!Z335</f>
        <v>668</v>
      </c>
    </row>
    <row r="336" spans="1:26">
      <c r="A336" t="str">
        <f>d11B!A336</f>
        <v>boron isotopes</v>
      </c>
      <c r="B336" t="str">
        <f>d11B!B336</f>
        <v>Dyez</v>
      </c>
      <c r="C336">
        <f>d11B!C336</f>
        <v>2018</v>
      </c>
      <c r="D336" t="str">
        <f>d11B!D336</f>
        <v>10.1029/2018PA003349</v>
      </c>
      <c r="E336">
        <f>d11B!E336</f>
        <v>1464.515823</v>
      </c>
      <c r="F336">
        <f>d11B!F336</f>
        <v>6</v>
      </c>
      <c r="G336">
        <f>d11B!G336</f>
        <v>6</v>
      </c>
      <c r="H336">
        <f>d11B!H336</f>
        <v>1.4645158229999999</v>
      </c>
      <c r="I336">
        <f>d11B!I336</f>
        <v>6.0000000000000001E-3</v>
      </c>
      <c r="J336">
        <f>d11B!J336</f>
        <v>6.0000000000000001E-3</v>
      </c>
      <c r="K336">
        <f>d11B!K336</f>
        <v>248.78899999999999</v>
      </c>
      <c r="L336">
        <f>d11B!L336</f>
        <v>25.025362634735206</v>
      </c>
      <c r="M336">
        <f>d11B!M336</f>
        <v>24.043942417997897</v>
      </c>
      <c r="N336" t="b">
        <f>d11B!N336</f>
        <v>0</v>
      </c>
      <c r="O336" t="b">
        <f>d11B!O336</f>
        <v>0</v>
      </c>
      <c r="P336" t="str">
        <f>d11B!P336</f>
        <v>NA</v>
      </c>
      <c r="Q336" t="str">
        <f>d11B!Q336</f>
        <v>NA</v>
      </c>
      <c r="R336" t="b">
        <f>d11B!R336</f>
        <v>1</v>
      </c>
      <c r="S336" t="str">
        <f>d11B!S336</f>
        <v>updated error calculation using per sample uncertainties</v>
      </c>
      <c r="T336" t="b">
        <f>d11B!T336</f>
        <v>1</v>
      </c>
      <c r="U336" t="b">
        <f>d11B!U336</f>
        <v>0</v>
      </c>
      <c r="V336" t="str">
        <f>d11B!V336</f>
        <v>NA</v>
      </c>
      <c r="W336" t="str">
        <f>d11B!W336</f>
        <v>NA</v>
      </c>
      <c r="X336" t="b">
        <f>d11B!X336</f>
        <v>0</v>
      </c>
      <c r="Y336" t="str">
        <f>d11B!Y336</f>
        <v>added age uncertainty based on LR04</v>
      </c>
      <c r="Z336">
        <f>d11B!Z336</f>
        <v>668</v>
      </c>
    </row>
    <row r="337" spans="1:26">
      <c r="A337" t="str">
        <f>d11B!A337</f>
        <v>boron isotopes</v>
      </c>
      <c r="B337" t="str">
        <f>d11B!B337</f>
        <v>Dyez</v>
      </c>
      <c r="C337">
        <f>d11B!C337</f>
        <v>2018</v>
      </c>
      <c r="D337" t="str">
        <f>d11B!D337</f>
        <v>10.1029/2018PA003349</v>
      </c>
      <c r="E337">
        <f>d11B!E337</f>
        <v>1473.5094939999999</v>
      </c>
      <c r="F337">
        <f>d11B!F337</f>
        <v>6</v>
      </c>
      <c r="G337">
        <f>d11B!G337</f>
        <v>6</v>
      </c>
      <c r="H337">
        <f>d11B!H337</f>
        <v>1.473509494</v>
      </c>
      <c r="I337">
        <f>d11B!I337</f>
        <v>6.0000000000000001E-3</v>
      </c>
      <c r="J337">
        <f>d11B!J337</f>
        <v>6.0000000000000001E-3</v>
      </c>
      <c r="K337">
        <f>d11B!K337</f>
        <v>278.43900000000002</v>
      </c>
      <c r="L337">
        <f>d11B!L337</f>
        <v>28.130172626558824</v>
      </c>
      <c r="M337">
        <f>d11B!M337</f>
        <v>26.810017101822275</v>
      </c>
      <c r="N337" t="b">
        <f>d11B!N337</f>
        <v>0</v>
      </c>
      <c r="O337" t="b">
        <f>d11B!O337</f>
        <v>0</v>
      </c>
      <c r="P337" t="str">
        <f>d11B!P337</f>
        <v>NA</v>
      </c>
      <c r="Q337" t="str">
        <f>d11B!Q337</f>
        <v>NA</v>
      </c>
      <c r="R337" t="b">
        <f>d11B!R337</f>
        <v>1</v>
      </c>
      <c r="S337" t="str">
        <f>d11B!S337</f>
        <v>updated error calculation using per sample uncertainties</v>
      </c>
      <c r="T337" t="b">
        <f>d11B!T337</f>
        <v>1</v>
      </c>
      <c r="U337" t="b">
        <f>d11B!U337</f>
        <v>0</v>
      </c>
      <c r="V337" t="str">
        <f>d11B!V337</f>
        <v>NA</v>
      </c>
      <c r="W337" t="str">
        <f>d11B!W337</f>
        <v>NA</v>
      </c>
      <c r="X337" t="b">
        <f>d11B!X337</f>
        <v>0</v>
      </c>
      <c r="Y337" t="str">
        <f>d11B!Y337</f>
        <v>added age uncertainty based on LR04</v>
      </c>
      <c r="Z337">
        <f>d11B!Z337</f>
        <v>668</v>
      </c>
    </row>
    <row r="338" spans="1:26">
      <c r="A338" t="str">
        <f>d11B!A338</f>
        <v>boron isotopes</v>
      </c>
      <c r="B338" t="str">
        <f>d11B!B338</f>
        <v>Dyez</v>
      </c>
      <c r="C338">
        <f>d11B!C338</f>
        <v>2018</v>
      </c>
      <c r="D338" t="str">
        <f>d11B!D338</f>
        <v>10.1029/2018PA003349</v>
      </c>
      <c r="E338">
        <f>d11B!E338</f>
        <v>1478.0063290000001</v>
      </c>
      <c r="F338">
        <f>d11B!F338</f>
        <v>6</v>
      </c>
      <c r="G338">
        <f>d11B!G338</f>
        <v>6</v>
      </c>
      <c r="H338">
        <f>d11B!H338</f>
        <v>1.4780063290000001</v>
      </c>
      <c r="I338">
        <f>d11B!I338</f>
        <v>6.0000000000000001E-3</v>
      </c>
      <c r="J338">
        <f>d11B!J338</f>
        <v>6.0000000000000001E-3</v>
      </c>
      <c r="K338">
        <f>d11B!K338</f>
        <v>271.80900000000003</v>
      </c>
      <c r="L338">
        <f>d11B!L338</f>
        <v>27.582435552358248</v>
      </c>
      <c r="M338">
        <f>d11B!M338</f>
        <v>26.353227677079776</v>
      </c>
      <c r="N338" t="b">
        <f>d11B!N338</f>
        <v>0</v>
      </c>
      <c r="O338" t="b">
        <f>d11B!O338</f>
        <v>0</v>
      </c>
      <c r="P338" t="str">
        <f>d11B!P338</f>
        <v>NA</v>
      </c>
      <c r="Q338" t="str">
        <f>d11B!Q338</f>
        <v>NA</v>
      </c>
      <c r="R338" t="b">
        <f>d11B!R338</f>
        <v>1</v>
      </c>
      <c r="S338" t="str">
        <f>d11B!S338</f>
        <v>updated error calculation using per sample uncertainties</v>
      </c>
      <c r="T338" t="b">
        <f>d11B!T338</f>
        <v>1</v>
      </c>
      <c r="U338" t="b">
        <f>d11B!U338</f>
        <v>0</v>
      </c>
      <c r="V338" t="str">
        <f>d11B!V338</f>
        <v>NA</v>
      </c>
      <c r="W338" t="str">
        <f>d11B!W338</f>
        <v>NA</v>
      </c>
      <c r="X338" t="b">
        <f>d11B!X338</f>
        <v>0</v>
      </c>
      <c r="Y338" t="str">
        <f>d11B!Y338</f>
        <v>added age uncertainty based on LR04</v>
      </c>
      <c r="Z338">
        <f>d11B!Z338</f>
        <v>668</v>
      </c>
    </row>
    <row r="339" spans="1:26">
      <c r="A339" t="str">
        <f>d11B!A339</f>
        <v>boron isotopes</v>
      </c>
      <c r="B339" t="str">
        <f>d11B!B339</f>
        <v>Dyez</v>
      </c>
      <c r="C339">
        <f>d11B!C339</f>
        <v>2018</v>
      </c>
      <c r="D339" t="str">
        <f>d11B!D339</f>
        <v>10.1029/2018PA003349</v>
      </c>
      <c r="E339">
        <f>d11B!E339</f>
        <v>1482.5031650000001</v>
      </c>
      <c r="F339">
        <f>d11B!F339</f>
        <v>6</v>
      </c>
      <c r="G339">
        <f>d11B!G339</f>
        <v>6</v>
      </c>
      <c r="H339">
        <f>d11B!H339</f>
        <v>1.482503165</v>
      </c>
      <c r="I339">
        <f>d11B!I339</f>
        <v>6.0000000000000001E-3</v>
      </c>
      <c r="J339">
        <f>d11B!J339</f>
        <v>6.0000000000000001E-3</v>
      </c>
      <c r="K339">
        <f>d11B!K339</f>
        <v>226.46100000000001</v>
      </c>
      <c r="L339">
        <f>d11B!L339</f>
        <v>21.924273853425539</v>
      </c>
      <c r="M339">
        <f>d11B!M339</f>
        <v>21.123026606052466</v>
      </c>
      <c r="N339" t="b">
        <f>d11B!N339</f>
        <v>0</v>
      </c>
      <c r="O339" t="b">
        <f>d11B!O339</f>
        <v>0</v>
      </c>
      <c r="P339" t="str">
        <f>d11B!P339</f>
        <v>NA</v>
      </c>
      <c r="Q339" t="str">
        <f>d11B!Q339</f>
        <v>NA</v>
      </c>
      <c r="R339" t="b">
        <f>d11B!R339</f>
        <v>1</v>
      </c>
      <c r="S339" t="str">
        <f>d11B!S339</f>
        <v>updated error calculation using per sample uncertainties</v>
      </c>
      <c r="T339" t="b">
        <f>d11B!T339</f>
        <v>1</v>
      </c>
      <c r="U339" t="b">
        <f>d11B!U339</f>
        <v>0</v>
      </c>
      <c r="V339" t="str">
        <f>d11B!V339</f>
        <v>NA</v>
      </c>
      <c r="W339" t="str">
        <f>d11B!W339</f>
        <v>NA</v>
      </c>
      <c r="X339" t="b">
        <f>d11B!X339</f>
        <v>0</v>
      </c>
      <c r="Y339" t="str">
        <f>d11B!Y339</f>
        <v>added age uncertainty based on LR04</v>
      </c>
      <c r="Z339">
        <f>d11B!Z339</f>
        <v>668</v>
      </c>
    </row>
    <row r="340" spans="1:26">
      <c r="A340" t="str">
        <f>d11B!A340</f>
        <v>boron isotopes</v>
      </c>
      <c r="B340" t="str">
        <f>d11B!B340</f>
        <v>Dyez</v>
      </c>
      <c r="C340">
        <f>d11B!C340</f>
        <v>2018</v>
      </c>
      <c r="D340" t="str">
        <f>d11B!D340</f>
        <v>10.1029/2018PA003349</v>
      </c>
      <c r="E340">
        <f>d11B!E340</f>
        <v>1490</v>
      </c>
      <c r="F340">
        <f>d11B!F340</f>
        <v>6</v>
      </c>
      <c r="G340">
        <f>d11B!G340</f>
        <v>6</v>
      </c>
      <c r="H340">
        <f>d11B!H340</f>
        <v>1.49</v>
      </c>
      <c r="I340">
        <f>d11B!I340</f>
        <v>6.0000000000000001E-3</v>
      </c>
      <c r="J340">
        <f>d11B!J340</f>
        <v>6.0000000000000001E-3</v>
      </c>
      <c r="K340">
        <f>d11B!K340</f>
        <v>292.13799999999998</v>
      </c>
      <c r="L340">
        <f>d11B!L340</f>
        <v>29.748780008598708</v>
      </c>
      <c r="M340">
        <f>d11B!M340</f>
        <v>28.349233358240888</v>
      </c>
      <c r="N340" t="b">
        <f>d11B!N340</f>
        <v>0</v>
      </c>
      <c r="O340" t="b">
        <f>d11B!O340</f>
        <v>0</v>
      </c>
      <c r="P340" t="str">
        <f>d11B!P340</f>
        <v>NA</v>
      </c>
      <c r="Q340" t="str">
        <f>d11B!Q340</f>
        <v>NA</v>
      </c>
      <c r="R340" t="b">
        <f>d11B!R340</f>
        <v>1</v>
      </c>
      <c r="S340" t="str">
        <f>d11B!S340</f>
        <v>updated error calculation using per sample uncertainties</v>
      </c>
      <c r="T340" t="b">
        <f>d11B!T340</f>
        <v>1</v>
      </c>
      <c r="U340" t="b">
        <f>d11B!U340</f>
        <v>0</v>
      </c>
      <c r="V340" t="str">
        <f>d11B!V340</f>
        <v>NA</v>
      </c>
      <c r="W340" t="str">
        <f>d11B!W340</f>
        <v>NA</v>
      </c>
      <c r="X340" t="b">
        <f>d11B!X340</f>
        <v>0</v>
      </c>
      <c r="Y340" t="str">
        <f>d11B!Y340</f>
        <v>added age uncertainty based on LR04</v>
      </c>
      <c r="Z340">
        <f>d11B!Z340</f>
        <v>668</v>
      </c>
    </row>
    <row r="341" spans="1:26">
      <c r="A341" t="str">
        <f>d11B!A341</f>
        <v>boron isotopes</v>
      </c>
      <c r="B341" t="str">
        <f>d11B!B341</f>
        <v>Dyez</v>
      </c>
      <c r="C341">
        <f>d11B!C341</f>
        <v>2018</v>
      </c>
      <c r="D341" t="str">
        <f>d11B!D341</f>
        <v>10.1029/2018PA003349</v>
      </c>
      <c r="E341">
        <f>d11B!E341</f>
        <v>1493</v>
      </c>
      <c r="F341">
        <f>d11B!F341</f>
        <v>6</v>
      </c>
      <c r="G341">
        <f>d11B!G341</f>
        <v>6</v>
      </c>
      <c r="H341">
        <f>d11B!H341</f>
        <v>1.4930000000000001</v>
      </c>
      <c r="I341">
        <f>d11B!I341</f>
        <v>6.0000000000000001E-3</v>
      </c>
      <c r="J341">
        <f>d11B!J341</f>
        <v>6.0000000000000001E-3</v>
      </c>
      <c r="K341">
        <f>d11B!K341</f>
        <v>214.47200000000001</v>
      </c>
      <c r="L341">
        <f>d11B!L341</f>
        <v>20.981315759503723</v>
      </c>
      <c r="M341">
        <f>d11B!M341</f>
        <v>20.298242091373353</v>
      </c>
      <c r="N341" t="b">
        <f>d11B!N341</f>
        <v>0</v>
      </c>
      <c r="O341" t="b">
        <f>d11B!O341</f>
        <v>0</v>
      </c>
      <c r="P341" t="str">
        <f>d11B!P341</f>
        <v>NA</v>
      </c>
      <c r="Q341" t="str">
        <f>d11B!Q341</f>
        <v>NA</v>
      </c>
      <c r="R341" t="b">
        <f>d11B!R341</f>
        <v>1</v>
      </c>
      <c r="S341" t="str">
        <f>d11B!S341</f>
        <v>updated error calculation using per sample uncertainties</v>
      </c>
      <c r="T341" t="b">
        <f>d11B!T341</f>
        <v>1</v>
      </c>
      <c r="U341" t="b">
        <f>d11B!U341</f>
        <v>0</v>
      </c>
      <c r="V341" t="str">
        <f>d11B!V341</f>
        <v>NA</v>
      </c>
      <c r="W341" t="str">
        <f>d11B!W341</f>
        <v>NA</v>
      </c>
      <c r="X341" t="b">
        <f>d11B!X341</f>
        <v>0</v>
      </c>
      <c r="Y341" t="str">
        <f>d11B!Y341</f>
        <v>added age uncertainty based on LR04</v>
      </c>
      <c r="Z341">
        <f>d11B!Z341</f>
        <v>668</v>
      </c>
    </row>
    <row r="342" spans="1:26">
      <c r="A342" t="str">
        <f>d11B!A342</f>
        <v>boron isotopes</v>
      </c>
      <c r="B342" t="str">
        <f>d11B!B342</f>
        <v>Dyez</v>
      </c>
      <c r="C342">
        <f>d11B!C342</f>
        <v>2018</v>
      </c>
      <c r="D342" t="str">
        <f>d11B!D342</f>
        <v>10.1029/2018PA003349</v>
      </c>
      <c r="E342">
        <f>d11B!E342</f>
        <v>1496.4285709999999</v>
      </c>
      <c r="F342">
        <f>d11B!F342</f>
        <v>6</v>
      </c>
      <c r="G342">
        <f>d11B!G342</f>
        <v>6</v>
      </c>
      <c r="H342">
        <f>d11B!H342</f>
        <v>1.4964285709999998</v>
      </c>
      <c r="I342">
        <f>d11B!I342</f>
        <v>6.0000000000000001E-3</v>
      </c>
      <c r="J342">
        <f>d11B!J342</f>
        <v>6.0000000000000001E-3</v>
      </c>
      <c r="K342">
        <f>d11B!K342</f>
        <v>200.89699999999999</v>
      </c>
      <c r="L342">
        <f>d11B!L342</f>
        <v>20.315986562310986</v>
      </c>
      <c r="M342">
        <f>d11B!M342</f>
        <v>19.59947948288422</v>
      </c>
      <c r="N342" t="b">
        <f>d11B!N342</f>
        <v>0</v>
      </c>
      <c r="O342" t="b">
        <f>d11B!O342</f>
        <v>0</v>
      </c>
      <c r="P342" t="str">
        <f>d11B!P342</f>
        <v>NA</v>
      </c>
      <c r="Q342" t="str">
        <f>d11B!Q342</f>
        <v>NA</v>
      </c>
      <c r="R342" t="b">
        <f>d11B!R342</f>
        <v>1</v>
      </c>
      <c r="S342" t="str">
        <f>d11B!S342</f>
        <v>updated error calculation using per sample uncertainties</v>
      </c>
      <c r="T342" t="b">
        <f>d11B!T342</f>
        <v>1</v>
      </c>
      <c r="U342" t="b">
        <f>d11B!U342</f>
        <v>0</v>
      </c>
      <c r="V342" t="str">
        <f>d11B!V342</f>
        <v>NA</v>
      </c>
      <c r="W342" t="str">
        <f>d11B!W342</f>
        <v>NA</v>
      </c>
      <c r="X342" t="b">
        <f>d11B!X342</f>
        <v>0</v>
      </c>
      <c r="Y342" t="str">
        <f>d11B!Y342</f>
        <v>added age uncertainty based on LR04</v>
      </c>
      <c r="Z342">
        <f>d11B!Z342</f>
        <v>668</v>
      </c>
    </row>
    <row r="343" spans="1:26">
      <c r="A343" t="str">
        <f>d11B!A343</f>
        <v>boron isotopes</v>
      </c>
      <c r="B343" t="str">
        <f>d11B!B343</f>
        <v>Dyez</v>
      </c>
      <c r="C343">
        <f>d11B!C343</f>
        <v>2018</v>
      </c>
      <c r="D343" t="str">
        <f>d11B!D343</f>
        <v>10.1029/2018PA003349</v>
      </c>
      <c r="E343">
        <f>d11B!E343</f>
        <v>1499</v>
      </c>
      <c r="F343">
        <f>d11B!F343</f>
        <v>6</v>
      </c>
      <c r="G343">
        <f>d11B!G343</f>
        <v>6</v>
      </c>
      <c r="H343">
        <f>d11B!H343</f>
        <v>1.4990000000000001</v>
      </c>
      <c r="I343">
        <f>d11B!I343</f>
        <v>6.0000000000000001E-3</v>
      </c>
      <c r="J343">
        <f>d11B!J343</f>
        <v>6.0000000000000001E-3</v>
      </c>
      <c r="K343">
        <f>d11B!K343</f>
        <v>223.69800000000001</v>
      </c>
      <c r="L343">
        <f>d11B!L343</f>
        <v>20.780009769006359</v>
      </c>
      <c r="M343">
        <f>d11B!M343</f>
        <v>20.07703685806251</v>
      </c>
      <c r="N343" t="b">
        <f>d11B!N343</f>
        <v>0</v>
      </c>
      <c r="O343" t="b">
        <f>d11B!O343</f>
        <v>0</v>
      </c>
      <c r="P343" t="str">
        <f>d11B!P343</f>
        <v>NA</v>
      </c>
      <c r="Q343" t="str">
        <f>d11B!Q343</f>
        <v>NA</v>
      </c>
      <c r="R343" t="b">
        <f>d11B!R343</f>
        <v>1</v>
      </c>
      <c r="S343" t="str">
        <f>d11B!S343</f>
        <v>updated error calculation using per sample uncertainties</v>
      </c>
      <c r="T343" t="b">
        <f>d11B!T343</f>
        <v>1</v>
      </c>
      <c r="U343" t="b">
        <f>d11B!U343</f>
        <v>0</v>
      </c>
      <c r="V343" t="str">
        <f>d11B!V343</f>
        <v>NA</v>
      </c>
      <c r="W343" t="str">
        <f>d11B!W343</f>
        <v>NA</v>
      </c>
      <c r="X343" t="b">
        <f>d11B!X343</f>
        <v>0</v>
      </c>
      <c r="Y343" t="str">
        <f>d11B!Y343</f>
        <v>added age uncertainty based on LR04</v>
      </c>
      <c r="Z343">
        <f>d11B!Z343</f>
        <v>668</v>
      </c>
    </row>
    <row r="344" spans="1:26">
      <c r="A344" t="str">
        <f>d11B!A344</f>
        <v>boron isotopes</v>
      </c>
      <c r="B344" t="str">
        <f>d11B!B344</f>
        <v>Dyez</v>
      </c>
      <c r="C344">
        <f>d11B!C344</f>
        <v>2018</v>
      </c>
      <c r="D344" t="str">
        <f>d11B!D344</f>
        <v>10.1029/2018PA003349</v>
      </c>
      <c r="E344">
        <f>d11B!E344</f>
        <v>1502.333333</v>
      </c>
      <c r="F344">
        <f>d11B!F344</f>
        <v>6</v>
      </c>
      <c r="G344">
        <f>d11B!G344</f>
        <v>6</v>
      </c>
      <c r="H344">
        <f>d11B!H344</f>
        <v>1.5023333329999999</v>
      </c>
      <c r="I344">
        <f>d11B!I344</f>
        <v>6.0000000000000001E-3</v>
      </c>
      <c r="J344">
        <f>d11B!J344</f>
        <v>6.0000000000000001E-3</v>
      </c>
      <c r="K344">
        <f>d11B!K344</f>
        <v>182.84800000000001</v>
      </c>
      <c r="L344">
        <f>d11B!L344</f>
        <v>18.227170021701092</v>
      </c>
      <c r="M344">
        <f>d11B!M344</f>
        <v>17.877169462753361</v>
      </c>
      <c r="N344" t="b">
        <f>d11B!N344</f>
        <v>0</v>
      </c>
      <c r="O344" t="b">
        <f>d11B!O344</f>
        <v>0</v>
      </c>
      <c r="P344" t="str">
        <f>d11B!P344</f>
        <v>NA</v>
      </c>
      <c r="Q344" t="str">
        <f>d11B!Q344</f>
        <v>NA</v>
      </c>
      <c r="R344" t="b">
        <f>d11B!R344</f>
        <v>1</v>
      </c>
      <c r="S344" t="str">
        <f>d11B!S344</f>
        <v>updated error calculation using per sample uncertainties</v>
      </c>
      <c r="T344" t="b">
        <f>d11B!T344</f>
        <v>1</v>
      </c>
      <c r="U344" t="b">
        <f>d11B!U344</f>
        <v>0</v>
      </c>
      <c r="V344" t="str">
        <f>d11B!V344</f>
        <v>NA</v>
      </c>
      <c r="W344" t="str">
        <f>d11B!W344</f>
        <v>NA</v>
      </c>
      <c r="X344" t="b">
        <f>d11B!X344</f>
        <v>0</v>
      </c>
      <c r="Y344" t="str">
        <f>d11B!Y344</f>
        <v>added age uncertainty based on LR04</v>
      </c>
      <c r="Z344">
        <f>d11B!Z344</f>
        <v>668</v>
      </c>
    </row>
    <row r="345" spans="1:26">
      <c r="A345" t="str">
        <f>d11B!A345</f>
        <v>boron isotopes</v>
      </c>
      <c r="B345" t="str">
        <f>d11B!B345</f>
        <v>Dyez</v>
      </c>
      <c r="C345">
        <f>d11B!C345</f>
        <v>2018</v>
      </c>
      <c r="D345" t="str">
        <f>d11B!D345</f>
        <v>10.1029/2018PA003349</v>
      </c>
      <c r="E345">
        <f>d11B!E345</f>
        <v>1505.666667</v>
      </c>
      <c r="F345">
        <f>d11B!F345</f>
        <v>6</v>
      </c>
      <c r="G345">
        <f>d11B!G345</f>
        <v>6</v>
      </c>
      <c r="H345">
        <f>d11B!H345</f>
        <v>1.5056666670000001</v>
      </c>
      <c r="I345">
        <f>d11B!I345</f>
        <v>6.0000000000000001E-3</v>
      </c>
      <c r="J345">
        <f>d11B!J345</f>
        <v>6.0000000000000001E-3</v>
      </c>
      <c r="K345">
        <f>d11B!K345</f>
        <v>248.995</v>
      </c>
      <c r="L345">
        <f>d11B!L345</f>
        <v>23.879123560130903</v>
      </c>
      <c r="M345">
        <f>d11B!M345</f>
        <v>22.95622980804994</v>
      </c>
      <c r="N345" t="b">
        <f>d11B!N345</f>
        <v>0</v>
      </c>
      <c r="O345" t="b">
        <f>d11B!O345</f>
        <v>0</v>
      </c>
      <c r="P345" t="str">
        <f>d11B!P345</f>
        <v>NA</v>
      </c>
      <c r="Q345" t="str">
        <f>d11B!Q345</f>
        <v>NA</v>
      </c>
      <c r="R345" t="b">
        <f>d11B!R345</f>
        <v>1</v>
      </c>
      <c r="S345" t="str">
        <f>d11B!S345</f>
        <v>updated error calculation using per sample uncertainties</v>
      </c>
      <c r="T345" t="b">
        <f>d11B!T345</f>
        <v>1</v>
      </c>
      <c r="U345" t="b">
        <f>d11B!U345</f>
        <v>0</v>
      </c>
      <c r="V345" t="str">
        <f>d11B!V345</f>
        <v>NA</v>
      </c>
      <c r="W345" t="str">
        <f>d11B!W345</f>
        <v>NA</v>
      </c>
      <c r="X345" t="b">
        <f>d11B!X345</f>
        <v>0</v>
      </c>
      <c r="Y345" t="str">
        <f>d11B!Y345</f>
        <v>added age uncertainty based on LR04</v>
      </c>
      <c r="Z345">
        <f>d11B!Z345</f>
        <v>668</v>
      </c>
    </row>
    <row r="346" spans="1:26">
      <c r="A346" t="str">
        <f>d11B!A346</f>
        <v>boron isotopes</v>
      </c>
      <c r="B346" t="str">
        <f>d11B!B346</f>
        <v>Dyez</v>
      </c>
      <c r="C346">
        <f>d11B!C346</f>
        <v>2018</v>
      </c>
      <c r="D346" t="str">
        <f>d11B!D346</f>
        <v>10.1029/2018PA003349</v>
      </c>
      <c r="E346">
        <f>d11B!E346</f>
        <v>1509</v>
      </c>
      <c r="F346">
        <f>d11B!F346</f>
        <v>6</v>
      </c>
      <c r="G346">
        <f>d11B!G346</f>
        <v>6</v>
      </c>
      <c r="H346">
        <f>d11B!H346</f>
        <v>1.5089999999999999</v>
      </c>
      <c r="I346">
        <f>d11B!I346</f>
        <v>6.0000000000000001E-3</v>
      </c>
      <c r="J346">
        <f>d11B!J346</f>
        <v>6.0000000000000001E-3</v>
      </c>
      <c r="K346">
        <f>d11B!K346</f>
        <v>276.54899999999998</v>
      </c>
      <c r="L346">
        <f>d11B!L346</f>
        <v>28.993395972186562</v>
      </c>
      <c r="M346">
        <f>d11B!M346</f>
        <v>27.654319138246681</v>
      </c>
      <c r="N346" t="b">
        <f>d11B!N346</f>
        <v>0</v>
      </c>
      <c r="O346" t="b">
        <f>d11B!O346</f>
        <v>0</v>
      </c>
      <c r="P346" t="str">
        <f>d11B!P346</f>
        <v>NA</v>
      </c>
      <c r="Q346" t="str">
        <f>d11B!Q346</f>
        <v>NA</v>
      </c>
      <c r="R346" t="b">
        <f>d11B!R346</f>
        <v>1</v>
      </c>
      <c r="S346" t="str">
        <f>d11B!S346</f>
        <v>updated error calculation using per sample uncertainties</v>
      </c>
      <c r="T346" t="b">
        <f>d11B!T346</f>
        <v>1</v>
      </c>
      <c r="U346" t="b">
        <f>d11B!U346</f>
        <v>0</v>
      </c>
      <c r="V346" t="str">
        <f>d11B!V346</f>
        <v>NA</v>
      </c>
      <c r="W346" t="str">
        <f>d11B!W346</f>
        <v>NA</v>
      </c>
      <c r="X346" t="b">
        <f>d11B!X346</f>
        <v>0</v>
      </c>
      <c r="Y346" t="str">
        <f>d11B!Y346</f>
        <v>added age uncertainty based on LR04</v>
      </c>
      <c r="Z346">
        <f>d11B!Z346</f>
        <v>668</v>
      </c>
    </row>
    <row r="347" spans="1:26">
      <c r="A347" t="str">
        <f>d11B!A347</f>
        <v>boron isotopes</v>
      </c>
      <c r="B347" t="str">
        <f>d11B!B347</f>
        <v>Dyez</v>
      </c>
      <c r="C347">
        <f>d11B!C347</f>
        <v>2018</v>
      </c>
      <c r="D347" t="str">
        <f>d11B!D347</f>
        <v>10.1029/2018PA003349</v>
      </c>
      <c r="E347">
        <f>d11B!E347</f>
        <v>1512.333333</v>
      </c>
      <c r="F347">
        <f>d11B!F347</f>
        <v>6</v>
      </c>
      <c r="G347">
        <f>d11B!G347</f>
        <v>6</v>
      </c>
      <c r="H347">
        <f>d11B!H347</f>
        <v>1.5123333329999999</v>
      </c>
      <c r="I347">
        <f>d11B!I347</f>
        <v>6.0000000000000001E-3</v>
      </c>
      <c r="J347">
        <f>d11B!J347</f>
        <v>6.0000000000000001E-3</v>
      </c>
      <c r="K347">
        <f>d11B!K347</f>
        <v>223.161</v>
      </c>
      <c r="L347">
        <f>d11B!L347</f>
        <v>22.887559677693904</v>
      </c>
      <c r="M347">
        <f>d11B!M347</f>
        <v>22.011420558428298</v>
      </c>
      <c r="N347" t="b">
        <f>d11B!N347</f>
        <v>0</v>
      </c>
      <c r="O347" t="b">
        <f>d11B!O347</f>
        <v>0</v>
      </c>
      <c r="P347" t="str">
        <f>d11B!P347</f>
        <v>NA</v>
      </c>
      <c r="Q347" t="str">
        <f>d11B!Q347</f>
        <v>NA</v>
      </c>
      <c r="R347" t="b">
        <f>d11B!R347</f>
        <v>1</v>
      </c>
      <c r="S347" t="str">
        <f>d11B!S347</f>
        <v>updated error calculation using per sample uncertainties</v>
      </c>
      <c r="T347" t="b">
        <f>d11B!T347</f>
        <v>1</v>
      </c>
      <c r="U347" t="b">
        <f>d11B!U347</f>
        <v>0</v>
      </c>
      <c r="V347" t="str">
        <f>d11B!V347</f>
        <v>NA</v>
      </c>
      <c r="W347" t="str">
        <f>d11B!W347</f>
        <v>NA</v>
      </c>
      <c r="X347" t="b">
        <f>d11B!X347</f>
        <v>0</v>
      </c>
      <c r="Y347" t="str">
        <f>d11B!Y347</f>
        <v>added age uncertainty based on LR04</v>
      </c>
      <c r="Z347">
        <f>d11B!Z347</f>
        <v>668</v>
      </c>
    </row>
    <row r="348" spans="1:26">
      <c r="A348" t="str">
        <f>d11B!A348</f>
        <v>boron isotopes</v>
      </c>
      <c r="B348" t="str">
        <f>d11B!B348</f>
        <v>Dyez</v>
      </c>
      <c r="C348">
        <f>d11B!C348</f>
        <v>2018</v>
      </c>
      <c r="D348" t="str">
        <f>d11B!D348</f>
        <v>10.1029/2018PA003349</v>
      </c>
      <c r="E348">
        <f>d11B!E348</f>
        <v>1515.666667</v>
      </c>
      <c r="F348">
        <f>d11B!F348</f>
        <v>6</v>
      </c>
      <c r="G348">
        <f>d11B!G348</f>
        <v>6</v>
      </c>
      <c r="H348">
        <f>d11B!H348</f>
        <v>1.5156666669999999</v>
      </c>
      <c r="I348">
        <f>d11B!I348</f>
        <v>6.0000000000000001E-3</v>
      </c>
      <c r="J348">
        <f>d11B!J348</f>
        <v>6.0000000000000001E-3</v>
      </c>
      <c r="K348">
        <f>d11B!K348</f>
        <v>298.80900000000003</v>
      </c>
      <c r="L348">
        <f>d11B!L348</f>
        <v>32.32272499341596</v>
      </c>
      <c r="M348">
        <f>d11B!M348</f>
        <v>30.533575322913013</v>
      </c>
      <c r="N348" t="b">
        <f>d11B!N348</f>
        <v>0</v>
      </c>
      <c r="O348" t="b">
        <f>d11B!O348</f>
        <v>0</v>
      </c>
      <c r="P348" t="str">
        <f>d11B!P348</f>
        <v>NA</v>
      </c>
      <c r="Q348" t="str">
        <f>d11B!Q348</f>
        <v>NA</v>
      </c>
      <c r="R348" t="b">
        <f>d11B!R348</f>
        <v>1</v>
      </c>
      <c r="S348" t="str">
        <f>d11B!S348</f>
        <v>updated error calculation using per sample uncertainties</v>
      </c>
      <c r="T348" t="b">
        <f>d11B!T348</f>
        <v>1</v>
      </c>
      <c r="U348" t="b">
        <f>d11B!U348</f>
        <v>0</v>
      </c>
      <c r="V348" t="str">
        <f>d11B!V348</f>
        <v>NA</v>
      </c>
      <c r="W348" t="str">
        <f>d11B!W348</f>
        <v>NA</v>
      </c>
      <c r="X348" t="b">
        <f>d11B!X348</f>
        <v>0</v>
      </c>
      <c r="Y348" t="str">
        <f>d11B!Y348</f>
        <v>added age uncertainty based on LR04</v>
      </c>
      <c r="Z348">
        <f>d11B!Z348</f>
        <v>668</v>
      </c>
    </row>
    <row r="349" spans="1:26">
      <c r="A349" t="str">
        <f>d11B!A349</f>
        <v>boron isotopes</v>
      </c>
      <c r="B349" t="str">
        <f>d11B!B349</f>
        <v>Dyez</v>
      </c>
      <c r="C349">
        <f>d11B!C349</f>
        <v>2018</v>
      </c>
      <c r="D349" t="str">
        <f>d11B!D349</f>
        <v>10.1029/2018PA003349</v>
      </c>
      <c r="E349">
        <f>d11B!E349</f>
        <v>1519</v>
      </c>
      <c r="F349">
        <f>d11B!F349</f>
        <v>6</v>
      </c>
      <c r="G349">
        <f>d11B!G349</f>
        <v>6</v>
      </c>
      <c r="H349">
        <f>d11B!H349</f>
        <v>1.5189999999999999</v>
      </c>
      <c r="I349">
        <f>d11B!I349</f>
        <v>6.0000000000000001E-3</v>
      </c>
      <c r="J349">
        <f>d11B!J349</f>
        <v>6.0000000000000001E-3</v>
      </c>
      <c r="K349">
        <f>d11B!K349</f>
        <v>277.84199999999998</v>
      </c>
      <c r="L349">
        <f>d11B!L349</f>
        <v>29.787505098614805</v>
      </c>
      <c r="M349">
        <f>d11B!M349</f>
        <v>28.340987756251511</v>
      </c>
      <c r="N349" t="b">
        <f>d11B!N349</f>
        <v>0</v>
      </c>
      <c r="O349" t="b">
        <f>d11B!O349</f>
        <v>0</v>
      </c>
      <c r="P349" t="str">
        <f>d11B!P349</f>
        <v>NA</v>
      </c>
      <c r="Q349" t="str">
        <f>d11B!Q349</f>
        <v>NA</v>
      </c>
      <c r="R349" t="b">
        <f>d11B!R349</f>
        <v>1</v>
      </c>
      <c r="S349" t="str">
        <f>d11B!S349</f>
        <v>updated error calculation using per sample uncertainties</v>
      </c>
      <c r="T349" t="b">
        <f>d11B!T349</f>
        <v>1</v>
      </c>
      <c r="U349" t="b">
        <f>d11B!U349</f>
        <v>0</v>
      </c>
      <c r="V349" t="str">
        <f>d11B!V349</f>
        <v>NA</v>
      </c>
      <c r="W349" t="str">
        <f>d11B!W349</f>
        <v>NA</v>
      </c>
      <c r="X349" t="b">
        <f>d11B!X349</f>
        <v>0</v>
      </c>
      <c r="Y349" t="str">
        <f>d11B!Y349</f>
        <v>added age uncertainty based on LR04</v>
      </c>
      <c r="Z349">
        <f>d11B!Z349</f>
        <v>668</v>
      </c>
    </row>
    <row r="350" spans="1:26">
      <c r="A350" t="str">
        <f>d11B!A350</f>
        <v>boron isotopes</v>
      </c>
      <c r="B350" t="str">
        <f>d11B!B350</f>
        <v>Dyez</v>
      </c>
      <c r="C350">
        <f>d11B!C350</f>
        <v>2018</v>
      </c>
      <c r="D350" t="str">
        <f>d11B!D350</f>
        <v>10.1029/2018PA003349</v>
      </c>
      <c r="E350">
        <f>d11B!E350</f>
        <v>1522.333333</v>
      </c>
      <c r="F350">
        <f>d11B!F350</f>
        <v>6</v>
      </c>
      <c r="G350">
        <f>d11B!G350</f>
        <v>6</v>
      </c>
      <c r="H350">
        <f>d11B!H350</f>
        <v>1.522333333</v>
      </c>
      <c r="I350">
        <f>d11B!I350</f>
        <v>6.0000000000000001E-3</v>
      </c>
      <c r="J350">
        <f>d11B!J350</f>
        <v>6.0000000000000001E-3</v>
      </c>
      <c r="K350">
        <f>d11B!K350</f>
        <v>283.55700000000002</v>
      </c>
      <c r="L350">
        <f>d11B!L350</f>
        <v>33.295329522321872</v>
      </c>
      <c r="M350">
        <f>d11B!M350</f>
        <v>31.392137375463953</v>
      </c>
      <c r="N350" t="b">
        <f>d11B!N350</f>
        <v>0</v>
      </c>
      <c r="O350" t="b">
        <f>d11B!O350</f>
        <v>0</v>
      </c>
      <c r="P350" t="str">
        <f>d11B!P350</f>
        <v>NA</v>
      </c>
      <c r="Q350" t="str">
        <f>d11B!Q350</f>
        <v>NA</v>
      </c>
      <c r="R350" t="b">
        <f>d11B!R350</f>
        <v>1</v>
      </c>
      <c r="S350" t="str">
        <f>d11B!S350</f>
        <v>updated error calculation using per sample uncertainties</v>
      </c>
      <c r="T350" t="b">
        <f>d11B!T350</f>
        <v>1</v>
      </c>
      <c r="U350" t="b">
        <f>d11B!U350</f>
        <v>0</v>
      </c>
      <c r="V350" t="str">
        <f>d11B!V350</f>
        <v>NA</v>
      </c>
      <c r="W350" t="str">
        <f>d11B!W350</f>
        <v>NA</v>
      </c>
      <c r="X350" t="b">
        <f>d11B!X350</f>
        <v>0</v>
      </c>
      <c r="Y350" t="str">
        <f>d11B!Y350</f>
        <v>added age uncertainty based on LR04</v>
      </c>
      <c r="Z350">
        <f>d11B!Z350</f>
        <v>668</v>
      </c>
    </row>
    <row r="351" spans="1:26">
      <c r="A351" t="str">
        <f>d11B!A351</f>
        <v>boron isotopes</v>
      </c>
      <c r="B351" t="str">
        <f>d11B!B351</f>
        <v>Dyez</v>
      </c>
      <c r="C351">
        <f>d11B!C351</f>
        <v>2018</v>
      </c>
      <c r="D351" t="str">
        <f>d11B!D351</f>
        <v>10.1029/2018PA003349</v>
      </c>
      <c r="E351">
        <f>d11B!E351</f>
        <v>1525.666667</v>
      </c>
      <c r="F351">
        <f>d11B!F351</f>
        <v>6</v>
      </c>
      <c r="G351">
        <f>d11B!G351</f>
        <v>6</v>
      </c>
      <c r="H351">
        <f>d11B!H351</f>
        <v>1.5256666669999999</v>
      </c>
      <c r="I351">
        <f>d11B!I351</f>
        <v>6.0000000000000001E-3</v>
      </c>
      <c r="J351">
        <f>d11B!J351</f>
        <v>6.0000000000000001E-3</v>
      </c>
      <c r="K351">
        <f>d11B!K351</f>
        <v>305.85199999999998</v>
      </c>
      <c r="L351">
        <f>d11B!L351</f>
        <v>31.34112555413418</v>
      </c>
      <c r="M351">
        <f>d11B!M351</f>
        <v>29.691658997098759</v>
      </c>
      <c r="N351" t="b">
        <f>d11B!N351</f>
        <v>0</v>
      </c>
      <c r="O351" t="b">
        <f>d11B!O351</f>
        <v>0</v>
      </c>
      <c r="P351" t="str">
        <f>d11B!P351</f>
        <v>NA</v>
      </c>
      <c r="Q351" t="str">
        <f>d11B!Q351</f>
        <v>NA</v>
      </c>
      <c r="R351" t="b">
        <f>d11B!R351</f>
        <v>1</v>
      </c>
      <c r="S351" t="str">
        <f>d11B!S351</f>
        <v>updated error calculation using per sample uncertainties</v>
      </c>
      <c r="T351" t="b">
        <f>d11B!T351</f>
        <v>1</v>
      </c>
      <c r="U351" t="b">
        <f>d11B!U351</f>
        <v>0</v>
      </c>
      <c r="V351" t="str">
        <f>d11B!V351</f>
        <v>NA</v>
      </c>
      <c r="W351" t="str">
        <f>d11B!W351</f>
        <v>NA</v>
      </c>
      <c r="X351" t="b">
        <f>d11B!X351</f>
        <v>0</v>
      </c>
      <c r="Y351" t="str">
        <f>d11B!Y351</f>
        <v>added age uncertainty based on LR04</v>
      </c>
      <c r="Z351">
        <f>d11B!Z351</f>
        <v>668</v>
      </c>
    </row>
    <row r="352" spans="1:26">
      <c r="A352" t="str">
        <f>d11B!A352</f>
        <v>boron isotopes</v>
      </c>
      <c r="B352" t="str">
        <f>d11B!B352</f>
        <v>Dyez</v>
      </c>
      <c r="C352">
        <f>d11B!C352</f>
        <v>2018</v>
      </c>
      <c r="D352" t="str">
        <f>d11B!D352</f>
        <v>10.1029/2018PA003349</v>
      </c>
      <c r="E352">
        <f>d11B!E352</f>
        <v>1529</v>
      </c>
      <c r="F352">
        <f>d11B!F352</f>
        <v>6</v>
      </c>
      <c r="G352">
        <f>d11B!G352</f>
        <v>6</v>
      </c>
      <c r="H352">
        <f>d11B!H352</f>
        <v>1.5289999999999999</v>
      </c>
      <c r="I352">
        <f>d11B!I352</f>
        <v>6.0000000000000001E-3</v>
      </c>
      <c r="J352">
        <f>d11B!J352</f>
        <v>6.0000000000000001E-3</v>
      </c>
      <c r="K352">
        <f>d11B!K352</f>
        <v>255.73599999999999</v>
      </c>
      <c r="L352">
        <f>d11B!L352</f>
        <v>24.382760118575586</v>
      </c>
      <c r="M352">
        <f>d11B!M352</f>
        <v>23.444236306606324</v>
      </c>
      <c r="N352" t="b">
        <f>d11B!N352</f>
        <v>0</v>
      </c>
      <c r="O352" t="b">
        <f>d11B!O352</f>
        <v>0</v>
      </c>
      <c r="P352" t="str">
        <f>d11B!P352</f>
        <v>NA</v>
      </c>
      <c r="Q352" t="str">
        <f>d11B!Q352</f>
        <v>NA</v>
      </c>
      <c r="R352" t="b">
        <f>d11B!R352</f>
        <v>1</v>
      </c>
      <c r="S352" t="str">
        <f>d11B!S352</f>
        <v>updated error calculation using per sample uncertainties</v>
      </c>
      <c r="T352" t="b">
        <f>d11B!T352</f>
        <v>1</v>
      </c>
      <c r="U352" t="b">
        <f>d11B!U352</f>
        <v>0</v>
      </c>
      <c r="V352" t="str">
        <f>d11B!V352</f>
        <v>NA</v>
      </c>
      <c r="W352" t="str">
        <f>d11B!W352</f>
        <v>NA</v>
      </c>
      <c r="X352" t="b">
        <f>d11B!X352</f>
        <v>0</v>
      </c>
      <c r="Y352" t="str">
        <f>d11B!Y352</f>
        <v>added age uncertainty based on LR04</v>
      </c>
      <c r="Z352">
        <f>d11B!Z352</f>
        <v>668</v>
      </c>
    </row>
    <row r="353" spans="1:26">
      <c r="A353" t="str">
        <f>d11B!A353</f>
        <v>boron isotopes</v>
      </c>
      <c r="B353" t="str">
        <f>d11B!B353</f>
        <v>Dyez</v>
      </c>
      <c r="C353">
        <f>d11B!C353</f>
        <v>2018</v>
      </c>
      <c r="D353" t="str">
        <f>d11B!D353</f>
        <v>10.1029/2018PA003349</v>
      </c>
      <c r="E353">
        <f>d11B!E353</f>
        <v>1535.666667</v>
      </c>
      <c r="F353">
        <f>d11B!F353</f>
        <v>6</v>
      </c>
      <c r="G353">
        <f>d11B!G353</f>
        <v>6</v>
      </c>
      <c r="H353">
        <f>d11B!H353</f>
        <v>1.5356666669999999</v>
      </c>
      <c r="I353">
        <f>d11B!I353</f>
        <v>6.0000000000000001E-3</v>
      </c>
      <c r="J353">
        <f>d11B!J353</f>
        <v>6.0000000000000001E-3</v>
      </c>
      <c r="K353">
        <f>d11B!K353</f>
        <v>295.46100000000001</v>
      </c>
      <c r="L353">
        <f>d11B!L353</f>
        <v>31.538949617893092</v>
      </c>
      <c r="M353">
        <f>d11B!M353</f>
        <v>29.819144504831158</v>
      </c>
      <c r="N353" t="b">
        <f>d11B!N353</f>
        <v>0</v>
      </c>
      <c r="O353" t="b">
        <f>d11B!O353</f>
        <v>0</v>
      </c>
      <c r="P353" t="str">
        <f>d11B!P353</f>
        <v>NA</v>
      </c>
      <c r="Q353" t="str">
        <f>d11B!Q353</f>
        <v>NA</v>
      </c>
      <c r="R353" t="b">
        <f>d11B!R353</f>
        <v>1</v>
      </c>
      <c r="S353" t="str">
        <f>d11B!S353</f>
        <v>updated error calculation using per sample uncertainties</v>
      </c>
      <c r="T353" t="b">
        <f>d11B!T353</f>
        <v>1</v>
      </c>
      <c r="U353" t="b">
        <f>d11B!U353</f>
        <v>0</v>
      </c>
      <c r="V353" t="str">
        <f>d11B!V353</f>
        <v>NA</v>
      </c>
      <c r="W353" t="str">
        <f>d11B!W353</f>
        <v>NA</v>
      </c>
      <c r="X353" t="b">
        <f>d11B!X353</f>
        <v>0</v>
      </c>
      <c r="Y353" t="str">
        <f>d11B!Y353</f>
        <v>added age uncertainty based on LR04</v>
      </c>
      <c r="Z353">
        <f>d11B!Z353</f>
        <v>668</v>
      </c>
    </row>
    <row r="354" spans="1:26">
      <c r="A354" t="str">
        <f>d11B!A354</f>
        <v>boron isotopes</v>
      </c>
      <c r="B354" t="str">
        <f>d11B!B354</f>
        <v>Dyez</v>
      </c>
      <c r="C354">
        <f>d11B!C354</f>
        <v>2018</v>
      </c>
      <c r="D354" t="str">
        <f>d11B!D354</f>
        <v>10.1029/2018PA003349</v>
      </c>
      <c r="E354">
        <f>d11B!E354</f>
        <v>3.6</v>
      </c>
      <c r="F354">
        <f>d11B!F354</f>
        <v>4</v>
      </c>
      <c r="G354">
        <f>d11B!G354</f>
        <v>4</v>
      </c>
      <c r="H354">
        <f>d11B!H354</f>
        <v>3.5999999999999999E-3</v>
      </c>
      <c r="I354">
        <f>d11B!I354</f>
        <v>4.0000000000000001E-3</v>
      </c>
      <c r="J354">
        <f>d11B!J354</f>
        <v>4.0000000000000001E-3</v>
      </c>
      <c r="K354">
        <f>d11B!K354</f>
        <v>262.96800000000002</v>
      </c>
      <c r="L354">
        <f>d11B!L354</f>
        <v>33.261739220912652</v>
      </c>
      <c r="M354">
        <f>d11B!M354</f>
        <v>30.998012742755012</v>
      </c>
      <c r="N354" t="b">
        <f>d11B!N354</f>
        <v>0</v>
      </c>
      <c r="O354" t="b">
        <f>d11B!O354</f>
        <v>0</v>
      </c>
      <c r="P354" t="str">
        <f>d11B!P354</f>
        <v>NA</v>
      </c>
      <c r="Q354" t="str">
        <f>d11B!Q354</f>
        <v>NA</v>
      </c>
      <c r="R354" t="b">
        <f>d11B!R354</f>
        <v>1</v>
      </c>
      <c r="S354" t="str">
        <f>d11B!S354</f>
        <v>updated error calculation using per sample uncertainties</v>
      </c>
      <c r="T354" t="b">
        <f>d11B!T354</f>
        <v>1</v>
      </c>
      <c r="U354" t="b">
        <f>d11B!U354</f>
        <v>0</v>
      </c>
      <c r="V354" t="str">
        <f>d11B!V354</f>
        <v>NA</v>
      </c>
      <c r="W354" t="str">
        <f>d11B!W354</f>
        <v>NA</v>
      </c>
      <c r="X354" t="b">
        <f>d11B!X354</f>
        <v>0</v>
      </c>
      <c r="Y354" t="str">
        <f>d11B!Y354</f>
        <v>added age uncertainty based on LR04</v>
      </c>
      <c r="Z354">
        <f>d11B!Z354</f>
        <v>668</v>
      </c>
    </row>
    <row r="355" spans="1:26">
      <c r="A355" t="str">
        <f>d11B!A355</f>
        <v>boron isotopes</v>
      </c>
      <c r="B355" t="str">
        <f>d11B!B355</f>
        <v>Dyez</v>
      </c>
      <c r="C355">
        <f>d11B!C355</f>
        <v>2018</v>
      </c>
      <c r="D355" t="str">
        <f>d11B!D355</f>
        <v>10.1029/2018PA003349</v>
      </c>
      <c r="E355">
        <f>d11B!E355</f>
        <v>3.6</v>
      </c>
      <c r="F355">
        <f>d11B!F355</f>
        <v>4</v>
      </c>
      <c r="G355">
        <f>d11B!G355</f>
        <v>4</v>
      </c>
      <c r="H355">
        <f>d11B!H355</f>
        <v>3.5999999999999999E-3</v>
      </c>
      <c r="I355">
        <f>d11B!I355</f>
        <v>4.0000000000000001E-3</v>
      </c>
      <c r="J355">
        <f>d11B!J355</f>
        <v>4.0000000000000001E-3</v>
      </c>
      <c r="K355">
        <f>d11B!K355</f>
        <v>268.08199999999999</v>
      </c>
      <c r="L355">
        <f>d11B!L355</f>
        <v>32.216494859000449</v>
      </c>
      <c r="M355">
        <f>d11B!M355</f>
        <v>30.217447327661535</v>
      </c>
      <c r="N355" t="b">
        <f>d11B!N355</f>
        <v>0</v>
      </c>
      <c r="O355" t="b">
        <f>d11B!O355</f>
        <v>0</v>
      </c>
      <c r="P355" t="str">
        <f>d11B!P355</f>
        <v>NA</v>
      </c>
      <c r="Q355" t="str">
        <f>d11B!Q355</f>
        <v>NA</v>
      </c>
      <c r="R355" t="b">
        <f>d11B!R355</f>
        <v>1</v>
      </c>
      <c r="S355" t="str">
        <f>d11B!S355</f>
        <v>updated error calculation using per sample uncertainties</v>
      </c>
      <c r="T355" t="b">
        <f>d11B!T355</f>
        <v>1</v>
      </c>
      <c r="U355" t="b">
        <f>d11B!U355</f>
        <v>0</v>
      </c>
      <c r="V355" t="str">
        <f>d11B!V355</f>
        <v>NA</v>
      </c>
      <c r="W355" t="str">
        <f>d11B!W355</f>
        <v>NA</v>
      </c>
      <c r="X355" t="b">
        <f>d11B!X355</f>
        <v>0</v>
      </c>
      <c r="Y355" t="str">
        <f>d11B!Y355</f>
        <v>added age uncertainty based on LR04</v>
      </c>
      <c r="Z355">
        <f>d11B!Z355</f>
        <v>668</v>
      </c>
    </row>
    <row r="356" spans="1:26">
      <c r="A356" t="str">
        <f>d11B!A356</f>
        <v>boron isotopes</v>
      </c>
      <c r="B356" t="str">
        <f>d11B!B356</f>
        <v>Dyez</v>
      </c>
      <c r="C356">
        <f>d11B!C356</f>
        <v>2018</v>
      </c>
      <c r="D356" t="str">
        <f>d11B!D356</f>
        <v>10.1029/2018PA003349</v>
      </c>
      <c r="E356">
        <f>d11B!E356</f>
        <v>14.6</v>
      </c>
      <c r="F356">
        <f>d11B!F356</f>
        <v>4</v>
      </c>
      <c r="G356">
        <f>d11B!G356</f>
        <v>4</v>
      </c>
      <c r="H356">
        <f>d11B!H356</f>
        <v>1.46E-2</v>
      </c>
      <c r="I356">
        <f>d11B!I356</f>
        <v>4.0000000000000001E-3</v>
      </c>
      <c r="J356">
        <f>d11B!J356</f>
        <v>4.0000000000000001E-3</v>
      </c>
      <c r="K356">
        <f>d11B!K356</f>
        <v>241.149</v>
      </c>
      <c r="L356">
        <f>d11B!L356</f>
        <v>29.515676241617758</v>
      </c>
      <c r="M356">
        <f>d11B!M356</f>
        <v>27.688169711990728</v>
      </c>
      <c r="N356" t="b">
        <f>d11B!N356</f>
        <v>0</v>
      </c>
      <c r="O356" t="b">
        <f>d11B!O356</f>
        <v>0</v>
      </c>
      <c r="P356" t="str">
        <f>d11B!P356</f>
        <v>NA</v>
      </c>
      <c r="Q356" t="str">
        <f>d11B!Q356</f>
        <v>NA</v>
      </c>
      <c r="R356" t="b">
        <f>d11B!R356</f>
        <v>1</v>
      </c>
      <c r="S356" t="str">
        <f>d11B!S356</f>
        <v>updated error calculation using per sample uncertainties</v>
      </c>
      <c r="T356" t="b">
        <f>d11B!T356</f>
        <v>1</v>
      </c>
      <c r="U356" t="b">
        <f>d11B!U356</f>
        <v>0</v>
      </c>
      <c r="V356" t="str">
        <f>d11B!V356</f>
        <v>NA</v>
      </c>
      <c r="W356" t="str">
        <f>d11B!W356</f>
        <v>NA</v>
      </c>
      <c r="X356" t="b">
        <f>d11B!X356</f>
        <v>0</v>
      </c>
      <c r="Y356" t="str">
        <f>d11B!Y356</f>
        <v>added age uncertainty based on LR04</v>
      </c>
      <c r="Z356">
        <f>d11B!Z356</f>
        <v>668</v>
      </c>
    </row>
    <row r="357" spans="1:26">
      <c r="A357" t="str">
        <f>d11B!A357</f>
        <v>boron isotopes</v>
      </c>
      <c r="B357" t="str">
        <f>d11B!B357</f>
        <v>Dyez</v>
      </c>
      <c r="C357">
        <f>d11B!C357</f>
        <v>2018</v>
      </c>
      <c r="D357" t="str">
        <f>d11B!D357</f>
        <v>10.1029/2018PA003349</v>
      </c>
      <c r="E357">
        <f>d11B!E357</f>
        <v>14.6</v>
      </c>
      <c r="F357">
        <f>d11B!F357</f>
        <v>4</v>
      </c>
      <c r="G357">
        <f>d11B!G357</f>
        <v>4</v>
      </c>
      <c r="H357">
        <f>d11B!H357</f>
        <v>1.46E-2</v>
      </c>
      <c r="I357">
        <f>d11B!I357</f>
        <v>4.0000000000000001E-3</v>
      </c>
      <c r="J357">
        <f>d11B!J357</f>
        <v>4.0000000000000001E-3</v>
      </c>
      <c r="K357">
        <f>d11B!K357</f>
        <v>231.56700000000001</v>
      </c>
      <c r="L357">
        <f>d11B!L357</f>
        <v>28.205810607036248</v>
      </c>
      <c r="M357">
        <f>d11B!M357</f>
        <v>26.487664827236102</v>
      </c>
      <c r="N357" t="b">
        <f>d11B!N357</f>
        <v>0</v>
      </c>
      <c r="O357" t="b">
        <f>d11B!O357</f>
        <v>0</v>
      </c>
      <c r="P357" t="str">
        <f>d11B!P357</f>
        <v>NA</v>
      </c>
      <c r="Q357" t="str">
        <f>d11B!Q357</f>
        <v>NA</v>
      </c>
      <c r="R357" t="b">
        <f>d11B!R357</f>
        <v>1</v>
      </c>
      <c r="S357" t="str">
        <f>d11B!S357</f>
        <v>updated error calculation using per sample uncertainties</v>
      </c>
      <c r="T357" t="b">
        <f>d11B!T357</f>
        <v>1</v>
      </c>
      <c r="U357" t="b">
        <f>d11B!U357</f>
        <v>0</v>
      </c>
      <c r="V357" t="str">
        <f>d11B!V357</f>
        <v>NA</v>
      </c>
      <c r="W357" t="str">
        <f>d11B!W357</f>
        <v>NA</v>
      </c>
      <c r="X357" t="b">
        <f>d11B!X357</f>
        <v>0</v>
      </c>
      <c r="Y357" t="str">
        <f>d11B!Y357</f>
        <v>added age uncertainty based on LR04</v>
      </c>
      <c r="Z357">
        <f>d11B!Z357</f>
        <v>668</v>
      </c>
    </row>
    <row r="358" spans="1:26">
      <c r="A358" t="str">
        <f>d11B!A358</f>
        <v>boron isotopes</v>
      </c>
      <c r="B358" t="str">
        <f>d11B!B358</f>
        <v>Dyez</v>
      </c>
      <c r="C358">
        <f>d11B!C358</f>
        <v>2018</v>
      </c>
      <c r="D358" t="str">
        <f>d11B!D358</f>
        <v>10.1029/2018PA003349</v>
      </c>
      <c r="E358">
        <f>d11B!E358</f>
        <v>20.399999999999999</v>
      </c>
      <c r="F358">
        <f>d11B!F358</f>
        <v>4</v>
      </c>
      <c r="G358">
        <f>d11B!G358</f>
        <v>4</v>
      </c>
      <c r="H358">
        <f>d11B!H358</f>
        <v>2.0399999999999998E-2</v>
      </c>
      <c r="I358">
        <f>d11B!I358</f>
        <v>4.0000000000000001E-3</v>
      </c>
      <c r="J358">
        <f>d11B!J358</f>
        <v>4.0000000000000001E-3</v>
      </c>
      <c r="K358">
        <f>d11B!K358</f>
        <v>178.61099999999999</v>
      </c>
      <c r="L358">
        <f>d11B!L358</f>
        <v>21.758010249101389</v>
      </c>
      <c r="M358">
        <f>d11B!M358</f>
        <v>20.744115069098495</v>
      </c>
      <c r="N358" t="b">
        <f>d11B!N358</f>
        <v>0</v>
      </c>
      <c r="O358" t="b">
        <f>d11B!O358</f>
        <v>0</v>
      </c>
      <c r="P358" t="str">
        <f>d11B!P358</f>
        <v>NA</v>
      </c>
      <c r="Q358" t="str">
        <f>d11B!Q358</f>
        <v>NA</v>
      </c>
      <c r="R358" t="b">
        <f>d11B!R358</f>
        <v>1</v>
      </c>
      <c r="S358" t="str">
        <f>d11B!S358</f>
        <v>updated error calculation using per sample uncertainties</v>
      </c>
      <c r="T358" t="b">
        <f>d11B!T358</f>
        <v>1</v>
      </c>
      <c r="U358" t="b">
        <f>d11B!U358</f>
        <v>0</v>
      </c>
      <c r="V358" t="str">
        <f>d11B!V358</f>
        <v>NA</v>
      </c>
      <c r="W358" t="str">
        <f>d11B!W358</f>
        <v>NA</v>
      </c>
      <c r="X358" t="b">
        <f>d11B!X358</f>
        <v>0</v>
      </c>
      <c r="Y358" t="str">
        <f>d11B!Y358</f>
        <v>added age uncertainty based on LR04</v>
      </c>
      <c r="Z358">
        <f>d11B!Z358</f>
        <v>668</v>
      </c>
    </row>
    <row r="359" spans="1:26">
      <c r="A359" t="str">
        <f>d11B!A359</f>
        <v>boron isotopes</v>
      </c>
      <c r="B359" t="str">
        <f>d11B!B359</f>
        <v>Dyez</v>
      </c>
      <c r="C359">
        <f>d11B!C359</f>
        <v>2018</v>
      </c>
      <c r="D359" t="str">
        <f>d11B!D359</f>
        <v>10.1029/2018PA003349</v>
      </c>
      <c r="E359">
        <f>d11B!E359</f>
        <v>40.799999999999997</v>
      </c>
      <c r="F359">
        <f>d11B!F359</f>
        <v>4</v>
      </c>
      <c r="G359">
        <f>d11B!G359</f>
        <v>4</v>
      </c>
      <c r="H359">
        <f>d11B!H359</f>
        <v>4.0799999999999996E-2</v>
      </c>
      <c r="I359">
        <f>d11B!I359</f>
        <v>4.0000000000000001E-3</v>
      </c>
      <c r="J359">
        <f>d11B!J359</f>
        <v>4.0000000000000001E-3</v>
      </c>
      <c r="K359">
        <f>d11B!K359</f>
        <v>213.11600000000001</v>
      </c>
      <c r="L359">
        <f>d11B!L359</f>
        <v>25.900223377415074</v>
      </c>
      <c r="M359">
        <f>d11B!M359</f>
        <v>24.378344037280339</v>
      </c>
      <c r="N359" t="b">
        <f>d11B!N359</f>
        <v>0</v>
      </c>
      <c r="O359" t="b">
        <f>d11B!O359</f>
        <v>0</v>
      </c>
      <c r="P359" t="str">
        <f>d11B!P359</f>
        <v>NA</v>
      </c>
      <c r="Q359" t="str">
        <f>d11B!Q359</f>
        <v>NA</v>
      </c>
      <c r="R359" t="b">
        <f>d11B!R359</f>
        <v>1</v>
      </c>
      <c r="S359" t="str">
        <f>d11B!S359</f>
        <v>updated error calculation using per sample uncertainties</v>
      </c>
      <c r="T359" t="b">
        <f>d11B!T359</f>
        <v>1</v>
      </c>
      <c r="U359" t="b">
        <f>d11B!U359</f>
        <v>0</v>
      </c>
      <c r="V359" t="str">
        <f>d11B!V359</f>
        <v>NA</v>
      </c>
      <c r="W359" t="str">
        <f>d11B!W359</f>
        <v>NA</v>
      </c>
      <c r="X359" t="b">
        <f>d11B!X359</f>
        <v>0</v>
      </c>
      <c r="Y359" t="str">
        <f>d11B!Y359</f>
        <v>added age uncertainty based on LR04</v>
      </c>
      <c r="Z359">
        <f>d11B!Z359</f>
        <v>668</v>
      </c>
    </row>
    <row r="360" spans="1:26">
      <c r="A360" t="str">
        <f>d11B!A360</f>
        <v>boron isotopes</v>
      </c>
      <c r="B360" t="str">
        <f>d11B!B360</f>
        <v>Dyez</v>
      </c>
      <c r="C360">
        <f>d11B!C360</f>
        <v>2018</v>
      </c>
      <c r="D360" t="str">
        <f>d11B!D360</f>
        <v>10.1029/2018PA003349</v>
      </c>
      <c r="E360">
        <f>d11B!E360</f>
        <v>70.599999999999994</v>
      </c>
      <c r="F360">
        <f>d11B!F360</f>
        <v>4</v>
      </c>
      <c r="G360">
        <f>d11B!G360</f>
        <v>4</v>
      </c>
      <c r="H360">
        <f>d11B!H360</f>
        <v>7.0599999999999996E-2</v>
      </c>
      <c r="I360">
        <f>d11B!I360</f>
        <v>4.0000000000000001E-3</v>
      </c>
      <c r="J360">
        <f>d11B!J360</f>
        <v>4.0000000000000001E-3</v>
      </c>
      <c r="K360">
        <f>d11B!K360</f>
        <v>242.31</v>
      </c>
      <c r="L360">
        <f>d11B!L360</f>
        <v>29.990826080653381</v>
      </c>
      <c r="M360">
        <f>d11B!M360</f>
        <v>28.097448869959699</v>
      </c>
      <c r="N360" t="b">
        <f>d11B!N360</f>
        <v>0</v>
      </c>
      <c r="O360" t="b">
        <f>d11B!O360</f>
        <v>0</v>
      </c>
      <c r="P360" t="str">
        <f>d11B!P360</f>
        <v>NA</v>
      </c>
      <c r="Q360" t="str">
        <f>d11B!Q360</f>
        <v>NA</v>
      </c>
      <c r="R360" t="b">
        <f>d11B!R360</f>
        <v>1</v>
      </c>
      <c r="S360" t="str">
        <f>d11B!S360</f>
        <v>updated error calculation using per sample uncertainties</v>
      </c>
      <c r="T360" t="b">
        <f>d11B!T360</f>
        <v>1</v>
      </c>
      <c r="U360" t="b">
        <f>d11B!U360</f>
        <v>0</v>
      </c>
      <c r="V360" t="str">
        <f>d11B!V360</f>
        <v>NA</v>
      </c>
      <c r="W360" t="str">
        <f>d11B!W360</f>
        <v>NA</v>
      </c>
      <c r="X360" t="b">
        <f>d11B!X360</f>
        <v>0</v>
      </c>
      <c r="Y360" t="str">
        <f>d11B!Y360</f>
        <v>added age uncertainty based on LR04</v>
      </c>
      <c r="Z360">
        <f>d11B!Z360</f>
        <v>668</v>
      </c>
    </row>
    <row r="361" spans="1:26">
      <c r="A361" t="str">
        <f>d11B!A361</f>
        <v>boron isotopes</v>
      </c>
      <c r="B361" t="str">
        <f>d11B!B361</f>
        <v>Dyez</v>
      </c>
      <c r="C361">
        <f>d11B!C361</f>
        <v>2018</v>
      </c>
      <c r="D361" t="str">
        <f>d11B!D361</f>
        <v>10.1029/2018PA003349</v>
      </c>
      <c r="E361">
        <f>d11B!E361</f>
        <v>113.6</v>
      </c>
      <c r="F361">
        <f>d11B!F361</f>
        <v>4</v>
      </c>
      <c r="G361">
        <f>d11B!G361</f>
        <v>4</v>
      </c>
      <c r="H361">
        <f>d11B!H361</f>
        <v>0.11359999999999999</v>
      </c>
      <c r="I361">
        <f>d11B!I361</f>
        <v>4.0000000000000001E-3</v>
      </c>
      <c r="J361">
        <f>d11B!J361</f>
        <v>4.0000000000000001E-3</v>
      </c>
      <c r="K361">
        <f>d11B!K361</f>
        <v>259.72500000000002</v>
      </c>
      <c r="L361">
        <f>d11B!L361</f>
        <v>32.109156793662414</v>
      </c>
      <c r="M361">
        <f>d11B!M361</f>
        <v>30.065945752628561</v>
      </c>
      <c r="N361" t="b">
        <f>d11B!N361</f>
        <v>0</v>
      </c>
      <c r="O361" t="b">
        <f>d11B!O361</f>
        <v>0</v>
      </c>
      <c r="P361" t="str">
        <f>d11B!P361</f>
        <v>NA</v>
      </c>
      <c r="Q361" t="str">
        <f>d11B!Q361</f>
        <v>NA</v>
      </c>
      <c r="R361" t="b">
        <f>d11B!R361</f>
        <v>1</v>
      </c>
      <c r="S361" t="str">
        <f>d11B!S361</f>
        <v>updated error calculation using per sample uncertainties</v>
      </c>
      <c r="T361" t="b">
        <f>d11B!T361</f>
        <v>1</v>
      </c>
      <c r="U361" t="b">
        <f>d11B!U361</f>
        <v>0</v>
      </c>
      <c r="V361" t="str">
        <f>d11B!V361</f>
        <v>NA</v>
      </c>
      <c r="W361" t="str">
        <f>d11B!W361</f>
        <v>NA</v>
      </c>
      <c r="X361" t="b">
        <f>d11B!X361</f>
        <v>0</v>
      </c>
      <c r="Y361" t="str">
        <f>d11B!Y361</f>
        <v>added age uncertainty based on LR04</v>
      </c>
      <c r="Z361">
        <f>d11B!Z361</f>
        <v>668</v>
      </c>
    </row>
    <row r="362" spans="1:26">
      <c r="A362" t="str">
        <f>d11B!A362</f>
        <v>boron isotopes</v>
      </c>
      <c r="B362" t="str">
        <f>d11B!B362</f>
        <v>Dyez</v>
      </c>
      <c r="C362">
        <f>d11B!C362</f>
        <v>2018</v>
      </c>
      <c r="D362" t="str">
        <f>d11B!D362</f>
        <v>10.1029/2018PA003349</v>
      </c>
      <c r="E362">
        <f>d11B!E362</f>
        <v>123.2</v>
      </c>
      <c r="F362">
        <f>d11B!F362</f>
        <v>4</v>
      </c>
      <c r="G362">
        <f>d11B!G362</f>
        <v>4</v>
      </c>
      <c r="H362">
        <f>d11B!H362</f>
        <v>0.1232</v>
      </c>
      <c r="I362">
        <f>d11B!I362</f>
        <v>4.0000000000000001E-3</v>
      </c>
      <c r="J362">
        <f>d11B!J362</f>
        <v>4.0000000000000001E-3</v>
      </c>
      <c r="K362">
        <f>d11B!K362</f>
        <v>302.471</v>
      </c>
      <c r="L362">
        <f>d11B!L362</f>
        <v>35.810218108802424</v>
      </c>
      <c r="M362">
        <f>d11B!M362</f>
        <v>33.555930787269205</v>
      </c>
      <c r="N362" t="b">
        <f>d11B!N362</f>
        <v>0</v>
      </c>
      <c r="O362" t="b">
        <f>d11B!O362</f>
        <v>0</v>
      </c>
      <c r="P362" t="str">
        <f>d11B!P362</f>
        <v>NA</v>
      </c>
      <c r="Q362" t="str">
        <f>d11B!Q362</f>
        <v>NA</v>
      </c>
      <c r="R362" t="b">
        <f>d11B!R362</f>
        <v>1</v>
      </c>
      <c r="S362" t="str">
        <f>d11B!S362</f>
        <v>updated error calculation using per sample uncertainties</v>
      </c>
      <c r="T362" t="b">
        <f>d11B!T362</f>
        <v>1</v>
      </c>
      <c r="U362" t="b">
        <f>d11B!U362</f>
        <v>0</v>
      </c>
      <c r="V362" t="str">
        <f>d11B!V362</f>
        <v>NA</v>
      </c>
      <c r="W362" t="str">
        <f>d11B!W362</f>
        <v>NA</v>
      </c>
      <c r="X362" t="b">
        <f>d11B!X362</f>
        <v>0</v>
      </c>
      <c r="Y362" t="str">
        <f>d11B!Y362</f>
        <v>added age uncertainty based on LR04</v>
      </c>
      <c r="Z362">
        <f>d11B!Z362</f>
        <v>668</v>
      </c>
    </row>
    <row r="363" spans="1:26">
      <c r="A363" t="str">
        <f>d11B!A363</f>
        <v>boron isotopes</v>
      </c>
      <c r="B363" t="str">
        <f>d11B!B363</f>
        <v>Dyez</v>
      </c>
      <c r="C363">
        <f>d11B!C363</f>
        <v>2018</v>
      </c>
      <c r="D363" t="str">
        <f>d11B!D363</f>
        <v>10.1029/2018PA003349</v>
      </c>
      <c r="E363">
        <f>d11B!E363</f>
        <v>128.1</v>
      </c>
      <c r="F363">
        <f>d11B!F363</f>
        <v>4</v>
      </c>
      <c r="G363">
        <f>d11B!G363</f>
        <v>4</v>
      </c>
      <c r="H363">
        <f>d11B!H363</f>
        <v>0.12809999999999999</v>
      </c>
      <c r="I363">
        <f>d11B!I363</f>
        <v>4.0000000000000001E-3</v>
      </c>
      <c r="J363">
        <f>d11B!J363</f>
        <v>4.0000000000000001E-3</v>
      </c>
      <c r="K363">
        <f>d11B!K363</f>
        <v>270.44200000000001</v>
      </c>
      <c r="L363">
        <f>d11B!L363</f>
        <v>33.431135951385187</v>
      </c>
      <c r="M363">
        <f>d11B!M363</f>
        <v>31.283618588647975</v>
      </c>
      <c r="N363" t="b">
        <f>d11B!N363</f>
        <v>0</v>
      </c>
      <c r="O363" t="b">
        <f>d11B!O363</f>
        <v>0</v>
      </c>
      <c r="P363" t="str">
        <f>d11B!P363</f>
        <v>NA</v>
      </c>
      <c r="Q363" t="str">
        <f>d11B!Q363</f>
        <v>NA</v>
      </c>
      <c r="R363" t="b">
        <f>d11B!R363</f>
        <v>1</v>
      </c>
      <c r="S363" t="str">
        <f>d11B!S363</f>
        <v>updated error calculation using per sample uncertainties</v>
      </c>
      <c r="T363" t="b">
        <f>d11B!T363</f>
        <v>1</v>
      </c>
      <c r="U363" t="b">
        <f>d11B!U363</f>
        <v>0</v>
      </c>
      <c r="V363" t="str">
        <f>d11B!V363</f>
        <v>NA</v>
      </c>
      <c r="W363" t="str">
        <f>d11B!W363</f>
        <v>NA</v>
      </c>
      <c r="X363" t="b">
        <f>d11B!X363</f>
        <v>0</v>
      </c>
      <c r="Y363" t="str">
        <f>d11B!Y363</f>
        <v>added age uncertainty based on LR04</v>
      </c>
      <c r="Z363">
        <f>d11B!Z363</f>
        <v>668</v>
      </c>
    </row>
    <row r="364" spans="1:26">
      <c r="A364" t="str">
        <f>d11B!A364</f>
        <v>boron isotopes</v>
      </c>
      <c r="B364" t="str">
        <f>d11B!B364</f>
        <v>Dyez</v>
      </c>
      <c r="C364">
        <f>d11B!C364</f>
        <v>2018</v>
      </c>
      <c r="D364" t="str">
        <f>d11B!D364</f>
        <v>10.1029/2018PA003349</v>
      </c>
      <c r="E364">
        <f>d11B!E364</f>
        <v>136.80000000000001</v>
      </c>
      <c r="F364">
        <f>d11B!F364</f>
        <v>4</v>
      </c>
      <c r="G364">
        <f>d11B!G364</f>
        <v>4</v>
      </c>
      <c r="H364">
        <f>d11B!H364</f>
        <v>0.1368</v>
      </c>
      <c r="I364">
        <f>d11B!I364</f>
        <v>4.0000000000000001E-3</v>
      </c>
      <c r="J364">
        <f>d11B!J364</f>
        <v>4.0000000000000001E-3</v>
      </c>
      <c r="K364">
        <f>d11B!K364</f>
        <v>197.24</v>
      </c>
      <c r="L364">
        <f>d11B!L364</f>
        <v>23.68916264877253</v>
      </c>
      <c r="M364">
        <f>d11B!M364</f>
        <v>22.447095268653364</v>
      </c>
      <c r="N364" t="b">
        <f>d11B!N364</f>
        <v>0</v>
      </c>
      <c r="O364" t="b">
        <f>d11B!O364</f>
        <v>0</v>
      </c>
      <c r="P364" t="str">
        <f>d11B!P364</f>
        <v>NA</v>
      </c>
      <c r="Q364" t="str">
        <f>d11B!Q364</f>
        <v>NA</v>
      </c>
      <c r="R364" t="b">
        <f>d11B!R364</f>
        <v>1</v>
      </c>
      <c r="S364" t="str">
        <f>d11B!S364</f>
        <v>updated error calculation using per sample uncertainties</v>
      </c>
      <c r="T364" t="b">
        <f>d11B!T364</f>
        <v>1</v>
      </c>
      <c r="U364" t="b">
        <f>d11B!U364</f>
        <v>0</v>
      </c>
      <c r="V364" t="str">
        <f>d11B!V364</f>
        <v>NA</v>
      </c>
      <c r="W364" t="str">
        <f>d11B!W364</f>
        <v>NA</v>
      </c>
      <c r="X364" t="b">
        <f>d11B!X364</f>
        <v>0</v>
      </c>
      <c r="Y364" t="str">
        <f>d11B!Y364</f>
        <v>added age uncertainty based on LR04</v>
      </c>
      <c r="Z364">
        <f>d11B!Z364</f>
        <v>668</v>
      </c>
    </row>
    <row r="365" spans="1:26">
      <c r="A365" t="str">
        <f>d11B!A365</f>
        <v>boron isotopes</v>
      </c>
      <c r="B365" t="str">
        <f>d11B!B365</f>
        <v>Dyez</v>
      </c>
      <c r="C365">
        <f>d11B!C365</f>
        <v>2018</v>
      </c>
      <c r="D365" t="str">
        <f>d11B!D365</f>
        <v>10.1029/2018PA003349</v>
      </c>
      <c r="E365">
        <f>d11B!E365</f>
        <v>138.6</v>
      </c>
      <c r="F365">
        <f>d11B!F365</f>
        <v>4</v>
      </c>
      <c r="G365">
        <f>d11B!G365</f>
        <v>4</v>
      </c>
      <c r="H365">
        <f>d11B!H365</f>
        <v>0.1386</v>
      </c>
      <c r="I365">
        <f>d11B!I365</f>
        <v>4.0000000000000001E-3</v>
      </c>
      <c r="J365">
        <f>d11B!J365</f>
        <v>4.0000000000000001E-3</v>
      </c>
      <c r="K365">
        <f>d11B!K365</f>
        <v>177.005</v>
      </c>
      <c r="L365">
        <f>d11B!L365</f>
        <v>28.967246520855259</v>
      </c>
      <c r="M365">
        <f>d11B!M365</f>
        <v>26.324017341583716</v>
      </c>
      <c r="N365" t="b">
        <f>d11B!N365</f>
        <v>0</v>
      </c>
      <c r="O365" t="b">
        <f>d11B!O365</f>
        <v>0</v>
      </c>
      <c r="P365" t="str">
        <f>d11B!P365</f>
        <v>NA</v>
      </c>
      <c r="Q365" t="str">
        <f>d11B!Q365</f>
        <v>NA</v>
      </c>
      <c r="R365" t="b">
        <f>d11B!R365</f>
        <v>1</v>
      </c>
      <c r="S365" t="str">
        <f>d11B!S365</f>
        <v>updated error calculation using per sample uncertainties</v>
      </c>
      <c r="T365" t="b">
        <f>d11B!T365</f>
        <v>1</v>
      </c>
      <c r="U365" t="b">
        <f>d11B!U365</f>
        <v>0</v>
      </c>
      <c r="V365" t="str">
        <f>d11B!V365</f>
        <v>NA</v>
      </c>
      <c r="W365" t="str">
        <f>d11B!W365</f>
        <v>NA</v>
      </c>
      <c r="X365" t="b">
        <f>d11B!X365</f>
        <v>0</v>
      </c>
      <c r="Y365" t="str">
        <f>d11B!Y365</f>
        <v>added age uncertainty based on LR04</v>
      </c>
      <c r="Z365">
        <f>d11B!Z365</f>
        <v>668</v>
      </c>
    </row>
    <row r="366" spans="1:26">
      <c r="A366" t="str">
        <f>d11B!A366</f>
        <v>boron isotopes</v>
      </c>
      <c r="B366" t="str">
        <f>d11B!B366</f>
        <v>Dyez</v>
      </c>
      <c r="C366">
        <f>d11B!C366</f>
        <v>2018</v>
      </c>
      <c r="D366" t="str">
        <f>d11B!D366</f>
        <v>10.1029/2018PA003349</v>
      </c>
      <c r="E366">
        <f>d11B!E366</f>
        <v>329.1</v>
      </c>
      <c r="F366">
        <f>d11B!F366</f>
        <v>4</v>
      </c>
      <c r="G366">
        <f>d11B!G366</f>
        <v>4</v>
      </c>
      <c r="H366">
        <f>d11B!H366</f>
        <v>0.3291</v>
      </c>
      <c r="I366">
        <f>d11B!I366</f>
        <v>4.0000000000000001E-3</v>
      </c>
      <c r="J366">
        <f>d11B!J366</f>
        <v>4.0000000000000001E-3</v>
      </c>
      <c r="K366">
        <f>d11B!K366</f>
        <v>297.40300000000002</v>
      </c>
      <c r="L366">
        <f>d11B!L366</f>
        <v>38.061260357481558</v>
      </c>
      <c r="M366">
        <f>d11B!M366</f>
        <v>35.305471374845048</v>
      </c>
      <c r="N366" t="b">
        <f>d11B!N366</f>
        <v>0</v>
      </c>
      <c r="O366" t="b">
        <f>d11B!O366</f>
        <v>0</v>
      </c>
      <c r="P366" t="str">
        <f>d11B!P366</f>
        <v>NA</v>
      </c>
      <c r="Q366" t="str">
        <f>d11B!Q366</f>
        <v>NA</v>
      </c>
      <c r="R366" t="b">
        <f>d11B!R366</f>
        <v>1</v>
      </c>
      <c r="S366" t="str">
        <f>d11B!S366</f>
        <v>updated error calculation using per sample uncertainties</v>
      </c>
      <c r="T366" t="b">
        <f>d11B!T366</f>
        <v>1</v>
      </c>
      <c r="U366" t="b">
        <f>d11B!U366</f>
        <v>0</v>
      </c>
      <c r="V366" t="str">
        <f>d11B!V366</f>
        <v>NA</v>
      </c>
      <c r="W366" t="str">
        <f>d11B!W366</f>
        <v>NA</v>
      </c>
      <c r="X366" t="b">
        <f>d11B!X366</f>
        <v>0</v>
      </c>
      <c r="Y366" t="str">
        <f>d11B!Y366</f>
        <v>added age uncertainty based on LR04</v>
      </c>
      <c r="Z366">
        <f>d11B!Z366</f>
        <v>668</v>
      </c>
    </row>
    <row r="367" spans="1:26">
      <c r="A367" t="str">
        <f>d11B!A367</f>
        <v>boron isotopes</v>
      </c>
      <c r="B367" t="str">
        <f>d11B!B367</f>
        <v>Dyez</v>
      </c>
      <c r="C367">
        <f>d11B!C367</f>
        <v>2018</v>
      </c>
      <c r="D367" t="str">
        <f>d11B!D367</f>
        <v>10.1029/2018PA003349</v>
      </c>
      <c r="E367">
        <f>d11B!E367</f>
        <v>358.5</v>
      </c>
      <c r="F367">
        <f>d11B!F367</f>
        <v>4</v>
      </c>
      <c r="G367">
        <f>d11B!G367</f>
        <v>4</v>
      </c>
      <c r="H367">
        <f>d11B!H367</f>
        <v>0.35849999999999999</v>
      </c>
      <c r="I367">
        <f>d11B!I367</f>
        <v>4.0000000000000001E-3</v>
      </c>
      <c r="J367">
        <f>d11B!J367</f>
        <v>4.0000000000000001E-3</v>
      </c>
      <c r="K367">
        <f>d11B!K367</f>
        <v>211.60900000000001</v>
      </c>
      <c r="L367">
        <f>d11B!L367</f>
        <v>25.007714509726771</v>
      </c>
      <c r="M367">
        <f>d11B!M367</f>
        <v>23.67743001256683</v>
      </c>
      <c r="N367" t="b">
        <f>d11B!N367</f>
        <v>0</v>
      </c>
      <c r="O367" t="b">
        <f>d11B!O367</f>
        <v>0</v>
      </c>
      <c r="P367" t="str">
        <f>d11B!P367</f>
        <v>NA</v>
      </c>
      <c r="Q367" t="str">
        <f>d11B!Q367</f>
        <v>NA</v>
      </c>
      <c r="R367" t="b">
        <f>d11B!R367</f>
        <v>1</v>
      </c>
      <c r="S367" t="str">
        <f>d11B!S367</f>
        <v>updated error calculation using per sample uncertainties</v>
      </c>
      <c r="T367" t="b">
        <f>d11B!T367</f>
        <v>1</v>
      </c>
      <c r="U367" t="b">
        <f>d11B!U367</f>
        <v>0</v>
      </c>
      <c r="V367" t="str">
        <f>d11B!V367</f>
        <v>NA</v>
      </c>
      <c r="W367" t="str">
        <f>d11B!W367</f>
        <v>NA</v>
      </c>
      <c r="X367" t="b">
        <f>d11B!X367</f>
        <v>0</v>
      </c>
      <c r="Y367" t="str">
        <f>d11B!Y367</f>
        <v>added age uncertainty based on LR04</v>
      </c>
      <c r="Z367">
        <f>d11B!Z367</f>
        <v>668</v>
      </c>
    </row>
    <row r="368" spans="1:26">
      <c r="A368" t="str">
        <f>d11B!A368</f>
        <v>boron isotopes</v>
      </c>
      <c r="B368" t="str">
        <f>d11B!B368</f>
        <v>Dyez</v>
      </c>
      <c r="C368">
        <f>d11B!C368</f>
        <v>2018</v>
      </c>
      <c r="D368" t="str">
        <f>d11B!D368</f>
        <v>10.1029/2018PA003349</v>
      </c>
      <c r="E368">
        <f>d11B!E368</f>
        <v>366.9</v>
      </c>
      <c r="F368">
        <f>d11B!F368</f>
        <v>4</v>
      </c>
      <c r="G368">
        <f>d11B!G368</f>
        <v>4</v>
      </c>
      <c r="H368">
        <f>d11B!H368</f>
        <v>0.3669</v>
      </c>
      <c r="I368">
        <f>d11B!I368</f>
        <v>4.0000000000000001E-3</v>
      </c>
      <c r="J368">
        <f>d11B!J368</f>
        <v>4.0000000000000001E-3</v>
      </c>
      <c r="K368">
        <f>d11B!K368</f>
        <v>223.423</v>
      </c>
      <c r="L368">
        <f>d11B!L368</f>
        <v>31.890505107319932</v>
      </c>
      <c r="M368">
        <f>d11B!M368</f>
        <v>29.30017900969208</v>
      </c>
      <c r="N368" t="b">
        <f>d11B!N368</f>
        <v>0</v>
      </c>
      <c r="O368" t="b">
        <f>d11B!O368</f>
        <v>0</v>
      </c>
      <c r="P368" t="str">
        <f>d11B!P368</f>
        <v>NA</v>
      </c>
      <c r="Q368" t="str">
        <f>d11B!Q368</f>
        <v>NA</v>
      </c>
      <c r="R368" t="b">
        <f>d11B!R368</f>
        <v>1</v>
      </c>
      <c r="S368" t="str">
        <f>d11B!S368</f>
        <v>updated error calculation using per sample uncertainties</v>
      </c>
      <c r="T368" t="b">
        <f>d11B!T368</f>
        <v>1</v>
      </c>
      <c r="U368" t="b">
        <f>d11B!U368</f>
        <v>0</v>
      </c>
      <c r="V368" t="str">
        <f>d11B!V368</f>
        <v>NA</v>
      </c>
      <c r="W368" t="str">
        <f>d11B!W368</f>
        <v>NA</v>
      </c>
      <c r="X368" t="b">
        <f>d11B!X368</f>
        <v>0</v>
      </c>
      <c r="Y368" t="str">
        <f>d11B!Y368</f>
        <v>added age uncertainty based on LR04</v>
      </c>
      <c r="Z368">
        <f>d11B!Z368</f>
        <v>668</v>
      </c>
    </row>
    <row r="369" spans="1:26">
      <c r="A369" t="str">
        <f>d11B!A369</f>
        <v>boron isotopes</v>
      </c>
      <c r="B369" t="str">
        <f>d11B!B369</f>
        <v>Dyez</v>
      </c>
      <c r="C369">
        <f>d11B!C369</f>
        <v>2018</v>
      </c>
      <c r="D369" t="str">
        <f>d11B!D369</f>
        <v>10.1029/2018PA003349</v>
      </c>
      <c r="E369">
        <f>d11B!E369</f>
        <v>386.4</v>
      </c>
      <c r="F369">
        <f>d11B!F369</f>
        <v>4</v>
      </c>
      <c r="G369">
        <f>d11B!G369</f>
        <v>4</v>
      </c>
      <c r="H369">
        <f>d11B!H369</f>
        <v>0.38639999999999997</v>
      </c>
      <c r="I369">
        <f>d11B!I369</f>
        <v>4.0000000000000001E-3</v>
      </c>
      <c r="J369">
        <f>d11B!J369</f>
        <v>4.0000000000000001E-3</v>
      </c>
      <c r="K369">
        <f>d11B!K369</f>
        <v>250.441</v>
      </c>
      <c r="L369">
        <f>d11B!L369</f>
        <v>30.587283681294711</v>
      </c>
      <c r="M369">
        <f>d11B!M369</f>
        <v>28.767529960008744</v>
      </c>
      <c r="N369" t="b">
        <f>d11B!N369</f>
        <v>0</v>
      </c>
      <c r="O369" t="b">
        <f>d11B!O369</f>
        <v>0</v>
      </c>
      <c r="P369" t="str">
        <f>d11B!P369</f>
        <v>NA</v>
      </c>
      <c r="Q369" t="str">
        <f>d11B!Q369</f>
        <v>NA</v>
      </c>
      <c r="R369" t="b">
        <f>d11B!R369</f>
        <v>1</v>
      </c>
      <c r="S369" t="str">
        <f>d11B!S369</f>
        <v>updated error calculation using per sample uncertainties</v>
      </c>
      <c r="T369" t="b">
        <f>d11B!T369</f>
        <v>1</v>
      </c>
      <c r="U369" t="b">
        <f>d11B!U369</f>
        <v>0</v>
      </c>
      <c r="V369" t="str">
        <f>d11B!V369</f>
        <v>NA</v>
      </c>
      <c r="W369" t="str">
        <f>d11B!W369</f>
        <v>NA</v>
      </c>
      <c r="X369" t="b">
        <f>d11B!X369</f>
        <v>0</v>
      </c>
      <c r="Y369" t="str">
        <f>d11B!Y369</f>
        <v>added age uncertainty based on LR04</v>
      </c>
      <c r="Z369">
        <f>d11B!Z369</f>
        <v>668</v>
      </c>
    </row>
    <row r="370" spans="1:26">
      <c r="A370" t="str">
        <f>d11B!A370</f>
        <v>boron isotopes</v>
      </c>
      <c r="B370" t="str">
        <f>d11B!B370</f>
        <v>Dyez</v>
      </c>
      <c r="C370">
        <f>d11B!C370</f>
        <v>2018</v>
      </c>
      <c r="D370" t="str">
        <f>d11B!D370</f>
        <v>10.1029/2018PA003349</v>
      </c>
      <c r="E370">
        <f>d11B!E370</f>
        <v>409.1</v>
      </c>
      <c r="F370">
        <f>d11B!F370</f>
        <v>4</v>
      </c>
      <c r="G370">
        <f>d11B!G370</f>
        <v>4</v>
      </c>
      <c r="H370">
        <f>d11B!H370</f>
        <v>0.40910000000000002</v>
      </c>
      <c r="I370">
        <f>d11B!I370</f>
        <v>4.0000000000000001E-3</v>
      </c>
      <c r="J370">
        <f>d11B!J370</f>
        <v>4.0000000000000001E-3</v>
      </c>
      <c r="K370">
        <f>d11B!K370</f>
        <v>297.13</v>
      </c>
      <c r="L370">
        <f>d11B!L370</f>
        <v>37.095212494336764</v>
      </c>
      <c r="M370">
        <f>d11B!M370</f>
        <v>34.605379957457458</v>
      </c>
      <c r="N370" t="b">
        <f>d11B!N370</f>
        <v>0</v>
      </c>
      <c r="O370" t="b">
        <f>d11B!O370</f>
        <v>0</v>
      </c>
      <c r="P370" t="str">
        <f>d11B!P370</f>
        <v>NA</v>
      </c>
      <c r="Q370" t="str">
        <f>d11B!Q370</f>
        <v>NA</v>
      </c>
      <c r="R370" t="b">
        <f>d11B!R370</f>
        <v>1</v>
      </c>
      <c r="S370" t="str">
        <f>d11B!S370</f>
        <v>updated error calculation using per sample uncertainties</v>
      </c>
      <c r="T370" t="b">
        <f>d11B!T370</f>
        <v>1</v>
      </c>
      <c r="U370" t="b">
        <f>d11B!U370</f>
        <v>0</v>
      </c>
      <c r="V370" t="str">
        <f>d11B!V370</f>
        <v>NA</v>
      </c>
      <c r="W370" t="str">
        <f>d11B!W370</f>
        <v>NA</v>
      </c>
      <c r="X370" t="b">
        <f>d11B!X370</f>
        <v>0</v>
      </c>
      <c r="Y370" t="str">
        <f>d11B!Y370</f>
        <v>added age uncertainty based on LR04</v>
      </c>
      <c r="Z370">
        <f>d11B!Z370</f>
        <v>668</v>
      </c>
    </row>
    <row r="371" spans="1:26">
      <c r="A371" t="str">
        <f>d11B!A371</f>
        <v>boron isotopes</v>
      </c>
      <c r="B371" t="str">
        <f>d11B!B371</f>
        <v>Dyez</v>
      </c>
      <c r="C371">
        <f>d11B!C371</f>
        <v>2018</v>
      </c>
      <c r="D371" t="str">
        <f>d11B!D371</f>
        <v>10.1029/2018PA003349</v>
      </c>
      <c r="E371">
        <f>d11B!E371</f>
        <v>418.8</v>
      </c>
      <c r="F371">
        <f>d11B!F371</f>
        <v>4</v>
      </c>
      <c r="G371">
        <f>d11B!G371</f>
        <v>4</v>
      </c>
      <c r="H371">
        <f>d11B!H371</f>
        <v>0.41880000000000001</v>
      </c>
      <c r="I371">
        <f>d11B!I371</f>
        <v>4.0000000000000001E-3</v>
      </c>
      <c r="J371">
        <f>d11B!J371</f>
        <v>4.0000000000000001E-3</v>
      </c>
      <c r="K371">
        <f>d11B!K371</f>
        <v>274.74</v>
      </c>
      <c r="L371">
        <f>d11B!L371</f>
        <v>36.060799089870393</v>
      </c>
      <c r="M371">
        <f>d11B!M371</f>
        <v>33.500586368002587</v>
      </c>
      <c r="N371" t="b">
        <f>d11B!N371</f>
        <v>0</v>
      </c>
      <c r="O371" t="b">
        <f>d11B!O371</f>
        <v>0</v>
      </c>
      <c r="P371" t="str">
        <f>d11B!P371</f>
        <v>NA</v>
      </c>
      <c r="Q371" t="str">
        <f>d11B!Q371</f>
        <v>NA</v>
      </c>
      <c r="R371" t="b">
        <f>d11B!R371</f>
        <v>1</v>
      </c>
      <c r="S371" t="str">
        <f>d11B!S371</f>
        <v>updated error calculation using per sample uncertainties</v>
      </c>
      <c r="T371" t="b">
        <f>d11B!T371</f>
        <v>1</v>
      </c>
      <c r="U371" t="b">
        <f>d11B!U371</f>
        <v>0</v>
      </c>
      <c r="V371" t="str">
        <f>d11B!V371</f>
        <v>NA</v>
      </c>
      <c r="W371" t="str">
        <f>d11B!W371</f>
        <v>NA</v>
      </c>
      <c r="X371" t="b">
        <f>d11B!X371</f>
        <v>0</v>
      </c>
      <c r="Y371" t="str">
        <f>d11B!Y371</f>
        <v>added age uncertainty based on LR04</v>
      </c>
      <c r="Z371">
        <f>d11B!Z371</f>
        <v>668</v>
      </c>
    </row>
    <row r="372" spans="1:26">
      <c r="A372" t="str">
        <f>d11B!A372</f>
        <v>boron isotopes</v>
      </c>
      <c r="B372" t="str">
        <f>d11B!B372</f>
        <v>Dyez</v>
      </c>
      <c r="C372">
        <f>d11B!C372</f>
        <v>2018</v>
      </c>
      <c r="D372" t="str">
        <f>d11B!D372</f>
        <v>10.1029/2018PA003349</v>
      </c>
      <c r="E372">
        <f>d11B!E372</f>
        <v>541.6</v>
      </c>
      <c r="F372">
        <f>d11B!F372</f>
        <v>4</v>
      </c>
      <c r="G372">
        <f>d11B!G372</f>
        <v>4</v>
      </c>
      <c r="H372">
        <f>d11B!H372</f>
        <v>0.54159999999999997</v>
      </c>
      <c r="I372">
        <f>d11B!I372</f>
        <v>4.0000000000000001E-3</v>
      </c>
      <c r="J372">
        <f>d11B!J372</f>
        <v>4.0000000000000001E-3</v>
      </c>
      <c r="K372">
        <f>d11B!K372</f>
        <v>243.84</v>
      </c>
      <c r="L372">
        <f>d11B!L372</f>
        <v>26.845549798802768</v>
      </c>
      <c r="M372">
        <f>d11B!M372</f>
        <v>25.605286426829917</v>
      </c>
      <c r="N372" t="b">
        <f>d11B!N372</f>
        <v>0</v>
      </c>
      <c r="O372" t="b">
        <f>d11B!O372</f>
        <v>0</v>
      </c>
      <c r="P372" t="str">
        <f>d11B!P372</f>
        <v>NA</v>
      </c>
      <c r="Q372" t="str">
        <f>d11B!Q372</f>
        <v>NA</v>
      </c>
      <c r="R372" t="b">
        <f>d11B!R372</f>
        <v>1</v>
      </c>
      <c r="S372" t="str">
        <f>d11B!S372</f>
        <v>updated error calculation using per sample uncertainties</v>
      </c>
      <c r="T372" t="b">
        <f>d11B!T372</f>
        <v>1</v>
      </c>
      <c r="U372" t="b">
        <f>d11B!U372</f>
        <v>0</v>
      </c>
      <c r="V372" t="str">
        <f>d11B!V372</f>
        <v>NA</v>
      </c>
      <c r="W372" t="str">
        <f>d11B!W372</f>
        <v>NA</v>
      </c>
      <c r="X372" t="b">
        <f>d11B!X372</f>
        <v>0</v>
      </c>
      <c r="Y372" t="str">
        <f>d11B!Y372</f>
        <v>added age uncertainty based on LR04</v>
      </c>
      <c r="Z372">
        <f>d11B!Z372</f>
        <v>668</v>
      </c>
    </row>
    <row r="373" spans="1:26">
      <c r="A373" t="str">
        <f>d11B!A373</f>
        <v>boron isotopes</v>
      </c>
      <c r="B373" t="str">
        <f>d11B!B373</f>
        <v>Dyez</v>
      </c>
      <c r="C373">
        <f>d11B!C373</f>
        <v>2018</v>
      </c>
      <c r="D373" t="str">
        <f>d11B!D373</f>
        <v>10.1029/2018PA003349</v>
      </c>
      <c r="E373">
        <f>d11B!E373</f>
        <v>616.29999999999995</v>
      </c>
      <c r="F373">
        <f>d11B!F373</f>
        <v>4</v>
      </c>
      <c r="G373">
        <f>d11B!G373</f>
        <v>4</v>
      </c>
      <c r="H373">
        <f>d11B!H373</f>
        <v>0.61629999999999996</v>
      </c>
      <c r="I373">
        <f>d11B!I373</f>
        <v>4.0000000000000001E-3</v>
      </c>
      <c r="J373">
        <f>d11B!J373</f>
        <v>4.0000000000000001E-3</v>
      </c>
      <c r="K373">
        <f>d11B!K373</f>
        <v>249.38</v>
      </c>
      <c r="L373">
        <f>d11B!L373</f>
        <v>29.173757385705414</v>
      </c>
      <c r="M373">
        <f>d11B!M373</f>
        <v>27.64880675544606</v>
      </c>
      <c r="N373" t="b">
        <f>d11B!N373</f>
        <v>0</v>
      </c>
      <c r="O373" t="b">
        <f>d11B!O373</f>
        <v>0</v>
      </c>
      <c r="P373" t="str">
        <f>d11B!P373</f>
        <v>NA</v>
      </c>
      <c r="Q373" t="str">
        <f>d11B!Q373</f>
        <v>NA</v>
      </c>
      <c r="R373" t="b">
        <f>d11B!R373</f>
        <v>1</v>
      </c>
      <c r="S373" t="str">
        <f>d11B!S373</f>
        <v>updated error calculation using per sample uncertainties</v>
      </c>
      <c r="T373" t="b">
        <f>d11B!T373</f>
        <v>1</v>
      </c>
      <c r="U373" t="b">
        <f>d11B!U373</f>
        <v>0</v>
      </c>
      <c r="V373" t="str">
        <f>d11B!V373</f>
        <v>NA</v>
      </c>
      <c r="W373" t="str">
        <f>d11B!W373</f>
        <v>NA</v>
      </c>
      <c r="X373" t="b">
        <f>d11B!X373</f>
        <v>0</v>
      </c>
      <c r="Y373" t="str">
        <f>d11B!Y373</f>
        <v>added age uncertainty based on LR04</v>
      </c>
      <c r="Z373">
        <f>d11B!Z373</f>
        <v>668</v>
      </c>
    </row>
    <row r="374" spans="1:26">
      <c r="A374" t="str">
        <f>d11B!A374</f>
        <v>boron isotopes</v>
      </c>
      <c r="B374" t="str">
        <f>d11B!B374</f>
        <v>Dyez</v>
      </c>
      <c r="C374">
        <f>d11B!C374</f>
        <v>2018</v>
      </c>
      <c r="D374" t="str">
        <f>d11B!D374</f>
        <v>10.1029/2018PA003349</v>
      </c>
      <c r="E374">
        <f>d11B!E374</f>
        <v>651</v>
      </c>
      <c r="F374">
        <f>d11B!F374</f>
        <v>4</v>
      </c>
      <c r="G374">
        <f>d11B!G374</f>
        <v>4</v>
      </c>
      <c r="H374">
        <f>d11B!H374</f>
        <v>0.65100000000000002</v>
      </c>
      <c r="I374">
        <f>d11B!I374</f>
        <v>4.0000000000000001E-3</v>
      </c>
      <c r="J374">
        <f>d11B!J374</f>
        <v>4.0000000000000001E-3</v>
      </c>
      <c r="K374">
        <f>d11B!K374</f>
        <v>174.19399999999999</v>
      </c>
      <c r="L374">
        <f>d11B!L374</f>
        <v>20.316487294805686</v>
      </c>
      <c r="M374">
        <f>d11B!M374</f>
        <v>19.681866095469683</v>
      </c>
      <c r="N374" t="b">
        <f>d11B!N374</f>
        <v>0</v>
      </c>
      <c r="O374" t="b">
        <f>d11B!O374</f>
        <v>0</v>
      </c>
      <c r="P374" t="str">
        <f>d11B!P374</f>
        <v>NA</v>
      </c>
      <c r="Q374" t="str">
        <f>d11B!Q374</f>
        <v>NA</v>
      </c>
      <c r="R374" t="b">
        <f>d11B!R374</f>
        <v>1</v>
      </c>
      <c r="S374" t="str">
        <f>d11B!S374</f>
        <v>updated error calculation using per sample uncertainties</v>
      </c>
      <c r="T374" t="b">
        <f>d11B!T374</f>
        <v>1</v>
      </c>
      <c r="U374" t="b">
        <f>d11B!U374</f>
        <v>0</v>
      </c>
      <c r="V374" t="str">
        <f>d11B!V374</f>
        <v>NA</v>
      </c>
      <c r="W374" t="str">
        <f>d11B!W374</f>
        <v>NA</v>
      </c>
      <c r="X374" t="b">
        <f>d11B!X374</f>
        <v>0</v>
      </c>
      <c r="Y374" t="str">
        <f>d11B!Y374</f>
        <v>added age uncertainty based on LR04</v>
      </c>
      <c r="Z374">
        <f>d11B!Z374</f>
        <v>668</v>
      </c>
    </row>
    <row r="375" spans="1:26">
      <c r="A375" t="str">
        <f>d11B!A375</f>
        <v>boron isotopes</v>
      </c>
      <c r="B375" t="str">
        <f>d11B!B375</f>
        <v>Dyez</v>
      </c>
      <c r="C375">
        <f>d11B!C375</f>
        <v>2018</v>
      </c>
      <c r="D375" t="str">
        <f>d11B!D375</f>
        <v>10.1029/2018PA003349</v>
      </c>
      <c r="E375">
        <f>d11B!E375</f>
        <v>662.1</v>
      </c>
      <c r="F375">
        <f>d11B!F375</f>
        <v>4</v>
      </c>
      <c r="G375">
        <f>d11B!G375</f>
        <v>4</v>
      </c>
      <c r="H375">
        <f>d11B!H375</f>
        <v>0.66210000000000002</v>
      </c>
      <c r="I375">
        <f>d11B!I375</f>
        <v>4.0000000000000001E-3</v>
      </c>
      <c r="J375">
        <f>d11B!J375</f>
        <v>4.0000000000000001E-3</v>
      </c>
      <c r="K375">
        <f>d11B!K375</f>
        <v>198.55099999999999</v>
      </c>
      <c r="L375">
        <f>d11B!L375</f>
        <v>22.913174005362091</v>
      </c>
      <c r="M375">
        <f>d11B!M375</f>
        <v>21.909198501999072</v>
      </c>
      <c r="N375" t="b">
        <f>d11B!N375</f>
        <v>0</v>
      </c>
      <c r="O375" t="b">
        <f>d11B!O375</f>
        <v>0</v>
      </c>
      <c r="P375" t="str">
        <f>d11B!P375</f>
        <v>NA</v>
      </c>
      <c r="Q375" t="str">
        <f>d11B!Q375</f>
        <v>NA</v>
      </c>
      <c r="R375" t="b">
        <f>d11B!R375</f>
        <v>1</v>
      </c>
      <c r="S375" t="str">
        <f>d11B!S375</f>
        <v>updated error calculation using per sample uncertainties</v>
      </c>
      <c r="T375" t="b">
        <f>d11B!T375</f>
        <v>1</v>
      </c>
      <c r="U375" t="b">
        <f>d11B!U375</f>
        <v>0</v>
      </c>
      <c r="V375" t="str">
        <f>d11B!V375</f>
        <v>NA</v>
      </c>
      <c r="W375" t="str">
        <f>d11B!W375</f>
        <v>NA</v>
      </c>
      <c r="X375" t="b">
        <f>d11B!X375</f>
        <v>0</v>
      </c>
      <c r="Y375" t="str">
        <f>d11B!Y375</f>
        <v>added age uncertainty based on LR04</v>
      </c>
      <c r="Z375">
        <f>d11B!Z375</f>
        <v>668</v>
      </c>
    </row>
    <row r="376" spans="1:26">
      <c r="A376" t="str">
        <f>d11B!A376</f>
        <v>boron isotopes</v>
      </c>
      <c r="B376" t="str">
        <f>d11B!B376</f>
        <v>Dyez</v>
      </c>
      <c r="C376">
        <f>d11B!C376</f>
        <v>2018</v>
      </c>
      <c r="D376" t="str">
        <f>d11B!D376</f>
        <v>10.1029/2018PA003349</v>
      </c>
      <c r="E376">
        <f>d11B!E376</f>
        <v>675</v>
      </c>
      <c r="F376">
        <f>d11B!F376</f>
        <v>4</v>
      </c>
      <c r="G376">
        <f>d11B!G376</f>
        <v>4</v>
      </c>
      <c r="H376">
        <f>d11B!H376</f>
        <v>0.67500000000000004</v>
      </c>
      <c r="I376">
        <f>d11B!I376</f>
        <v>4.0000000000000001E-3</v>
      </c>
      <c r="J376">
        <f>d11B!J376</f>
        <v>4.0000000000000001E-3</v>
      </c>
      <c r="K376">
        <f>d11B!K376</f>
        <v>216.34100000000001</v>
      </c>
      <c r="L376">
        <f>d11B!L376</f>
        <v>24.518139346206496</v>
      </c>
      <c r="M376">
        <f>d11B!M376</f>
        <v>23.391198836314501</v>
      </c>
      <c r="N376" t="b">
        <f>d11B!N376</f>
        <v>0</v>
      </c>
      <c r="O376" t="b">
        <f>d11B!O376</f>
        <v>0</v>
      </c>
      <c r="P376" t="str">
        <f>d11B!P376</f>
        <v>NA</v>
      </c>
      <c r="Q376" t="str">
        <f>d11B!Q376</f>
        <v>NA</v>
      </c>
      <c r="R376" t="b">
        <f>d11B!R376</f>
        <v>1</v>
      </c>
      <c r="S376" t="str">
        <f>d11B!S376</f>
        <v>updated error calculation using per sample uncertainties</v>
      </c>
      <c r="T376" t="b">
        <f>d11B!T376</f>
        <v>1</v>
      </c>
      <c r="U376" t="b">
        <f>d11B!U376</f>
        <v>0</v>
      </c>
      <c r="V376" t="str">
        <f>d11B!V376</f>
        <v>NA</v>
      </c>
      <c r="W376" t="str">
        <f>d11B!W376</f>
        <v>NA</v>
      </c>
      <c r="X376" t="b">
        <f>d11B!X376</f>
        <v>0</v>
      </c>
      <c r="Y376" t="str">
        <f>d11B!Y376</f>
        <v>added age uncertainty based on LR04</v>
      </c>
      <c r="Z376">
        <f>d11B!Z376</f>
        <v>668</v>
      </c>
    </row>
    <row r="377" spans="1:26">
      <c r="A377" t="str">
        <f>d11B!A377</f>
        <v>boron isotopes</v>
      </c>
      <c r="B377" t="str">
        <f>d11B!B377</f>
        <v>Dyez</v>
      </c>
      <c r="C377">
        <f>d11B!C377</f>
        <v>2018</v>
      </c>
      <c r="D377" t="str">
        <f>d11B!D377</f>
        <v>10.1029/2018PA003349</v>
      </c>
      <c r="E377">
        <f>d11B!E377</f>
        <v>702.2</v>
      </c>
      <c r="F377">
        <f>d11B!F377</f>
        <v>4</v>
      </c>
      <c r="G377">
        <f>d11B!G377</f>
        <v>4</v>
      </c>
      <c r="H377">
        <f>d11B!H377</f>
        <v>0.70220000000000005</v>
      </c>
      <c r="I377">
        <f>d11B!I377</f>
        <v>4.0000000000000001E-3</v>
      </c>
      <c r="J377">
        <f>d11B!J377</f>
        <v>4.0000000000000001E-3</v>
      </c>
      <c r="K377">
        <f>d11B!K377</f>
        <v>252.72800000000001</v>
      </c>
      <c r="L377">
        <f>d11B!L377</f>
        <v>29.356956824575633</v>
      </c>
      <c r="M377">
        <f>d11B!M377</f>
        <v>27.857366422546139</v>
      </c>
      <c r="N377" t="b">
        <f>d11B!N377</f>
        <v>0</v>
      </c>
      <c r="O377" t="b">
        <f>d11B!O377</f>
        <v>0</v>
      </c>
      <c r="P377" t="str">
        <f>d11B!P377</f>
        <v>NA</v>
      </c>
      <c r="Q377" t="str">
        <f>d11B!Q377</f>
        <v>NA</v>
      </c>
      <c r="R377" t="b">
        <f>d11B!R377</f>
        <v>1</v>
      </c>
      <c r="S377" t="str">
        <f>d11B!S377</f>
        <v>updated error calculation using per sample uncertainties</v>
      </c>
      <c r="T377" t="b">
        <f>d11B!T377</f>
        <v>1</v>
      </c>
      <c r="U377" t="b">
        <f>d11B!U377</f>
        <v>0</v>
      </c>
      <c r="V377" t="str">
        <f>d11B!V377</f>
        <v>NA</v>
      </c>
      <c r="W377" t="str">
        <f>d11B!W377</f>
        <v>NA</v>
      </c>
      <c r="X377" t="b">
        <f>d11B!X377</f>
        <v>0</v>
      </c>
      <c r="Y377" t="str">
        <f>d11B!Y377</f>
        <v>added age uncertainty based on LR04</v>
      </c>
      <c r="Z377">
        <f>d11B!Z377</f>
        <v>668</v>
      </c>
    </row>
    <row r="378" spans="1:26">
      <c r="A378" t="str">
        <f>d11B!A378</f>
        <v>boron isotopes</v>
      </c>
      <c r="B378" t="str">
        <f>d11B!B378</f>
        <v>Dyez</v>
      </c>
      <c r="C378">
        <f>d11B!C378</f>
        <v>2018</v>
      </c>
      <c r="D378" t="str">
        <f>d11B!D378</f>
        <v>10.1029/2018PA003349</v>
      </c>
      <c r="E378">
        <f>d11B!E378</f>
        <v>703.5</v>
      </c>
      <c r="F378">
        <f>d11B!F378</f>
        <v>4</v>
      </c>
      <c r="G378">
        <f>d11B!G378</f>
        <v>4</v>
      </c>
      <c r="H378">
        <f>d11B!H378</f>
        <v>0.70350000000000001</v>
      </c>
      <c r="I378">
        <f>d11B!I378</f>
        <v>4.0000000000000001E-3</v>
      </c>
      <c r="J378">
        <f>d11B!J378</f>
        <v>4.0000000000000001E-3</v>
      </c>
      <c r="K378">
        <f>d11B!K378</f>
        <v>263.10599999999999</v>
      </c>
      <c r="L378">
        <f>d11B!L378</f>
        <v>30.883848642939579</v>
      </c>
      <c r="M378">
        <f>d11B!M378</f>
        <v>29.242680383302751</v>
      </c>
      <c r="N378" t="b">
        <f>d11B!N378</f>
        <v>0</v>
      </c>
      <c r="O378" t="b">
        <f>d11B!O378</f>
        <v>0</v>
      </c>
      <c r="P378" t="str">
        <f>d11B!P378</f>
        <v>NA</v>
      </c>
      <c r="Q378" t="str">
        <f>d11B!Q378</f>
        <v>NA</v>
      </c>
      <c r="R378" t="b">
        <f>d11B!R378</f>
        <v>1</v>
      </c>
      <c r="S378" t="str">
        <f>d11B!S378</f>
        <v>updated error calculation using per sample uncertainties</v>
      </c>
      <c r="T378" t="b">
        <f>d11B!T378</f>
        <v>1</v>
      </c>
      <c r="U378" t="b">
        <f>d11B!U378</f>
        <v>0</v>
      </c>
      <c r="V378" t="str">
        <f>d11B!V378</f>
        <v>NA</v>
      </c>
      <c r="W378" t="str">
        <f>d11B!W378</f>
        <v>NA</v>
      </c>
      <c r="X378" t="b">
        <f>d11B!X378</f>
        <v>0</v>
      </c>
      <c r="Y378" t="str">
        <f>d11B!Y378</f>
        <v>added age uncertainty based on LR04</v>
      </c>
      <c r="Z378">
        <f>d11B!Z378</f>
        <v>668</v>
      </c>
    </row>
    <row r="379" spans="1:26">
      <c r="A379" t="str">
        <f>d11B!A379</f>
        <v>boron isotopes</v>
      </c>
      <c r="B379" t="str">
        <f>d11B!B379</f>
        <v>Dyez</v>
      </c>
      <c r="C379">
        <f>d11B!C379</f>
        <v>2018</v>
      </c>
      <c r="D379" t="str">
        <f>d11B!D379</f>
        <v>10.1029/2018PA003349</v>
      </c>
      <c r="E379">
        <f>d11B!E379</f>
        <v>731</v>
      </c>
      <c r="F379">
        <f>d11B!F379</f>
        <v>4</v>
      </c>
      <c r="G379">
        <f>d11B!G379</f>
        <v>4</v>
      </c>
      <c r="H379">
        <f>d11B!H379</f>
        <v>0.73099999999999998</v>
      </c>
      <c r="I379">
        <f>d11B!I379</f>
        <v>4.0000000000000001E-3</v>
      </c>
      <c r="J379">
        <f>d11B!J379</f>
        <v>4.0000000000000001E-3</v>
      </c>
      <c r="K379">
        <f>d11B!K379</f>
        <v>223.59700000000001</v>
      </c>
      <c r="L379">
        <f>d11B!L379</f>
        <v>27.052849572642046</v>
      </c>
      <c r="M379">
        <f>d11B!M379</f>
        <v>25.592035108603636</v>
      </c>
      <c r="N379" t="b">
        <f>d11B!N379</f>
        <v>0</v>
      </c>
      <c r="O379" t="b">
        <f>d11B!O379</f>
        <v>0</v>
      </c>
      <c r="P379" t="str">
        <f>d11B!P379</f>
        <v>NA</v>
      </c>
      <c r="Q379" t="str">
        <f>d11B!Q379</f>
        <v>NA</v>
      </c>
      <c r="R379" t="b">
        <f>d11B!R379</f>
        <v>1</v>
      </c>
      <c r="S379" t="str">
        <f>d11B!S379</f>
        <v>updated error calculation using per sample uncertainties</v>
      </c>
      <c r="T379" t="b">
        <f>d11B!T379</f>
        <v>1</v>
      </c>
      <c r="U379" t="b">
        <f>d11B!U379</f>
        <v>0</v>
      </c>
      <c r="V379" t="str">
        <f>d11B!V379</f>
        <v>NA</v>
      </c>
      <c r="W379" t="str">
        <f>d11B!W379</f>
        <v>NA</v>
      </c>
      <c r="X379" t="b">
        <f>d11B!X379</f>
        <v>0</v>
      </c>
      <c r="Y379" t="str">
        <f>d11B!Y379</f>
        <v>added age uncertainty based on LR04</v>
      </c>
      <c r="Z379">
        <f>d11B!Z379</f>
        <v>668</v>
      </c>
    </row>
    <row r="380" spans="1:26">
      <c r="A380" t="str">
        <f>d11B!A380</f>
        <v>boron isotopes</v>
      </c>
      <c r="B380" t="str">
        <f>d11B!B380</f>
        <v>Dyez</v>
      </c>
      <c r="C380">
        <f>d11B!C380</f>
        <v>2018</v>
      </c>
      <c r="D380" t="str">
        <f>d11B!D380</f>
        <v>10.1029/2018PA003349</v>
      </c>
      <c r="E380">
        <f>d11B!E380</f>
        <v>752.4</v>
      </c>
      <c r="F380">
        <f>d11B!F380</f>
        <v>4</v>
      </c>
      <c r="G380">
        <f>d11B!G380</f>
        <v>4</v>
      </c>
      <c r="H380">
        <f>d11B!H380</f>
        <v>0.75239999999999996</v>
      </c>
      <c r="I380">
        <f>d11B!I380</f>
        <v>4.0000000000000001E-3</v>
      </c>
      <c r="J380">
        <f>d11B!J380</f>
        <v>4.0000000000000001E-3</v>
      </c>
      <c r="K380">
        <f>d11B!K380</f>
        <v>208.65100000000001</v>
      </c>
      <c r="L380">
        <f>d11B!L380</f>
        <v>23.604083184906781</v>
      </c>
      <c r="M380">
        <f>d11B!M380</f>
        <v>22.547791443953017</v>
      </c>
      <c r="N380" t="b">
        <f>d11B!N380</f>
        <v>0</v>
      </c>
      <c r="O380" t="b">
        <f>d11B!O380</f>
        <v>0</v>
      </c>
      <c r="P380" t="str">
        <f>d11B!P380</f>
        <v>NA</v>
      </c>
      <c r="Q380" t="str">
        <f>d11B!Q380</f>
        <v>NA</v>
      </c>
      <c r="R380" t="b">
        <f>d11B!R380</f>
        <v>1</v>
      </c>
      <c r="S380" t="str">
        <f>d11B!S380</f>
        <v>updated error calculation using per sample uncertainties</v>
      </c>
      <c r="T380" t="b">
        <f>d11B!T380</f>
        <v>1</v>
      </c>
      <c r="U380" t="b">
        <f>d11B!U380</f>
        <v>0</v>
      </c>
      <c r="V380" t="str">
        <f>d11B!V380</f>
        <v>NA</v>
      </c>
      <c r="W380" t="str">
        <f>d11B!W380</f>
        <v>NA</v>
      </c>
      <c r="X380" t="b">
        <f>d11B!X380</f>
        <v>0</v>
      </c>
      <c r="Y380" t="str">
        <f>d11B!Y380</f>
        <v>added age uncertainty based on LR04</v>
      </c>
      <c r="Z380">
        <f>d11B!Z380</f>
        <v>668</v>
      </c>
    </row>
    <row r="381" spans="1:26">
      <c r="A381" t="str">
        <f>d11B!A381</f>
        <v>boron isotopes</v>
      </c>
      <c r="B381" t="str">
        <f>d11B!B381</f>
        <v>Dyez</v>
      </c>
      <c r="C381">
        <f>d11B!C381</f>
        <v>2018</v>
      </c>
      <c r="D381" t="str">
        <f>d11B!D381</f>
        <v>10.1029/2018PA003349</v>
      </c>
      <c r="E381">
        <f>d11B!E381</f>
        <v>891.9</v>
      </c>
      <c r="F381">
        <f>d11B!F381</f>
        <v>4</v>
      </c>
      <c r="G381">
        <f>d11B!G381</f>
        <v>4</v>
      </c>
      <c r="H381">
        <f>d11B!H381</f>
        <v>0.89190000000000003</v>
      </c>
      <c r="I381">
        <f>d11B!I381</f>
        <v>4.0000000000000001E-3</v>
      </c>
      <c r="J381">
        <f>d11B!J381</f>
        <v>4.0000000000000001E-3</v>
      </c>
      <c r="K381">
        <f>d11B!K381</f>
        <v>201.81800000000001</v>
      </c>
      <c r="L381">
        <f>d11B!L381</f>
        <v>21.738141502897587</v>
      </c>
      <c r="M381">
        <f>d11B!M381</f>
        <v>20.933919723740253</v>
      </c>
      <c r="N381" t="b">
        <f>d11B!N381</f>
        <v>0</v>
      </c>
      <c r="O381" t="b">
        <f>d11B!O381</f>
        <v>0</v>
      </c>
      <c r="P381" t="str">
        <f>d11B!P381</f>
        <v>NA</v>
      </c>
      <c r="Q381" t="str">
        <f>d11B!Q381</f>
        <v>NA</v>
      </c>
      <c r="R381" t="b">
        <f>d11B!R381</f>
        <v>1</v>
      </c>
      <c r="S381" t="str">
        <f>d11B!S381</f>
        <v>updated error calculation using per sample uncertainties</v>
      </c>
      <c r="T381" t="b">
        <f>d11B!T381</f>
        <v>1</v>
      </c>
      <c r="U381" t="b">
        <f>d11B!U381</f>
        <v>0</v>
      </c>
      <c r="V381" t="str">
        <f>d11B!V381</f>
        <v>NA</v>
      </c>
      <c r="W381" t="str">
        <f>d11B!W381</f>
        <v>NA</v>
      </c>
      <c r="X381" t="b">
        <f>d11B!X381</f>
        <v>0</v>
      </c>
      <c r="Y381" t="str">
        <f>d11B!Y381</f>
        <v>added age uncertainty based on LR04</v>
      </c>
      <c r="Z381">
        <f>d11B!Z381</f>
        <v>668</v>
      </c>
    </row>
    <row r="382" spans="1:26">
      <c r="A382" t="str">
        <f>d11B!A382</f>
        <v>boron isotopes</v>
      </c>
      <c r="B382" t="str">
        <f>d11B!B382</f>
        <v>Dyez</v>
      </c>
      <c r="C382">
        <f>d11B!C382</f>
        <v>2018</v>
      </c>
      <c r="D382" t="str">
        <f>d11B!D382</f>
        <v>10.1029/2018PA003349</v>
      </c>
      <c r="E382">
        <f>d11B!E382</f>
        <v>950</v>
      </c>
      <c r="F382">
        <f>d11B!F382</f>
        <v>4</v>
      </c>
      <c r="G382">
        <f>d11B!G382</f>
        <v>4</v>
      </c>
      <c r="H382">
        <f>d11B!H382</f>
        <v>0.95</v>
      </c>
      <c r="I382">
        <f>d11B!I382</f>
        <v>4.0000000000000001E-3</v>
      </c>
      <c r="J382">
        <f>d11B!J382</f>
        <v>4.0000000000000001E-3</v>
      </c>
      <c r="K382">
        <f>d11B!K382</f>
        <v>281.41699999999997</v>
      </c>
      <c r="L382">
        <f>d11B!L382</f>
        <v>52.202680716606928</v>
      </c>
      <c r="M382">
        <f>d11B!M382</f>
        <v>45.628652248340551</v>
      </c>
      <c r="N382" t="b">
        <f>d11B!N382</f>
        <v>0</v>
      </c>
      <c r="O382" t="b">
        <f>d11B!O382</f>
        <v>0</v>
      </c>
      <c r="P382" t="str">
        <f>d11B!P382</f>
        <v>NA</v>
      </c>
      <c r="Q382" t="str">
        <f>d11B!Q382</f>
        <v>NA</v>
      </c>
      <c r="R382" t="b">
        <f>d11B!R382</f>
        <v>1</v>
      </c>
      <c r="S382" t="str">
        <f>d11B!S382</f>
        <v>updated error calculation using per sample uncertainties</v>
      </c>
      <c r="T382" t="b">
        <f>d11B!T382</f>
        <v>1</v>
      </c>
      <c r="U382" t="b">
        <f>d11B!U382</f>
        <v>0</v>
      </c>
      <c r="V382" t="str">
        <f>d11B!V382</f>
        <v>NA</v>
      </c>
      <c r="W382" t="str">
        <f>d11B!W382</f>
        <v>NA</v>
      </c>
      <c r="X382" t="b">
        <f>d11B!X382</f>
        <v>0</v>
      </c>
      <c r="Y382" t="str">
        <f>d11B!Y382</f>
        <v>added age uncertainty based on LR04</v>
      </c>
      <c r="Z382">
        <f>d11B!Z382</f>
        <v>668</v>
      </c>
    </row>
    <row r="383" spans="1:26">
      <c r="A383" t="str">
        <f>d11B!A383</f>
        <v>boron isotopes</v>
      </c>
      <c r="B383" t="str">
        <f>d11B!B383</f>
        <v>Dyez</v>
      </c>
      <c r="C383">
        <f>d11B!C383</f>
        <v>2018</v>
      </c>
      <c r="D383" t="str">
        <f>d11B!D383</f>
        <v>10.1029/2018PA003349</v>
      </c>
      <c r="E383">
        <f>d11B!E383</f>
        <v>952.8</v>
      </c>
      <c r="F383">
        <f>d11B!F383</f>
        <v>4</v>
      </c>
      <c r="G383">
        <f>d11B!G383</f>
        <v>4</v>
      </c>
      <c r="H383">
        <f>d11B!H383</f>
        <v>0.95279999999999998</v>
      </c>
      <c r="I383">
        <f>d11B!I383</f>
        <v>4.0000000000000001E-3</v>
      </c>
      <c r="J383">
        <f>d11B!J383</f>
        <v>4.0000000000000001E-3</v>
      </c>
      <c r="K383">
        <f>d11B!K383</f>
        <v>304.41699999999997</v>
      </c>
      <c r="L383">
        <f>d11B!L383</f>
        <v>37.03770329002603</v>
      </c>
      <c r="M383">
        <f>d11B!M383</f>
        <v>34.744200710334333</v>
      </c>
      <c r="N383" t="b">
        <f>d11B!N383</f>
        <v>0</v>
      </c>
      <c r="O383" t="b">
        <f>d11B!O383</f>
        <v>0</v>
      </c>
      <c r="P383" t="str">
        <f>d11B!P383</f>
        <v>NA</v>
      </c>
      <c r="Q383" t="str">
        <f>d11B!Q383</f>
        <v>NA</v>
      </c>
      <c r="R383" t="b">
        <f>d11B!R383</f>
        <v>1</v>
      </c>
      <c r="S383" t="str">
        <f>d11B!S383</f>
        <v>updated error calculation using per sample uncertainties</v>
      </c>
      <c r="T383" t="b">
        <f>d11B!T383</f>
        <v>1</v>
      </c>
      <c r="U383" t="b">
        <f>d11B!U383</f>
        <v>0</v>
      </c>
      <c r="V383" t="str">
        <f>d11B!V383</f>
        <v>NA</v>
      </c>
      <c r="W383" t="str">
        <f>d11B!W383</f>
        <v>NA</v>
      </c>
      <c r="X383" t="b">
        <f>d11B!X383</f>
        <v>0</v>
      </c>
      <c r="Y383" t="str">
        <f>d11B!Y383</f>
        <v>added age uncertainty based on LR04</v>
      </c>
      <c r="Z383">
        <f>d11B!Z383</f>
        <v>668</v>
      </c>
    </row>
    <row r="384" spans="1:26">
      <c r="A384" t="str">
        <f>d11B!A384</f>
        <v>boron isotopes</v>
      </c>
      <c r="B384" t="str">
        <f>d11B!B384</f>
        <v>Dyez</v>
      </c>
      <c r="C384">
        <f>d11B!C384</f>
        <v>2018</v>
      </c>
      <c r="D384" t="str">
        <f>d11B!D384</f>
        <v>10.1029/2018PA003349</v>
      </c>
      <c r="E384">
        <f>d11B!E384</f>
        <v>1072.8</v>
      </c>
      <c r="F384">
        <f>d11B!F384</f>
        <v>6</v>
      </c>
      <c r="G384">
        <f>d11B!G384</f>
        <v>6</v>
      </c>
      <c r="H384">
        <f>d11B!H384</f>
        <v>1.0728</v>
      </c>
      <c r="I384">
        <f>d11B!I384</f>
        <v>6.0000000000000001E-3</v>
      </c>
      <c r="J384">
        <f>d11B!J384</f>
        <v>6.0000000000000001E-3</v>
      </c>
      <c r="K384">
        <f>d11B!K384</f>
        <v>293.01799999999997</v>
      </c>
      <c r="L384">
        <f>d11B!L384</f>
        <v>37.628004199000571</v>
      </c>
      <c r="M384">
        <f>d11B!M384</f>
        <v>35.155379887010128</v>
      </c>
      <c r="N384" t="b">
        <f>d11B!N384</f>
        <v>0</v>
      </c>
      <c r="O384" t="b">
        <f>d11B!O384</f>
        <v>0</v>
      </c>
      <c r="P384" t="str">
        <f>d11B!P384</f>
        <v>NA</v>
      </c>
      <c r="Q384" t="str">
        <f>d11B!Q384</f>
        <v>NA</v>
      </c>
      <c r="R384" t="b">
        <f>d11B!R384</f>
        <v>1</v>
      </c>
      <c r="S384" t="str">
        <f>d11B!S384</f>
        <v>updated error calculation using per sample uncertainties</v>
      </c>
      <c r="T384" t="b">
        <f>d11B!T384</f>
        <v>1</v>
      </c>
      <c r="U384" t="b">
        <f>d11B!U384</f>
        <v>0</v>
      </c>
      <c r="V384" t="str">
        <f>d11B!V384</f>
        <v>NA</v>
      </c>
      <c r="W384" t="str">
        <f>d11B!W384</f>
        <v>NA</v>
      </c>
      <c r="X384" t="b">
        <f>d11B!X384</f>
        <v>0</v>
      </c>
      <c r="Y384" t="str">
        <f>d11B!Y384</f>
        <v>added age uncertainty based on LR04</v>
      </c>
      <c r="Z384">
        <f>d11B!Z384</f>
        <v>668</v>
      </c>
    </row>
    <row r="385" spans="1:26">
      <c r="A385" t="str">
        <f>d11B!A385</f>
        <v>boron isotopes</v>
      </c>
      <c r="B385" t="str">
        <f>d11B!B385</f>
        <v>Dyez</v>
      </c>
      <c r="C385">
        <f>d11B!C385</f>
        <v>2018</v>
      </c>
      <c r="D385" t="str">
        <f>d11B!D385</f>
        <v>10.1029/2018PA003349</v>
      </c>
      <c r="E385">
        <f>d11B!E385</f>
        <v>1078.9000000000001</v>
      </c>
      <c r="F385">
        <f>d11B!F385</f>
        <v>6</v>
      </c>
      <c r="G385">
        <f>d11B!G385</f>
        <v>6</v>
      </c>
      <c r="H385">
        <f>d11B!H385</f>
        <v>1.0789000000000002</v>
      </c>
      <c r="I385">
        <f>d11B!I385</f>
        <v>6.0000000000000001E-3</v>
      </c>
      <c r="J385">
        <f>d11B!J385</f>
        <v>6.0000000000000001E-3</v>
      </c>
      <c r="K385">
        <f>d11B!K385</f>
        <v>257.863</v>
      </c>
      <c r="L385">
        <f>d11B!L385</f>
        <v>28.24911903051137</v>
      </c>
      <c r="M385">
        <f>d11B!M385</f>
        <v>26.967707095709876</v>
      </c>
      <c r="N385" t="b">
        <f>d11B!N385</f>
        <v>0</v>
      </c>
      <c r="O385" t="b">
        <f>d11B!O385</f>
        <v>0</v>
      </c>
      <c r="P385" t="str">
        <f>d11B!P385</f>
        <v>NA</v>
      </c>
      <c r="Q385" t="str">
        <f>d11B!Q385</f>
        <v>NA</v>
      </c>
      <c r="R385" t="b">
        <f>d11B!R385</f>
        <v>1</v>
      </c>
      <c r="S385" t="str">
        <f>d11B!S385</f>
        <v>updated error calculation using per sample uncertainties</v>
      </c>
      <c r="T385" t="b">
        <f>d11B!T385</f>
        <v>1</v>
      </c>
      <c r="U385" t="b">
        <f>d11B!U385</f>
        <v>0</v>
      </c>
      <c r="V385" t="str">
        <f>d11B!V385</f>
        <v>NA</v>
      </c>
      <c r="W385" t="str">
        <f>d11B!W385</f>
        <v>NA</v>
      </c>
      <c r="X385" t="b">
        <f>d11B!X385</f>
        <v>0</v>
      </c>
      <c r="Y385" t="str">
        <f>d11B!Y385</f>
        <v>added age uncertainty based on LR04</v>
      </c>
      <c r="Z385">
        <f>d11B!Z385</f>
        <v>668</v>
      </c>
    </row>
    <row r="386" spans="1:26">
      <c r="A386" t="str">
        <f>d11B!A386</f>
        <v>boron isotopes</v>
      </c>
      <c r="B386" t="str">
        <f>d11B!B386</f>
        <v>Dyez</v>
      </c>
      <c r="C386">
        <f>d11B!C386</f>
        <v>2018</v>
      </c>
      <c r="D386" t="str">
        <f>d11B!D386</f>
        <v>10.1029/2018PA003349</v>
      </c>
      <c r="E386">
        <f>d11B!E386</f>
        <v>1168.3</v>
      </c>
      <c r="F386">
        <f>d11B!F386</f>
        <v>6</v>
      </c>
      <c r="G386">
        <f>d11B!G386</f>
        <v>6</v>
      </c>
      <c r="H386">
        <f>d11B!H386</f>
        <v>1.1682999999999999</v>
      </c>
      <c r="I386">
        <f>d11B!I386</f>
        <v>6.0000000000000001E-3</v>
      </c>
      <c r="J386">
        <f>d11B!J386</f>
        <v>6.0000000000000001E-3</v>
      </c>
      <c r="K386">
        <f>d11B!K386</f>
        <v>265.23899999999998</v>
      </c>
      <c r="L386">
        <f>d11B!L386</f>
        <v>32.866542060277709</v>
      </c>
      <c r="M386">
        <f>d11B!M386</f>
        <v>30.98556964136688</v>
      </c>
      <c r="N386" t="b">
        <f>d11B!N386</f>
        <v>0</v>
      </c>
      <c r="O386" t="b">
        <f>d11B!O386</f>
        <v>0</v>
      </c>
      <c r="P386" t="str">
        <f>d11B!P386</f>
        <v>NA</v>
      </c>
      <c r="Q386" t="str">
        <f>d11B!Q386</f>
        <v>NA</v>
      </c>
      <c r="R386" t="b">
        <f>d11B!R386</f>
        <v>1</v>
      </c>
      <c r="S386" t="str">
        <f>d11B!S386</f>
        <v>updated error calculation using per sample uncertainties</v>
      </c>
      <c r="T386" t="b">
        <f>d11B!T386</f>
        <v>1</v>
      </c>
      <c r="U386" t="b">
        <f>d11B!U386</f>
        <v>0</v>
      </c>
      <c r="V386" t="str">
        <f>d11B!V386</f>
        <v>NA</v>
      </c>
      <c r="W386" t="str">
        <f>d11B!W386</f>
        <v>NA</v>
      </c>
      <c r="X386" t="b">
        <f>d11B!X386</f>
        <v>0</v>
      </c>
      <c r="Y386" t="str">
        <f>d11B!Y386</f>
        <v>added age uncertainty based on LR04</v>
      </c>
      <c r="Z386">
        <f>d11B!Z386</f>
        <v>668</v>
      </c>
    </row>
    <row r="387" spans="1:26">
      <c r="A387" t="str">
        <f>d11B!A387</f>
        <v>boron isotopes</v>
      </c>
      <c r="B387" t="str">
        <f>d11B!B387</f>
        <v>Dyez</v>
      </c>
      <c r="C387">
        <f>d11B!C387</f>
        <v>2018</v>
      </c>
      <c r="D387" t="str">
        <f>d11B!D387</f>
        <v>10.1029/2018PA003349</v>
      </c>
      <c r="E387">
        <f>d11B!E387</f>
        <v>1192.4000000000001</v>
      </c>
      <c r="F387">
        <f>d11B!F387</f>
        <v>6</v>
      </c>
      <c r="G387">
        <f>d11B!G387</f>
        <v>6</v>
      </c>
      <c r="H387">
        <f>d11B!H387</f>
        <v>1.1924000000000001</v>
      </c>
      <c r="I387">
        <f>d11B!I387</f>
        <v>6.0000000000000001E-3</v>
      </c>
      <c r="J387">
        <f>d11B!J387</f>
        <v>6.0000000000000001E-3</v>
      </c>
      <c r="K387">
        <f>d11B!K387</f>
        <v>212.81</v>
      </c>
      <c r="L387">
        <f>d11B!L387</f>
        <v>24.101466905564052</v>
      </c>
      <c r="M387">
        <f>d11B!M387</f>
        <v>23.06184424541976</v>
      </c>
      <c r="N387" t="b">
        <f>d11B!N387</f>
        <v>0</v>
      </c>
      <c r="O387" t="b">
        <f>d11B!O387</f>
        <v>0</v>
      </c>
      <c r="P387" t="str">
        <f>d11B!P387</f>
        <v>NA</v>
      </c>
      <c r="Q387" t="str">
        <f>d11B!Q387</f>
        <v>NA</v>
      </c>
      <c r="R387" t="b">
        <f>d11B!R387</f>
        <v>1</v>
      </c>
      <c r="S387" t="str">
        <f>d11B!S387</f>
        <v>updated error calculation using per sample uncertainties</v>
      </c>
      <c r="T387" t="b">
        <f>d11B!T387</f>
        <v>1</v>
      </c>
      <c r="U387" t="b">
        <f>d11B!U387</f>
        <v>0</v>
      </c>
      <c r="V387" t="str">
        <f>d11B!V387</f>
        <v>NA</v>
      </c>
      <c r="W387" t="str">
        <f>d11B!W387</f>
        <v>NA</v>
      </c>
      <c r="X387" t="b">
        <f>d11B!X387</f>
        <v>0</v>
      </c>
      <c r="Y387" t="str">
        <f>d11B!Y387</f>
        <v>added age uncertainty based on LR04</v>
      </c>
      <c r="Z387">
        <f>d11B!Z387</f>
        <v>668</v>
      </c>
    </row>
    <row r="388" spans="1:26">
      <c r="A388" t="str">
        <f>d11B!A388</f>
        <v>boron isotopes</v>
      </c>
      <c r="B388" t="str">
        <f>d11B!B388</f>
        <v>Dyez</v>
      </c>
      <c r="C388">
        <f>d11B!C388</f>
        <v>2018</v>
      </c>
      <c r="D388" t="str">
        <f>d11B!D388</f>
        <v>10.1029/2018PA003349</v>
      </c>
      <c r="E388">
        <f>d11B!E388</f>
        <v>1212.5</v>
      </c>
      <c r="F388">
        <f>d11B!F388</f>
        <v>6</v>
      </c>
      <c r="G388">
        <f>d11B!G388</f>
        <v>6</v>
      </c>
      <c r="H388">
        <f>d11B!H388</f>
        <v>1.2124999999999999</v>
      </c>
      <c r="I388">
        <f>d11B!I388</f>
        <v>6.0000000000000001E-3</v>
      </c>
      <c r="J388">
        <f>d11B!J388</f>
        <v>6.0000000000000001E-3</v>
      </c>
      <c r="K388">
        <f>d11B!K388</f>
        <v>226.19399999999999</v>
      </c>
      <c r="L388">
        <f>d11B!L388</f>
        <v>25.764648707094775</v>
      </c>
      <c r="M388">
        <f>d11B!M388</f>
        <v>24.575869242002373</v>
      </c>
      <c r="N388" t="b">
        <f>d11B!N388</f>
        <v>0</v>
      </c>
      <c r="O388" t="b">
        <f>d11B!O388</f>
        <v>0</v>
      </c>
      <c r="P388" t="str">
        <f>d11B!P388</f>
        <v>NA</v>
      </c>
      <c r="Q388" t="str">
        <f>d11B!Q388</f>
        <v>NA</v>
      </c>
      <c r="R388" t="b">
        <f>d11B!R388</f>
        <v>1</v>
      </c>
      <c r="S388" t="str">
        <f>d11B!S388</f>
        <v>updated error calculation using per sample uncertainties</v>
      </c>
      <c r="T388" t="b">
        <f>d11B!T388</f>
        <v>1</v>
      </c>
      <c r="U388" t="b">
        <f>d11B!U388</f>
        <v>0</v>
      </c>
      <c r="V388" t="str">
        <f>d11B!V388</f>
        <v>NA</v>
      </c>
      <c r="W388" t="str">
        <f>d11B!W388</f>
        <v>NA</v>
      </c>
      <c r="X388" t="b">
        <f>d11B!X388</f>
        <v>0</v>
      </c>
      <c r="Y388" t="str">
        <f>d11B!Y388</f>
        <v>added age uncertainty based on LR04</v>
      </c>
      <c r="Z388">
        <f>d11B!Z388</f>
        <v>668</v>
      </c>
    </row>
    <row r="389" spans="1:26">
      <c r="A389" t="str">
        <f>d11B!A389</f>
        <v>boron isotopes</v>
      </c>
      <c r="B389" t="str">
        <f>d11B!B389</f>
        <v>Dyez</v>
      </c>
      <c r="C389">
        <f>d11B!C389</f>
        <v>2018</v>
      </c>
      <c r="D389" t="str">
        <f>d11B!D389</f>
        <v>10.1029/2018PA003349</v>
      </c>
      <c r="E389">
        <f>d11B!E389</f>
        <v>1233.3</v>
      </c>
      <c r="F389">
        <f>d11B!F389</f>
        <v>6</v>
      </c>
      <c r="G389">
        <f>d11B!G389</f>
        <v>6</v>
      </c>
      <c r="H389">
        <f>d11B!H389</f>
        <v>1.2333000000000001</v>
      </c>
      <c r="I389">
        <f>d11B!I389</f>
        <v>6.0000000000000001E-3</v>
      </c>
      <c r="J389">
        <f>d11B!J389</f>
        <v>6.0000000000000001E-3</v>
      </c>
      <c r="K389">
        <f>d11B!K389</f>
        <v>247.001</v>
      </c>
      <c r="L389">
        <f>d11B!L389</f>
        <v>28.441901483550605</v>
      </c>
      <c r="M389">
        <f>d11B!M389</f>
        <v>27.076460736218841</v>
      </c>
      <c r="N389" t="b">
        <f>d11B!N389</f>
        <v>0</v>
      </c>
      <c r="O389" t="b">
        <f>d11B!O389</f>
        <v>0</v>
      </c>
      <c r="P389" t="str">
        <f>d11B!P389</f>
        <v>NA</v>
      </c>
      <c r="Q389" t="str">
        <f>d11B!Q389</f>
        <v>NA</v>
      </c>
      <c r="R389" t="b">
        <f>d11B!R389</f>
        <v>1</v>
      </c>
      <c r="S389" t="str">
        <f>d11B!S389</f>
        <v>updated error calculation using per sample uncertainties</v>
      </c>
      <c r="T389" t="b">
        <f>d11B!T389</f>
        <v>1</v>
      </c>
      <c r="U389" t="b">
        <f>d11B!U389</f>
        <v>0</v>
      </c>
      <c r="V389" t="str">
        <f>d11B!V389</f>
        <v>NA</v>
      </c>
      <c r="W389" t="str">
        <f>d11B!W389</f>
        <v>NA</v>
      </c>
      <c r="X389" t="b">
        <f>d11B!X389</f>
        <v>0</v>
      </c>
      <c r="Y389" t="str">
        <f>d11B!Y389</f>
        <v>added age uncertainty based on LR04</v>
      </c>
      <c r="Z389">
        <f>d11B!Z389</f>
        <v>668</v>
      </c>
    </row>
    <row r="390" spans="1:26">
      <c r="A390" t="str">
        <f>d11B!A390</f>
        <v>boron isotopes</v>
      </c>
      <c r="B390" t="str">
        <f>d11B!B390</f>
        <v>Dyez</v>
      </c>
      <c r="C390">
        <f>d11B!C390</f>
        <v>2018</v>
      </c>
      <c r="D390" t="str">
        <f>d11B!D390</f>
        <v>10.1029/2018PA003349</v>
      </c>
      <c r="E390">
        <f>d11B!E390</f>
        <v>1238.7</v>
      </c>
      <c r="F390">
        <f>d11B!F390</f>
        <v>6</v>
      </c>
      <c r="G390">
        <f>d11B!G390</f>
        <v>6</v>
      </c>
      <c r="H390">
        <f>d11B!H390</f>
        <v>1.2387000000000001</v>
      </c>
      <c r="I390">
        <f>d11B!I390</f>
        <v>6.0000000000000001E-3</v>
      </c>
      <c r="J390">
        <f>d11B!J390</f>
        <v>6.0000000000000001E-3</v>
      </c>
      <c r="K390">
        <f>d11B!K390</f>
        <v>270.46199999999999</v>
      </c>
      <c r="L390">
        <f>d11B!L390</f>
        <v>31.556926022665799</v>
      </c>
      <c r="M390">
        <f>d11B!M390</f>
        <v>29.934629311217432</v>
      </c>
      <c r="N390" t="b">
        <f>d11B!N390</f>
        <v>0</v>
      </c>
      <c r="O390" t="b">
        <f>d11B!O390</f>
        <v>0</v>
      </c>
      <c r="P390" t="str">
        <f>d11B!P390</f>
        <v>NA</v>
      </c>
      <c r="Q390" t="str">
        <f>d11B!Q390</f>
        <v>NA</v>
      </c>
      <c r="R390" t="b">
        <f>d11B!R390</f>
        <v>1</v>
      </c>
      <c r="S390" t="str">
        <f>d11B!S390</f>
        <v>updated error calculation using per sample uncertainties</v>
      </c>
      <c r="T390" t="b">
        <f>d11B!T390</f>
        <v>1</v>
      </c>
      <c r="U390" t="b">
        <f>d11B!U390</f>
        <v>0</v>
      </c>
      <c r="V390" t="str">
        <f>d11B!V390</f>
        <v>NA</v>
      </c>
      <c r="W390" t="str">
        <f>d11B!W390</f>
        <v>NA</v>
      </c>
      <c r="X390" t="b">
        <f>d11B!X390</f>
        <v>0</v>
      </c>
      <c r="Y390" t="str">
        <f>d11B!Y390</f>
        <v>added age uncertainty based on LR04</v>
      </c>
      <c r="Z390">
        <f>d11B!Z390</f>
        <v>668</v>
      </c>
    </row>
    <row r="391" spans="1:26">
      <c r="A391" t="str">
        <f>d11B!A391</f>
        <v>boron isotopes</v>
      </c>
      <c r="B391" t="str">
        <f>d11B!B391</f>
        <v>Dyez</v>
      </c>
      <c r="C391">
        <f>d11B!C391</f>
        <v>2018</v>
      </c>
      <c r="D391" t="str">
        <f>d11B!D391</f>
        <v>10.1029/2018PA003349</v>
      </c>
      <c r="E391">
        <f>d11B!E391</f>
        <v>1253</v>
      </c>
      <c r="F391">
        <f>d11B!F391</f>
        <v>6</v>
      </c>
      <c r="G391">
        <f>d11B!G391</f>
        <v>6</v>
      </c>
      <c r="H391">
        <f>d11B!H391</f>
        <v>1.2529999999999999</v>
      </c>
      <c r="I391">
        <f>d11B!I391</f>
        <v>6.0000000000000001E-3</v>
      </c>
      <c r="J391">
        <f>d11B!J391</f>
        <v>6.0000000000000001E-3</v>
      </c>
      <c r="K391">
        <f>d11B!K391</f>
        <v>204.114</v>
      </c>
      <c r="L391">
        <f>d11B!L391</f>
        <v>23.145613839343277</v>
      </c>
      <c r="M391">
        <f>d11B!M391</f>
        <v>22.172163538996379</v>
      </c>
      <c r="N391" t="b">
        <f>d11B!N391</f>
        <v>0</v>
      </c>
      <c r="O391" t="b">
        <f>d11B!O391</f>
        <v>0</v>
      </c>
      <c r="P391" t="str">
        <f>d11B!P391</f>
        <v>NA</v>
      </c>
      <c r="Q391" t="str">
        <f>d11B!Q391</f>
        <v>NA</v>
      </c>
      <c r="R391" t="b">
        <f>d11B!R391</f>
        <v>1</v>
      </c>
      <c r="S391" t="str">
        <f>d11B!S391</f>
        <v>updated error calculation using per sample uncertainties</v>
      </c>
      <c r="T391" t="b">
        <f>d11B!T391</f>
        <v>1</v>
      </c>
      <c r="U391" t="b">
        <f>d11B!U391</f>
        <v>0</v>
      </c>
      <c r="V391" t="str">
        <f>d11B!V391</f>
        <v>NA</v>
      </c>
      <c r="W391" t="str">
        <f>d11B!W391</f>
        <v>NA</v>
      </c>
      <c r="X391" t="b">
        <f>d11B!X391</f>
        <v>0</v>
      </c>
      <c r="Y391" t="str">
        <f>d11B!Y391</f>
        <v>added age uncertainty based on LR04</v>
      </c>
      <c r="Z391">
        <f>d11B!Z391</f>
        <v>668</v>
      </c>
    </row>
    <row r="392" spans="1:26">
      <c r="A392" t="str">
        <f>d11B!A392</f>
        <v>boron isotopes</v>
      </c>
      <c r="B392" t="str">
        <f>d11B!B392</f>
        <v>Dyez</v>
      </c>
      <c r="C392">
        <f>d11B!C392</f>
        <v>2018</v>
      </c>
      <c r="D392" t="str">
        <f>d11B!D392</f>
        <v>10.1029/2018PA003349</v>
      </c>
      <c r="E392">
        <f>d11B!E392</f>
        <v>1261.7</v>
      </c>
      <c r="F392">
        <f>d11B!F392</f>
        <v>6</v>
      </c>
      <c r="G392">
        <f>d11B!G392</f>
        <v>6</v>
      </c>
      <c r="H392">
        <f>d11B!H392</f>
        <v>1.2617</v>
      </c>
      <c r="I392">
        <f>d11B!I392</f>
        <v>6.0000000000000001E-3</v>
      </c>
      <c r="J392">
        <f>d11B!J392</f>
        <v>6.0000000000000001E-3</v>
      </c>
      <c r="K392">
        <f>d11B!K392</f>
        <v>240.797</v>
      </c>
      <c r="L392">
        <f>d11B!L392</f>
        <v>27.541978251389278</v>
      </c>
      <c r="M392">
        <f>d11B!M392</f>
        <v>26.247845740174569</v>
      </c>
      <c r="N392" t="b">
        <f>d11B!N392</f>
        <v>0</v>
      </c>
      <c r="O392" t="b">
        <f>d11B!O392</f>
        <v>0</v>
      </c>
      <c r="P392" t="str">
        <f>d11B!P392</f>
        <v>NA</v>
      </c>
      <c r="Q392" t="str">
        <f>d11B!Q392</f>
        <v>NA</v>
      </c>
      <c r="R392" t="b">
        <f>d11B!R392</f>
        <v>1</v>
      </c>
      <c r="S392" t="str">
        <f>d11B!S392</f>
        <v>updated error calculation using per sample uncertainties</v>
      </c>
      <c r="T392" t="b">
        <f>d11B!T392</f>
        <v>1</v>
      </c>
      <c r="U392" t="b">
        <f>d11B!U392</f>
        <v>0</v>
      </c>
      <c r="V392" t="str">
        <f>d11B!V392</f>
        <v>NA</v>
      </c>
      <c r="W392" t="str">
        <f>d11B!W392</f>
        <v>NA</v>
      </c>
      <c r="X392" t="b">
        <f>d11B!X392</f>
        <v>0</v>
      </c>
      <c r="Y392" t="str">
        <f>d11B!Y392</f>
        <v>added age uncertainty based on LR04</v>
      </c>
      <c r="Z392">
        <f>d11B!Z392</f>
        <v>668</v>
      </c>
    </row>
    <row r="393" spans="1:26">
      <c r="A393" t="str">
        <f>d11B!A393</f>
        <v>boron isotopes</v>
      </c>
      <c r="B393" t="str">
        <f>d11B!B393</f>
        <v>Dyez</v>
      </c>
      <c r="C393">
        <f>d11B!C393</f>
        <v>2018</v>
      </c>
      <c r="D393" t="str">
        <f>d11B!D393</f>
        <v>10.1029/2018PA003349</v>
      </c>
      <c r="E393">
        <f>d11B!E393</f>
        <v>1351.5709999999999</v>
      </c>
      <c r="F393">
        <f>d11B!F393</f>
        <v>6</v>
      </c>
      <c r="G393">
        <f>d11B!G393</f>
        <v>6</v>
      </c>
      <c r="H393">
        <f>d11B!H393</f>
        <v>1.3515709999999999</v>
      </c>
      <c r="I393">
        <f>d11B!I393</f>
        <v>6.0000000000000001E-3</v>
      </c>
      <c r="J393">
        <f>d11B!J393</f>
        <v>6.0000000000000001E-3</v>
      </c>
      <c r="K393">
        <f>d11B!K393</f>
        <v>284.94799999999998</v>
      </c>
      <c r="L393">
        <f>d11B!L393</f>
        <v>33.778372548126157</v>
      </c>
      <c r="M393">
        <f>d11B!M393</f>
        <v>31.910755788605151</v>
      </c>
      <c r="N393" t="b">
        <f>d11B!N393</f>
        <v>0</v>
      </c>
      <c r="O393" t="b">
        <f>d11B!O393</f>
        <v>0</v>
      </c>
      <c r="P393" t="str">
        <f>d11B!P393</f>
        <v>NA</v>
      </c>
      <c r="Q393" t="str">
        <f>d11B!Q393</f>
        <v>NA</v>
      </c>
      <c r="R393" t="b">
        <f>d11B!R393</f>
        <v>1</v>
      </c>
      <c r="S393" t="str">
        <f>d11B!S393</f>
        <v>updated error calculation using per sample uncertainties</v>
      </c>
      <c r="T393" t="b">
        <f>d11B!T393</f>
        <v>1</v>
      </c>
      <c r="U393" t="b">
        <f>d11B!U393</f>
        <v>0</v>
      </c>
      <c r="V393" t="str">
        <f>d11B!V393</f>
        <v>NA</v>
      </c>
      <c r="W393" t="str">
        <f>d11B!W393</f>
        <v>NA</v>
      </c>
      <c r="X393" t="b">
        <f>d11B!X393</f>
        <v>0</v>
      </c>
      <c r="Y393" t="str">
        <f>d11B!Y393</f>
        <v>added age uncertainty based on LR04</v>
      </c>
      <c r="Z393">
        <f>d11B!Z393</f>
        <v>668</v>
      </c>
    </row>
    <row r="394" spans="1:26">
      <c r="A394" t="str">
        <f>d11B!A394</f>
        <v>boron isotopes</v>
      </c>
      <c r="B394" t="str">
        <f>d11B!B394</f>
        <v>Dyez</v>
      </c>
      <c r="C394">
        <f>d11B!C394</f>
        <v>2018</v>
      </c>
      <c r="D394" t="str">
        <f>d11B!D394</f>
        <v>10.1029/2018PA003349</v>
      </c>
      <c r="E394">
        <f>d11B!E394</f>
        <v>1380.308</v>
      </c>
      <c r="F394">
        <f>d11B!F394</f>
        <v>6</v>
      </c>
      <c r="G394">
        <f>d11B!G394</f>
        <v>6</v>
      </c>
      <c r="H394">
        <f>d11B!H394</f>
        <v>1.3803080000000001</v>
      </c>
      <c r="I394">
        <f>d11B!I394</f>
        <v>6.0000000000000001E-3</v>
      </c>
      <c r="J394">
        <f>d11B!J394</f>
        <v>6.0000000000000001E-3</v>
      </c>
      <c r="K394">
        <f>d11B!K394</f>
        <v>219.87700000000001</v>
      </c>
      <c r="L394">
        <f>d11B!L394</f>
        <v>24.935846306071099</v>
      </c>
      <c r="M394">
        <f>d11B!M394</f>
        <v>23.824002224647341</v>
      </c>
      <c r="N394" t="b">
        <f>d11B!N394</f>
        <v>0</v>
      </c>
      <c r="O394" t="b">
        <f>d11B!O394</f>
        <v>0</v>
      </c>
      <c r="P394" t="str">
        <f>d11B!P394</f>
        <v>NA</v>
      </c>
      <c r="Q394" t="str">
        <f>d11B!Q394</f>
        <v>NA</v>
      </c>
      <c r="R394" t="b">
        <f>d11B!R394</f>
        <v>1</v>
      </c>
      <c r="S394" t="str">
        <f>d11B!S394</f>
        <v>updated error calculation using per sample uncertainties</v>
      </c>
      <c r="T394" t="b">
        <f>d11B!T394</f>
        <v>1</v>
      </c>
      <c r="U394" t="b">
        <f>d11B!U394</f>
        <v>0</v>
      </c>
      <c r="V394" t="str">
        <f>d11B!V394</f>
        <v>NA</v>
      </c>
      <c r="W394" t="str">
        <f>d11B!W394</f>
        <v>NA</v>
      </c>
      <c r="X394" t="b">
        <f>d11B!X394</f>
        <v>0</v>
      </c>
      <c r="Y394" t="str">
        <f>d11B!Y394</f>
        <v>added age uncertainty based on LR04</v>
      </c>
      <c r="Z394">
        <f>d11B!Z394</f>
        <v>668</v>
      </c>
    </row>
    <row r="395" spans="1:26">
      <c r="A395" t="str">
        <f>d11B!A395</f>
        <v>boron isotopes</v>
      </c>
      <c r="B395" t="str">
        <f>d11B!B395</f>
        <v>Dyez</v>
      </c>
      <c r="C395">
        <f>d11B!C395</f>
        <v>2018</v>
      </c>
      <c r="D395" t="str">
        <f>d11B!D395</f>
        <v>10.1029/2018PA003349</v>
      </c>
      <c r="E395">
        <f>d11B!E395</f>
        <v>1487</v>
      </c>
      <c r="F395">
        <f>d11B!F395</f>
        <v>6</v>
      </c>
      <c r="G395">
        <f>d11B!G395</f>
        <v>6</v>
      </c>
      <c r="H395">
        <f>d11B!H395</f>
        <v>1.4870000000000001</v>
      </c>
      <c r="I395">
        <f>d11B!I395</f>
        <v>6.0000000000000001E-3</v>
      </c>
      <c r="J395">
        <f>d11B!J395</f>
        <v>6.0000000000000001E-3</v>
      </c>
      <c r="K395">
        <f>d11B!K395</f>
        <v>258.065</v>
      </c>
      <c r="L395">
        <f>d11B!L395</f>
        <v>29.78585622405372</v>
      </c>
      <c r="M395">
        <f>d11B!M395</f>
        <v>28.330095993483678</v>
      </c>
      <c r="N395" t="b">
        <f>d11B!N395</f>
        <v>0</v>
      </c>
      <c r="O395" t="b">
        <f>d11B!O395</f>
        <v>0</v>
      </c>
      <c r="P395" t="str">
        <f>d11B!P395</f>
        <v>NA</v>
      </c>
      <c r="Q395" t="str">
        <f>d11B!Q395</f>
        <v>NA</v>
      </c>
      <c r="R395" t="b">
        <f>d11B!R395</f>
        <v>1</v>
      </c>
      <c r="S395" t="str">
        <f>d11B!S395</f>
        <v>updated error calculation using per sample uncertainties</v>
      </c>
      <c r="T395" t="b">
        <f>d11B!T395</f>
        <v>1</v>
      </c>
      <c r="U395" t="b">
        <f>d11B!U395</f>
        <v>0</v>
      </c>
      <c r="V395" t="str">
        <f>d11B!V395</f>
        <v>NA</v>
      </c>
      <c r="W395" t="str">
        <f>d11B!W395</f>
        <v>NA</v>
      </c>
      <c r="X395" t="b">
        <f>d11B!X395</f>
        <v>0</v>
      </c>
      <c r="Y395" t="str">
        <f>d11B!Y395</f>
        <v>added age uncertainty based on LR04</v>
      </c>
      <c r="Z395">
        <f>d11B!Z395</f>
        <v>668</v>
      </c>
    </row>
    <row r="396" spans="1:26">
      <c r="A396" t="str">
        <f>d11B!A396</f>
        <v>boron isotopes</v>
      </c>
      <c r="B396" t="str">
        <f>d11B!B396</f>
        <v>Dyez</v>
      </c>
      <c r="C396">
        <f>d11B!C396</f>
        <v>2018</v>
      </c>
      <c r="D396" t="str">
        <f>d11B!D396</f>
        <v>10.1029/2018PA003349</v>
      </c>
      <c r="E396">
        <f>d11B!E396</f>
        <v>1499</v>
      </c>
      <c r="F396">
        <f>d11B!F396</f>
        <v>6</v>
      </c>
      <c r="G396">
        <f>d11B!G396</f>
        <v>6</v>
      </c>
      <c r="H396">
        <f>d11B!H396</f>
        <v>1.4990000000000001</v>
      </c>
      <c r="I396">
        <f>d11B!I396</f>
        <v>6.0000000000000001E-3</v>
      </c>
      <c r="J396">
        <f>d11B!J396</f>
        <v>6.0000000000000001E-3</v>
      </c>
      <c r="K396">
        <f>d11B!K396</f>
        <v>224.71700000000001</v>
      </c>
      <c r="L396">
        <f>d11B!L396</f>
        <v>25.487512824910901</v>
      </c>
      <c r="M396">
        <f>d11B!M396</f>
        <v>24.327566873816238</v>
      </c>
      <c r="N396" t="b">
        <f>d11B!N396</f>
        <v>0</v>
      </c>
      <c r="O396" t="b">
        <f>d11B!O396</f>
        <v>0</v>
      </c>
      <c r="P396" t="str">
        <f>d11B!P396</f>
        <v>NA</v>
      </c>
      <c r="Q396" t="str">
        <f>d11B!Q396</f>
        <v>NA</v>
      </c>
      <c r="R396" t="b">
        <f>d11B!R396</f>
        <v>1</v>
      </c>
      <c r="S396" t="str">
        <f>d11B!S396</f>
        <v>updated error calculation using per sample uncertainties</v>
      </c>
      <c r="T396" t="b">
        <f>d11B!T396</f>
        <v>1</v>
      </c>
      <c r="U396" t="b">
        <f>d11B!U396</f>
        <v>0</v>
      </c>
      <c r="V396" t="str">
        <f>d11B!V396</f>
        <v>NA</v>
      </c>
      <c r="W396" t="str">
        <f>d11B!W396</f>
        <v>NA</v>
      </c>
      <c r="X396" t="b">
        <f>d11B!X396</f>
        <v>0</v>
      </c>
      <c r="Y396" t="str">
        <f>d11B!Y396</f>
        <v>added age uncertainty based on LR04</v>
      </c>
      <c r="Z396">
        <f>d11B!Z396</f>
        <v>668</v>
      </c>
    </row>
    <row r="397" spans="1:26">
      <c r="A397" t="str">
        <f>d11B!A397</f>
        <v>boron isotopes</v>
      </c>
      <c r="B397" t="str">
        <f>d11B!B397</f>
        <v>Dyez</v>
      </c>
      <c r="C397">
        <f>d11B!C397</f>
        <v>2018</v>
      </c>
      <c r="D397" t="str">
        <f>d11B!D397</f>
        <v>10.1029/2018PA003349</v>
      </c>
      <c r="E397">
        <f>d11B!E397</f>
        <v>1539</v>
      </c>
      <c r="F397">
        <f>d11B!F397</f>
        <v>6</v>
      </c>
      <c r="G397">
        <f>d11B!G397</f>
        <v>6</v>
      </c>
      <c r="H397">
        <f>d11B!H397</f>
        <v>1.5389999999999999</v>
      </c>
      <c r="I397">
        <f>d11B!I397</f>
        <v>6.0000000000000001E-3</v>
      </c>
      <c r="J397">
        <f>d11B!J397</f>
        <v>6.0000000000000001E-3</v>
      </c>
      <c r="K397">
        <f>d11B!K397</f>
        <v>225.37799999999999</v>
      </c>
      <c r="L397">
        <f>d11B!L397</f>
        <v>25.656373243309389</v>
      </c>
      <c r="M397">
        <f>d11B!M397</f>
        <v>24.468310587369903</v>
      </c>
      <c r="N397" t="b">
        <f>d11B!N397</f>
        <v>0</v>
      </c>
      <c r="O397" t="b">
        <f>d11B!O397</f>
        <v>0</v>
      </c>
      <c r="P397" t="str">
        <f>d11B!P397</f>
        <v>NA</v>
      </c>
      <c r="Q397" t="str">
        <f>d11B!Q397</f>
        <v>NA</v>
      </c>
      <c r="R397" t="b">
        <f>d11B!R397</f>
        <v>1</v>
      </c>
      <c r="S397" t="str">
        <f>d11B!S397</f>
        <v>updated error calculation using per sample uncertainties</v>
      </c>
      <c r="T397" t="b">
        <f>d11B!T397</f>
        <v>1</v>
      </c>
      <c r="U397" t="b">
        <f>d11B!U397</f>
        <v>0</v>
      </c>
      <c r="V397" t="str">
        <f>d11B!V397</f>
        <v>NA</v>
      </c>
      <c r="W397" t="str">
        <f>d11B!W397</f>
        <v>NA</v>
      </c>
      <c r="X397" t="b">
        <f>d11B!X397</f>
        <v>0</v>
      </c>
      <c r="Y397" t="str">
        <f>d11B!Y397</f>
        <v>added age uncertainty based on LR04</v>
      </c>
      <c r="Z397">
        <f>d11B!Z397</f>
        <v>668</v>
      </c>
    </row>
    <row r="398" spans="1:26">
      <c r="A398" t="str">
        <f>d11B!A398</f>
        <v>boron isotopes</v>
      </c>
      <c r="B398" t="str">
        <f>d11B!B398</f>
        <v>Dyez</v>
      </c>
      <c r="C398">
        <f>d11B!C398</f>
        <v>2018</v>
      </c>
      <c r="D398" t="str">
        <f>d11B!D398</f>
        <v>10.1029/2018PA003349</v>
      </c>
      <c r="E398">
        <f>d11B!E398</f>
        <v>1541.3</v>
      </c>
      <c r="F398">
        <f>d11B!F398</f>
        <v>6</v>
      </c>
      <c r="G398">
        <f>d11B!G398</f>
        <v>6</v>
      </c>
      <c r="H398">
        <f>d11B!H398</f>
        <v>1.5412999999999999</v>
      </c>
      <c r="I398">
        <f>d11B!I398</f>
        <v>6.0000000000000001E-3</v>
      </c>
      <c r="J398">
        <f>d11B!J398</f>
        <v>6.0000000000000001E-3</v>
      </c>
      <c r="K398">
        <f>d11B!K398</f>
        <v>227.42599999999999</v>
      </c>
      <c r="L398">
        <f>d11B!L398</f>
        <v>24.819648788812501</v>
      </c>
      <c r="M398">
        <f>d11B!M398</f>
        <v>23.717004532613277</v>
      </c>
      <c r="N398" t="b">
        <f>d11B!N398</f>
        <v>0</v>
      </c>
      <c r="O398" t="b">
        <f>d11B!O398</f>
        <v>0</v>
      </c>
      <c r="P398" t="str">
        <f>d11B!P398</f>
        <v>NA</v>
      </c>
      <c r="Q398" t="str">
        <f>d11B!Q398</f>
        <v>NA</v>
      </c>
      <c r="R398" t="b">
        <f>d11B!R398</f>
        <v>1</v>
      </c>
      <c r="S398" t="str">
        <f>d11B!S398</f>
        <v>updated error calculation using per sample uncertainties</v>
      </c>
      <c r="T398" t="b">
        <f>d11B!T398</f>
        <v>1</v>
      </c>
      <c r="U398" t="b">
        <f>d11B!U398</f>
        <v>0</v>
      </c>
      <c r="V398" t="str">
        <f>d11B!V398</f>
        <v>NA</v>
      </c>
      <c r="W398" t="str">
        <f>d11B!W398</f>
        <v>NA</v>
      </c>
      <c r="X398" t="b">
        <f>d11B!X398</f>
        <v>0</v>
      </c>
      <c r="Y398" t="str">
        <f>d11B!Y398</f>
        <v>added age uncertainty based on LR04</v>
      </c>
      <c r="Z398">
        <f>d11B!Z398</f>
        <v>668</v>
      </c>
    </row>
    <row r="399" spans="1:26">
      <c r="A399" t="str">
        <f>d11B!A399</f>
        <v>boron isotopes</v>
      </c>
      <c r="B399" t="str">
        <f>d11B!B399</f>
        <v>Dyez</v>
      </c>
      <c r="C399">
        <f>d11B!C399</f>
        <v>2018</v>
      </c>
      <c r="D399" t="str">
        <f>d11B!D399</f>
        <v>10.1029/2018PA003349</v>
      </c>
      <c r="E399">
        <f>d11B!E399</f>
        <v>1542.3</v>
      </c>
      <c r="F399">
        <f>d11B!F399</f>
        <v>6</v>
      </c>
      <c r="G399">
        <f>d11B!G399</f>
        <v>6</v>
      </c>
      <c r="H399">
        <f>d11B!H399</f>
        <v>1.5423</v>
      </c>
      <c r="I399">
        <f>d11B!I399</f>
        <v>6.0000000000000001E-3</v>
      </c>
      <c r="J399">
        <f>d11B!J399</f>
        <v>6.0000000000000001E-3</v>
      </c>
      <c r="K399">
        <f>d11B!K399</f>
        <v>278.44299999999998</v>
      </c>
      <c r="L399">
        <f>d11B!L399</f>
        <v>33.027710320275055</v>
      </c>
      <c r="M399">
        <f>d11B!M399</f>
        <v>31.203055715746764</v>
      </c>
      <c r="N399" t="b">
        <f>d11B!N399</f>
        <v>0</v>
      </c>
      <c r="O399" t="b">
        <f>d11B!O399</f>
        <v>0</v>
      </c>
      <c r="P399" t="str">
        <f>d11B!P399</f>
        <v>NA</v>
      </c>
      <c r="Q399" t="str">
        <f>d11B!Q399</f>
        <v>NA</v>
      </c>
      <c r="R399" t="b">
        <f>d11B!R399</f>
        <v>1</v>
      </c>
      <c r="S399" t="str">
        <f>d11B!S399</f>
        <v>updated error calculation using per sample uncertainties</v>
      </c>
      <c r="T399" t="b">
        <f>d11B!T399</f>
        <v>1</v>
      </c>
      <c r="U399" t="b">
        <f>d11B!U399</f>
        <v>0</v>
      </c>
      <c r="V399" t="str">
        <f>d11B!V399</f>
        <v>NA</v>
      </c>
      <c r="W399" t="str">
        <f>d11B!W399</f>
        <v>NA</v>
      </c>
      <c r="X399" t="b">
        <f>d11B!X399</f>
        <v>0</v>
      </c>
      <c r="Y399" t="str">
        <f>d11B!Y399</f>
        <v>added age uncertainty based on LR04</v>
      </c>
      <c r="Z399">
        <f>d11B!Z399</f>
        <v>668</v>
      </c>
    </row>
    <row r="400" spans="1:26">
      <c r="A400" t="str">
        <f>d11B!A400</f>
        <v>boron isotopes</v>
      </c>
      <c r="B400" t="str">
        <f>d11B!B400</f>
        <v>Dyez</v>
      </c>
      <c r="C400">
        <f>d11B!C400</f>
        <v>2018</v>
      </c>
      <c r="D400" t="str">
        <f>d11B!D400</f>
        <v>10.1029/2018PA003349</v>
      </c>
      <c r="E400">
        <f>d11B!E400</f>
        <v>1574.1</v>
      </c>
      <c r="F400">
        <f>d11B!F400</f>
        <v>6</v>
      </c>
      <c r="G400">
        <f>d11B!G400</f>
        <v>6</v>
      </c>
      <c r="H400">
        <f>d11B!H400</f>
        <v>1.5740999999999998</v>
      </c>
      <c r="I400">
        <f>d11B!I400</f>
        <v>6.0000000000000001E-3</v>
      </c>
      <c r="J400">
        <f>d11B!J400</f>
        <v>6.0000000000000001E-3</v>
      </c>
      <c r="K400">
        <f>d11B!K400</f>
        <v>276.00599999999997</v>
      </c>
      <c r="L400">
        <f>d11B!L400</f>
        <v>36.056389919125351</v>
      </c>
      <c r="M400">
        <f>d11B!M400</f>
        <v>33.805099585713329</v>
      </c>
      <c r="N400" t="b">
        <f>d11B!N400</f>
        <v>0</v>
      </c>
      <c r="O400" t="b">
        <f>d11B!O400</f>
        <v>0</v>
      </c>
      <c r="P400" t="str">
        <f>d11B!P400</f>
        <v>NA</v>
      </c>
      <c r="Q400" t="str">
        <f>d11B!Q400</f>
        <v>NA</v>
      </c>
      <c r="R400" t="b">
        <f>d11B!R400</f>
        <v>1</v>
      </c>
      <c r="S400" t="str">
        <f>d11B!S400</f>
        <v>updated error calculation using per sample uncertainties</v>
      </c>
      <c r="T400" t="b">
        <f>d11B!T400</f>
        <v>1</v>
      </c>
      <c r="U400" t="b">
        <f>d11B!U400</f>
        <v>0</v>
      </c>
      <c r="V400" t="str">
        <f>d11B!V400</f>
        <v>NA</v>
      </c>
      <c r="W400" t="str">
        <f>d11B!W400</f>
        <v>NA</v>
      </c>
      <c r="X400" t="b">
        <f>d11B!X400</f>
        <v>0</v>
      </c>
      <c r="Y400" t="str">
        <f>d11B!Y400</f>
        <v>added age uncertainty based on LR04</v>
      </c>
      <c r="Z400">
        <f>d11B!Z400</f>
        <v>668</v>
      </c>
    </row>
    <row r="401" spans="1:26">
      <c r="A401" t="str">
        <f>d11B!A401</f>
        <v>boron isotopes</v>
      </c>
      <c r="B401" t="str">
        <f>d11B!B401</f>
        <v>Dyez</v>
      </c>
      <c r="C401">
        <f>d11B!C401</f>
        <v>2018</v>
      </c>
      <c r="D401" t="str">
        <f>d11B!D401</f>
        <v>10.1029/2018PA003349</v>
      </c>
      <c r="E401">
        <f>d11B!E401</f>
        <v>1577.4</v>
      </c>
      <c r="F401">
        <f>d11B!F401</f>
        <v>6</v>
      </c>
      <c r="G401">
        <f>d11B!G401</f>
        <v>6</v>
      </c>
      <c r="H401">
        <f>d11B!H401</f>
        <v>1.5774000000000001</v>
      </c>
      <c r="I401">
        <f>d11B!I401</f>
        <v>6.0000000000000001E-3</v>
      </c>
      <c r="J401">
        <f>d11B!J401</f>
        <v>6.0000000000000001E-3</v>
      </c>
      <c r="K401">
        <f>d11B!K401</f>
        <v>215.13</v>
      </c>
      <c r="L401">
        <f>d11B!L401</f>
        <v>23.510598886459725</v>
      </c>
      <c r="M401">
        <f>d11B!M401</f>
        <v>22.48798545890671</v>
      </c>
      <c r="N401" t="b">
        <f>d11B!N401</f>
        <v>0</v>
      </c>
      <c r="O401" t="b">
        <f>d11B!O401</f>
        <v>0</v>
      </c>
      <c r="P401" t="str">
        <f>d11B!P401</f>
        <v>NA</v>
      </c>
      <c r="Q401" t="str">
        <f>d11B!Q401</f>
        <v>NA</v>
      </c>
      <c r="R401" t="b">
        <f>d11B!R401</f>
        <v>1</v>
      </c>
      <c r="S401" t="str">
        <f>d11B!S401</f>
        <v>updated error calculation using per sample uncertainties</v>
      </c>
      <c r="T401" t="b">
        <f>d11B!T401</f>
        <v>1</v>
      </c>
      <c r="U401" t="b">
        <f>d11B!U401</f>
        <v>0</v>
      </c>
      <c r="V401" t="str">
        <f>d11B!V401</f>
        <v>NA</v>
      </c>
      <c r="W401" t="str">
        <f>d11B!W401</f>
        <v>NA</v>
      </c>
      <c r="X401" t="b">
        <f>d11B!X401</f>
        <v>0</v>
      </c>
      <c r="Y401" t="str">
        <f>d11B!Y401</f>
        <v>added age uncertainty based on LR04</v>
      </c>
      <c r="Z401">
        <f>d11B!Z401</f>
        <v>668</v>
      </c>
    </row>
    <row r="402" spans="1:26">
      <c r="A402" t="str">
        <f>d11B!A402</f>
        <v>boron isotopes</v>
      </c>
      <c r="B402" t="str">
        <f>d11B!B402</f>
        <v>Dyez</v>
      </c>
      <c r="C402">
        <f>d11B!C402</f>
        <v>2018</v>
      </c>
      <c r="D402" t="str">
        <f>d11B!D402</f>
        <v>10.1029/2018PA003349</v>
      </c>
      <c r="E402">
        <f>d11B!E402</f>
        <v>1616</v>
      </c>
      <c r="F402">
        <f>d11B!F402</f>
        <v>6</v>
      </c>
      <c r="G402">
        <f>d11B!G402</f>
        <v>6</v>
      </c>
      <c r="H402">
        <f>d11B!H402</f>
        <v>1.6160000000000001</v>
      </c>
      <c r="I402">
        <f>d11B!I402</f>
        <v>6.0000000000000001E-3</v>
      </c>
      <c r="J402">
        <f>d11B!J402</f>
        <v>6.0000000000000001E-3</v>
      </c>
      <c r="K402">
        <f>d11B!K402</f>
        <v>300.49599999999998</v>
      </c>
      <c r="L402">
        <f>d11B!L402</f>
        <v>36.354561900812456</v>
      </c>
      <c r="M402">
        <f>d11B!M402</f>
        <v>34.153236347379945</v>
      </c>
      <c r="N402" t="b">
        <f>d11B!N402</f>
        <v>0</v>
      </c>
      <c r="O402" t="b">
        <f>d11B!O402</f>
        <v>0</v>
      </c>
      <c r="P402" t="str">
        <f>d11B!P402</f>
        <v>NA</v>
      </c>
      <c r="Q402" t="str">
        <f>d11B!Q402</f>
        <v>NA</v>
      </c>
      <c r="R402" t="b">
        <f>d11B!R402</f>
        <v>1</v>
      </c>
      <c r="S402" t="str">
        <f>d11B!S402</f>
        <v>updated error calculation using per sample uncertainties</v>
      </c>
      <c r="T402" t="b">
        <f>d11B!T402</f>
        <v>1</v>
      </c>
      <c r="U402" t="b">
        <f>d11B!U402</f>
        <v>0</v>
      </c>
      <c r="V402" t="str">
        <f>d11B!V402</f>
        <v>NA</v>
      </c>
      <c r="W402" t="str">
        <f>d11B!W402</f>
        <v>NA</v>
      </c>
      <c r="X402" t="b">
        <f>d11B!X402</f>
        <v>0</v>
      </c>
      <c r="Y402" t="str">
        <f>d11B!Y402</f>
        <v>added age uncertainty based on LR04</v>
      </c>
      <c r="Z402">
        <f>d11B!Z402</f>
        <v>668</v>
      </c>
    </row>
    <row r="403" spans="1:26">
      <c r="A403" t="str">
        <f>d11B!A404</f>
        <v>boron isotopes</v>
      </c>
      <c r="B403" t="str">
        <f>d11B!B404</f>
        <v>Dyez</v>
      </c>
      <c r="C403">
        <f>d11B!C404</f>
        <v>2018</v>
      </c>
      <c r="D403" t="str">
        <f>d11B!D404</f>
        <v>10.1029/2018PA003349</v>
      </c>
      <c r="E403">
        <f>d11B!E404</f>
        <v>1648.7</v>
      </c>
      <c r="F403">
        <f>d11B!F404</f>
        <v>6</v>
      </c>
      <c r="G403">
        <f>d11B!G404</f>
        <v>6</v>
      </c>
      <c r="H403">
        <f>d11B!H404</f>
        <v>1.6487000000000001</v>
      </c>
      <c r="I403">
        <f>d11B!I404</f>
        <v>6.0000000000000001E-3</v>
      </c>
      <c r="J403">
        <f>d11B!J404</f>
        <v>6.0000000000000001E-3</v>
      </c>
      <c r="K403">
        <f>d11B!K404</f>
        <v>198.012</v>
      </c>
      <c r="L403">
        <f>d11B!L404</f>
        <v>22.541065036949778</v>
      </c>
      <c r="M403">
        <f>d11B!M404</f>
        <v>21.700927192173165</v>
      </c>
      <c r="N403" t="b">
        <f>d11B!N404</f>
        <v>0</v>
      </c>
      <c r="O403" t="b">
        <f>d11B!O404</f>
        <v>0</v>
      </c>
      <c r="P403" t="str">
        <f>d11B!P404</f>
        <v>NA</v>
      </c>
      <c r="Q403" t="str">
        <f>d11B!Q404</f>
        <v>NA</v>
      </c>
      <c r="R403" t="b">
        <f>d11B!R404</f>
        <v>1</v>
      </c>
      <c r="S403" t="str">
        <f>d11B!S404</f>
        <v>updated error calculation using per sample uncertainties</v>
      </c>
      <c r="T403" t="b">
        <f>d11B!T404</f>
        <v>1</v>
      </c>
      <c r="U403" t="b">
        <f>d11B!U404</f>
        <v>0</v>
      </c>
      <c r="V403" t="str">
        <f>d11B!V404</f>
        <v>NA</v>
      </c>
      <c r="W403" t="str">
        <f>d11B!W404</f>
        <v>NA</v>
      </c>
      <c r="X403" t="b">
        <f>d11B!X404</f>
        <v>0</v>
      </c>
      <c r="Y403" t="str">
        <f>d11B!Y404</f>
        <v>added age uncertainty based on LR04</v>
      </c>
      <c r="Z403">
        <f>d11B!Z403</f>
        <v>668</v>
      </c>
    </row>
    <row r="404" spans="1:26">
      <c r="A404" t="str">
        <f>d11B!A405</f>
        <v>boron isotopes</v>
      </c>
      <c r="B404" t="str">
        <f>d11B!B405</f>
        <v>Dyez</v>
      </c>
      <c r="C404">
        <f>d11B!C405</f>
        <v>2018</v>
      </c>
      <c r="D404" t="str">
        <f>d11B!D405</f>
        <v>10.1029/2018PA003349</v>
      </c>
      <c r="E404">
        <f>d11B!E405</f>
        <v>1659.5</v>
      </c>
      <c r="F404">
        <f>d11B!F405</f>
        <v>6</v>
      </c>
      <c r="G404">
        <f>d11B!G405</f>
        <v>6</v>
      </c>
      <c r="H404">
        <f>d11B!H405</f>
        <v>1.6595</v>
      </c>
      <c r="I404">
        <f>d11B!I405</f>
        <v>6.0000000000000001E-3</v>
      </c>
      <c r="J404">
        <f>d11B!J405</f>
        <v>6.0000000000000001E-3</v>
      </c>
      <c r="K404">
        <f>d11B!K405</f>
        <v>192.27199999999999</v>
      </c>
      <c r="L404">
        <f>d11B!L405</f>
        <v>31.694747829885014</v>
      </c>
      <c r="M404">
        <f>d11B!M405</f>
        <v>28.930396212288546</v>
      </c>
      <c r="N404" t="b">
        <f>d11B!N405</f>
        <v>0</v>
      </c>
      <c r="O404" t="b">
        <f>d11B!O405</f>
        <v>0</v>
      </c>
      <c r="P404" t="str">
        <f>d11B!P405</f>
        <v>NA</v>
      </c>
      <c r="Q404" t="str">
        <f>d11B!Q405</f>
        <v>NA</v>
      </c>
      <c r="R404" t="b">
        <f>d11B!R405</f>
        <v>1</v>
      </c>
      <c r="S404" t="str">
        <f>d11B!S405</f>
        <v>updated error calculation using per sample uncertainties</v>
      </c>
      <c r="T404" t="b">
        <f>d11B!T405</f>
        <v>1</v>
      </c>
      <c r="U404" t="b">
        <f>d11B!U405</f>
        <v>0</v>
      </c>
      <c r="V404" t="str">
        <f>d11B!V405</f>
        <v>NA</v>
      </c>
      <c r="W404" t="str">
        <f>d11B!W405</f>
        <v>NA</v>
      </c>
      <c r="X404" t="b">
        <f>d11B!X405</f>
        <v>0</v>
      </c>
      <c r="Y404" t="str">
        <f>d11B!Y405</f>
        <v>added age uncertainty based on LR04</v>
      </c>
      <c r="Z404">
        <f>d11B!Z404</f>
        <v>668</v>
      </c>
    </row>
    <row r="405" spans="1:26">
      <c r="A405" t="str">
        <f>d11B!A406</f>
        <v>boron isotopes</v>
      </c>
      <c r="B405" t="str">
        <f>d11B!B406</f>
        <v>Dyez</v>
      </c>
      <c r="C405">
        <f>d11B!C406</f>
        <v>2018</v>
      </c>
      <c r="D405" t="str">
        <f>d11B!D406</f>
        <v>10.1029/2018PA003349</v>
      </c>
      <c r="E405">
        <f>d11B!E406</f>
        <v>1698.5</v>
      </c>
      <c r="F405">
        <f>d11B!F406</f>
        <v>6</v>
      </c>
      <c r="G405">
        <f>d11B!G406</f>
        <v>6</v>
      </c>
      <c r="H405">
        <f>d11B!H406</f>
        <v>1.6984999999999999</v>
      </c>
      <c r="I405">
        <f>d11B!I406</f>
        <v>6.0000000000000001E-3</v>
      </c>
      <c r="J405">
        <f>d11B!J406</f>
        <v>6.0000000000000001E-3</v>
      </c>
      <c r="K405">
        <f>d11B!K406</f>
        <v>289.928</v>
      </c>
      <c r="L405">
        <f>d11B!L406</f>
        <v>34.913680427591714</v>
      </c>
      <c r="M405">
        <f>d11B!M406</f>
        <v>32.849673209942289</v>
      </c>
      <c r="N405" t="b">
        <f>d11B!N406</f>
        <v>0</v>
      </c>
      <c r="O405" t="b">
        <f>d11B!O406</f>
        <v>0</v>
      </c>
      <c r="P405" t="str">
        <f>d11B!P406</f>
        <v>NA</v>
      </c>
      <c r="Q405" t="str">
        <f>d11B!Q406</f>
        <v>NA</v>
      </c>
      <c r="R405" t="b">
        <f>d11B!R406</f>
        <v>1</v>
      </c>
      <c r="S405" t="str">
        <f>d11B!S406</f>
        <v>updated error calculation using per sample uncertainties</v>
      </c>
      <c r="T405" t="b">
        <f>d11B!T406</f>
        <v>1</v>
      </c>
      <c r="U405" t="b">
        <f>d11B!U406</f>
        <v>0</v>
      </c>
      <c r="V405" t="str">
        <f>d11B!V406</f>
        <v>NA</v>
      </c>
      <c r="W405" t="str">
        <f>d11B!W406</f>
        <v>NA</v>
      </c>
      <c r="X405" t="b">
        <f>d11B!X406</f>
        <v>0</v>
      </c>
      <c r="Y405" t="str">
        <f>d11B!Y406</f>
        <v>added age uncertainty based on LR04</v>
      </c>
      <c r="Z405">
        <f>d11B!Z405</f>
        <v>668</v>
      </c>
    </row>
    <row r="406" spans="1:26">
      <c r="A406" t="str">
        <f>d11B!A407</f>
        <v>boron isotopes</v>
      </c>
      <c r="B406" t="str">
        <f>d11B!B407</f>
        <v>Dyez</v>
      </c>
      <c r="C406">
        <f>d11B!C407</f>
        <v>2018</v>
      </c>
      <c r="D406" t="str">
        <f>d11B!D407</f>
        <v>10.1029/2018PA003349</v>
      </c>
      <c r="E406">
        <f>d11B!E407</f>
        <v>1753.1</v>
      </c>
      <c r="F406">
        <f>d11B!F407</f>
        <v>6</v>
      </c>
      <c r="G406">
        <f>d11B!G407</f>
        <v>6</v>
      </c>
      <c r="H406">
        <f>d11B!H407</f>
        <v>1.7530999999999999</v>
      </c>
      <c r="I406">
        <f>d11B!I407</f>
        <v>6.0000000000000001E-3</v>
      </c>
      <c r="J406">
        <f>d11B!J407</f>
        <v>6.0000000000000001E-3</v>
      </c>
      <c r="K406">
        <f>d11B!K407</f>
        <v>286.346</v>
      </c>
      <c r="L406">
        <f>d11B!L407</f>
        <v>33.462640974675004</v>
      </c>
      <c r="M406">
        <f>d11B!M407</f>
        <v>31.469735016361383</v>
      </c>
      <c r="N406" t="b">
        <f>d11B!N407</f>
        <v>0</v>
      </c>
      <c r="O406" t="b">
        <f>d11B!O407</f>
        <v>0</v>
      </c>
      <c r="P406" t="str">
        <f>d11B!P407</f>
        <v>NA</v>
      </c>
      <c r="Q406" t="str">
        <f>d11B!Q407</f>
        <v>NA</v>
      </c>
      <c r="R406" t="b">
        <f>d11B!R407</f>
        <v>1</v>
      </c>
      <c r="S406" t="str">
        <f>d11B!S407</f>
        <v>updated error calculation using per sample uncertainties</v>
      </c>
      <c r="T406" t="b">
        <f>d11B!T407</f>
        <v>1</v>
      </c>
      <c r="U406" t="b">
        <f>d11B!U407</f>
        <v>0</v>
      </c>
      <c r="V406" t="str">
        <f>d11B!V407</f>
        <v>NA</v>
      </c>
      <c r="W406" t="str">
        <f>d11B!W407</f>
        <v>NA</v>
      </c>
      <c r="X406" t="b">
        <f>d11B!X407</f>
        <v>0</v>
      </c>
      <c r="Y406" t="str">
        <f>d11B!Y407</f>
        <v>added age uncertainty based on LR04</v>
      </c>
      <c r="Z406">
        <f>d11B!Z406</f>
        <v>668</v>
      </c>
    </row>
    <row r="407" spans="1:26">
      <c r="A407" t="str">
        <f>d11B!A409</f>
        <v>boron isotopes</v>
      </c>
      <c r="B407" t="str">
        <f>d11B!B409</f>
        <v>Dyez</v>
      </c>
      <c r="C407">
        <f>d11B!C409</f>
        <v>2018</v>
      </c>
      <c r="D407" t="str">
        <f>d11B!D409</f>
        <v>10.1029/2018PA003349</v>
      </c>
      <c r="E407">
        <f>d11B!E409</f>
        <v>1779.6</v>
      </c>
      <c r="F407">
        <f>d11B!F409</f>
        <v>6</v>
      </c>
      <c r="G407">
        <f>d11B!G409</f>
        <v>6</v>
      </c>
      <c r="H407">
        <f>d11B!H409</f>
        <v>1.7795999999999998</v>
      </c>
      <c r="I407">
        <f>d11B!I409</f>
        <v>6.0000000000000001E-3</v>
      </c>
      <c r="J407">
        <f>d11B!J409</f>
        <v>6.0000000000000001E-3</v>
      </c>
      <c r="K407">
        <f>d11B!K409</f>
        <v>224.38300000000001</v>
      </c>
      <c r="L407">
        <f>d11B!L409</f>
        <v>25.633605657417746</v>
      </c>
      <c r="M407">
        <f>d11B!M409</f>
        <v>24.448100294296907</v>
      </c>
      <c r="N407" t="b">
        <f>d11B!N409</f>
        <v>0</v>
      </c>
      <c r="O407" t="b">
        <f>d11B!O409</f>
        <v>0</v>
      </c>
      <c r="P407" t="str">
        <f>d11B!P409</f>
        <v>NA</v>
      </c>
      <c r="Q407" t="str">
        <f>d11B!Q409</f>
        <v>NA</v>
      </c>
      <c r="R407" t="b">
        <f>d11B!R409</f>
        <v>1</v>
      </c>
      <c r="S407" t="str">
        <f>d11B!S409</f>
        <v>updated error calculation using per sample uncertainties</v>
      </c>
      <c r="T407" t="b">
        <f>d11B!T409</f>
        <v>1</v>
      </c>
      <c r="U407" t="b">
        <f>d11B!U409</f>
        <v>0</v>
      </c>
      <c r="V407" t="str">
        <f>d11B!V409</f>
        <v>NA</v>
      </c>
      <c r="W407" t="str">
        <f>d11B!W409</f>
        <v>NA</v>
      </c>
      <c r="X407" t="b">
        <f>d11B!X409</f>
        <v>0</v>
      </c>
      <c r="Y407" t="str">
        <f>d11B!Y409</f>
        <v>added age uncertainty based on LR04</v>
      </c>
      <c r="Z407">
        <f>d11B!Z407</f>
        <v>668</v>
      </c>
    </row>
    <row r="408" spans="1:26">
      <c r="A408" t="str">
        <f>d11B!A410</f>
        <v>boron isotopes</v>
      </c>
      <c r="B408" t="str">
        <f>d11B!B410</f>
        <v>Dyez</v>
      </c>
      <c r="C408">
        <f>d11B!C410</f>
        <v>2018</v>
      </c>
      <c r="D408" t="str">
        <f>d11B!D410</f>
        <v>10.1029/2018PA003349</v>
      </c>
      <c r="E408">
        <f>d11B!E410</f>
        <v>1975.1320000000001</v>
      </c>
      <c r="F408">
        <f>d11B!F410</f>
        <v>6</v>
      </c>
      <c r="G408">
        <f>d11B!G410</f>
        <v>6</v>
      </c>
      <c r="H408">
        <f>d11B!H410</f>
        <v>1.9751320000000001</v>
      </c>
      <c r="I408">
        <f>d11B!I410</f>
        <v>6.0000000000000001E-3</v>
      </c>
      <c r="J408">
        <f>d11B!J410</f>
        <v>6.0000000000000001E-3</v>
      </c>
      <c r="K408">
        <f>d11B!K410</f>
        <v>202.18299999999999</v>
      </c>
      <c r="L408">
        <f>d11B!L410</f>
        <v>28.253168070147474</v>
      </c>
      <c r="M408">
        <f>d11B!M410</f>
        <v>27.39655540391891</v>
      </c>
      <c r="N408" t="b">
        <f>d11B!N410</f>
        <v>0</v>
      </c>
      <c r="O408" t="b">
        <f>d11B!O410</f>
        <v>0</v>
      </c>
      <c r="P408" t="str">
        <f>d11B!P410</f>
        <v>NA</v>
      </c>
      <c r="Q408" t="str">
        <f>d11B!Q410</f>
        <v>NA</v>
      </c>
      <c r="R408" t="b">
        <f>d11B!R410</f>
        <v>1</v>
      </c>
      <c r="S408" t="str">
        <f>d11B!S410</f>
        <v>updated error calculation using per sample uncertainties</v>
      </c>
      <c r="T408" t="b">
        <f>d11B!T410</f>
        <v>1</v>
      </c>
      <c r="U408" t="b">
        <f>d11B!U410</f>
        <v>0</v>
      </c>
      <c r="V408" t="str">
        <f>d11B!V410</f>
        <v>NA</v>
      </c>
      <c r="W408" t="str">
        <f>d11B!W410</f>
        <v>NA</v>
      </c>
      <c r="X408" t="b">
        <f>d11B!X410</f>
        <v>0</v>
      </c>
      <c r="Y408" t="str">
        <f>d11B!Y410</f>
        <v>added age uncertainty based on LR04</v>
      </c>
      <c r="Z408">
        <f>d11B!Z408</f>
        <v>668</v>
      </c>
    </row>
    <row r="409" spans="1:26">
      <c r="A409" t="str">
        <f>d11B!A411</f>
        <v>boron isotopes</v>
      </c>
      <c r="B409" t="str">
        <f>d11B!B411</f>
        <v>Dyez</v>
      </c>
      <c r="C409">
        <f>d11B!C411</f>
        <v>2018</v>
      </c>
      <c r="D409" t="str">
        <f>d11B!D411</f>
        <v>10.1029/2018PA003349</v>
      </c>
      <c r="E409">
        <f>d11B!E411</f>
        <v>2026.5419999999999</v>
      </c>
      <c r="F409">
        <f>d11B!F411</f>
        <v>6</v>
      </c>
      <c r="G409">
        <f>d11B!G411</f>
        <v>6</v>
      </c>
      <c r="H409">
        <f>d11B!H411</f>
        <v>2.0265420000000001</v>
      </c>
      <c r="I409">
        <f>d11B!I411</f>
        <v>6.0000000000000001E-3</v>
      </c>
      <c r="J409">
        <f>d11B!J411</f>
        <v>6.0000000000000001E-3</v>
      </c>
      <c r="K409">
        <f>d11B!K411</f>
        <v>234.18</v>
      </c>
      <c r="L409">
        <f>d11B!L411</f>
        <v>32.537508048404675</v>
      </c>
      <c r="M409">
        <f>d11B!M411</f>
        <v>31.458524981314717</v>
      </c>
      <c r="N409" t="b">
        <f>d11B!N411</f>
        <v>0</v>
      </c>
      <c r="O409" t="b">
        <f>d11B!O411</f>
        <v>0</v>
      </c>
      <c r="P409" t="str">
        <f>d11B!P411</f>
        <v>NA</v>
      </c>
      <c r="Q409" t="str">
        <f>d11B!Q411</f>
        <v>NA</v>
      </c>
      <c r="R409" t="b">
        <f>d11B!R411</f>
        <v>1</v>
      </c>
      <c r="S409" t="str">
        <f>d11B!S411</f>
        <v>updated error calculation using per sample uncertainties</v>
      </c>
      <c r="T409" t="b">
        <f>d11B!T411</f>
        <v>1</v>
      </c>
      <c r="U409" t="b">
        <f>d11B!U411</f>
        <v>0</v>
      </c>
      <c r="V409" t="str">
        <f>d11B!V411</f>
        <v>NA</v>
      </c>
      <c r="W409" t="str">
        <f>d11B!W411</f>
        <v>NA</v>
      </c>
      <c r="X409" t="b">
        <f>d11B!X411</f>
        <v>0</v>
      </c>
      <c r="Y409" t="str">
        <f>d11B!Y411</f>
        <v>added age uncertainty based on LR04</v>
      </c>
      <c r="Z409">
        <f>d11B!Z409</f>
        <v>668</v>
      </c>
    </row>
    <row r="410" spans="1:26">
      <c r="A410" t="str">
        <f>d11B!A412</f>
        <v>boron isotopes</v>
      </c>
      <c r="B410" t="str">
        <f>d11B!B412</f>
        <v>Dyez</v>
      </c>
      <c r="C410">
        <f>d11B!C412</f>
        <v>2018</v>
      </c>
      <c r="D410" t="str">
        <f>d11B!D412</f>
        <v>10.1029/2018PA003349</v>
      </c>
      <c r="E410">
        <f>d11B!E412</f>
        <v>2078.0945449999999</v>
      </c>
      <c r="F410">
        <f>d11B!F412</f>
        <v>6</v>
      </c>
      <c r="G410">
        <f>d11B!G412</f>
        <v>6</v>
      </c>
      <c r="H410">
        <f>d11B!H412</f>
        <v>2.0780945449999999</v>
      </c>
      <c r="I410">
        <f>d11B!I412</f>
        <v>6.0000000000000001E-3</v>
      </c>
      <c r="J410">
        <f>d11B!J412</f>
        <v>6.0000000000000001E-3</v>
      </c>
      <c r="K410">
        <f>d11B!K412</f>
        <v>208.18600000000001</v>
      </c>
      <c r="L410">
        <f>d11B!L412</f>
        <v>29.93649760743563</v>
      </c>
      <c r="M410">
        <f>d11B!M412</f>
        <v>28.903465086387158</v>
      </c>
      <c r="N410" t="b">
        <f>d11B!N412</f>
        <v>0</v>
      </c>
      <c r="O410" t="b">
        <f>d11B!O412</f>
        <v>0</v>
      </c>
      <c r="P410" t="str">
        <f>d11B!P412</f>
        <v>NA</v>
      </c>
      <c r="Q410" t="str">
        <f>d11B!Q412</f>
        <v>NA</v>
      </c>
      <c r="R410" t="b">
        <f>d11B!R412</f>
        <v>1</v>
      </c>
      <c r="S410" t="str">
        <f>d11B!S412</f>
        <v>updated error calculation using per sample uncertainties</v>
      </c>
      <c r="T410" t="b">
        <f>d11B!T412</f>
        <v>1</v>
      </c>
      <c r="U410" t="b">
        <f>d11B!U412</f>
        <v>0</v>
      </c>
      <c r="V410" t="str">
        <f>d11B!V412</f>
        <v>NA</v>
      </c>
      <c r="W410" t="str">
        <f>d11B!W412</f>
        <v>NA</v>
      </c>
      <c r="X410" t="b">
        <f>d11B!X412</f>
        <v>0</v>
      </c>
      <c r="Y410" t="str">
        <f>d11B!Y412</f>
        <v>added age uncertainty based on LR04</v>
      </c>
      <c r="Z410">
        <f>d11B!Z410</f>
        <v>999</v>
      </c>
    </row>
    <row r="411" spans="1:26">
      <c r="A411" t="str">
        <f>d11B!A413</f>
        <v>boron isotopes</v>
      </c>
      <c r="B411" t="str">
        <f>d11B!B413</f>
        <v>Dyez</v>
      </c>
      <c r="C411">
        <f>d11B!C413</f>
        <v>2018</v>
      </c>
      <c r="D411" t="str">
        <f>d11B!D413</f>
        <v>10.1029/2018PA003349</v>
      </c>
      <c r="E411">
        <f>d11B!E413</f>
        <v>2161.0079999999998</v>
      </c>
      <c r="F411">
        <f>d11B!F413</f>
        <v>6</v>
      </c>
      <c r="G411">
        <f>d11B!G413</f>
        <v>6</v>
      </c>
      <c r="H411">
        <f>d11B!H413</f>
        <v>2.1610079999999998</v>
      </c>
      <c r="I411">
        <f>d11B!I413</f>
        <v>6.0000000000000001E-3</v>
      </c>
      <c r="J411">
        <f>d11B!J413</f>
        <v>6.0000000000000001E-3</v>
      </c>
      <c r="K411">
        <f>d11B!K413</f>
        <v>194.71600000000001</v>
      </c>
      <c r="L411">
        <f>d11B!L413</f>
        <v>28.126813523753434</v>
      </c>
      <c r="M411">
        <f>d11B!M413</f>
        <v>27.22318098606409</v>
      </c>
      <c r="N411" t="b">
        <f>d11B!N413</f>
        <v>0</v>
      </c>
      <c r="O411" t="b">
        <f>d11B!O413</f>
        <v>0</v>
      </c>
      <c r="P411" t="str">
        <f>d11B!P413</f>
        <v>NA</v>
      </c>
      <c r="Q411" t="str">
        <f>d11B!Q413</f>
        <v>NA</v>
      </c>
      <c r="R411" t="b">
        <f>d11B!R413</f>
        <v>1</v>
      </c>
      <c r="S411" t="str">
        <f>d11B!S413</f>
        <v>updated error calculation using per sample uncertainties</v>
      </c>
      <c r="T411" t="b">
        <f>d11B!T413</f>
        <v>1</v>
      </c>
      <c r="U411" t="b">
        <f>d11B!U413</f>
        <v>0</v>
      </c>
      <c r="V411" t="str">
        <f>d11B!V413</f>
        <v>NA</v>
      </c>
      <c r="W411" t="str">
        <f>d11B!W413</f>
        <v>NA</v>
      </c>
      <c r="X411" t="b">
        <f>d11B!X413</f>
        <v>0</v>
      </c>
      <c r="Y411" t="str">
        <f>d11B!Y413</f>
        <v>added age uncertainty based on LR04</v>
      </c>
      <c r="Z411">
        <f>d11B!Z411</f>
        <v>999</v>
      </c>
    </row>
    <row r="412" spans="1:26">
      <c r="A412" t="str">
        <f>d11B!A414</f>
        <v>boron isotopes</v>
      </c>
      <c r="B412" t="str">
        <f>d11B!B414</f>
        <v>Dyez</v>
      </c>
      <c r="C412">
        <f>d11B!C414</f>
        <v>2018</v>
      </c>
      <c r="D412" t="str">
        <f>d11B!D414</f>
        <v>10.1029/2018PA003349</v>
      </c>
      <c r="E412">
        <f>d11B!E414</f>
        <v>2166.038</v>
      </c>
      <c r="F412">
        <f>d11B!F414</f>
        <v>6</v>
      </c>
      <c r="G412">
        <f>d11B!G414</f>
        <v>6</v>
      </c>
      <c r="H412">
        <f>d11B!H414</f>
        <v>2.1660379999999999</v>
      </c>
      <c r="I412">
        <f>d11B!I414</f>
        <v>6.0000000000000001E-3</v>
      </c>
      <c r="J412">
        <f>d11B!J414</f>
        <v>6.0000000000000001E-3</v>
      </c>
      <c r="K412">
        <f>d11B!K414</f>
        <v>299.13799999999998</v>
      </c>
      <c r="L412">
        <f>d11B!L414</f>
        <v>43.427995763102004</v>
      </c>
      <c r="M412">
        <f>d11B!M414</f>
        <v>41.224464399188925</v>
      </c>
      <c r="N412" t="b">
        <f>d11B!N414</f>
        <v>0</v>
      </c>
      <c r="O412" t="b">
        <f>d11B!O414</f>
        <v>0</v>
      </c>
      <c r="P412" t="str">
        <f>d11B!P414</f>
        <v>NA</v>
      </c>
      <c r="Q412" t="str">
        <f>d11B!Q414</f>
        <v>NA</v>
      </c>
      <c r="R412" t="b">
        <f>d11B!R414</f>
        <v>1</v>
      </c>
      <c r="S412" t="str">
        <f>d11B!S414</f>
        <v>updated error calculation using per sample uncertainties</v>
      </c>
      <c r="T412" t="b">
        <f>d11B!T414</f>
        <v>1</v>
      </c>
      <c r="U412" t="b">
        <f>d11B!U414</f>
        <v>0</v>
      </c>
      <c r="V412" t="str">
        <f>d11B!V414</f>
        <v>NA</v>
      </c>
      <c r="W412" t="str">
        <f>d11B!W414</f>
        <v>NA</v>
      </c>
      <c r="X412" t="b">
        <f>d11B!X414</f>
        <v>0</v>
      </c>
      <c r="Y412" t="str">
        <f>d11B!Y414</f>
        <v>added age uncertainty based on LR04</v>
      </c>
      <c r="Z412">
        <f>d11B!Z412</f>
        <v>999</v>
      </c>
    </row>
    <row r="413" spans="1:26">
      <c r="A413" t="str">
        <f>d11B!A415</f>
        <v>boron isotopes</v>
      </c>
      <c r="B413" t="str">
        <f>d11B!B415</f>
        <v>Dyez</v>
      </c>
      <c r="C413">
        <f>d11B!C415</f>
        <v>2018</v>
      </c>
      <c r="D413" t="str">
        <f>d11B!D415</f>
        <v>10.1029/2018PA003349</v>
      </c>
      <c r="E413">
        <f>d11B!E415</f>
        <v>2201.944</v>
      </c>
      <c r="F413">
        <f>d11B!F415</f>
        <v>6</v>
      </c>
      <c r="G413">
        <f>d11B!G415</f>
        <v>6</v>
      </c>
      <c r="H413">
        <f>d11B!H415</f>
        <v>2.2019440000000001</v>
      </c>
      <c r="I413">
        <f>d11B!I415</f>
        <v>6.0000000000000001E-3</v>
      </c>
      <c r="J413">
        <f>d11B!J415</f>
        <v>6.0000000000000001E-3</v>
      </c>
      <c r="K413">
        <f>d11B!K415</f>
        <v>307.60199999999998</v>
      </c>
      <c r="L413">
        <f>d11B!L415</f>
        <v>44.172442880148758</v>
      </c>
      <c r="M413">
        <f>d11B!M415</f>
        <v>41.849810835892612</v>
      </c>
      <c r="N413" t="b">
        <f>d11B!N415</f>
        <v>0</v>
      </c>
      <c r="O413" t="b">
        <f>d11B!O415</f>
        <v>0</v>
      </c>
      <c r="P413" t="str">
        <f>d11B!P415</f>
        <v>NA</v>
      </c>
      <c r="Q413" t="str">
        <f>d11B!Q415</f>
        <v>NA</v>
      </c>
      <c r="R413" t="b">
        <f>d11B!R415</f>
        <v>1</v>
      </c>
      <c r="S413" t="str">
        <f>d11B!S415</f>
        <v>updated error calculation using per sample uncertainties</v>
      </c>
      <c r="T413" t="b">
        <f>d11B!T415</f>
        <v>1</v>
      </c>
      <c r="U413" t="b">
        <f>d11B!U415</f>
        <v>0</v>
      </c>
      <c r="V413" t="str">
        <f>d11B!V415</f>
        <v>NA</v>
      </c>
      <c r="W413" t="str">
        <f>d11B!W415</f>
        <v>NA</v>
      </c>
      <c r="X413" t="b">
        <f>d11B!X415</f>
        <v>0</v>
      </c>
      <c r="Y413" t="str">
        <f>d11B!Y415</f>
        <v>added age uncertainty based on LR04</v>
      </c>
      <c r="Z413">
        <f>d11B!Z413</f>
        <v>999</v>
      </c>
    </row>
    <row r="414" spans="1:26">
      <c r="A414" t="str">
        <f>d11B!A416</f>
        <v>boron isotopes</v>
      </c>
      <c r="B414" t="str">
        <f>d11B!B416</f>
        <v>Dyez</v>
      </c>
      <c r="C414">
        <f>d11B!C416</f>
        <v>2018</v>
      </c>
      <c r="D414" t="str">
        <f>d11B!D416</f>
        <v>10.1029/2018PA003349</v>
      </c>
      <c r="E414">
        <f>d11B!E416</f>
        <v>2304.672</v>
      </c>
      <c r="F414">
        <f>d11B!F416</f>
        <v>6</v>
      </c>
      <c r="G414">
        <f>d11B!G416</f>
        <v>6</v>
      </c>
      <c r="H414">
        <f>d11B!H416</f>
        <v>2.3046720000000001</v>
      </c>
      <c r="I414">
        <f>d11B!I416</f>
        <v>6.0000000000000001E-3</v>
      </c>
      <c r="J414">
        <f>d11B!J416</f>
        <v>6.0000000000000001E-3</v>
      </c>
      <c r="K414">
        <f>d11B!K416</f>
        <v>210.26400000000001</v>
      </c>
      <c r="L414">
        <f>d11B!L416</f>
        <v>30.149195976012347</v>
      </c>
      <c r="M414">
        <f>d11B!M416</f>
        <v>29.13389791977724</v>
      </c>
      <c r="N414" t="b">
        <f>d11B!N416</f>
        <v>0</v>
      </c>
      <c r="O414" t="b">
        <f>d11B!O416</f>
        <v>0</v>
      </c>
      <c r="P414" t="str">
        <f>d11B!P416</f>
        <v>NA</v>
      </c>
      <c r="Q414" t="str">
        <f>d11B!Q416</f>
        <v>NA</v>
      </c>
      <c r="R414" t="b">
        <f>d11B!R416</f>
        <v>1</v>
      </c>
      <c r="S414" t="str">
        <f>d11B!S416</f>
        <v>updated error calculation using per sample uncertainties</v>
      </c>
      <c r="T414" t="b">
        <f>d11B!T416</f>
        <v>1</v>
      </c>
      <c r="U414" t="b">
        <f>d11B!U416</f>
        <v>0</v>
      </c>
      <c r="V414" t="str">
        <f>d11B!V416</f>
        <v>NA</v>
      </c>
      <c r="W414" t="str">
        <f>d11B!W416</f>
        <v>NA</v>
      </c>
      <c r="X414" t="b">
        <f>d11B!X416</f>
        <v>0</v>
      </c>
      <c r="Y414" t="str">
        <f>d11B!Y416</f>
        <v>added age uncertainty based on LR04</v>
      </c>
      <c r="Z414">
        <f>d11B!Z414</f>
        <v>999</v>
      </c>
    </row>
    <row r="415" spans="1:26">
      <c r="A415" t="str">
        <f>d11B!A417</f>
        <v>boron isotopes</v>
      </c>
      <c r="B415" t="str">
        <f>d11B!B417</f>
        <v>Dyez</v>
      </c>
      <c r="C415">
        <f>d11B!C417</f>
        <v>2018</v>
      </c>
      <c r="D415" t="str">
        <f>d11B!D417</f>
        <v>10.1029/2018PA003349</v>
      </c>
      <c r="E415">
        <f>d11B!E417</f>
        <v>2502.9360000000001</v>
      </c>
      <c r="F415">
        <f>d11B!F417</f>
        <v>6</v>
      </c>
      <c r="G415">
        <f>d11B!G417</f>
        <v>6</v>
      </c>
      <c r="H415">
        <f>d11B!H417</f>
        <v>2.502936</v>
      </c>
      <c r="I415">
        <f>d11B!I417</f>
        <v>6.0000000000000001E-3</v>
      </c>
      <c r="J415">
        <f>d11B!J417</f>
        <v>6.0000000000000001E-3</v>
      </c>
      <c r="K415">
        <f>d11B!K417</f>
        <v>289.31700000000001</v>
      </c>
      <c r="L415">
        <f>d11B!L417</f>
        <v>41.599614072729089</v>
      </c>
      <c r="M415">
        <f>d11B!M417</f>
        <v>39.641089086956228</v>
      </c>
      <c r="N415" t="b">
        <f>d11B!N417</f>
        <v>0</v>
      </c>
      <c r="O415" t="b">
        <f>d11B!O417</f>
        <v>0</v>
      </c>
      <c r="P415" t="str">
        <f>d11B!P417</f>
        <v>NA</v>
      </c>
      <c r="Q415" t="str">
        <f>d11B!Q417</f>
        <v>NA</v>
      </c>
      <c r="R415" t="b">
        <f>d11B!R417</f>
        <v>1</v>
      </c>
      <c r="S415" t="str">
        <f>d11B!S417</f>
        <v>updated error calculation using per sample uncertainties</v>
      </c>
      <c r="T415" t="b">
        <f>d11B!T417</f>
        <v>1</v>
      </c>
      <c r="U415" t="b">
        <f>d11B!U417</f>
        <v>0</v>
      </c>
      <c r="V415" t="str">
        <f>d11B!V417</f>
        <v>NA</v>
      </c>
      <c r="W415" t="str">
        <f>d11B!W417</f>
        <v>NA</v>
      </c>
      <c r="X415" t="b">
        <f>d11B!X417</f>
        <v>0</v>
      </c>
      <c r="Y415" t="str">
        <f>d11B!Y417</f>
        <v>added age uncertainty based on LR04</v>
      </c>
      <c r="Z415">
        <f>d11B!Z415</f>
        <v>999</v>
      </c>
    </row>
    <row r="416" spans="1:26">
      <c r="A416" t="str">
        <f>d11B!A418</f>
        <v>boron isotopes</v>
      </c>
      <c r="B416" t="str">
        <f>d11B!B418</f>
        <v>Dyez</v>
      </c>
      <c r="C416">
        <f>d11B!C418</f>
        <v>2018</v>
      </c>
      <c r="D416" t="str">
        <f>d11B!D418</f>
        <v>10.1029/2018PA003349</v>
      </c>
      <c r="E416">
        <f>d11B!E418</f>
        <v>2558.5770000000002</v>
      </c>
      <c r="F416">
        <f>d11B!F418</f>
        <v>6</v>
      </c>
      <c r="G416">
        <f>d11B!G418</f>
        <v>6</v>
      </c>
      <c r="H416">
        <f>d11B!H418</f>
        <v>2.5585770000000001</v>
      </c>
      <c r="I416">
        <f>d11B!I418</f>
        <v>6.0000000000000001E-3</v>
      </c>
      <c r="J416">
        <f>d11B!J418</f>
        <v>6.0000000000000001E-3</v>
      </c>
      <c r="K416">
        <f>d11B!K418</f>
        <v>242.64499999999998</v>
      </c>
      <c r="L416">
        <f>d11B!L418</f>
        <v>36.909229455516972</v>
      </c>
      <c r="M416">
        <f>d11B!M418</f>
        <v>35.296041251109131</v>
      </c>
      <c r="N416" t="b">
        <f>d11B!N418</f>
        <v>0</v>
      </c>
      <c r="O416" t="b">
        <f>d11B!O418</f>
        <v>0</v>
      </c>
      <c r="P416" t="str">
        <f>d11B!P418</f>
        <v>NA</v>
      </c>
      <c r="Q416" t="str">
        <f>d11B!Q418</f>
        <v>NA</v>
      </c>
      <c r="R416" t="b">
        <f>d11B!R418</f>
        <v>1</v>
      </c>
      <c r="S416" t="str">
        <f>d11B!S418</f>
        <v>updated error calculation using per sample uncertainties</v>
      </c>
      <c r="T416" t="b">
        <f>d11B!T418</f>
        <v>1</v>
      </c>
      <c r="U416" t="b">
        <f>d11B!U418</f>
        <v>0</v>
      </c>
      <c r="V416" t="str">
        <f>d11B!V418</f>
        <v>NA</v>
      </c>
      <c r="W416" t="str">
        <f>d11B!W418</f>
        <v>NA</v>
      </c>
      <c r="X416" t="b">
        <f>d11B!X418</f>
        <v>0</v>
      </c>
      <c r="Y416" t="str">
        <f>d11B!Y418</f>
        <v>added age uncertainty based on LR04</v>
      </c>
      <c r="Z416">
        <f>d11B!Z416</f>
        <v>999</v>
      </c>
    </row>
    <row r="417" spans="1:26">
      <c r="A417" t="str">
        <f>d11B!A419</f>
        <v>boron isotopes</v>
      </c>
      <c r="B417" t="str">
        <f>d11B!B419</f>
        <v>Dyez</v>
      </c>
      <c r="C417">
        <f>d11B!C419</f>
        <v>2018</v>
      </c>
      <c r="D417" t="str">
        <f>d11B!D419</f>
        <v>10.1029/2018PA003349</v>
      </c>
      <c r="E417">
        <f>d11B!E419</f>
        <v>2600.8620000000001</v>
      </c>
      <c r="F417">
        <f>d11B!F419</f>
        <v>6</v>
      </c>
      <c r="G417">
        <f>d11B!G419</f>
        <v>6</v>
      </c>
      <c r="H417">
        <f>d11B!H419</f>
        <v>2.6008620000000002</v>
      </c>
      <c r="I417">
        <f>d11B!I419</f>
        <v>6.0000000000000001E-3</v>
      </c>
      <c r="J417">
        <f>d11B!J419</f>
        <v>6.0000000000000001E-3</v>
      </c>
      <c r="K417">
        <f>d11B!K419</f>
        <v>201.37100000000001</v>
      </c>
      <c r="L417">
        <f>d11B!L419</f>
        <v>28.427863620047127</v>
      </c>
      <c r="M417">
        <f>d11B!M419</f>
        <v>27.505841161469689</v>
      </c>
      <c r="N417" t="b">
        <f>d11B!N419</f>
        <v>0</v>
      </c>
      <c r="O417" t="b">
        <f>d11B!O419</f>
        <v>0</v>
      </c>
      <c r="P417" t="str">
        <f>d11B!P419</f>
        <v>NA</v>
      </c>
      <c r="Q417" t="str">
        <f>d11B!Q419</f>
        <v>NA</v>
      </c>
      <c r="R417" t="b">
        <f>d11B!R419</f>
        <v>1</v>
      </c>
      <c r="S417" t="str">
        <f>d11B!S419</f>
        <v>updated error calculation using per sample uncertainties</v>
      </c>
      <c r="T417" t="b">
        <f>d11B!T419</f>
        <v>1</v>
      </c>
      <c r="U417" t="b">
        <f>d11B!U419</f>
        <v>0</v>
      </c>
      <c r="V417" t="str">
        <f>d11B!V419</f>
        <v>NA</v>
      </c>
      <c r="W417" t="str">
        <f>d11B!W419</f>
        <v>NA</v>
      </c>
      <c r="X417" t="b">
        <f>d11B!X419</f>
        <v>0</v>
      </c>
      <c r="Y417" t="str">
        <f>d11B!Y419</f>
        <v>added age uncertainty based on LR04</v>
      </c>
      <c r="Z417">
        <f>d11B!Z417</f>
        <v>999</v>
      </c>
    </row>
    <row r="418" spans="1:26">
      <c r="A418" t="str">
        <f>d11B!A420</f>
        <v>boron isotopes</v>
      </c>
      <c r="B418" t="str">
        <f>d11B!B420</f>
        <v>Dyez</v>
      </c>
      <c r="C418">
        <f>d11B!C420</f>
        <v>2018</v>
      </c>
      <c r="D418" t="str">
        <f>d11B!D420</f>
        <v>10.1029/2018PA003349</v>
      </c>
      <c r="E418">
        <f>d11B!E420</f>
        <v>2685.473</v>
      </c>
      <c r="F418">
        <f>d11B!F420</f>
        <v>6</v>
      </c>
      <c r="G418">
        <f>d11B!G420</f>
        <v>6</v>
      </c>
      <c r="H418">
        <f>d11B!H420</f>
        <v>2.685473</v>
      </c>
      <c r="I418">
        <f>d11B!I420</f>
        <v>6.0000000000000001E-3</v>
      </c>
      <c r="J418">
        <f>d11B!J420</f>
        <v>6.0000000000000001E-3</v>
      </c>
      <c r="K418">
        <f>d11B!K420</f>
        <v>195.24600000000001</v>
      </c>
      <c r="L418">
        <f>d11B!L420</f>
        <v>30.107167634966899</v>
      </c>
      <c r="M418">
        <f>d11B!M420</f>
        <v>28.898585968867092</v>
      </c>
      <c r="N418" t="b">
        <f>d11B!N420</f>
        <v>0</v>
      </c>
      <c r="O418" t="b">
        <f>d11B!O420</f>
        <v>0</v>
      </c>
      <c r="P418" t="str">
        <f>d11B!P420</f>
        <v>NA</v>
      </c>
      <c r="Q418" t="str">
        <f>d11B!Q420</f>
        <v>NA</v>
      </c>
      <c r="R418" t="b">
        <f>d11B!R420</f>
        <v>1</v>
      </c>
      <c r="S418" t="str">
        <f>d11B!S420</f>
        <v>updated error calculation using per sample uncertainties</v>
      </c>
      <c r="T418" t="b">
        <f>d11B!T420</f>
        <v>1</v>
      </c>
      <c r="U418" t="b">
        <f>d11B!U420</f>
        <v>0</v>
      </c>
      <c r="V418" t="str">
        <f>d11B!V420</f>
        <v>NA</v>
      </c>
      <c r="W418" t="str">
        <f>d11B!W420</f>
        <v>NA</v>
      </c>
      <c r="X418" t="b">
        <f>d11B!X420</f>
        <v>0</v>
      </c>
      <c r="Y418" t="str">
        <f>d11B!Y420</f>
        <v>added age uncertainty based on LR04</v>
      </c>
      <c r="Z418">
        <f>d11B!Z418</f>
        <v>999</v>
      </c>
    </row>
    <row r="419" spans="1:26">
      <c r="A419" t="str">
        <f>d11B!A421</f>
        <v>boron isotopes</v>
      </c>
      <c r="B419" t="str">
        <f>d11B!B421</f>
        <v>Dyez</v>
      </c>
      <c r="C419">
        <f>d11B!C421</f>
        <v>2018</v>
      </c>
      <c r="D419" t="str">
        <f>d11B!D421</f>
        <v>10.1029/2018PA003349</v>
      </c>
      <c r="E419">
        <f>d11B!E421</f>
        <v>2702.2249999999999</v>
      </c>
      <c r="F419">
        <f>d11B!F421</f>
        <v>6</v>
      </c>
      <c r="G419">
        <f>d11B!G421</f>
        <v>6</v>
      </c>
      <c r="H419">
        <f>d11B!H421</f>
        <v>2.7022249999999999</v>
      </c>
      <c r="I419">
        <f>d11B!I421</f>
        <v>6.0000000000000001E-3</v>
      </c>
      <c r="J419">
        <f>d11B!J421</f>
        <v>6.0000000000000001E-3</v>
      </c>
      <c r="K419">
        <f>d11B!K421</f>
        <v>278.58699999999999</v>
      </c>
      <c r="L419">
        <f>d11B!L421</f>
        <v>41.664488884420535</v>
      </c>
      <c r="M419">
        <f>d11B!M421</f>
        <v>39.545226955980382</v>
      </c>
      <c r="N419" t="b">
        <f>d11B!N421</f>
        <v>0</v>
      </c>
      <c r="O419" t="b">
        <f>d11B!O421</f>
        <v>0</v>
      </c>
      <c r="P419" t="str">
        <f>d11B!P421</f>
        <v>NA</v>
      </c>
      <c r="Q419" t="str">
        <f>d11B!Q421</f>
        <v>NA</v>
      </c>
      <c r="R419" t="b">
        <f>d11B!R421</f>
        <v>1</v>
      </c>
      <c r="S419" t="str">
        <f>d11B!S421</f>
        <v>updated error calculation using per sample uncertainties</v>
      </c>
      <c r="T419" t="b">
        <f>d11B!T421</f>
        <v>1</v>
      </c>
      <c r="U419" t="b">
        <f>d11B!U421</f>
        <v>0</v>
      </c>
      <c r="V419" t="str">
        <f>d11B!V421</f>
        <v>NA</v>
      </c>
      <c r="W419" t="str">
        <f>d11B!W421</f>
        <v>NA</v>
      </c>
      <c r="X419" t="b">
        <f>d11B!X421</f>
        <v>0</v>
      </c>
      <c r="Y419" t="str">
        <f>d11B!Y421</f>
        <v>added age uncertainty based on LR04</v>
      </c>
      <c r="Z419">
        <f>d11B!Z419</f>
        <v>999</v>
      </c>
    </row>
    <row r="420" spans="1:26">
      <c r="A420" t="str">
        <f>d11B!A422</f>
        <v>boron isotopes</v>
      </c>
      <c r="B420" t="str">
        <f>d11B!B422</f>
        <v>Dyez</v>
      </c>
      <c r="C420">
        <f>d11B!C422</f>
        <v>2018</v>
      </c>
      <c r="D420" t="str">
        <f>d11B!D422</f>
        <v>10.1029/2018PA003349</v>
      </c>
      <c r="E420">
        <f>d11B!E422</f>
        <v>2705.51</v>
      </c>
      <c r="F420">
        <f>d11B!F422</f>
        <v>6</v>
      </c>
      <c r="G420">
        <f>d11B!G422</f>
        <v>6</v>
      </c>
      <c r="H420">
        <f>d11B!H422</f>
        <v>2.7055100000000003</v>
      </c>
      <c r="I420">
        <f>d11B!I422</f>
        <v>6.0000000000000001E-3</v>
      </c>
      <c r="J420">
        <f>d11B!J422</f>
        <v>6.0000000000000001E-3</v>
      </c>
      <c r="K420">
        <f>d11B!K422</f>
        <v>267.91500000000002</v>
      </c>
      <c r="L420">
        <f>d11B!L422</f>
        <v>38.618289565955607</v>
      </c>
      <c r="M420">
        <f>d11B!M422</f>
        <v>36.876749517819547</v>
      </c>
      <c r="N420" t="b">
        <f>d11B!N422</f>
        <v>0</v>
      </c>
      <c r="O420" t="b">
        <f>d11B!O422</f>
        <v>0</v>
      </c>
      <c r="P420" t="str">
        <f>d11B!P422</f>
        <v>NA</v>
      </c>
      <c r="Q420" t="str">
        <f>d11B!Q422</f>
        <v>NA</v>
      </c>
      <c r="R420" t="b">
        <f>d11B!R422</f>
        <v>1</v>
      </c>
      <c r="S420" t="str">
        <f>d11B!S422</f>
        <v>updated error calculation using per sample uncertainties</v>
      </c>
      <c r="T420" t="b">
        <f>d11B!T422</f>
        <v>1</v>
      </c>
      <c r="U420" t="b">
        <f>d11B!U422</f>
        <v>0</v>
      </c>
      <c r="V420" t="str">
        <f>d11B!V422</f>
        <v>NA</v>
      </c>
      <c r="W420" t="str">
        <f>d11B!W422</f>
        <v>NA</v>
      </c>
      <c r="X420" t="b">
        <f>d11B!X422</f>
        <v>0</v>
      </c>
      <c r="Y420" t="str">
        <f>d11B!Y422</f>
        <v>added age uncertainty based on LR04</v>
      </c>
      <c r="Z420">
        <f>d11B!Z420</f>
        <v>999</v>
      </c>
    </row>
    <row r="421" spans="1:26">
      <c r="A421" t="str">
        <f>d11B!A423</f>
        <v>boron isotopes</v>
      </c>
      <c r="B421" t="str">
        <f>d11B!B423</f>
        <v>Dyez</v>
      </c>
      <c r="C421">
        <f>d11B!C423</f>
        <v>2018</v>
      </c>
      <c r="D421" t="str">
        <f>d11B!D423</f>
        <v>10.1029/2018PA003349</v>
      </c>
      <c r="E421">
        <f>d11B!E423</f>
        <v>2708.1120000000001</v>
      </c>
      <c r="F421">
        <f>d11B!F423</f>
        <v>6</v>
      </c>
      <c r="G421">
        <f>d11B!G423</f>
        <v>6</v>
      </c>
      <c r="H421">
        <f>d11B!H423</f>
        <v>2.7081120000000003</v>
      </c>
      <c r="I421">
        <f>d11B!I423</f>
        <v>6.0000000000000001E-3</v>
      </c>
      <c r="J421">
        <f>d11B!J423</f>
        <v>6.0000000000000001E-3</v>
      </c>
      <c r="K421">
        <f>d11B!K423</f>
        <v>223.797</v>
      </c>
      <c r="L421">
        <f>d11B!L423</f>
        <v>32.309394655424931</v>
      </c>
      <c r="M421">
        <f>d11B!M423</f>
        <v>31.11812537734238</v>
      </c>
      <c r="N421" t="b">
        <f>d11B!N423</f>
        <v>0</v>
      </c>
      <c r="O421" t="b">
        <f>d11B!O423</f>
        <v>0</v>
      </c>
      <c r="P421" t="str">
        <f>d11B!P423</f>
        <v>NA</v>
      </c>
      <c r="Q421" t="str">
        <f>d11B!Q423</f>
        <v>NA</v>
      </c>
      <c r="R421" t="b">
        <f>d11B!R423</f>
        <v>1</v>
      </c>
      <c r="S421" t="str">
        <f>d11B!S423</f>
        <v>updated error calculation using per sample uncertainties</v>
      </c>
      <c r="T421" t="b">
        <f>d11B!T423</f>
        <v>1</v>
      </c>
      <c r="U421" t="b">
        <f>d11B!U423</f>
        <v>0</v>
      </c>
      <c r="V421" t="str">
        <f>d11B!V423</f>
        <v>NA</v>
      </c>
      <c r="W421" t="str">
        <f>d11B!W423</f>
        <v>NA</v>
      </c>
      <c r="X421" t="b">
        <f>d11B!X423</f>
        <v>0</v>
      </c>
      <c r="Y421" t="str">
        <f>d11B!Y423</f>
        <v>added age uncertainty based on LR04</v>
      </c>
      <c r="Z421">
        <f>d11B!Z421</f>
        <v>999</v>
      </c>
    </row>
    <row r="422" spans="1:26">
      <c r="A422" t="str">
        <f>d11B!A424</f>
        <v>boron isotopes</v>
      </c>
      <c r="B422" t="str">
        <f>d11B!B424</f>
        <v>Dyez</v>
      </c>
      <c r="C422">
        <f>d11B!C424</f>
        <v>2018</v>
      </c>
      <c r="D422" t="str">
        <f>d11B!D424</f>
        <v>10.1029/2018PA003349</v>
      </c>
      <c r="E422">
        <f>d11B!E424</f>
        <v>2710.4639999999999</v>
      </c>
      <c r="F422">
        <f>d11B!F424</f>
        <v>6</v>
      </c>
      <c r="G422">
        <f>d11B!G424</f>
        <v>6</v>
      </c>
      <c r="H422">
        <f>d11B!H424</f>
        <v>2.710464</v>
      </c>
      <c r="I422">
        <f>d11B!I424</f>
        <v>6.0000000000000001E-3</v>
      </c>
      <c r="J422">
        <f>d11B!J424</f>
        <v>6.0000000000000001E-3</v>
      </c>
      <c r="K422">
        <f>d11B!K424</f>
        <v>287.53800000000001</v>
      </c>
      <c r="L422">
        <f>d11B!L424</f>
        <v>83.069538412103867</v>
      </c>
      <c r="M422">
        <f>d11B!M424</f>
        <v>68.022772289873643</v>
      </c>
      <c r="N422" t="b">
        <f>d11B!N424</f>
        <v>0</v>
      </c>
      <c r="O422" t="b">
        <f>d11B!O424</f>
        <v>0</v>
      </c>
      <c r="P422" t="str">
        <f>d11B!P424</f>
        <v>NA</v>
      </c>
      <c r="Q422" t="str">
        <f>d11B!Q424</f>
        <v>NA</v>
      </c>
      <c r="R422" t="b">
        <f>d11B!R424</f>
        <v>1</v>
      </c>
      <c r="S422" t="str">
        <f>d11B!S424</f>
        <v>updated error calculation using per sample uncertainties</v>
      </c>
      <c r="T422" t="b">
        <f>d11B!T424</f>
        <v>1</v>
      </c>
      <c r="U422" t="b">
        <f>d11B!U424</f>
        <v>0</v>
      </c>
      <c r="V422" t="str">
        <f>d11B!V424</f>
        <v>NA</v>
      </c>
      <c r="W422" t="str">
        <f>d11B!W424</f>
        <v>NA</v>
      </c>
      <c r="X422" t="b">
        <f>d11B!X424</f>
        <v>0</v>
      </c>
      <c r="Y422" t="str">
        <f>d11B!Y424</f>
        <v>added age uncertainty based on LR04</v>
      </c>
      <c r="Z422">
        <f>d11B!Z422</f>
        <v>999</v>
      </c>
    </row>
    <row r="423" spans="1:26">
      <c r="A423" t="str">
        <f>d11B!A425</f>
        <v>boron isotopes</v>
      </c>
      <c r="B423" t="str">
        <f>d11B!B425</f>
        <v>Dyez</v>
      </c>
      <c r="C423">
        <f>d11B!C425</f>
        <v>2018</v>
      </c>
      <c r="D423" t="str">
        <f>d11B!D425</f>
        <v>10.1029/2018PA003349</v>
      </c>
      <c r="E423">
        <f>d11B!E425</f>
        <v>2751.5639999999999</v>
      </c>
      <c r="F423">
        <f>d11B!F425</f>
        <v>6</v>
      </c>
      <c r="G423">
        <f>d11B!G425</f>
        <v>6</v>
      </c>
      <c r="H423">
        <f>d11B!H425</f>
        <v>2.7515639999999997</v>
      </c>
      <c r="I423">
        <f>d11B!I425</f>
        <v>6.0000000000000001E-3</v>
      </c>
      <c r="J423">
        <f>d11B!J425</f>
        <v>6.0000000000000001E-3</v>
      </c>
      <c r="K423">
        <f>d11B!K425</f>
        <v>251.12</v>
      </c>
      <c r="L423">
        <f>d11B!L425</f>
        <v>35.802164040739186</v>
      </c>
      <c r="M423">
        <f>d11B!M425</f>
        <v>34.36553551161397</v>
      </c>
      <c r="N423" t="b">
        <f>d11B!N425</f>
        <v>0</v>
      </c>
      <c r="O423" t="b">
        <f>d11B!O425</f>
        <v>0</v>
      </c>
      <c r="P423" t="str">
        <f>d11B!P425</f>
        <v>NA</v>
      </c>
      <c r="Q423" t="str">
        <f>d11B!Q425</f>
        <v>NA</v>
      </c>
      <c r="R423" t="b">
        <f>d11B!R425</f>
        <v>1</v>
      </c>
      <c r="S423" t="str">
        <f>d11B!S425</f>
        <v>updated error calculation using per sample uncertainties</v>
      </c>
      <c r="T423" t="b">
        <f>d11B!T425</f>
        <v>1</v>
      </c>
      <c r="U423" t="b">
        <f>d11B!U425</f>
        <v>0</v>
      </c>
      <c r="V423" t="str">
        <f>d11B!V425</f>
        <v>NA</v>
      </c>
      <c r="W423" t="str">
        <f>d11B!W425</f>
        <v>NA</v>
      </c>
      <c r="X423" t="b">
        <f>d11B!X425</f>
        <v>0</v>
      </c>
      <c r="Y423" t="str">
        <f>d11B!Y425</f>
        <v>added age uncertainty based on LR04</v>
      </c>
      <c r="Z423">
        <f>d11B!Z423</f>
        <v>999</v>
      </c>
    </row>
    <row r="424" spans="1:26">
      <c r="A424" t="str">
        <f>d11B!A426</f>
        <v>boron isotopes</v>
      </c>
      <c r="B424" t="str">
        <f>d11B!B426</f>
        <v>Dyez</v>
      </c>
      <c r="C424">
        <f>d11B!C426</f>
        <v>2018</v>
      </c>
      <c r="D424" t="str">
        <f>d11B!D426</f>
        <v>10.1029/2018PA003349</v>
      </c>
      <c r="E424">
        <f>d11B!E426</f>
        <v>2772.86</v>
      </c>
      <c r="F424">
        <f>d11B!F426</f>
        <v>6</v>
      </c>
      <c r="G424">
        <f>d11B!G426</f>
        <v>6</v>
      </c>
      <c r="H424">
        <f>d11B!H426</f>
        <v>2.7728600000000001</v>
      </c>
      <c r="I424">
        <f>d11B!I426</f>
        <v>6.0000000000000001E-3</v>
      </c>
      <c r="J424">
        <f>d11B!J426</f>
        <v>6.0000000000000001E-3</v>
      </c>
      <c r="K424">
        <f>d11B!K426</f>
        <v>292.798</v>
      </c>
      <c r="L424">
        <f>d11B!L426</f>
        <v>43.481272118004995</v>
      </c>
      <c r="M424">
        <f>d11B!M426</f>
        <v>41.091520098433932</v>
      </c>
      <c r="N424" t="b">
        <f>d11B!N426</f>
        <v>0</v>
      </c>
      <c r="O424" t="b">
        <f>d11B!O426</f>
        <v>0</v>
      </c>
      <c r="P424" t="str">
        <f>d11B!P426</f>
        <v>NA</v>
      </c>
      <c r="Q424" t="str">
        <f>d11B!Q426</f>
        <v>NA</v>
      </c>
      <c r="R424" t="b">
        <f>d11B!R426</f>
        <v>1</v>
      </c>
      <c r="S424" t="str">
        <f>d11B!S426</f>
        <v>updated error calculation using per sample uncertainties</v>
      </c>
      <c r="T424" t="b">
        <f>d11B!T426</f>
        <v>1</v>
      </c>
      <c r="U424" t="b">
        <f>d11B!U426</f>
        <v>0</v>
      </c>
      <c r="V424" t="str">
        <f>d11B!V426</f>
        <v>NA</v>
      </c>
      <c r="W424" t="str">
        <f>d11B!W426</f>
        <v>NA</v>
      </c>
      <c r="X424" t="b">
        <f>d11B!X426</f>
        <v>0</v>
      </c>
      <c r="Y424" t="str">
        <f>d11B!Y426</f>
        <v>added age uncertainty based on LR04</v>
      </c>
      <c r="Z424">
        <f>d11B!Z424</f>
        <v>999</v>
      </c>
    </row>
    <row r="425" spans="1:26">
      <c r="A425" t="str">
        <f>d11B!A427</f>
        <v>boron isotopes</v>
      </c>
      <c r="B425" t="str">
        <f>d11B!B427</f>
        <v>Dyez</v>
      </c>
      <c r="C425">
        <f>d11B!C427</f>
        <v>2018</v>
      </c>
      <c r="D425" t="str">
        <f>d11B!D427</f>
        <v>10.1029/2018PA003349</v>
      </c>
      <c r="E425">
        <f>d11B!E427</f>
        <v>2778.7179999999998</v>
      </c>
      <c r="F425">
        <f>d11B!F427</f>
        <v>6</v>
      </c>
      <c r="G425">
        <f>d11B!G427</f>
        <v>6</v>
      </c>
      <c r="H425">
        <f>d11B!H427</f>
        <v>2.778718</v>
      </c>
      <c r="I425">
        <f>d11B!I427</f>
        <v>6.0000000000000001E-3</v>
      </c>
      <c r="J425">
        <f>d11B!J427</f>
        <v>6.0000000000000001E-3</v>
      </c>
      <c r="K425">
        <f>d11B!K427</f>
        <v>332.97899999999998</v>
      </c>
      <c r="L425">
        <f>d11B!L427</f>
        <v>50.113971305415461</v>
      </c>
      <c r="M425">
        <f>d11B!M427</f>
        <v>46.979984738183951</v>
      </c>
      <c r="N425" t="b">
        <f>d11B!N427</f>
        <v>0</v>
      </c>
      <c r="O425" t="b">
        <f>d11B!O427</f>
        <v>0</v>
      </c>
      <c r="P425" t="str">
        <f>d11B!P427</f>
        <v>NA</v>
      </c>
      <c r="Q425" t="str">
        <f>d11B!Q427</f>
        <v>NA</v>
      </c>
      <c r="R425" t="b">
        <f>d11B!R427</f>
        <v>1</v>
      </c>
      <c r="S425" t="str">
        <f>d11B!S427</f>
        <v>updated error calculation using per sample uncertainties</v>
      </c>
      <c r="T425" t="b">
        <f>d11B!T427</f>
        <v>1</v>
      </c>
      <c r="U425" t="b">
        <f>d11B!U427</f>
        <v>0</v>
      </c>
      <c r="V425" t="str">
        <f>d11B!V427</f>
        <v>NA</v>
      </c>
      <c r="W425" t="str">
        <f>d11B!W427</f>
        <v>NA</v>
      </c>
      <c r="X425" t="b">
        <f>d11B!X427</f>
        <v>0</v>
      </c>
      <c r="Y425" t="str">
        <f>d11B!Y427</f>
        <v>added age uncertainty based on LR04</v>
      </c>
      <c r="Z425">
        <f>d11B!Z425</f>
        <v>999</v>
      </c>
    </row>
    <row r="426" spans="1:26">
      <c r="A426" t="str">
        <f>d11B!A428</f>
        <v>boron isotopes</v>
      </c>
      <c r="B426" t="str">
        <f>d11B!B428</f>
        <v>Dyez</v>
      </c>
      <c r="C426">
        <f>d11B!C428</f>
        <v>2018</v>
      </c>
      <c r="D426" t="str">
        <f>d11B!D428</f>
        <v>10.1029/2018PA003349</v>
      </c>
      <c r="E426">
        <f>d11B!E428</f>
        <v>2781.4140000000002</v>
      </c>
      <c r="F426">
        <f>d11B!F428</f>
        <v>6</v>
      </c>
      <c r="G426">
        <f>d11B!G428</f>
        <v>6</v>
      </c>
      <c r="H426">
        <f>d11B!H428</f>
        <v>2.7814140000000003</v>
      </c>
      <c r="I426">
        <f>d11B!I428</f>
        <v>6.0000000000000001E-3</v>
      </c>
      <c r="J426">
        <f>d11B!J428</f>
        <v>6.0000000000000001E-3</v>
      </c>
      <c r="K426">
        <f>d11B!K428</f>
        <v>274.61500000000001</v>
      </c>
      <c r="L426">
        <f>d11B!L428</f>
        <v>39.478662186046769</v>
      </c>
      <c r="M426">
        <f>d11B!M428</f>
        <v>37.721490386780857</v>
      </c>
      <c r="N426" t="b">
        <f>d11B!N428</f>
        <v>0</v>
      </c>
      <c r="O426" t="b">
        <f>d11B!O428</f>
        <v>0</v>
      </c>
      <c r="P426" t="str">
        <f>d11B!P428</f>
        <v>NA</v>
      </c>
      <c r="Q426" t="str">
        <f>d11B!Q428</f>
        <v>NA</v>
      </c>
      <c r="R426" t="b">
        <f>d11B!R428</f>
        <v>1</v>
      </c>
      <c r="S426" t="str">
        <f>d11B!S428</f>
        <v>updated error calculation using per sample uncertainties</v>
      </c>
      <c r="T426" t="b">
        <f>d11B!T428</f>
        <v>1</v>
      </c>
      <c r="U426" t="b">
        <f>d11B!U428</f>
        <v>0</v>
      </c>
      <c r="V426" t="str">
        <f>d11B!V428</f>
        <v>NA</v>
      </c>
      <c r="W426" t="str">
        <f>d11B!W428</f>
        <v>NA</v>
      </c>
      <c r="X426" t="b">
        <f>d11B!X428</f>
        <v>0</v>
      </c>
      <c r="Y426" t="str">
        <f>d11B!Y428</f>
        <v>added age uncertainty based on LR04</v>
      </c>
      <c r="Z426">
        <f>d11B!Z426</f>
        <v>999</v>
      </c>
    </row>
    <row r="427" spans="1:26">
      <c r="A427" t="str">
        <f>d11B!A429</f>
        <v>boron isotopes</v>
      </c>
      <c r="B427" t="str">
        <f>d11B!B429</f>
        <v>Dyez</v>
      </c>
      <c r="C427">
        <f>d11B!C429</f>
        <v>2018</v>
      </c>
      <c r="D427" t="str">
        <f>d11B!D429</f>
        <v>10.1029/2018PA003349</v>
      </c>
      <c r="E427">
        <f>d11B!E429</f>
        <v>2795.4850000000001</v>
      </c>
      <c r="F427">
        <f>d11B!F429</f>
        <v>6</v>
      </c>
      <c r="G427">
        <f>d11B!G429</f>
        <v>6</v>
      </c>
      <c r="H427">
        <f>d11B!H429</f>
        <v>2.7954850000000002</v>
      </c>
      <c r="I427">
        <f>d11B!I429</f>
        <v>6.0000000000000001E-3</v>
      </c>
      <c r="J427">
        <f>d11B!J429</f>
        <v>6.0000000000000001E-3</v>
      </c>
      <c r="K427">
        <f>d11B!K429</f>
        <v>263.95499999999998</v>
      </c>
      <c r="L427">
        <f>d11B!L429</f>
        <v>38.550838123184874</v>
      </c>
      <c r="M427">
        <f>d11B!M429</f>
        <v>36.885134539540431</v>
      </c>
      <c r="N427" t="b">
        <f>d11B!N429</f>
        <v>0</v>
      </c>
      <c r="O427" t="b">
        <f>d11B!O429</f>
        <v>0</v>
      </c>
      <c r="P427" t="str">
        <f>d11B!P429</f>
        <v>NA</v>
      </c>
      <c r="Q427" t="str">
        <f>d11B!Q429</f>
        <v>NA</v>
      </c>
      <c r="R427" t="b">
        <f>d11B!R429</f>
        <v>1</v>
      </c>
      <c r="S427" t="str">
        <f>d11B!S429</f>
        <v>updated error calculation using per sample uncertainties</v>
      </c>
      <c r="T427" t="b">
        <f>d11B!T429</f>
        <v>1</v>
      </c>
      <c r="U427" t="b">
        <f>d11B!U429</f>
        <v>0</v>
      </c>
      <c r="V427" t="str">
        <f>d11B!V429</f>
        <v>NA</v>
      </c>
      <c r="W427" t="str">
        <f>d11B!W429</f>
        <v>NA</v>
      </c>
      <c r="X427" t="b">
        <f>d11B!X429</f>
        <v>0</v>
      </c>
      <c r="Y427" t="str">
        <f>d11B!Y429</f>
        <v>added age uncertainty based on LR04</v>
      </c>
      <c r="Z427">
        <f>d11B!Z427</f>
        <v>999</v>
      </c>
    </row>
    <row r="428" spans="1:26">
      <c r="A428" t="str">
        <f>d11B!A430</f>
        <v>boron isotopes</v>
      </c>
      <c r="B428" t="str">
        <f>d11B!B430</f>
        <v>Dyez</v>
      </c>
      <c r="C428">
        <f>d11B!C430</f>
        <v>2018</v>
      </c>
      <c r="D428" t="str">
        <f>d11B!D430</f>
        <v>10.1029/2018PA003349</v>
      </c>
      <c r="E428">
        <f>d11B!E430</f>
        <v>2918.768</v>
      </c>
      <c r="F428">
        <f>d11B!F430</f>
        <v>6</v>
      </c>
      <c r="G428">
        <f>d11B!G430</f>
        <v>6</v>
      </c>
      <c r="H428">
        <f>d11B!H430</f>
        <v>2.918768</v>
      </c>
      <c r="I428">
        <f>d11B!I430</f>
        <v>6.0000000000000001E-3</v>
      </c>
      <c r="J428">
        <f>d11B!J430</f>
        <v>6.0000000000000001E-3</v>
      </c>
      <c r="K428">
        <f>d11B!K430</f>
        <v>221.328</v>
      </c>
      <c r="L428">
        <f>d11B!L430</f>
        <v>32.390394563820927</v>
      </c>
      <c r="M428">
        <f>d11B!M430</f>
        <v>31.127179746967137</v>
      </c>
      <c r="N428" t="b">
        <f>d11B!N430</f>
        <v>0</v>
      </c>
      <c r="O428" t="b">
        <f>d11B!O430</f>
        <v>0</v>
      </c>
      <c r="P428" t="str">
        <f>d11B!P430</f>
        <v>NA</v>
      </c>
      <c r="Q428" t="str">
        <f>d11B!Q430</f>
        <v>NA</v>
      </c>
      <c r="R428" t="b">
        <f>d11B!R430</f>
        <v>1</v>
      </c>
      <c r="S428" t="str">
        <f>d11B!S430</f>
        <v>updated error calculation using per sample uncertainties</v>
      </c>
      <c r="T428" t="b">
        <f>d11B!T430</f>
        <v>1</v>
      </c>
      <c r="U428" t="b">
        <f>d11B!U430</f>
        <v>0</v>
      </c>
      <c r="V428" t="str">
        <f>d11B!V430</f>
        <v>NA</v>
      </c>
      <c r="W428" t="str">
        <f>d11B!W430</f>
        <v>NA</v>
      </c>
      <c r="X428" t="b">
        <f>d11B!X430</f>
        <v>0</v>
      </c>
      <c r="Y428" t="str">
        <f>d11B!Y430</f>
        <v>added age uncertainty based on LR04</v>
      </c>
      <c r="Z428">
        <f>d11B!Z428</f>
        <v>999</v>
      </c>
    </row>
    <row r="429" spans="1:26">
      <c r="A429" t="str">
        <f>d11B!A431</f>
        <v>boron isotopes</v>
      </c>
      <c r="B429" t="str">
        <f>d11B!B431</f>
        <v>Dyez</v>
      </c>
      <c r="C429">
        <f>d11B!C431</f>
        <v>2018</v>
      </c>
      <c r="D429" t="str">
        <f>d11B!D431</f>
        <v>10.1029/2018PA003349</v>
      </c>
      <c r="E429">
        <f>d11B!E431</f>
        <v>3000.5720000000001</v>
      </c>
      <c r="F429">
        <f>d11B!F431</f>
        <v>15</v>
      </c>
      <c r="G429">
        <f>d11B!G431</f>
        <v>15</v>
      </c>
      <c r="H429">
        <f>d11B!H431</f>
        <v>3.000572</v>
      </c>
      <c r="I429">
        <f>d11B!I431</f>
        <v>1.4999999999999999E-2</v>
      </c>
      <c r="J429">
        <f>d11B!J431</f>
        <v>1.4999999999999999E-2</v>
      </c>
      <c r="K429">
        <f>d11B!K431</f>
        <v>301.31799999999998</v>
      </c>
      <c r="L429">
        <f>d11B!L431</f>
        <v>45.631319902014681</v>
      </c>
      <c r="M429">
        <f>d11B!M431</f>
        <v>42.874671578917038</v>
      </c>
      <c r="N429" t="b">
        <f>d11B!N431</f>
        <v>0</v>
      </c>
      <c r="O429" t="b">
        <f>d11B!O431</f>
        <v>0</v>
      </c>
      <c r="P429" t="str">
        <f>d11B!P431</f>
        <v>NA</v>
      </c>
      <c r="Q429" t="str">
        <f>d11B!Q431</f>
        <v>NA</v>
      </c>
      <c r="R429" t="b">
        <f>d11B!R431</f>
        <v>1</v>
      </c>
      <c r="S429" t="str">
        <f>d11B!S431</f>
        <v>updated error calculation using per sample uncertainties</v>
      </c>
      <c r="T429" t="b">
        <f>d11B!T431</f>
        <v>1</v>
      </c>
      <c r="U429" t="b">
        <f>d11B!U431</f>
        <v>0</v>
      </c>
      <c r="V429" t="str">
        <f>d11B!V431</f>
        <v>NA</v>
      </c>
      <c r="W429" t="str">
        <f>d11B!W431</f>
        <v>NA</v>
      </c>
      <c r="X429" t="b">
        <f>d11B!X431</f>
        <v>0</v>
      </c>
      <c r="Y429" t="str">
        <f>d11B!Y431</f>
        <v>added age uncertainty based on LR04</v>
      </c>
      <c r="Z429">
        <f>d11B!Z429</f>
        <v>999</v>
      </c>
    </row>
    <row r="430" spans="1:26">
      <c r="A430" t="str">
        <f>d11B!A432</f>
        <v>boron isotopes</v>
      </c>
      <c r="B430" t="str">
        <f>d11B!B432</f>
        <v>Dyez</v>
      </c>
      <c r="C430">
        <f>d11B!C432</f>
        <v>2018</v>
      </c>
      <c r="D430" t="str">
        <f>d11B!D432</f>
        <v>10.1029/2018PA003349</v>
      </c>
      <c r="E430">
        <f>d11B!E432</f>
        <v>3073.9160000000002</v>
      </c>
      <c r="F430">
        <f>d11B!F432</f>
        <v>15</v>
      </c>
      <c r="G430">
        <f>d11B!G432</f>
        <v>15</v>
      </c>
      <c r="H430">
        <f>d11B!H432</f>
        <v>3.0739160000000001</v>
      </c>
      <c r="I430">
        <f>d11B!I432</f>
        <v>1.4999999999999999E-2</v>
      </c>
      <c r="J430">
        <f>d11B!J432</f>
        <v>1.4999999999999999E-2</v>
      </c>
      <c r="K430">
        <f>d11B!K432</f>
        <v>246.18200000000002</v>
      </c>
      <c r="L430">
        <f>d11B!L432</f>
        <v>35.707295389037768</v>
      </c>
      <c r="M430">
        <f>d11B!M432</f>
        <v>34.160480968510996</v>
      </c>
      <c r="N430" t="b">
        <f>d11B!N432</f>
        <v>0</v>
      </c>
      <c r="O430" t="b">
        <f>d11B!O432</f>
        <v>0</v>
      </c>
      <c r="P430" t="str">
        <f>d11B!P432</f>
        <v>NA</v>
      </c>
      <c r="Q430" t="str">
        <f>d11B!Q432</f>
        <v>NA</v>
      </c>
      <c r="R430" t="b">
        <f>d11B!R432</f>
        <v>1</v>
      </c>
      <c r="S430" t="str">
        <f>d11B!S432</f>
        <v>updated error calculation using per sample uncertainties</v>
      </c>
      <c r="T430" t="b">
        <f>d11B!T432</f>
        <v>1</v>
      </c>
      <c r="U430" t="b">
        <f>d11B!U432</f>
        <v>0</v>
      </c>
      <c r="V430" t="str">
        <f>d11B!V432</f>
        <v>NA</v>
      </c>
      <c r="W430" t="str">
        <f>d11B!W432</f>
        <v>NA</v>
      </c>
      <c r="X430" t="b">
        <f>d11B!X432</f>
        <v>0</v>
      </c>
      <c r="Y430" t="str">
        <f>d11B!Y432</f>
        <v>added age uncertainty based on LR04</v>
      </c>
      <c r="Z430">
        <f>d11B!Z430</f>
        <v>999</v>
      </c>
    </row>
    <row r="431" spans="1:26">
      <c r="A431" t="str">
        <f>d11B!A433</f>
        <v>boron isotopes</v>
      </c>
      <c r="B431" t="str">
        <f>d11B!B433</f>
        <v>Dyez</v>
      </c>
      <c r="C431">
        <f>d11B!C433</f>
        <v>2018</v>
      </c>
      <c r="D431" t="str">
        <f>d11B!D433</f>
        <v>10.1029/2018PA003349</v>
      </c>
      <c r="E431">
        <f>d11B!E433</f>
        <v>3081.375</v>
      </c>
      <c r="F431">
        <f>d11B!F433</f>
        <v>15</v>
      </c>
      <c r="G431">
        <f>d11B!G433</f>
        <v>15</v>
      </c>
      <c r="H431">
        <f>d11B!H433</f>
        <v>3.081375</v>
      </c>
      <c r="I431">
        <f>d11B!I433</f>
        <v>1.4999999999999999E-2</v>
      </c>
      <c r="J431">
        <f>d11B!J433</f>
        <v>1.4999999999999999E-2</v>
      </c>
      <c r="K431">
        <f>d11B!K433</f>
        <v>325.18900000000002</v>
      </c>
      <c r="L431">
        <f>d11B!L433</f>
        <v>50.934377634363962</v>
      </c>
      <c r="M431">
        <f>d11B!M433</f>
        <v>47.523553497187109</v>
      </c>
      <c r="N431" t="b">
        <f>d11B!N433</f>
        <v>0</v>
      </c>
      <c r="O431" t="b">
        <f>d11B!O433</f>
        <v>0</v>
      </c>
      <c r="P431" t="str">
        <f>d11B!P433</f>
        <v>NA</v>
      </c>
      <c r="Q431" t="str">
        <f>d11B!Q433</f>
        <v>NA</v>
      </c>
      <c r="R431" t="b">
        <f>d11B!R433</f>
        <v>1</v>
      </c>
      <c r="S431" t="str">
        <f>d11B!S433</f>
        <v>updated error calculation using per sample uncertainties</v>
      </c>
      <c r="T431" t="b">
        <f>d11B!T433</f>
        <v>1</v>
      </c>
      <c r="U431" t="b">
        <f>d11B!U433</f>
        <v>0</v>
      </c>
      <c r="V431" t="str">
        <f>d11B!V433</f>
        <v>NA</v>
      </c>
      <c r="W431" t="str">
        <f>d11B!W433</f>
        <v>NA</v>
      </c>
      <c r="X431" t="b">
        <f>d11B!X433</f>
        <v>0</v>
      </c>
      <c r="Y431" t="str">
        <f>d11B!Y433</f>
        <v>added age uncertainty based on LR04</v>
      </c>
      <c r="Z431">
        <f>d11B!Z431</f>
        <v>999</v>
      </c>
    </row>
    <row r="432" spans="1:26">
      <c r="A432" t="str">
        <f>d11B!A434</f>
        <v>boron isotopes</v>
      </c>
      <c r="B432" t="str">
        <f>d11B!B434</f>
        <v>Dyez</v>
      </c>
      <c r="C432">
        <f>d11B!C434</f>
        <v>2018</v>
      </c>
      <c r="D432" t="str">
        <f>d11B!D434</f>
        <v>10.1029/2018PA003349</v>
      </c>
      <c r="E432">
        <f>d11B!E434</f>
        <v>3104.91</v>
      </c>
      <c r="F432">
        <f>d11B!F434</f>
        <v>15</v>
      </c>
      <c r="G432">
        <f>d11B!G434</f>
        <v>15</v>
      </c>
      <c r="H432">
        <f>d11B!H434</f>
        <v>3.1049099999999998</v>
      </c>
      <c r="I432">
        <f>d11B!I434</f>
        <v>1.4999999999999999E-2</v>
      </c>
      <c r="J432">
        <f>d11B!J434</f>
        <v>1.4999999999999999E-2</v>
      </c>
      <c r="K432">
        <f>d11B!K434</f>
        <v>251.60199999999998</v>
      </c>
      <c r="L432">
        <f>d11B!L434</f>
        <v>35.935237413992439</v>
      </c>
      <c r="M432">
        <f>d11B!M434</f>
        <v>34.384623641971089</v>
      </c>
      <c r="N432" t="b">
        <f>d11B!N434</f>
        <v>0</v>
      </c>
      <c r="O432" t="b">
        <f>d11B!O434</f>
        <v>0</v>
      </c>
      <c r="P432" t="str">
        <f>d11B!P434</f>
        <v>NA</v>
      </c>
      <c r="Q432" t="str">
        <f>d11B!Q434</f>
        <v>NA</v>
      </c>
      <c r="R432" t="b">
        <f>d11B!R434</f>
        <v>1</v>
      </c>
      <c r="S432" t="str">
        <f>d11B!S434</f>
        <v>updated error calculation using per sample uncertainties</v>
      </c>
      <c r="T432" t="b">
        <f>d11B!T434</f>
        <v>1</v>
      </c>
      <c r="U432" t="b">
        <f>d11B!U434</f>
        <v>0</v>
      </c>
      <c r="V432" t="str">
        <f>d11B!V434</f>
        <v>NA</v>
      </c>
      <c r="W432" t="str">
        <f>d11B!W434</f>
        <v>NA</v>
      </c>
      <c r="X432" t="b">
        <f>d11B!X434</f>
        <v>0</v>
      </c>
      <c r="Y432" t="str">
        <f>d11B!Y434</f>
        <v>added age uncertainty based on LR04</v>
      </c>
      <c r="Z432">
        <f>d11B!Z432</f>
        <v>999</v>
      </c>
    </row>
    <row r="433" spans="1:26">
      <c r="A433" t="str">
        <f>d11B!A435</f>
        <v>boron isotopes</v>
      </c>
      <c r="B433" t="str">
        <f>d11B!B435</f>
        <v>Dyez</v>
      </c>
      <c r="C433">
        <f>d11B!C435</f>
        <v>2018</v>
      </c>
      <c r="D433" t="str">
        <f>d11B!D435</f>
        <v>10.1029/2018PA003349</v>
      </c>
      <c r="E433">
        <f>d11B!E435</f>
        <v>3155.922</v>
      </c>
      <c r="F433">
        <f>d11B!F435</f>
        <v>15</v>
      </c>
      <c r="G433">
        <f>d11B!G435</f>
        <v>15</v>
      </c>
      <c r="H433">
        <f>d11B!H435</f>
        <v>3.1559219999999999</v>
      </c>
      <c r="I433">
        <f>d11B!I435</f>
        <v>1.4999999999999999E-2</v>
      </c>
      <c r="J433">
        <f>d11B!J435</f>
        <v>1.4999999999999999E-2</v>
      </c>
      <c r="K433">
        <f>d11B!K435</f>
        <v>225.803</v>
      </c>
      <c r="L433">
        <f>d11B!L435</f>
        <v>36.012324793048286</v>
      </c>
      <c r="M433">
        <f>d11B!M435</f>
        <v>34.312097035885166</v>
      </c>
      <c r="N433" t="b">
        <f>d11B!N435</f>
        <v>0</v>
      </c>
      <c r="O433" t="b">
        <f>d11B!O435</f>
        <v>0</v>
      </c>
      <c r="P433" t="str">
        <f>d11B!P435</f>
        <v>NA</v>
      </c>
      <c r="Q433" t="str">
        <f>d11B!Q435</f>
        <v>NA</v>
      </c>
      <c r="R433" t="b">
        <f>d11B!R435</f>
        <v>1</v>
      </c>
      <c r="S433" t="str">
        <f>d11B!S435</f>
        <v>updated error calculation using per sample uncertainties</v>
      </c>
      <c r="T433" t="b">
        <f>d11B!T435</f>
        <v>1</v>
      </c>
      <c r="U433" t="b">
        <f>d11B!U435</f>
        <v>0</v>
      </c>
      <c r="V433" t="str">
        <f>d11B!V435</f>
        <v>NA</v>
      </c>
      <c r="W433" t="str">
        <f>d11B!W435</f>
        <v>NA</v>
      </c>
      <c r="X433" t="b">
        <f>d11B!X435</f>
        <v>0</v>
      </c>
      <c r="Y433" t="str">
        <f>d11B!Y435</f>
        <v>added age uncertainty based on LR04</v>
      </c>
      <c r="Z433">
        <f>d11B!Z433</f>
        <v>999</v>
      </c>
    </row>
    <row r="434" spans="1:26">
      <c r="A434" t="str">
        <f>d11B!A436</f>
        <v>boron isotopes</v>
      </c>
      <c r="B434" t="str">
        <f>d11B!B436</f>
        <v>Dyez</v>
      </c>
      <c r="C434">
        <f>d11B!C436</f>
        <v>2018</v>
      </c>
      <c r="D434" t="str">
        <f>d11B!D436</f>
        <v>10.1029/2018PA003349</v>
      </c>
      <c r="E434">
        <f>d11B!E436</f>
        <v>3218.57</v>
      </c>
      <c r="F434">
        <f>d11B!F436</f>
        <v>15</v>
      </c>
      <c r="G434">
        <f>d11B!G436</f>
        <v>15</v>
      </c>
      <c r="H434">
        <f>d11B!H436</f>
        <v>3.2185700000000002</v>
      </c>
      <c r="I434">
        <f>d11B!I436</f>
        <v>1.4999999999999999E-2</v>
      </c>
      <c r="J434">
        <f>d11B!J436</f>
        <v>1.4999999999999999E-2</v>
      </c>
      <c r="K434">
        <f>d11B!K436</f>
        <v>222.96799999999999</v>
      </c>
      <c r="L434">
        <f>d11B!L436</f>
        <v>34.433196656714891</v>
      </c>
      <c r="M434">
        <f>d11B!M436</f>
        <v>32.905717421141262</v>
      </c>
      <c r="N434" t="b">
        <f>d11B!N436</f>
        <v>0</v>
      </c>
      <c r="O434" t="b">
        <f>d11B!O436</f>
        <v>0</v>
      </c>
      <c r="P434" t="str">
        <f>d11B!P436</f>
        <v>NA</v>
      </c>
      <c r="Q434" t="str">
        <f>d11B!Q436</f>
        <v>NA</v>
      </c>
      <c r="R434" t="b">
        <f>d11B!R436</f>
        <v>1</v>
      </c>
      <c r="S434" t="str">
        <f>d11B!S436</f>
        <v>updated error calculation using per sample uncertainties</v>
      </c>
      <c r="T434" t="b">
        <f>d11B!T436</f>
        <v>1</v>
      </c>
      <c r="U434" t="b">
        <f>d11B!U436</f>
        <v>0</v>
      </c>
      <c r="V434" t="str">
        <f>d11B!V436</f>
        <v>NA</v>
      </c>
      <c r="W434" t="str">
        <f>d11B!W436</f>
        <v>NA</v>
      </c>
      <c r="X434" t="b">
        <f>d11B!X436</f>
        <v>0</v>
      </c>
      <c r="Y434" t="str">
        <f>d11B!Y436</f>
        <v>added age uncertainty based on LR04</v>
      </c>
      <c r="Z434">
        <f>d11B!Z434</f>
        <v>999</v>
      </c>
    </row>
    <row r="435" spans="1:26">
      <c r="A435" t="str">
        <f>d11B!A437</f>
        <v>boron isotopes</v>
      </c>
      <c r="B435" t="str">
        <f>d11B!B437</f>
        <v>Dyez</v>
      </c>
      <c r="C435">
        <f>d11B!C437</f>
        <v>2018</v>
      </c>
      <c r="D435" t="str">
        <f>d11B!D437</f>
        <v>10.1029/2018PA003349</v>
      </c>
      <c r="E435">
        <f>d11B!E437</f>
        <v>3239.165</v>
      </c>
      <c r="F435">
        <f>d11B!F437</f>
        <v>15</v>
      </c>
      <c r="G435">
        <f>d11B!G437</f>
        <v>15</v>
      </c>
      <c r="H435">
        <f>d11B!H437</f>
        <v>3.2391649999999998</v>
      </c>
      <c r="I435">
        <f>d11B!I437</f>
        <v>1.4999999999999999E-2</v>
      </c>
      <c r="J435">
        <f>d11B!J437</f>
        <v>1.4999999999999999E-2</v>
      </c>
      <c r="K435">
        <f>d11B!K437</f>
        <v>270.84300000000002</v>
      </c>
      <c r="L435">
        <f>d11B!L437</f>
        <v>40.212249004501054</v>
      </c>
      <c r="M435">
        <f>d11B!M437</f>
        <v>38.045020646597159</v>
      </c>
      <c r="N435" t="b">
        <f>d11B!N437</f>
        <v>0</v>
      </c>
      <c r="O435" t="b">
        <f>d11B!O437</f>
        <v>0</v>
      </c>
      <c r="P435" t="str">
        <f>d11B!P437</f>
        <v>NA</v>
      </c>
      <c r="Q435" t="str">
        <f>d11B!Q437</f>
        <v>NA</v>
      </c>
      <c r="R435" t="b">
        <f>d11B!R437</f>
        <v>1</v>
      </c>
      <c r="S435" t="str">
        <f>d11B!S437</f>
        <v>updated error calculation using per sample uncertainties</v>
      </c>
      <c r="T435" t="b">
        <f>d11B!T437</f>
        <v>1</v>
      </c>
      <c r="U435" t="b">
        <f>d11B!U437</f>
        <v>0</v>
      </c>
      <c r="V435" t="str">
        <f>d11B!V437</f>
        <v>NA</v>
      </c>
      <c r="W435" t="str">
        <f>d11B!W437</f>
        <v>NA</v>
      </c>
      <c r="X435" t="b">
        <f>d11B!X437</f>
        <v>0</v>
      </c>
      <c r="Y435" t="str">
        <f>d11B!Y437</f>
        <v>added age uncertainty based on LR04</v>
      </c>
      <c r="Z435">
        <f>d11B!Z435</f>
        <v>999</v>
      </c>
    </row>
    <row r="436" spans="1:26">
      <c r="A436" t="str">
        <f>d11B!A438</f>
        <v>boron isotopes</v>
      </c>
      <c r="B436" t="str">
        <f>d11B!B438</f>
        <v>Dyez</v>
      </c>
      <c r="C436">
        <f>d11B!C438</f>
        <v>2018</v>
      </c>
      <c r="D436" t="str">
        <f>d11B!D438</f>
        <v>10.1029/2018PA003349</v>
      </c>
      <c r="E436">
        <f>d11B!E438</f>
        <v>3259.145</v>
      </c>
      <c r="F436">
        <f>d11B!F438</f>
        <v>15</v>
      </c>
      <c r="G436">
        <f>d11B!G438</f>
        <v>15</v>
      </c>
      <c r="H436">
        <f>d11B!H438</f>
        <v>3.2591450000000002</v>
      </c>
      <c r="I436">
        <f>d11B!I438</f>
        <v>1.4999999999999999E-2</v>
      </c>
      <c r="J436">
        <f>d11B!J438</f>
        <v>1.4999999999999999E-2</v>
      </c>
      <c r="K436">
        <f>d11B!K438</f>
        <v>223.333</v>
      </c>
      <c r="L436">
        <f>d11B!L438</f>
        <v>34.604974671280999</v>
      </c>
      <c r="M436">
        <f>d11B!M438</f>
        <v>33.046750067139726</v>
      </c>
      <c r="N436" t="b">
        <f>d11B!N438</f>
        <v>0</v>
      </c>
      <c r="O436" t="b">
        <f>d11B!O438</f>
        <v>0</v>
      </c>
      <c r="P436" t="str">
        <f>d11B!P438</f>
        <v>NA</v>
      </c>
      <c r="Q436" t="str">
        <f>d11B!Q438</f>
        <v>NA</v>
      </c>
      <c r="R436" t="b">
        <f>d11B!R438</f>
        <v>1</v>
      </c>
      <c r="S436" t="str">
        <f>d11B!S438</f>
        <v>updated error calculation using per sample uncertainties</v>
      </c>
      <c r="T436" t="b">
        <f>d11B!T438</f>
        <v>1</v>
      </c>
      <c r="U436" t="b">
        <f>d11B!U438</f>
        <v>0</v>
      </c>
      <c r="V436" t="str">
        <f>d11B!V438</f>
        <v>NA</v>
      </c>
      <c r="W436" t="str">
        <f>d11B!W438</f>
        <v>NA</v>
      </c>
      <c r="X436" t="b">
        <f>d11B!X438</f>
        <v>0</v>
      </c>
      <c r="Y436" t="str">
        <f>d11B!Y438</f>
        <v>added age uncertainty based on LR04</v>
      </c>
      <c r="Z436">
        <f>d11B!Z436</f>
        <v>999</v>
      </c>
    </row>
    <row r="437" spans="1:26">
      <c r="A437" t="str">
        <f>d11B!A439</f>
        <v>boron isotopes</v>
      </c>
      <c r="B437" t="str">
        <f>d11B!B439</f>
        <v>Dyez</v>
      </c>
      <c r="C437">
        <f>d11B!C439</f>
        <v>2018</v>
      </c>
      <c r="D437" t="str">
        <f>d11B!D439</f>
        <v>10.1029/2018PA003349</v>
      </c>
      <c r="E437">
        <f>d11B!E439</f>
        <v>3321.5949999999998</v>
      </c>
      <c r="F437">
        <f>d11B!F439</f>
        <v>15</v>
      </c>
      <c r="G437">
        <f>d11B!G439</f>
        <v>15</v>
      </c>
      <c r="H437">
        <f>d11B!H439</f>
        <v>3.3215949999999999</v>
      </c>
      <c r="I437">
        <f>d11B!I439</f>
        <v>1.4999999999999999E-2</v>
      </c>
      <c r="J437">
        <f>d11B!J439</f>
        <v>1.4999999999999999E-2</v>
      </c>
      <c r="K437">
        <f>d11B!K439</f>
        <v>250.06900000000002</v>
      </c>
      <c r="L437">
        <f>d11B!L439</f>
        <v>37.575657359519319</v>
      </c>
      <c r="M437">
        <f>d11B!M439</f>
        <v>35.758467780373401</v>
      </c>
      <c r="N437" t="b">
        <f>d11B!N439</f>
        <v>0</v>
      </c>
      <c r="O437" t="b">
        <f>d11B!O439</f>
        <v>0</v>
      </c>
      <c r="P437" t="str">
        <f>d11B!P439</f>
        <v>NA</v>
      </c>
      <c r="Q437" t="str">
        <f>d11B!Q439</f>
        <v>NA</v>
      </c>
      <c r="R437" t="b">
        <f>d11B!R439</f>
        <v>1</v>
      </c>
      <c r="S437" t="str">
        <f>d11B!S439</f>
        <v>updated error calculation using per sample uncertainties</v>
      </c>
      <c r="T437" t="b">
        <f>d11B!T439</f>
        <v>1</v>
      </c>
      <c r="U437" t="b">
        <f>d11B!U439</f>
        <v>0</v>
      </c>
      <c r="V437" t="str">
        <f>d11B!V439</f>
        <v>NA</v>
      </c>
      <c r="W437" t="str">
        <f>d11B!W439</f>
        <v>NA</v>
      </c>
      <c r="X437" t="b">
        <f>d11B!X439</f>
        <v>0</v>
      </c>
      <c r="Y437" t="str">
        <f>d11B!Y439</f>
        <v>added age uncertainty based on LR04</v>
      </c>
      <c r="Z437">
        <f>d11B!Z437</f>
        <v>999</v>
      </c>
    </row>
    <row r="438" spans="1:26">
      <c r="A438" t="str">
        <f>d11B!A440</f>
        <v>boron isotopes</v>
      </c>
      <c r="B438" t="str">
        <f>d11B!B440</f>
        <v>Dyez</v>
      </c>
      <c r="C438">
        <f>d11B!C440</f>
        <v>2018</v>
      </c>
      <c r="D438" t="str">
        <f>d11B!D440</f>
        <v>10.1029/2018PA003349</v>
      </c>
      <c r="E438">
        <f>d11B!E440</f>
        <v>3403.2429999999999</v>
      </c>
      <c r="F438">
        <f>d11B!F440</f>
        <v>15</v>
      </c>
      <c r="G438">
        <f>d11B!G440</f>
        <v>15</v>
      </c>
      <c r="H438">
        <f>d11B!H440</f>
        <v>3.4032429999999998</v>
      </c>
      <c r="I438">
        <f>d11B!I440</f>
        <v>1.4999999999999999E-2</v>
      </c>
      <c r="J438">
        <f>d11B!J440</f>
        <v>1.4999999999999999E-2</v>
      </c>
      <c r="K438">
        <f>d11B!K440</f>
        <v>244.62700000000001</v>
      </c>
      <c r="L438">
        <f>d11B!L440</f>
        <v>36.148603444669867</v>
      </c>
      <c r="M438">
        <f>d11B!M440</f>
        <v>34.448293600699607</v>
      </c>
      <c r="N438" t="b">
        <f>d11B!N440</f>
        <v>0</v>
      </c>
      <c r="O438" t="b">
        <f>d11B!O440</f>
        <v>0</v>
      </c>
      <c r="P438" t="str">
        <f>d11B!P440</f>
        <v>NA</v>
      </c>
      <c r="Q438" t="str">
        <f>d11B!Q440</f>
        <v>NA</v>
      </c>
      <c r="R438" t="b">
        <f>d11B!R440</f>
        <v>1</v>
      </c>
      <c r="S438" t="str">
        <f>d11B!S440</f>
        <v>updated error calculation using per sample uncertainties</v>
      </c>
      <c r="T438" t="b">
        <f>d11B!T440</f>
        <v>1</v>
      </c>
      <c r="U438" t="b">
        <f>d11B!U440</f>
        <v>0</v>
      </c>
      <c r="V438" t="str">
        <f>d11B!V440</f>
        <v>NA</v>
      </c>
      <c r="W438" t="str">
        <f>d11B!W440</f>
        <v>NA</v>
      </c>
      <c r="X438" t="b">
        <f>d11B!X440</f>
        <v>0</v>
      </c>
      <c r="Y438" t="str">
        <f>d11B!Y440</f>
        <v>added age uncertainty based on LR04</v>
      </c>
      <c r="Z438">
        <f>d11B!Z438</f>
        <v>999</v>
      </c>
    </row>
    <row r="439" spans="1:26">
      <c r="A439" t="str">
        <f>d11B!A441</f>
        <v>boron isotopes</v>
      </c>
      <c r="B439" t="str">
        <f>d11B!B441</f>
        <v>Dyez</v>
      </c>
      <c r="C439">
        <f>d11B!C441</f>
        <v>2018</v>
      </c>
      <c r="D439" t="str">
        <f>d11B!D441</f>
        <v>10.1029/2018PA003349</v>
      </c>
      <c r="E439">
        <f>d11B!E441</f>
        <v>3406.73</v>
      </c>
      <c r="F439">
        <f>d11B!F441</f>
        <v>15</v>
      </c>
      <c r="G439">
        <f>d11B!G441</f>
        <v>15</v>
      </c>
      <c r="H439">
        <f>d11B!H441</f>
        <v>3.40673</v>
      </c>
      <c r="I439">
        <f>d11B!I441</f>
        <v>1.4999999999999999E-2</v>
      </c>
      <c r="J439">
        <f>d11B!J441</f>
        <v>1.4999999999999999E-2</v>
      </c>
      <c r="K439">
        <f>d11B!K441</f>
        <v>244.34199999999998</v>
      </c>
      <c r="L439">
        <f>d11B!L441</f>
        <v>38.115871025073048</v>
      </c>
      <c r="M439">
        <f>d11B!M441</f>
        <v>36.250625470465991</v>
      </c>
      <c r="N439" t="b">
        <f>d11B!N441</f>
        <v>0</v>
      </c>
      <c r="O439" t="b">
        <f>d11B!O441</f>
        <v>0</v>
      </c>
      <c r="P439" t="str">
        <f>d11B!P441</f>
        <v>NA</v>
      </c>
      <c r="Q439" t="str">
        <f>d11B!Q441</f>
        <v>NA</v>
      </c>
      <c r="R439" t="b">
        <f>d11B!R441</f>
        <v>1</v>
      </c>
      <c r="S439" t="str">
        <f>d11B!S441</f>
        <v>updated error calculation using per sample uncertainties</v>
      </c>
      <c r="T439" t="b">
        <f>d11B!T441</f>
        <v>1</v>
      </c>
      <c r="U439" t="b">
        <f>d11B!U441</f>
        <v>0</v>
      </c>
      <c r="V439" t="str">
        <f>d11B!V441</f>
        <v>NA</v>
      </c>
      <c r="W439" t="str">
        <f>d11B!W441</f>
        <v>NA</v>
      </c>
      <c r="X439" t="b">
        <f>d11B!X441</f>
        <v>0</v>
      </c>
      <c r="Y439" t="str">
        <f>d11B!Y441</f>
        <v>added age uncertainty based on LR04</v>
      </c>
      <c r="Z439">
        <f>d11B!Z439</f>
        <v>999</v>
      </c>
    </row>
    <row r="440" spans="1:26">
      <c r="A440" t="str">
        <f>d11B!A442</f>
        <v>boron isotopes</v>
      </c>
      <c r="B440" t="str">
        <f>d11B!B442</f>
        <v>Dyez</v>
      </c>
      <c r="C440">
        <f>d11B!C442</f>
        <v>2018</v>
      </c>
      <c r="D440" t="str">
        <f>d11B!D442</f>
        <v>10.1029/2018PA003349</v>
      </c>
      <c r="E440">
        <f>d11B!E442</f>
        <v>3471.4659999999999</v>
      </c>
      <c r="F440">
        <f>d11B!F442</f>
        <v>15</v>
      </c>
      <c r="G440">
        <f>d11B!G442</f>
        <v>15</v>
      </c>
      <c r="H440">
        <f>d11B!H442</f>
        <v>3.4714659999999999</v>
      </c>
      <c r="I440">
        <f>d11B!I442</f>
        <v>1.4999999999999999E-2</v>
      </c>
      <c r="J440">
        <f>d11B!J442</f>
        <v>1.4999999999999999E-2</v>
      </c>
      <c r="K440">
        <f>d11B!K442</f>
        <v>264.69200000000001</v>
      </c>
      <c r="L440">
        <f>d11B!L442</f>
        <v>40.290827827186646</v>
      </c>
      <c r="M440">
        <f>d11B!M442</f>
        <v>38.157311121199328</v>
      </c>
      <c r="N440" t="b">
        <f>d11B!N442</f>
        <v>0</v>
      </c>
      <c r="O440" t="b">
        <f>d11B!O442</f>
        <v>0</v>
      </c>
      <c r="P440" t="str">
        <f>d11B!P442</f>
        <v>NA</v>
      </c>
      <c r="Q440" t="str">
        <f>d11B!Q442</f>
        <v>NA</v>
      </c>
      <c r="R440" t="b">
        <f>d11B!R442</f>
        <v>1</v>
      </c>
      <c r="S440" t="str">
        <f>d11B!S442</f>
        <v>updated error calculation using per sample uncertainties</v>
      </c>
      <c r="T440" t="b">
        <f>d11B!T442</f>
        <v>1</v>
      </c>
      <c r="U440" t="b">
        <f>d11B!U442</f>
        <v>0</v>
      </c>
      <c r="V440" t="str">
        <f>d11B!V442</f>
        <v>NA</v>
      </c>
      <c r="W440" t="str">
        <f>d11B!W442</f>
        <v>NA</v>
      </c>
      <c r="X440" t="b">
        <f>d11B!X442</f>
        <v>0</v>
      </c>
      <c r="Y440" t="str">
        <f>d11B!Y442</f>
        <v>added age uncertainty based on LR04</v>
      </c>
      <c r="Z440">
        <f>d11B!Z440</f>
        <v>999</v>
      </c>
    </row>
    <row r="441" spans="1:26">
      <c r="A441" t="str">
        <f>d11B!A443</f>
        <v>boron isotopes</v>
      </c>
      <c r="B441" t="str">
        <f>d11B!B443</f>
        <v>Dyez</v>
      </c>
      <c r="C441">
        <f>d11B!C443</f>
        <v>2018</v>
      </c>
      <c r="D441" t="str">
        <f>d11B!D443</f>
        <v>10.1029/2018PA003349</v>
      </c>
      <c r="E441">
        <f>d11B!E443</f>
        <v>3542.5259999999998</v>
      </c>
      <c r="F441">
        <f>d11B!F443</f>
        <v>15</v>
      </c>
      <c r="G441">
        <f>d11B!G443</f>
        <v>15</v>
      </c>
      <c r="H441">
        <f>d11B!H443</f>
        <v>3.5425259999999996</v>
      </c>
      <c r="I441">
        <f>d11B!I443</f>
        <v>1.4999999999999999E-2</v>
      </c>
      <c r="J441">
        <f>d11B!J443</f>
        <v>1.4999999999999999E-2</v>
      </c>
      <c r="K441">
        <f>d11B!K443</f>
        <v>282.37</v>
      </c>
      <c r="L441">
        <f>d11B!L443</f>
        <v>44.901770232363894</v>
      </c>
      <c r="M441">
        <f>d11B!M443</f>
        <v>42.32709574256188</v>
      </c>
      <c r="N441" t="b">
        <f>d11B!N443</f>
        <v>0</v>
      </c>
      <c r="O441" t="b">
        <f>d11B!O443</f>
        <v>0</v>
      </c>
      <c r="P441" t="str">
        <f>d11B!P443</f>
        <v>NA</v>
      </c>
      <c r="Q441" t="str">
        <f>d11B!Q443</f>
        <v>NA</v>
      </c>
      <c r="R441" t="b">
        <f>d11B!R443</f>
        <v>1</v>
      </c>
      <c r="S441" t="str">
        <f>d11B!S443</f>
        <v>updated error calculation using per sample uncertainties</v>
      </c>
      <c r="T441" t="b">
        <f>d11B!T443</f>
        <v>1</v>
      </c>
      <c r="U441" t="b">
        <f>d11B!U443</f>
        <v>0</v>
      </c>
      <c r="V441" t="str">
        <f>d11B!V443</f>
        <v>NA</v>
      </c>
      <c r="W441" t="str">
        <f>d11B!W443</f>
        <v>NA</v>
      </c>
      <c r="X441" t="b">
        <f>d11B!X443</f>
        <v>0</v>
      </c>
      <c r="Y441" t="str">
        <f>d11B!Y443</f>
        <v>added age uncertainty based on LR04</v>
      </c>
      <c r="Z441">
        <f>d11B!Z441</f>
        <v>999</v>
      </c>
    </row>
    <row r="442" spans="1:26">
      <c r="A442" t="str">
        <f>d11B!A444</f>
        <v>boron isotopes</v>
      </c>
      <c r="B442" t="str">
        <f>d11B!B444</f>
        <v>Dyez</v>
      </c>
      <c r="C442">
        <f>d11B!C444</f>
        <v>2018</v>
      </c>
      <c r="D442" t="str">
        <f>d11B!D444</f>
        <v>10.1029/2018PA003349</v>
      </c>
      <c r="E442">
        <f>d11B!E444</f>
        <v>3590.77</v>
      </c>
      <c r="F442">
        <f>d11B!F444</f>
        <v>15</v>
      </c>
      <c r="G442">
        <f>d11B!G444</f>
        <v>15</v>
      </c>
      <c r="H442">
        <f>d11B!H444</f>
        <v>3.59077</v>
      </c>
      <c r="I442">
        <f>d11B!I444</f>
        <v>1.4999999999999999E-2</v>
      </c>
      <c r="J442">
        <f>d11B!J444</f>
        <v>1.4999999999999999E-2</v>
      </c>
      <c r="K442">
        <f>d11B!K444</f>
        <v>264.30099999999999</v>
      </c>
      <c r="L442">
        <f>d11B!L444</f>
        <v>40.557763708074454</v>
      </c>
      <c r="M442">
        <f>d11B!M444</f>
        <v>38.339257217635243</v>
      </c>
      <c r="N442" t="b">
        <f>d11B!N444</f>
        <v>0</v>
      </c>
      <c r="O442" t="b">
        <f>d11B!O444</f>
        <v>0</v>
      </c>
      <c r="P442" t="str">
        <f>d11B!P444</f>
        <v>NA</v>
      </c>
      <c r="Q442" t="str">
        <f>d11B!Q444</f>
        <v>NA</v>
      </c>
      <c r="R442" t="b">
        <f>d11B!R444</f>
        <v>1</v>
      </c>
      <c r="S442" t="str">
        <f>d11B!S444</f>
        <v>updated error calculation using per sample uncertainties</v>
      </c>
      <c r="T442" t="b">
        <f>d11B!T444</f>
        <v>1</v>
      </c>
      <c r="U442" t="b">
        <f>d11B!U444</f>
        <v>0</v>
      </c>
      <c r="V442" t="str">
        <f>d11B!V444</f>
        <v>NA</v>
      </c>
      <c r="W442" t="str">
        <f>d11B!W444</f>
        <v>NA</v>
      </c>
      <c r="X442" t="b">
        <f>d11B!X444</f>
        <v>0</v>
      </c>
      <c r="Y442" t="str">
        <f>d11B!Y444</f>
        <v>added age uncertainty based on LR04</v>
      </c>
      <c r="Z442">
        <f>d11B!Z442</f>
        <v>999</v>
      </c>
    </row>
    <row r="443" spans="1:26">
      <c r="A443" t="str">
        <f>d11B!A445</f>
        <v>boron isotopes</v>
      </c>
      <c r="B443" t="str">
        <f>d11B!B445</f>
        <v>Dyez</v>
      </c>
      <c r="C443">
        <f>d11B!C445</f>
        <v>2018</v>
      </c>
      <c r="D443" t="str">
        <f>d11B!D445</f>
        <v>10.1029/2018PA003349</v>
      </c>
      <c r="E443">
        <f>d11B!E445</f>
        <v>3716.058</v>
      </c>
      <c r="F443">
        <f>d11B!F445</f>
        <v>15</v>
      </c>
      <c r="G443">
        <f>d11B!G445</f>
        <v>15</v>
      </c>
      <c r="H443">
        <f>d11B!H445</f>
        <v>3.7160579999999999</v>
      </c>
      <c r="I443">
        <f>d11B!I445</f>
        <v>1.4999999999999999E-2</v>
      </c>
      <c r="J443">
        <f>d11B!J445</f>
        <v>1.4999999999999999E-2</v>
      </c>
      <c r="K443">
        <f>d11B!K445</f>
        <v>282.91800000000001</v>
      </c>
      <c r="L443">
        <f>d11B!L445</f>
        <v>44.057328709307797</v>
      </c>
      <c r="M443">
        <f>d11B!M445</f>
        <v>41.418763899952395</v>
      </c>
      <c r="N443" t="b">
        <f>d11B!N445</f>
        <v>0</v>
      </c>
      <c r="O443" t="b">
        <f>d11B!O445</f>
        <v>0</v>
      </c>
      <c r="P443" t="str">
        <f>d11B!P445</f>
        <v>NA</v>
      </c>
      <c r="Q443" t="str">
        <f>d11B!Q445</f>
        <v>NA</v>
      </c>
      <c r="R443" t="b">
        <f>d11B!R445</f>
        <v>1</v>
      </c>
      <c r="S443" t="str">
        <f>d11B!S445</f>
        <v>updated error calculation using per sample uncertainties</v>
      </c>
      <c r="T443" t="b">
        <f>d11B!T445</f>
        <v>1</v>
      </c>
      <c r="U443" t="b">
        <f>d11B!U445</f>
        <v>0</v>
      </c>
      <c r="V443" t="str">
        <f>d11B!V445</f>
        <v>NA</v>
      </c>
      <c r="W443" t="str">
        <f>d11B!W445</f>
        <v>NA</v>
      </c>
      <c r="X443" t="b">
        <f>d11B!X445</f>
        <v>0</v>
      </c>
      <c r="Y443" t="str">
        <f>d11B!Y445</f>
        <v>added age uncertainty based on LR04</v>
      </c>
      <c r="Z443">
        <f>d11B!Z443</f>
        <v>999</v>
      </c>
    </row>
    <row r="444" spans="1:26">
      <c r="A444" t="str">
        <f>d11B!A446</f>
        <v>boron isotopes</v>
      </c>
      <c r="B444" t="str">
        <f>d11B!B446</f>
        <v>Dyez</v>
      </c>
      <c r="C444">
        <f>d11B!C446</f>
        <v>2018</v>
      </c>
      <c r="D444" t="str">
        <f>d11B!D446</f>
        <v>10.1029/2018PA003349</v>
      </c>
      <c r="E444">
        <f>d11B!E446</f>
        <v>3792.1770000000001</v>
      </c>
      <c r="F444">
        <f>d11B!F446</f>
        <v>15</v>
      </c>
      <c r="G444">
        <f>d11B!G446</f>
        <v>15</v>
      </c>
      <c r="H444">
        <f>d11B!H446</f>
        <v>3.7921770000000001</v>
      </c>
      <c r="I444">
        <f>d11B!I446</f>
        <v>1.4999999999999999E-2</v>
      </c>
      <c r="J444">
        <f>d11B!J446</f>
        <v>1.4999999999999999E-2</v>
      </c>
      <c r="K444">
        <f>d11B!K446</f>
        <v>260.00200000000001</v>
      </c>
      <c r="L444">
        <f>d11B!L446</f>
        <v>41.051196840043517</v>
      </c>
      <c r="M444">
        <f>d11B!M446</f>
        <v>38.822223996056735</v>
      </c>
      <c r="N444" t="b">
        <f>d11B!N446</f>
        <v>0</v>
      </c>
      <c r="O444" t="b">
        <f>d11B!O446</f>
        <v>0</v>
      </c>
      <c r="P444" t="str">
        <f>d11B!P446</f>
        <v>NA</v>
      </c>
      <c r="Q444" t="str">
        <f>d11B!Q446</f>
        <v>NA</v>
      </c>
      <c r="R444" t="b">
        <f>d11B!R446</f>
        <v>1</v>
      </c>
      <c r="S444" t="str">
        <f>d11B!S446</f>
        <v>updated error calculation using per sample uncertainties</v>
      </c>
      <c r="T444" t="b">
        <f>d11B!T446</f>
        <v>1</v>
      </c>
      <c r="U444" t="b">
        <f>d11B!U446</f>
        <v>0</v>
      </c>
      <c r="V444" t="str">
        <f>d11B!V446</f>
        <v>NA</v>
      </c>
      <c r="W444" t="str">
        <f>d11B!W446</f>
        <v>NA</v>
      </c>
      <c r="X444" t="b">
        <f>d11B!X446</f>
        <v>0</v>
      </c>
      <c r="Y444" t="str">
        <f>d11B!Y446</f>
        <v>added age uncertainty based on LR04</v>
      </c>
      <c r="Z444">
        <f>d11B!Z444</f>
        <v>999</v>
      </c>
    </row>
    <row r="445" spans="1:26">
      <c r="A445" t="str">
        <f>d11B!A447</f>
        <v>boron isotopes</v>
      </c>
      <c r="B445" t="str">
        <f>d11B!B447</f>
        <v>Dyez</v>
      </c>
      <c r="C445">
        <f>d11B!C447</f>
        <v>2018</v>
      </c>
      <c r="D445" t="str">
        <f>d11B!D447</f>
        <v>10.1029/2018PA003349</v>
      </c>
      <c r="E445">
        <f>d11B!E447</f>
        <v>3870.1309999999999</v>
      </c>
      <c r="F445">
        <f>d11B!F447</f>
        <v>15</v>
      </c>
      <c r="G445">
        <f>d11B!G447</f>
        <v>15</v>
      </c>
      <c r="H445">
        <f>d11B!H447</f>
        <v>3.8701309999999998</v>
      </c>
      <c r="I445">
        <f>d11B!I447</f>
        <v>1.4999999999999999E-2</v>
      </c>
      <c r="J445">
        <f>d11B!J447</f>
        <v>1.4999999999999999E-2</v>
      </c>
      <c r="K445">
        <f>d11B!K447</f>
        <v>340.00700000000001</v>
      </c>
      <c r="L445">
        <f>d11B!L447</f>
        <v>56.825315978003992</v>
      </c>
      <c r="M445">
        <f>d11B!M447</f>
        <v>52.124872786415544</v>
      </c>
      <c r="N445" t="b">
        <f>d11B!N447</f>
        <v>0</v>
      </c>
      <c r="O445" t="b">
        <f>d11B!O447</f>
        <v>0</v>
      </c>
      <c r="P445" t="str">
        <f>d11B!P447</f>
        <v>NA</v>
      </c>
      <c r="Q445" t="str">
        <f>d11B!Q447</f>
        <v>NA</v>
      </c>
      <c r="R445" t="b">
        <f>d11B!R447</f>
        <v>1</v>
      </c>
      <c r="S445" t="str">
        <f>d11B!S447</f>
        <v>updated error calculation using per sample uncertainties</v>
      </c>
      <c r="T445" t="b">
        <f>d11B!T447</f>
        <v>1</v>
      </c>
      <c r="U445" t="b">
        <f>d11B!U447</f>
        <v>0</v>
      </c>
      <c r="V445" t="str">
        <f>d11B!V447</f>
        <v>NA</v>
      </c>
      <c r="W445" t="str">
        <f>d11B!W447</f>
        <v>NA</v>
      </c>
      <c r="X445" t="b">
        <f>d11B!X447</f>
        <v>0</v>
      </c>
      <c r="Y445" t="str">
        <f>d11B!Y447</f>
        <v>added age uncertainty based on LR04</v>
      </c>
      <c r="Z445">
        <f>d11B!Z445</f>
        <v>999</v>
      </c>
    </row>
    <row r="446" spans="1:26">
      <c r="A446" t="str">
        <f>d11B!A448</f>
        <v>boron isotopes</v>
      </c>
      <c r="B446" t="str">
        <f>d11B!B448</f>
        <v>Dyez</v>
      </c>
      <c r="C446">
        <f>d11B!C448</f>
        <v>2018</v>
      </c>
      <c r="D446" t="str">
        <f>d11B!D448</f>
        <v>10.1029/2018PA003349</v>
      </c>
      <c r="E446">
        <f>d11B!E448</f>
        <v>3961.0680000000002</v>
      </c>
      <c r="F446">
        <f>d11B!F448</f>
        <v>15</v>
      </c>
      <c r="G446">
        <f>d11B!G448</f>
        <v>15</v>
      </c>
      <c r="H446">
        <f>d11B!H448</f>
        <v>3.961068</v>
      </c>
      <c r="I446">
        <f>d11B!I448</f>
        <v>1.4999999999999999E-2</v>
      </c>
      <c r="J446">
        <f>d11B!J448</f>
        <v>1.4999999999999999E-2</v>
      </c>
      <c r="K446">
        <f>d11B!K448</f>
        <v>278.70999999999998</v>
      </c>
      <c r="L446">
        <f>d11B!L448</f>
        <v>44.420354568598441</v>
      </c>
      <c r="M446">
        <f>d11B!M448</f>
        <v>41.555295029634884</v>
      </c>
      <c r="N446" t="b">
        <f>d11B!N448</f>
        <v>0</v>
      </c>
      <c r="O446" t="b">
        <f>d11B!O448</f>
        <v>0</v>
      </c>
      <c r="P446" t="str">
        <f>d11B!P448</f>
        <v>NA</v>
      </c>
      <c r="Q446" t="str">
        <f>d11B!Q448</f>
        <v>NA</v>
      </c>
      <c r="R446" t="b">
        <f>d11B!R448</f>
        <v>1</v>
      </c>
      <c r="S446" t="str">
        <f>d11B!S448</f>
        <v>updated error calculation using per sample uncertainties</v>
      </c>
      <c r="T446" t="b">
        <f>d11B!T448</f>
        <v>1</v>
      </c>
      <c r="U446" t="b">
        <f>d11B!U448</f>
        <v>0</v>
      </c>
      <c r="V446" t="str">
        <f>d11B!V448</f>
        <v>NA</v>
      </c>
      <c r="W446" t="str">
        <f>d11B!W448</f>
        <v>NA</v>
      </c>
      <c r="X446" t="b">
        <f>d11B!X448</f>
        <v>0</v>
      </c>
      <c r="Y446" t="str">
        <f>d11B!Y448</f>
        <v>added age uncertainty based on LR04</v>
      </c>
      <c r="Z446">
        <f>d11B!Z446</f>
        <v>999</v>
      </c>
    </row>
    <row r="447" spans="1:26">
      <c r="A447" t="str">
        <f>d11B!A449</f>
        <v>boron isotopes</v>
      </c>
      <c r="B447" t="str">
        <f>d11B!B449</f>
        <v>Dyez</v>
      </c>
      <c r="C447">
        <f>d11B!C449</f>
        <v>2018</v>
      </c>
      <c r="D447" t="str">
        <f>d11B!D449</f>
        <v>10.1029/2018PA003349</v>
      </c>
      <c r="E447">
        <f>d11B!E449</f>
        <v>4036.1840000000002</v>
      </c>
      <c r="F447">
        <f>d11B!F449</f>
        <v>30</v>
      </c>
      <c r="G447">
        <f>d11B!G449</f>
        <v>30</v>
      </c>
      <c r="H447">
        <f>d11B!H449</f>
        <v>4.0361840000000004</v>
      </c>
      <c r="I447">
        <f>d11B!I449</f>
        <v>0.03</v>
      </c>
      <c r="J447">
        <f>d11B!J449</f>
        <v>0.03</v>
      </c>
      <c r="K447">
        <f>d11B!K449</f>
        <v>286.13200000000001</v>
      </c>
      <c r="L447">
        <f>d11B!L449</f>
        <v>46.816712048156475</v>
      </c>
      <c r="M447">
        <f>d11B!M449</f>
        <v>43.469153131847449</v>
      </c>
      <c r="N447" t="b">
        <f>d11B!N449</f>
        <v>0</v>
      </c>
      <c r="O447" t="b">
        <f>d11B!O449</f>
        <v>0</v>
      </c>
      <c r="P447" t="str">
        <f>d11B!P449</f>
        <v>NA</v>
      </c>
      <c r="Q447" t="str">
        <f>d11B!Q449</f>
        <v>NA</v>
      </c>
      <c r="R447" t="b">
        <f>d11B!R449</f>
        <v>1</v>
      </c>
      <c r="S447" t="str">
        <f>d11B!S449</f>
        <v>updated error calculation using per sample uncertainties</v>
      </c>
      <c r="T447" t="b">
        <f>d11B!T449</f>
        <v>1</v>
      </c>
      <c r="U447" t="b">
        <f>d11B!U449</f>
        <v>0</v>
      </c>
      <c r="V447" t="str">
        <f>d11B!V449</f>
        <v>NA</v>
      </c>
      <c r="W447" t="str">
        <f>d11B!W449</f>
        <v>NA</v>
      </c>
      <c r="X447" t="b">
        <f>d11B!X449</f>
        <v>0</v>
      </c>
      <c r="Y447" t="str">
        <f>d11B!Y449</f>
        <v>added age uncertainty based on LR04</v>
      </c>
      <c r="Z447">
        <f>d11B!Z447</f>
        <v>999</v>
      </c>
    </row>
    <row r="448" spans="1:26">
      <c r="A448" t="str">
        <f>d11B!A450</f>
        <v>boron isotopes</v>
      </c>
      <c r="B448" t="str">
        <f>d11B!B450</f>
        <v>Dyez</v>
      </c>
      <c r="C448">
        <f>d11B!C450</f>
        <v>2018</v>
      </c>
      <c r="D448" t="str">
        <f>d11B!D450</f>
        <v>10.1029/2018PA003349</v>
      </c>
      <c r="E448">
        <f>d11B!E450</f>
        <v>4117.1319999999996</v>
      </c>
      <c r="F448">
        <f>d11B!F450</f>
        <v>30</v>
      </c>
      <c r="G448">
        <f>d11B!G450</f>
        <v>30</v>
      </c>
      <c r="H448">
        <f>d11B!H450</f>
        <v>4.1171319999999998</v>
      </c>
      <c r="I448">
        <f>d11B!I450</f>
        <v>0.03</v>
      </c>
      <c r="J448">
        <f>d11B!J450</f>
        <v>0.03</v>
      </c>
      <c r="K448">
        <f>d11B!K450</f>
        <v>330.25299999999999</v>
      </c>
      <c r="L448">
        <f>d11B!L450</f>
        <v>55.90882855149092</v>
      </c>
      <c r="M448">
        <f>d11B!M450</f>
        <v>51.36926125612473</v>
      </c>
      <c r="N448" t="b">
        <f>d11B!N450</f>
        <v>0</v>
      </c>
      <c r="O448" t="b">
        <f>d11B!O450</f>
        <v>0</v>
      </c>
      <c r="P448" t="str">
        <f>d11B!P450</f>
        <v>NA</v>
      </c>
      <c r="Q448" t="str">
        <f>d11B!Q450</f>
        <v>NA</v>
      </c>
      <c r="R448" t="b">
        <f>d11B!R450</f>
        <v>1</v>
      </c>
      <c r="S448" t="str">
        <f>d11B!S450</f>
        <v>updated error calculation using per sample uncertainties</v>
      </c>
      <c r="T448" t="b">
        <f>d11B!T450</f>
        <v>1</v>
      </c>
      <c r="U448" t="b">
        <f>d11B!U450</f>
        <v>0</v>
      </c>
      <c r="V448" t="str">
        <f>d11B!V450</f>
        <v>NA</v>
      </c>
      <c r="W448" t="str">
        <f>d11B!W450</f>
        <v>NA</v>
      </c>
      <c r="X448" t="b">
        <f>d11B!X450</f>
        <v>0</v>
      </c>
      <c r="Y448" t="str">
        <f>d11B!Y450</f>
        <v>added age uncertainty based on LR04</v>
      </c>
      <c r="Z448">
        <f>d11B!Z448</f>
        <v>999</v>
      </c>
    </row>
    <row r="449" spans="1:26">
      <c r="A449" t="str">
        <f>d11B!A451</f>
        <v>boron isotopes</v>
      </c>
      <c r="B449" t="str">
        <f>d11B!B451</f>
        <v>Dyez</v>
      </c>
      <c r="C449">
        <f>d11B!C451</f>
        <v>2018</v>
      </c>
      <c r="D449" t="str">
        <f>d11B!D451</f>
        <v>10.1029/2018PA003349</v>
      </c>
      <c r="E449">
        <f>d11B!E451</f>
        <v>4580.2950000000001</v>
      </c>
      <c r="F449">
        <f>d11B!F451</f>
        <v>30</v>
      </c>
      <c r="G449">
        <f>d11B!G451</f>
        <v>30</v>
      </c>
      <c r="H449">
        <f>d11B!H451</f>
        <v>4.5802950000000004</v>
      </c>
      <c r="I449">
        <f>d11B!I451</f>
        <v>0.03</v>
      </c>
      <c r="J449">
        <f>d11B!J451</f>
        <v>0.03</v>
      </c>
      <c r="K449">
        <f>d11B!K451</f>
        <v>355.48899999999998</v>
      </c>
      <c r="L449">
        <f>d11B!L451</f>
        <v>64.527575252755341</v>
      </c>
      <c r="M449">
        <f>d11B!M451</f>
        <v>58.052064519705027</v>
      </c>
      <c r="N449" t="b">
        <f>d11B!N451</f>
        <v>0</v>
      </c>
      <c r="O449" t="b">
        <f>d11B!O451</f>
        <v>0</v>
      </c>
      <c r="P449" t="str">
        <f>d11B!P451</f>
        <v>NA</v>
      </c>
      <c r="Q449" t="str">
        <f>d11B!Q451</f>
        <v>NA</v>
      </c>
      <c r="R449" t="b">
        <f>d11B!R451</f>
        <v>1</v>
      </c>
      <c r="S449" t="str">
        <f>d11B!S451</f>
        <v>updated error calculation using per sample uncertainties</v>
      </c>
      <c r="T449" t="b">
        <f>d11B!T451</f>
        <v>1</v>
      </c>
      <c r="U449" t="b">
        <f>d11B!U451</f>
        <v>0</v>
      </c>
      <c r="V449" t="str">
        <f>d11B!V451</f>
        <v>NA</v>
      </c>
      <c r="W449" t="str">
        <f>d11B!W451</f>
        <v>NA</v>
      </c>
      <c r="X449" t="b">
        <f>d11B!X451</f>
        <v>0</v>
      </c>
      <c r="Y449" t="str">
        <f>d11B!Y451</f>
        <v>added age uncertainty based on LR04</v>
      </c>
      <c r="Z449">
        <f>d11B!Z449</f>
        <v>999</v>
      </c>
    </row>
    <row r="450" spans="1:26">
      <c r="A450" t="str">
        <f>d11B!A452</f>
        <v>boron isotopes</v>
      </c>
      <c r="B450" t="str">
        <f>d11B!B452</f>
        <v>Greenop</v>
      </c>
      <c r="C450">
        <f>d11B!C452</f>
        <v>2019</v>
      </c>
      <c r="D450" t="str">
        <f>d11B!D452</f>
        <v>10.1029/2018PA003420</v>
      </c>
      <c r="E450">
        <f>d11B!E452</f>
        <v>22022</v>
      </c>
      <c r="F450">
        <f>d11B!F452</f>
        <v>108.88670868436043</v>
      </c>
      <c r="G450">
        <f>d11B!G452</f>
        <v>108.88670868436043</v>
      </c>
      <c r="H450">
        <f>d11B!H452</f>
        <v>22.021999999999998</v>
      </c>
      <c r="I450">
        <f>d11B!I452</f>
        <v>0.10888670868436043</v>
      </c>
      <c r="J450">
        <f>d11B!J452</f>
        <v>0.10888670868436043</v>
      </c>
      <c r="K450">
        <f>d11B!K452</f>
        <v>277.72219999999999</v>
      </c>
      <c r="L450">
        <f>d11B!L452</f>
        <v>178.45140000000004</v>
      </c>
      <c r="M450">
        <f>d11B!M452</f>
        <v>116.0428</v>
      </c>
      <c r="N450" t="b">
        <f>d11B!N452</f>
        <v>1</v>
      </c>
      <c r="O450" t="b">
        <f>d11B!O452</f>
        <v>0</v>
      </c>
      <c r="P450" t="str">
        <f>d11B!P452</f>
        <v>NA</v>
      </c>
      <c r="Q450" t="str">
        <f>d11B!Q452</f>
        <v>NA</v>
      </c>
      <c r="R450" t="b">
        <f>d11B!R452</f>
        <v>0</v>
      </c>
      <c r="S450" t="str">
        <f>d11B!S452</f>
        <v>NA</v>
      </c>
      <c r="T450" t="b">
        <f>d11B!T452</f>
        <v>1</v>
      </c>
      <c r="U450" t="b">
        <f>d11B!U452</f>
        <v>0</v>
      </c>
      <c r="V450" t="str">
        <f>d11B!V452</f>
        <v>NA</v>
      </c>
      <c r="W450" t="str">
        <f>d11B!W452</f>
        <v>NA</v>
      </c>
      <c r="X450" t="b">
        <f>d11B!X452</f>
        <v>0</v>
      </c>
      <c r="Y450" t="str">
        <f>d11B!Y452</f>
        <v>added age uncertainties based on power fit on LR04 uncertainties</v>
      </c>
      <c r="Z450">
        <f>d11B!Z450</f>
        <v>999</v>
      </c>
    </row>
    <row r="451" spans="1:26">
      <c r="A451" t="str">
        <f>d11B!A453</f>
        <v>boron isotopes</v>
      </c>
      <c r="B451" t="str">
        <f>d11B!B453</f>
        <v>Greenop</v>
      </c>
      <c r="C451">
        <f>d11B!C453</f>
        <v>2019</v>
      </c>
      <c r="D451" t="str">
        <f>d11B!D453</f>
        <v>10.1029/2018PA003420</v>
      </c>
      <c r="E451">
        <f>d11B!E453</f>
        <v>22161</v>
      </c>
      <c r="F451">
        <f>d11B!F453</f>
        <v>109.53828009010901</v>
      </c>
      <c r="G451">
        <f>d11B!G453</f>
        <v>109.53828009010901</v>
      </c>
      <c r="H451">
        <f>d11B!H453</f>
        <v>22.161000000000001</v>
      </c>
      <c r="I451">
        <f>d11B!I453</f>
        <v>0.10953828009010901</v>
      </c>
      <c r="J451">
        <f>d11B!J453</f>
        <v>0.10953828009010901</v>
      </c>
      <c r="K451">
        <f>d11B!K453</f>
        <v>393.08940000000001</v>
      </c>
      <c r="L451">
        <f>d11B!L453</f>
        <v>286.34359999999998</v>
      </c>
      <c r="M451">
        <f>d11B!M453</f>
        <v>170.74870000000001</v>
      </c>
      <c r="N451" t="b">
        <f>d11B!N453</f>
        <v>1</v>
      </c>
      <c r="O451" t="b">
        <f>d11B!O453</f>
        <v>0</v>
      </c>
      <c r="P451" t="str">
        <f>d11B!P453</f>
        <v>NA</v>
      </c>
      <c r="Q451" t="str">
        <f>d11B!Q453</f>
        <v>NA</v>
      </c>
      <c r="R451" t="b">
        <f>d11B!R453</f>
        <v>0</v>
      </c>
      <c r="S451" t="str">
        <f>d11B!S453</f>
        <v>NA</v>
      </c>
      <c r="T451" t="b">
        <f>d11B!T453</f>
        <v>1</v>
      </c>
      <c r="U451" t="b">
        <f>d11B!U453</f>
        <v>0</v>
      </c>
      <c r="V451" t="str">
        <f>d11B!V453</f>
        <v>NA</v>
      </c>
      <c r="W451" t="str">
        <f>d11B!W453</f>
        <v>NA</v>
      </c>
      <c r="X451" t="b">
        <f>d11B!X453</f>
        <v>0</v>
      </c>
      <c r="Y451" t="str">
        <f>d11B!Y453</f>
        <v>added age uncertainties based on power fit on LR04 uncertainties</v>
      </c>
      <c r="Z451">
        <f>d11B!Z451</f>
        <v>999</v>
      </c>
    </row>
    <row r="452" spans="1:26">
      <c r="A452" t="str">
        <f>d11B!A454</f>
        <v>boron isotopes</v>
      </c>
      <c r="B452" t="str">
        <f>d11B!B454</f>
        <v>Greenop</v>
      </c>
      <c r="C452">
        <f>d11B!C454</f>
        <v>2019</v>
      </c>
      <c r="D452" t="str">
        <f>d11B!D454</f>
        <v>10.1029/2018PA003420</v>
      </c>
      <c r="E452">
        <f>d11B!E454</f>
        <v>22442</v>
      </c>
      <c r="F452">
        <f>d11B!F454</f>
        <v>110.8548405708712</v>
      </c>
      <c r="G452">
        <f>d11B!G454</f>
        <v>110.8548405708712</v>
      </c>
      <c r="H452">
        <f>d11B!H454</f>
        <v>22.442</v>
      </c>
      <c r="I452">
        <f>d11B!I454</f>
        <v>0.11085484057087121</v>
      </c>
      <c r="J452">
        <f>d11B!J454</f>
        <v>0.11085484057087121</v>
      </c>
      <c r="K452">
        <f>d11B!K454</f>
        <v>380.94779999999997</v>
      </c>
      <c r="L452">
        <f>d11B!L454</f>
        <v>261.05459999999999</v>
      </c>
      <c r="M452">
        <f>d11B!M454</f>
        <v>164.83259999999999</v>
      </c>
      <c r="N452" t="b">
        <f>d11B!N454</f>
        <v>1</v>
      </c>
      <c r="O452" t="b">
        <f>d11B!O454</f>
        <v>0</v>
      </c>
      <c r="P452" t="str">
        <f>d11B!P454</f>
        <v>NA</v>
      </c>
      <c r="Q452" t="str">
        <f>d11B!Q454</f>
        <v>NA</v>
      </c>
      <c r="R452" t="b">
        <f>d11B!R454</f>
        <v>0</v>
      </c>
      <c r="S452" t="str">
        <f>d11B!S454</f>
        <v>NA</v>
      </c>
      <c r="T452" t="b">
        <f>d11B!T454</f>
        <v>1</v>
      </c>
      <c r="U452" t="b">
        <f>d11B!U454</f>
        <v>0</v>
      </c>
      <c r="V452" t="str">
        <f>d11B!V454</f>
        <v>NA</v>
      </c>
      <c r="W452" t="str">
        <f>d11B!W454</f>
        <v>NA</v>
      </c>
      <c r="X452" t="b">
        <f>d11B!X454</f>
        <v>0</v>
      </c>
      <c r="Y452" t="str">
        <f>d11B!Y454</f>
        <v>added age uncertainties based on power fit on LR04 uncertainties</v>
      </c>
      <c r="Z452">
        <f>d11B!Z452</f>
        <v>926</v>
      </c>
    </row>
    <row r="453" spans="1:26">
      <c r="A453" t="str">
        <f>d11B!A455</f>
        <v>boron isotopes</v>
      </c>
      <c r="B453" t="str">
        <f>d11B!B455</f>
        <v>Greenop</v>
      </c>
      <c r="C453">
        <f>d11B!C455</f>
        <v>2019</v>
      </c>
      <c r="D453" t="str">
        <f>d11B!D455</f>
        <v>10.1029/2018PA003420</v>
      </c>
      <c r="E453">
        <f>d11B!E455</f>
        <v>22510</v>
      </c>
      <c r="F453">
        <f>d11B!F455</f>
        <v>111.17331012486876</v>
      </c>
      <c r="G453">
        <f>d11B!G455</f>
        <v>111.17331012486876</v>
      </c>
      <c r="H453">
        <f>d11B!H455</f>
        <v>22.51</v>
      </c>
      <c r="I453">
        <f>d11B!I455</f>
        <v>0.11117331012486877</v>
      </c>
      <c r="J453">
        <f>d11B!J455</f>
        <v>0.11117331012486877</v>
      </c>
      <c r="K453">
        <f>d11B!K455</f>
        <v>315.83769999999998</v>
      </c>
      <c r="L453">
        <f>d11B!L455</f>
        <v>204.45890000000003</v>
      </c>
      <c r="M453">
        <f>d11B!M455</f>
        <v>132.24979999999999</v>
      </c>
      <c r="N453" t="b">
        <f>d11B!N455</f>
        <v>1</v>
      </c>
      <c r="O453" t="b">
        <f>d11B!O455</f>
        <v>0</v>
      </c>
      <c r="P453" t="str">
        <f>d11B!P455</f>
        <v>NA</v>
      </c>
      <c r="Q453" t="str">
        <f>d11B!Q455</f>
        <v>NA</v>
      </c>
      <c r="R453" t="b">
        <f>d11B!R455</f>
        <v>0</v>
      </c>
      <c r="S453" t="str">
        <f>d11B!S455</f>
        <v>NA</v>
      </c>
      <c r="T453" t="b">
        <f>d11B!T455</f>
        <v>1</v>
      </c>
      <c r="U453" t="b">
        <f>d11B!U455</f>
        <v>0</v>
      </c>
      <c r="V453" t="str">
        <f>d11B!V455</f>
        <v>NA</v>
      </c>
      <c r="W453" t="str">
        <f>d11B!W455</f>
        <v>NA</v>
      </c>
      <c r="X453" t="b">
        <f>d11B!X455</f>
        <v>0</v>
      </c>
      <c r="Y453" t="str">
        <f>d11B!Y455</f>
        <v>added age uncertainties based on power fit on LR04 uncertainties</v>
      </c>
      <c r="Z453">
        <f>d11B!Z453</f>
        <v>926</v>
      </c>
    </row>
    <row r="454" spans="1:26">
      <c r="A454" t="str">
        <f>d11B!A456</f>
        <v>boron isotopes</v>
      </c>
      <c r="B454" t="str">
        <f>d11B!B456</f>
        <v>Greenop</v>
      </c>
      <c r="C454">
        <f>d11B!C456</f>
        <v>2019</v>
      </c>
      <c r="D454" t="str">
        <f>d11B!D456</f>
        <v>10.1029/2018PA003420</v>
      </c>
      <c r="E454">
        <f>d11B!E456</f>
        <v>22521</v>
      </c>
      <c r="F454">
        <f>d11B!F456</f>
        <v>111.22482257203427</v>
      </c>
      <c r="G454">
        <f>d11B!G456</f>
        <v>111.22482257203427</v>
      </c>
      <c r="H454">
        <f>d11B!H456</f>
        <v>22.521000000000001</v>
      </c>
      <c r="I454">
        <f>d11B!I456</f>
        <v>0.11122482257203427</v>
      </c>
      <c r="J454">
        <f>d11B!J456</f>
        <v>0.11122482257203427</v>
      </c>
      <c r="K454">
        <f>d11B!K456</f>
        <v>371.10739999999998</v>
      </c>
      <c r="L454">
        <f>d11B!L456</f>
        <v>254.94740000000002</v>
      </c>
      <c r="M454">
        <f>d11B!M456</f>
        <v>158.38609999999997</v>
      </c>
      <c r="N454" t="b">
        <f>d11B!N456</f>
        <v>1</v>
      </c>
      <c r="O454" t="b">
        <f>d11B!O456</f>
        <v>0</v>
      </c>
      <c r="P454" t="str">
        <f>d11B!P456</f>
        <v>NA</v>
      </c>
      <c r="Q454" t="str">
        <f>d11B!Q456</f>
        <v>NA</v>
      </c>
      <c r="R454" t="b">
        <f>d11B!R456</f>
        <v>0</v>
      </c>
      <c r="S454" t="str">
        <f>d11B!S456</f>
        <v>NA</v>
      </c>
      <c r="T454" t="b">
        <f>d11B!T456</f>
        <v>1</v>
      </c>
      <c r="U454" t="b">
        <f>d11B!U456</f>
        <v>0</v>
      </c>
      <c r="V454" t="str">
        <f>d11B!V456</f>
        <v>NA</v>
      </c>
      <c r="W454" t="str">
        <f>d11B!W456</f>
        <v>NA</v>
      </c>
      <c r="X454" t="b">
        <f>d11B!X456</f>
        <v>0</v>
      </c>
      <c r="Y454" t="str">
        <f>d11B!Y456</f>
        <v>added age uncertainties based on power fit on LR04 uncertainties</v>
      </c>
      <c r="Z454">
        <f>d11B!Z454</f>
        <v>926</v>
      </c>
    </row>
    <row r="455" spans="1:26">
      <c r="A455" t="str">
        <f>d11B!A457</f>
        <v>boron isotopes</v>
      </c>
      <c r="B455" t="str">
        <f>d11B!B457</f>
        <v>Greenop</v>
      </c>
      <c r="C455">
        <f>d11B!C457</f>
        <v>2019</v>
      </c>
      <c r="D455" t="str">
        <f>d11B!D457</f>
        <v>10.1029/2018PA003420</v>
      </c>
      <c r="E455">
        <f>d11B!E457</f>
        <v>22580</v>
      </c>
      <c r="F455">
        <f>d11B!F457</f>
        <v>111.50109438130997</v>
      </c>
      <c r="G455">
        <f>d11B!G457</f>
        <v>111.50109438130997</v>
      </c>
      <c r="H455">
        <f>d11B!H457</f>
        <v>22.58</v>
      </c>
      <c r="I455">
        <f>d11B!I457</f>
        <v>0.11150109438130996</v>
      </c>
      <c r="J455">
        <f>d11B!J457</f>
        <v>0.11150109438130996</v>
      </c>
      <c r="K455">
        <f>d11B!K457</f>
        <v>367.21039999999999</v>
      </c>
      <c r="L455">
        <f>d11B!L457</f>
        <v>251.3254</v>
      </c>
      <c r="M455">
        <f>d11B!M457</f>
        <v>156.84719999999999</v>
      </c>
      <c r="N455" t="b">
        <f>d11B!N457</f>
        <v>1</v>
      </c>
      <c r="O455" t="b">
        <f>d11B!O457</f>
        <v>0</v>
      </c>
      <c r="P455" t="str">
        <f>d11B!P457</f>
        <v>NA</v>
      </c>
      <c r="Q455" t="str">
        <f>d11B!Q457</f>
        <v>NA</v>
      </c>
      <c r="R455" t="b">
        <f>d11B!R457</f>
        <v>0</v>
      </c>
      <c r="S455" t="str">
        <f>d11B!S457</f>
        <v>NA</v>
      </c>
      <c r="T455" t="b">
        <f>d11B!T457</f>
        <v>1</v>
      </c>
      <c r="U455" t="b">
        <f>d11B!U457</f>
        <v>0</v>
      </c>
      <c r="V455" t="str">
        <f>d11B!V457</f>
        <v>NA</v>
      </c>
      <c r="W455" t="str">
        <f>d11B!W457</f>
        <v>NA</v>
      </c>
      <c r="X455" t="b">
        <f>d11B!X457</f>
        <v>0</v>
      </c>
      <c r="Y455" t="str">
        <f>d11B!Y457</f>
        <v>added age uncertainties based on power fit on LR04 uncertainties</v>
      </c>
      <c r="Z455">
        <f>d11B!Z455</f>
        <v>926</v>
      </c>
    </row>
    <row r="456" spans="1:26">
      <c r="A456" t="str">
        <f>d11B!A458</f>
        <v>boron isotopes</v>
      </c>
      <c r="B456" t="str">
        <f>d11B!B458</f>
        <v>Greenop</v>
      </c>
      <c r="C456">
        <f>d11B!C458</f>
        <v>2019</v>
      </c>
      <c r="D456" t="str">
        <f>d11B!D458</f>
        <v>10.1029/2018PA003420</v>
      </c>
      <c r="E456">
        <f>d11B!E458</f>
        <v>22589</v>
      </c>
      <c r="F456">
        <f>d11B!F458</f>
        <v>111.54323424923277</v>
      </c>
      <c r="G456">
        <f>d11B!G458</f>
        <v>111.54323424923277</v>
      </c>
      <c r="H456">
        <f>d11B!H458</f>
        <v>22.588999999999999</v>
      </c>
      <c r="I456">
        <f>d11B!I458</f>
        <v>0.11154323424923276</v>
      </c>
      <c r="J456">
        <f>d11B!J458</f>
        <v>0.11154323424923276</v>
      </c>
      <c r="K456">
        <f>d11B!K458</f>
        <v>291.65019999999998</v>
      </c>
      <c r="L456">
        <f>d11B!L458</f>
        <v>188.2647</v>
      </c>
      <c r="M456">
        <f>d11B!M458</f>
        <v>121.5307</v>
      </c>
      <c r="N456" t="b">
        <f>d11B!N458</f>
        <v>1</v>
      </c>
      <c r="O456" t="b">
        <f>d11B!O458</f>
        <v>0</v>
      </c>
      <c r="P456" t="str">
        <f>d11B!P458</f>
        <v>NA</v>
      </c>
      <c r="Q456" t="str">
        <f>d11B!Q458</f>
        <v>NA</v>
      </c>
      <c r="R456" t="b">
        <f>d11B!R458</f>
        <v>0</v>
      </c>
      <c r="S456" t="str">
        <f>d11B!S458</f>
        <v>NA</v>
      </c>
      <c r="T456" t="b">
        <f>d11B!T458</f>
        <v>1</v>
      </c>
      <c r="U456" t="b">
        <f>d11B!U458</f>
        <v>0</v>
      </c>
      <c r="V456" t="str">
        <f>d11B!V458</f>
        <v>NA</v>
      </c>
      <c r="W456" t="str">
        <f>d11B!W458</f>
        <v>NA</v>
      </c>
      <c r="X456" t="b">
        <f>d11B!X458</f>
        <v>0</v>
      </c>
      <c r="Y456" t="str">
        <f>d11B!Y458</f>
        <v>added age uncertainties based on power fit on LR04 uncertainties</v>
      </c>
      <c r="Z456">
        <f>d11B!Z456</f>
        <v>926</v>
      </c>
    </row>
    <row r="457" spans="1:26">
      <c r="A457" t="str">
        <f>d11B!A459</f>
        <v>boron isotopes</v>
      </c>
      <c r="B457" t="str">
        <f>d11B!B459</f>
        <v>Greenop</v>
      </c>
      <c r="C457">
        <f>d11B!C459</f>
        <v>2019</v>
      </c>
      <c r="D457" t="str">
        <f>d11B!D459</f>
        <v>10.1029/2018PA003420</v>
      </c>
      <c r="E457">
        <f>d11B!E459</f>
        <v>22661</v>
      </c>
      <c r="F457">
        <f>d11B!F459</f>
        <v>111.88032191437722</v>
      </c>
      <c r="G457">
        <f>d11B!G459</f>
        <v>111.88032191437722</v>
      </c>
      <c r="H457">
        <f>d11B!H459</f>
        <v>22.661000000000001</v>
      </c>
      <c r="I457">
        <f>d11B!I459</f>
        <v>0.11188032191437722</v>
      </c>
      <c r="J457">
        <f>d11B!J459</f>
        <v>0.11188032191437722</v>
      </c>
      <c r="K457">
        <f>d11B!K459</f>
        <v>315.91289999999998</v>
      </c>
      <c r="L457">
        <f>d11B!L459</f>
        <v>210.92969999999997</v>
      </c>
      <c r="M457">
        <f>d11B!M459</f>
        <v>133.48869999999997</v>
      </c>
      <c r="N457" t="b">
        <f>d11B!N459</f>
        <v>1</v>
      </c>
      <c r="O457" t="b">
        <f>d11B!O459</f>
        <v>0</v>
      </c>
      <c r="P457" t="str">
        <f>d11B!P459</f>
        <v>NA</v>
      </c>
      <c r="Q457" t="str">
        <f>d11B!Q459</f>
        <v>NA</v>
      </c>
      <c r="R457" t="b">
        <f>d11B!R459</f>
        <v>0</v>
      </c>
      <c r="S457" t="str">
        <f>d11B!S459</f>
        <v>NA</v>
      </c>
      <c r="T457" t="b">
        <f>d11B!T459</f>
        <v>1</v>
      </c>
      <c r="U457" t="b">
        <f>d11B!U459</f>
        <v>0</v>
      </c>
      <c r="V457" t="str">
        <f>d11B!V459</f>
        <v>NA</v>
      </c>
      <c r="W457" t="str">
        <f>d11B!W459</f>
        <v>NA</v>
      </c>
      <c r="X457" t="b">
        <f>d11B!X459</f>
        <v>0</v>
      </c>
      <c r="Y457" t="str">
        <f>d11B!Y459</f>
        <v>added age uncertainties based on power fit on LR04 uncertainties</v>
      </c>
      <c r="Z457">
        <f>d11B!Z457</f>
        <v>926</v>
      </c>
    </row>
    <row r="458" spans="1:26">
      <c r="A458" t="str">
        <f>d11B!A460</f>
        <v>boron isotopes</v>
      </c>
      <c r="B458" t="str">
        <f>d11B!B460</f>
        <v>Greenop</v>
      </c>
      <c r="C458">
        <f>d11B!C460</f>
        <v>2019</v>
      </c>
      <c r="D458" t="str">
        <f>d11B!D460</f>
        <v>10.1029/2018PA003420</v>
      </c>
      <c r="E458">
        <f>d11B!E460</f>
        <v>22673</v>
      </c>
      <c r="F458">
        <f>d11B!F460</f>
        <v>111.93649779357088</v>
      </c>
      <c r="G458">
        <f>d11B!G460</f>
        <v>111.93649779357088</v>
      </c>
      <c r="H458">
        <f>d11B!H460</f>
        <v>22.672999999999998</v>
      </c>
      <c r="I458">
        <f>d11B!I460</f>
        <v>0.11193649779357089</v>
      </c>
      <c r="J458">
        <f>d11B!J460</f>
        <v>0.11193649779357089</v>
      </c>
      <c r="K458">
        <f>d11B!K460</f>
        <v>348.8526</v>
      </c>
      <c r="L458">
        <f>d11B!L460</f>
        <v>246.74700000000001</v>
      </c>
      <c r="M458">
        <f>d11B!M460</f>
        <v>151.5248</v>
      </c>
      <c r="N458" t="b">
        <f>d11B!N460</f>
        <v>1</v>
      </c>
      <c r="O458" t="b">
        <f>d11B!O460</f>
        <v>0</v>
      </c>
      <c r="P458" t="str">
        <f>d11B!P460</f>
        <v>NA</v>
      </c>
      <c r="Q458" t="str">
        <f>d11B!Q460</f>
        <v>NA</v>
      </c>
      <c r="R458" t="b">
        <f>d11B!R460</f>
        <v>0</v>
      </c>
      <c r="S458" t="str">
        <f>d11B!S460</f>
        <v>NA</v>
      </c>
      <c r="T458" t="b">
        <f>d11B!T460</f>
        <v>1</v>
      </c>
      <c r="U458" t="b">
        <f>d11B!U460</f>
        <v>0</v>
      </c>
      <c r="V458" t="str">
        <f>d11B!V460</f>
        <v>NA</v>
      </c>
      <c r="W458" t="str">
        <f>d11B!W460</f>
        <v>NA</v>
      </c>
      <c r="X458" t="b">
        <f>d11B!X460</f>
        <v>0</v>
      </c>
      <c r="Y458" t="str">
        <f>d11B!Y460</f>
        <v>added age uncertainties based on power fit on LR04 uncertainties</v>
      </c>
      <c r="Z458">
        <f>d11B!Z458</f>
        <v>926</v>
      </c>
    </row>
    <row r="459" spans="1:26">
      <c r="A459" t="str">
        <f>d11B!A461</f>
        <v>boron isotopes</v>
      </c>
      <c r="B459" t="str">
        <f>d11B!B461</f>
        <v>Greenop</v>
      </c>
      <c r="C459">
        <f>d11B!C461</f>
        <v>2019</v>
      </c>
      <c r="D459" t="str">
        <f>d11B!D461</f>
        <v>10.1029/2018PA003420</v>
      </c>
      <c r="E459">
        <f>d11B!E461</f>
        <v>22696</v>
      </c>
      <c r="F459">
        <f>d11B!F461</f>
        <v>112.04416392465993</v>
      </c>
      <c r="G459">
        <f>d11B!G461</f>
        <v>112.04416392465993</v>
      </c>
      <c r="H459">
        <f>d11B!H461</f>
        <v>22.696000000000002</v>
      </c>
      <c r="I459">
        <f>d11B!I461</f>
        <v>0.11204416392465992</v>
      </c>
      <c r="J459">
        <f>d11B!J461</f>
        <v>0.11204416392465992</v>
      </c>
      <c r="K459">
        <f>d11B!K461</f>
        <v>290.13510000000002</v>
      </c>
      <c r="L459">
        <f>d11B!L461</f>
        <v>184.6986</v>
      </c>
      <c r="M459">
        <f>d11B!M461</f>
        <v>121.44710000000003</v>
      </c>
      <c r="N459" t="b">
        <f>d11B!N461</f>
        <v>1</v>
      </c>
      <c r="O459" t="b">
        <f>d11B!O461</f>
        <v>0</v>
      </c>
      <c r="P459" t="str">
        <f>d11B!P461</f>
        <v>NA</v>
      </c>
      <c r="Q459" t="str">
        <f>d11B!Q461</f>
        <v>NA</v>
      </c>
      <c r="R459" t="b">
        <f>d11B!R461</f>
        <v>0</v>
      </c>
      <c r="S459" t="str">
        <f>d11B!S461</f>
        <v>NA</v>
      </c>
      <c r="T459" t="b">
        <f>d11B!T461</f>
        <v>1</v>
      </c>
      <c r="U459" t="b">
        <f>d11B!U461</f>
        <v>0</v>
      </c>
      <c r="V459" t="str">
        <f>d11B!V461</f>
        <v>NA</v>
      </c>
      <c r="W459" t="str">
        <f>d11B!W461</f>
        <v>NA</v>
      </c>
      <c r="X459" t="b">
        <f>d11B!X461</f>
        <v>0</v>
      </c>
      <c r="Y459" t="str">
        <f>d11B!Y461</f>
        <v>added age uncertainties based on power fit on LR04 uncertainties</v>
      </c>
      <c r="Z459">
        <f>d11B!Z459</f>
        <v>926</v>
      </c>
    </row>
    <row r="460" spans="1:26">
      <c r="A460" t="str">
        <f>d11B!A462</f>
        <v>boron isotopes</v>
      </c>
      <c r="B460" t="str">
        <f>d11B!B462</f>
        <v>Greenop</v>
      </c>
      <c r="C460">
        <f>d11B!C462</f>
        <v>2019</v>
      </c>
      <c r="D460" t="str">
        <f>d11B!D462</f>
        <v>10.1029/2018PA003420</v>
      </c>
      <c r="E460">
        <f>d11B!E462</f>
        <v>22728</v>
      </c>
      <c r="F460">
        <f>d11B!F462</f>
        <v>112.19395088063602</v>
      </c>
      <c r="G460">
        <f>d11B!G462</f>
        <v>112.19395088063602</v>
      </c>
      <c r="H460">
        <f>d11B!H462</f>
        <v>22.728000000000002</v>
      </c>
      <c r="I460">
        <f>d11B!I462</f>
        <v>0.11219395088063602</v>
      </c>
      <c r="J460">
        <f>d11B!J462</f>
        <v>0.11219395088063602</v>
      </c>
      <c r="K460">
        <f>d11B!K462</f>
        <v>229.1653</v>
      </c>
      <c r="L460">
        <f>d11B!L462</f>
        <v>138.82859999999999</v>
      </c>
      <c r="M460">
        <f>d11B!M462</f>
        <v>94.583200000000005</v>
      </c>
      <c r="N460" t="b">
        <f>d11B!N462</f>
        <v>1</v>
      </c>
      <c r="O460" t="b">
        <f>d11B!O462</f>
        <v>0</v>
      </c>
      <c r="P460" t="str">
        <f>d11B!P462</f>
        <v>NA</v>
      </c>
      <c r="Q460" t="str">
        <f>d11B!Q462</f>
        <v>NA</v>
      </c>
      <c r="R460" t="b">
        <f>d11B!R462</f>
        <v>0</v>
      </c>
      <c r="S460" t="str">
        <f>d11B!S462</f>
        <v>NA</v>
      </c>
      <c r="T460" t="b">
        <f>d11B!T462</f>
        <v>1</v>
      </c>
      <c r="U460" t="b">
        <f>d11B!U462</f>
        <v>0</v>
      </c>
      <c r="V460" t="str">
        <f>d11B!V462</f>
        <v>NA</v>
      </c>
      <c r="W460" t="str">
        <f>d11B!W462</f>
        <v>NA</v>
      </c>
      <c r="X460" t="b">
        <f>d11B!X462</f>
        <v>0</v>
      </c>
      <c r="Y460" t="str">
        <f>d11B!Y462</f>
        <v>added age uncertainties based on power fit on LR04 uncertainties</v>
      </c>
      <c r="Z460">
        <f>d11B!Z460</f>
        <v>926</v>
      </c>
    </row>
    <row r="461" spans="1:26">
      <c r="A461" t="str">
        <f>d11B!A463</f>
        <v>boron isotopes</v>
      </c>
      <c r="B461" t="str">
        <f>d11B!B463</f>
        <v>Greenop</v>
      </c>
      <c r="C461">
        <f>d11B!C463</f>
        <v>2019</v>
      </c>
      <c r="D461" t="str">
        <f>d11B!D463</f>
        <v>10.1029/2018PA003420</v>
      </c>
      <c r="E461">
        <f>d11B!E463</f>
        <v>22736</v>
      </c>
      <c r="F461">
        <f>d11B!F463</f>
        <v>112.23139591214222</v>
      </c>
      <c r="G461">
        <f>d11B!G463</f>
        <v>112.23139591214222</v>
      </c>
      <c r="H461">
        <f>d11B!H463</f>
        <v>22.736000000000001</v>
      </c>
      <c r="I461">
        <f>d11B!I463</f>
        <v>0.11223139591214222</v>
      </c>
      <c r="J461">
        <f>d11B!J463</f>
        <v>0.11223139591214222</v>
      </c>
      <c r="K461">
        <f>d11B!K463</f>
        <v>271.62270000000001</v>
      </c>
      <c r="L461">
        <f>d11B!L463</f>
        <v>169.17439999999999</v>
      </c>
      <c r="M461">
        <f>d11B!M463</f>
        <v>113.27940000000001</v>
      </c>
      <c r="N461" t="b">
        <f>d11B!N463</f>
        <v>1</v>
      </c>
      <c r="O461" t="b">
        <f>d11B!O463</f>
        <v>0</v>
      </c>
      <c r="P461" t="str">
        <f>d11B!P463</f>
        <v>NA</v>
      </c>
      <c r="Q461" t="str">
        <f>d11B!Q463</f>
        <v>NA</v>
      </c>
      <c r="R461" t="b">
        <f>d11B!R463</f>
        <v>0</v>
      </c>
      <c r="S461" t="str">
        <f>d11B!S463</f>
        <v>NA</v>
      </c>
      <c r="T461" t="b">
        <f>d11B!T463</f>
        <v>1</v>
      </c>
      <c r="U461" t="b">
        <f>d11B!U463</f>
        <v>0</v>
      </c>
      <c r="V461" t="str">
        <f>d11B!V463</f>
        <v>NA</v>
      </c>
      <c r="W461" t="str">
        <f>d11B!W463</f>
        <v>NA</v>
      </c>
      <c r="X461" t="b">
        <f>d11B!X463</f>
        <v>0</v>
      </c>
      <c r="Y461" t="str">
        <f>d11B!Y463</f>
        <v>added age uncertainties based on power fit on LR04 uncertainties</v>
      </c>
      <c r="Z461">
        <f>d11B!Z461</f>
        <v>926</v>
      </c>
    </row>
    <row r="462" spans="1:26">
      <c r="A462" t="str">
        <f>d11B!A464</f>
        <v>boron isotopes</v>
      </c>
      <c r="B462" t="str">
        <f>d11B!B464</f>
        <v>Greenop</v>
      </c>
      <c r="C462">
        <f>d11B!C464</f>
        <v>2019</v>
      </c>
      <c r="D462" t="str">
        <f>d11B!D464</f>
        <v>10.1029/2018PA003420</v>
      </c>
      <c r="E462">
        <f>d11B!E464</f>
        <v>22810</v>
      </c>
      <c r="F462">
        <f>d11B!F464</f>
        <v>112.57773013218456</v>
      </c>
      <c r="G462">
        <f>d11B!G464</f>
        <v>112.57773013218456</v>
      </c>
      <c r="H462">
        <f>d11B!H464</f>
        <v>22.81</v>
      </c>
      <c r="I462">
        <f>d11B!I464</f>
        <v>0.11257773013218456</v>
      </c>
      <c r="J462">
        <f>d11B!J464</f>
        <v>0.11257773013218456</v>
      </c>
      <c r="K462">
        <f>d11B!K464</f>
        <v>228.0061</v>
      </c>
      <c r="L462">
        <f>d11B!L464</f>
        <v>137.22070000000002</v>
      </c>
      <c r="M462">
        <f>d11B!M464</f>
        <v>93.784099999999995</v>
      </c>
      <c r="N462" t="b">
        <f>d11B!N464</f>
        <v>1</v>
      </c>
      <c r="O462" t="b">
        <f>d11B!O464</f>
        <v>0</v>
      </c>
      <c r="P462" t="str">
        <f>d11B!P464</f>
        <v>NA</v>
      </c>
      <c r="Q462" t="str">
        <f>d11B!Q464</f>
        <v>NA</v>
      </c>
      <c r="R462" t="b">
        <f>d11B!R464</f>
        <v>0</v>
      </c>
      <c r="S462" t="str">
        <f>d11B!S464</f>
        <v>NA</v>
      </c>
      <c r="T462" t="b">
        <f>d11B!T464</f>
        <v>1</v>
      </c>
      <c r="U462" t="b">
        <f>d11B!U464</f>
        <v>0</v>
      </c>
      <c r="V462" t="str">
        <f>d11B!V464</f>
        <v>NA</v>
      </c>
      <c r="W462" t="str">
        <f>d11B!W464</f>
        <v>NA</v>
      </c>
      <c r="X462" t="b">
        <f>d11B!X464</f>
        <v>0</v>
      </c>
      <c r="Y462" t="str">
        <f>d11B!Y464</f>
        <v>added age uncertainties based on power fit on LR04 uncertainties</v>
      </c>
      <c r="Z462">
        <f>d11B!Z462</f>
        <v>926</v>
      </c>
    </row>
    <row r="463" spans="1:26">
      <c r="A463" t="str">
        <f>d11B!A465</f>
        <v>boron isotopes</v>
      </c>
      <c r="B463" t="str">
        <f>d11B!B465</f>
        <v>Greenop</v>
      </c>
      <c r="C463">
        <f>d11B!C465</f>
        <v>2019</v>
      </c>
      <c r="D463" t="str">
        <f>d11B!D465</f>
        <v>10.1029/2018PA003420</v>
      </c>
      <c r="E463">
        <f>d11B!E465</f>
        <v>22815</v>
      </c>
      <c r="F463">
        <f>d11B!F465</f>
        <v>112.6011289918347</v>
      </c>
      <c r="G463">
        <f>d11B!G465</f>
        <v>112.6011289918347</v>
      </c>
      <c r="H463">
        <f>d11B!H465</f>
        <v>22.815000000000001</v>
      </c>
      <c r="I463">
        <f>d11B!I465</f>
        <v>0.11260112899183469</v>
      </c>
      <c r="J463">
        <f>d11B!J465</f>
        <v>0.11260112899183469</v>
      </c>
      <c r="K463">
        <f>d11B!K465</f>
        <v>233.14769999999999</v>
      </c>
      <c r="L463">
        <f>d11B!L465</f>
        <v>141.17140000000001</v>
      </c>
      <c r="M463">
        <f>d11B!M465</f>
        <v>96.978499999999997</v>
      </c>
      <c r="N463" t="b">
        <f>d11B!N465</f>
        <v>1</v>
      </c>
      <c r="O463" t="b">
        <f>d11B!O465</f>
        <v>0</v>
      </c>
      <c r="P463" t="str">
        <f>d11B!P465</f>
        <v>NA</v>
      </c>
      <c r="Q463" t="str">
        <f>d11B!Q465</f>
        <v>NA</v>
      </c>
      <c r="R463" t="b">
        <f>d11B!R465</f>
        <v>0</v>
      </c>
      <c r="S463" t="str">
        <f>d11B!S465</f>
        <v>NA</v>
      </c>
      <c r="T463" t="b">
        <f>d11B!T465</f>
        <v>1</v>
      </c>
      <c r="U463" t="b">
        <f>d11B!U465</f>
        <v>0</v>
      </c>
      <c r="V463" t="str">
        <f>d11B!V465</f>
        <v>NA</v>
      </c>
      <c r="W463" t="str">
        <f>d11B!W465</f>
        <v>NA</v>
      </c>
      <c r="X463" t="b">
        <f>d11B!X465</f>
        <v>0</v>
      </c>
      <c r="Y463" t="str">
        <f>d11B!Y465</f>
        <v>added age uncertainties based on power fit on LR04 uncertainties</v>
      </c>
      <c r="Z463">
        <f>d11B!Z463</f>
        <v>926</v>
      </c>
    </row>
    <row r="464" spans="1:26">
      <c r="A464" t="str">
        <f>d11B!A466</f>
        <v>boron isotopes</v>
      </c>
      <c r="B464" t="str">
        <f>d11B!B466</f>
        <v>Greenop</v>
      </c>
      <c r="C464">
        <f>d11B!C466</f>
        <v>2019</v>
      </c>
      <c r="D464" t="str">
        <f>d11B!D466</f>
        <v>10.1029/2018PA003420</v>
      </c>
      <c r="E464">
        <f>d11B!E466</f>
        <v>22820</v>
      </c>
      <c r="F464">
        <f>d11B!F466</f>
        <v>112.62452758585844</v>
      </c>
      <c r="G464">
        <f>d11B!G466</f>
        <v>112.62452758585844</v>
      </c>
      <c r="H464">
        <f>d11B!H466</f>
        <v>22.82</v>
      </c>
      <c r="I464">
        <f>d11B!I466</f>
        <v>0.11262452758585845</v>
      </c>
      <c r="J464">
        <f>d11B!J466</f>
        <v>0.11262452758585845</v>
      </c>
      <c r="K464">
        <f>d11B!K466</f>
        <v>250.59219999999999</v>
      </c>
      <c r="L464">
        <f>d11B!L466</f>
        <v>155.19</v>
      </c>
      <c r="M464">
        <f>d11B!M466</f>
        <v>104.28279999999998</v>
      </c>
      <c r="N464" t="b">
        <f>d11B!N466</f>
        <v>1</v>
      </c>
      <c r="O464" t="b">
        <f>d11B!O466</f>
        <v>0</v>
      </c>
      <c r="P464" t="str">
        <f>d11B!P466</f>
        <v>NA</v>
      </c>
      <c r="Q464" t="str">
        <f>d11B!Q466</f>
        <v>NA</v>
      </c>
      <c r="R464" t="b">
        <f>d11B!R466</f>
        <v>0</v>
      </c>
      <c r="S464" t="str">
        <f>d11B!S466</f>
        <v>NA</v>
      </c>
      <c r="T464" t="b">
        <f>d11B!T466</f>
        <v>1</v>
      </c>
      <c r="U464" t="b">
        <f>d11B!U466</f>
        <v>0</v>
      </c>
      <c r="V464" t="str">
        <f>d11B!V466</f>
        <v>NA</v>
      </c>
      <c r="W464" t="str">
        <f>d11B!W466</f>
        <v>NA</v>
      </c>
      <c r="X464" t="b">
        <f>d11B!X466</f>
        <v>0</v>
      </c>
      <c r="Y464" t="str">
        <f>d11B!Y466</f>
        <v>added age uncertainties based on power fit on LR04 uncertainties</v>
      </c>
      <c r="Z464">
        <f>d11B!Z464</f>
        <v>926</v>
      </c>
    </row>
    <row r="465" spans="1:26">
      <c r="A465" t="str">
        <f>d11B!A467</f>
        <v>boron isotopes</v>
      </c>
      <c r="B465" t="str">
        <f>d11B!B467</f>
        <v>Greenop</v>
      </c>
      <c r="C465">
        <f>d11B!C467</f>
        <v>2019</v>
      </c>
      <c r="D465" t="str">
        <f>d11B!D467</f>
        <v>10.1029/2018PA003420</v>
      </c>
      <c r="E465">
        <f>d11B!E467</f>
        <v>22872</v>
      </c>
      <c r="F465">
        <f>d11B!F467</f>
        <v>112.86785723234357</v>
      </c>
      <c r="G465">
        <f>d11B!G467</f>
        <v>112.86785723234357</v>
      </c>
      <c r="H465">
        <f>d11B!H467</f>
        <v>22.872</v>
      </c>
      <c r="I465">
        <f>d11B!I467</f>
        <v>0.11286785723234356</v>
      </c>
      <c r="J465">
        <f>d11B!J467</f>
        <v>0.11286785723234356</v>
      </c>
      <c r="K465">
        <f>d11B!K467</f>
        <v>346.67860000000002</v>
      </c>
      <c r="L465">
        <f>d11B!L467</f>
        <v>233.82350000000002</v>
      </c>
      <c r="M465">
        <f>d11B!M467</f>
        <v>147.80800000000002</v>
      </c>
      <c r="N465" t="b">
        <f>d11B!N467</f>
        <v>1</v>
      </c>
      <c r="O465" t="b">
        <f>d11B!O467</f>
        <v>0</v>
      </c>
      <c r="P465" t="str">
        <f>d11B!P467</f>
        <v>NA</v>
      </c>
      <c r="Q465" t="str">
        <f>d11B!Q467</f>
        <v>NA</v>
      </c>
      <c r="R465" t="b">
        <f>d11B!R467</f>
        <v>0</v>
      </c>
      <c r="S465" t="str">
        <f>d11B!S467</f>
        <v>NA</v>
      </c>
      <c r="T465" t="b">
        <f>d11B!T467</f>
        <v>1</v>
      </c>
      <c r="U465" t="b">
        <f>d11B!U467</f>
        <v>0</v>
      </c>
      <c r="V465" t="str">
        <f>d11B!V467</f>
        <v>NA</v>
      </c>
      <c r="W465" t="str">
        <f>d11B!W467</f>
        <v>NA</v>
      </c>
      <c r="X465" t="b">
        <f>d11B!X467</f>
        <v>0</v>
      </c>
      <c r="Y465" t="str">
        <f>d11B!Y467</f>
        <v>added age uncertainties based on power fit on LR04 uncertainties</v>
      </c>
      <c r="Z465">
        <f>d11B!Z465</f>
        <v>926</v>
      </c>
    </row>
    <row r="466" spans="1:26">
      <c r="A466" t="str">
        <f>d11B!A468</f>
        <v>boron isotopes</v>
      </c>
      <c r="B466" t="str">
        <f>d11B!B468</f>
        <v>Greenop</v>
      </c>
      <c r="C466">
        <f>d11B!C468</f>
        <v>2019</v>
      </c>
      <c r="D466" t="str">
        <f>d11B!D468</f>
        <v>10.1029/2018PA003420</v>
      </c>
      <c r="E466">
        <f>d11B!E468</f>
        <v>22895</v>
      </c>
      <c r="F466">
        <f>d11B!F468</f>
        <v>112.97547466258378</v>
      </c>
      <c r="G466">
        <f>d11B!G468</f>
        <v>112.97547466258378</v>
      </c>
      <c r="H466">
        <f>d11B!H468</f>
        <v>22.895</v>
      </c>
      <c r="I466">
        <f>d11B!I468</f>
        <v>0.11297547466258377</v>
      </c>
      <c r="J466">
        <f>d11B!J468</f>
        <v>0.11297547466258377</v>
      </c>
      <c r="K466">
        <f>d11B!K468</f>
        <v>300.45049999999998</v>
      </c>
      <c r="L466">
        <f>d11B!L468</f>
        <v>194.9796</v>
      </c>
      <c r="M466">
        <f>d11B!M468</f>
        <v>126.64959999999996</v>
      </c>
      <c r="N466" t="b">
        <f>d11B!N468</f>
        <v>1</v>
      </c>
      <c r="O466" t="b">
        <f>d11B!O468</f>
        <v>0</v>
      </c>
      <c r="P466" t="str">
        <f>d11B!P468</f>
        <v>NA</v>
      </c>
      <c r="Q466" t="str">
        <f>d11B!Q468</f>
        <v>NA</v>
      </c>
      <c r="R466" t="b">
        <f>d11B!R468</f>
        <v>0</v>
      </c>
      <c r="S466" t="str">
        <f>d11B!S468</f>
        <v>NA</v>
      </c>
      <c r="T466" t="b">
        <f>d11B!T468</f>
        <v>1</v>
      </c>
      <c r="U466" t="b">
        <f>d11B!U468</f>
        <v>0</v>
      </c>
      <c r="V466" t="str">
        <f>d11B!V468</f>
        <v>NA</v>
      </c>
      <c r="W466" t="str">
        <f>d11B!W468</f>
        <v>NA</v>
      </c>
      <c r="X466" t="b">
        <f>d11B!X468</f>
        <v>0</v>
      </c>
      <c r="Y466" t="str">
        <f>d11B!Y468</f>
        <v>added age uncertainties based on power fit on LR04 uncertainties</v>
      </c>
      <c r="Z466">
        <f>d11B!Z466</f>
        <v>926</v>
      </c>
    </row>
    <row r="467" spans="1:26">
      <c r="A467" t="str">
        <f>d11B!A469</f>
        <v>boron isotopes</v>
      </c>
      <c r="B467" t="str">
        <f>d11B!B469</f>
        <v>Greenop</v>
      </c>
      <c r="C467">
        <f>d11B!C469</f>
        <v>2019</v>
      </c>
      <c r="D467" t="str">
        <f>d11B!D469</f>
        <v>10.1029/2018PA003420</v>
      </c>
      <c r="E467">
        <f>d11B!E469</f>
        <v>22939</v>
      </c>
      <c r="F467">
        <f>d11B!F469</f>
        <v>113.18133588687304</v>
      </c>
      <c r="G467">
        <f>d11B!G469</f>
        <v>113.18133588687304</v>
      </c>
      <c r="H467">
        <f>d11B!H469</f>
        <v>22.939</v>
      </c>
      <c r="I467">
        <f>d11B!I469</f>
        <v>0.11318133588687304</v>
      </c>
      <c r="J467">
        <f>d11B!J469</f>
        <v>0.11318133588687304</v>
      </c>
      <c r="K467">
        <f>d11B!K469</f>
        <v>252.83009999999999</v>
      </c>
      <c r="L467">
        <f>d11B!L469</f>
        <v>158.36550000000003</v>
      </c>
      <c r="M467">
        <f>d11B!M469</f>
        <v>105.68819999999999</v>
      </c>
      <c r="N467" t="b">
        <f>d11B!N469</f>
        <v>1</v>
      </c>
      <c r="O467" t="b">
        <f>d11B!O469</f>
        <v>0</v>
      </c>
      <c r="P467" t="str">
        <f>d11B!P469</f>
        <v>NA</v>
      </c>
      <c r="Q467" t="str">
        <f>d11B!Q469</f>
        <v>NA</v>
      </c>
      <c r="R467" t="b">
        <f>d11B!R469</f>
        <v>0</v>
      </c>
      <c r="S467" t="str">
        <f>d11B!S469</f>
        <v>NA</v>
      </c>
      <c r="T467" t="b">
        <f>d11B!T469</f>
        <v>1</v>
      </c>
      <c r="U467" t="b">
        <f>d11B!U469</f>
        <v>0</v>
      </c>
      <c r="V467" t="str">
        <f>d11B!V469</f>
        <v>NA</v>
      </c>
      <c r="W467" t="str">
        <f>d11B!W469</f>
        <v>NA</v>
      </c>
      <c r="X467" t="b">
        <f>d11B!X469</f>
        <v>0</v>
      </c>
      <c r="Y467" t="str">
        <f>d11B!Y469</f>
        <v>added age uncertainties based on power fit on LR04 uncertainties</v>
      </c>
      <c r="Z467">
        <f>d11B!Z467</f>
        <v>926</v>
      </c>
    </row>
    <row r="468" spans="1:26">
      <c r="A468" t="str">
        <f>d11B!A470</f>
        <v>boron isotopes</v>
      </c>
      <c r="B468" t="str">
        <f>d11B!B470</f>
        <v>Greenop</v>
      </c>
      <c r="C468">
        <f>d11B!C470</f>
        <v>2019</v>
      </c>
      <c r="D468" t="str">
        <f>d11B!D470</f>
        <v>10.1029/2018PA003420</v>
      </c>
      <c r="E468">
        <f>d11B!E470</f>
        <v>22968</v>
      </c>
      <c r="F468">
        <f>d11B!F470</f>
        <v>113.31700596307344</v>
      </c>
      <c r="G468">
        <f>d11B!G470</f>
        <v>113.31700596307344</v>
      </c>
      <c r="H468">
        <f>d11B!H470</f>
        <v>22.968</v>
      </c>
      <c r="I468">
        <f>d11B!I470</f>
        <v>0.11331700596307344</v>
      </c>
      <c r="J468">
        <f>d11B!J470</f>
        <v>0.11331700596307344</v>
      </c>
      <c r="K468">
        <f>d11B!K470</f>
        <v>237.64189999999999</v>
      </c>
      <c r="L468">
        <f>d11B!L470</f>
        <v>145.17749999999998</v>
      </c>
      <c r="M468">
        <f>d11B!M470</f>
        <v>98.410200000000003</v>
      </c>
      <c r="N468" t="b">
        <f>d11B!N470</f>
        <v>1</v>
      </c>
      <c r="O468" t="b">
        <f>d11B!O470</f>
        <v>0</v>
      </c>
      <c r="P468" t="str">
        <f>d11B!P470</f>
        <v>NA</v>
      </c>
      <c r="Q468" t="str">
        <f>d11B!Q470</f>
        <v>NA</v>
      </c>
      <c r="R468" t="b">
        <f>d11B!R470</f>
        <v>0</v>
      </c>
      <c r="S468" t="str">
        <f>d11B!S470</f>
        <v>NA</v>
      </c>
      <c r="T468" t="b">
        <f>d11B!T470</f>
        <v>1</v>
      </c>
      <c r="U468" t="b">
        <f>d11B!U470</f>
        <v>0</v>
      </c>
      <c r="V468" t="str">
        <f>d11B!V470</f>
        <v>NA</v>
      </c>
      <c r="W468" t="str">
        <f>d11B!W470</f>
        <v>NA</v>
      </c>
      <c r="X468" t="b">
        <f>d11B!X470</f>
        <v>0</v>
      </c>
      <c r="Y468" t="str">
        <f>d11B!Y470</f>
        <v>added age uncertainties based on power fit on LR04 uncertainties</v>
      </c>
      <c r="Z468">
        <f>d11B!Z468</f>
        <v>926</v>
      </c>
    </row>
    <row r="469" spans="1:26">
      <c r="A469" t="str">
        <f>d11B!A471</f>
        <v>boron isotopes</v>
      </c>
      <c r="B469" t="str">
        <f>d11B!B471</f>
        <v>Greenop</v>
      </c>
      <c r="C469">
        <f>d11B!C471</f>
        <v>2019</v>
      </c>
      <c r="D469" t="str">
        <f>d11B!D471</f>
        <v>10.1029/2018PA003420</v>
      </c>
      <c r="E469">
        <f>d11B!E471</f>
        <v>23008</v>
      </c>
      <c r="F469">
        <f>d11B!F471</f>
        <v>113.50412254522736</v>
      </c>
      <c r="G469">
        <f>d11B!G471</f>
        <v>113.50412254522736</v>
      </c>
      <c r="H469">
        <f>d11B!H471</f>
        <v>23.007999999999999</v>
      </c>
      <c r="I469">
        <f>d11B!I471</f>
        <v>0.11350412254522736</v>
      </c>
      <c r="J469">
        <f>d11B!J471</f>
        <v>0.11350412254522736</v>
      </c>
      <c r="K469">
        <f>d11B!K471</f>
        <v>248.24760000000001</v>
      </c>
      <c r="L469">
        <f>d11B!L471</f>
        <v>152.78110000000001</v>
      </c>
      <c r="M469">
        <f>d11B!M471</f>
        <v>102.7878</v>
      </c>
      <c r="N469" t="b">
        <f>d11B!N471</f>
        <v>1</v>
      </c>
      <c r="O469" t="b">
        <f>d11B!O471</f>
        <v>0</v>
      </c>
      <c r="P469" t="str">
        <f>d11B!P471</f>
        <v>NA</v>
      </c>
      <c r="Q469" t="str">
        <f>d11B!Q471</f>
        <v>NA</v>
      </c>
      <c r="R469" t="b">
        <f>d11B!R471</f>
        <v>0</v>
      </c>
      <c r="S469" t="str">
        <f>d11B!S471</f>
        <v>NA</v>
      </c>
      <c r="T469" t="b">
        <f>d11B!T471</f>
        <v>1</v>
      </c>
      <c r="U469" t="b">
        <f>d11B!U471</f>
        <v>0</v>
      </c>
      <c r="V469" t="str">
        <f>d11B!V471</f>
        <v>NA</v>
      </c>
      <c r="W469" t="str">
        <f>d11B!W471</f>
        <v>NA</v>
      </c>
      <c r="X469" t="b">
        <f>d11B!X471</f>
        <v>0</v>
      </c>
      <c r="Y469" t="str">
        <f>d11B!Y471</f>
        <v>added age uncertainties based on power fit on LR04 uncertainties</v>
      </c>
      <c r="Z469">
        <f>d11B!Z469</f>
        <v>926</v>
      </c>
    </row>
    <row r="470" spans="1:26">
      <c r="A470" t="str">
        <f>d11B!A472</f>
        <v>boron isotopes</v>
      </c>
      <c r="B470" t="str">
        <f>d11B!B472</f>
        <v>Greenop</v>
      </c>
      <c r="C470">
        <f>d11B!C472</f>
        <v>2019</v>
      </c>
      <c r="D470" t="str">
        <f>d11B!D472</f>
        <v>10.1029/2018PA003420</v>
      </c>
      <c r="E470">
        <f>d11B!E472</f>
        <v>23023</v>
      </c>
      <c r="F470">
        <f>d11B!F472</f>
        <v>113.57428691770103</v>
      </c>
      <c r="G470">
        <f>d11B!G472</f>
        <v>113.57428691770103</v>
      </c>
      <c r="H470">
        <f>d11B!H472</f>
        <v>23.023</v>
      </c>
      <c r="I470">
        <f>d11B!I472</f>
        <v>0.11357428691770104</v>
      </c>
      <c r="J470">
        <f>d11B!J472</f>
        <v>0.11357428691770104</v>
      </c>
      <c r="K470">
        <f>d11B!K472</f>
        <v>261.27760000000001</v>
      </c>
      <c r="L470">
        <f>d11B!L472</f>
        <v>166.22800000000001</v>
      </c>
      <c r="M470">
        <f>d11B!M472</f>
        <v>109.22740000000002</v>
      </c>
      <c r="N470" t="b">
        <f>d11B!N472</f>
        <v>1</v>
      </c>
      <c r="O470" t="b">
        <f>d11B!O472</f>
        <v>0</v>
      </c>
      <c r="P470" t="str">
        <f>d11B!P472</f>
        <v>NA</v>
      </c>
      <c r="Q470" t="str">
        <f>d11B!Q472</f>
        <v>NA</v>
      </c>
      <c r="R470" t="b">
        <f>d11B!R472</f>
        <v>0</v>
      </c>
      <c r="S470" t="str">
        <f>d11B!S472</f>
        <v>NA</v>
      </c>
      <c r="T470" t="b">
        <f>d11B!T472</f>
        <v>1</v>
      </c>
      <c r="U470" t="b">
        <f>d11B!U472</f>
        <v>0</v>
      </c>
      <c r="V470" t="str">
        <f>d11B!V472</f>
        <v>NA</v>
      </c>
      <c r="W470" t="str">
        <f>d11B!W472</f>
        <v>NA</v>
      </c>
      <c r="X470" t="b">
        <f>d11B!X472</f>
        <v>0</v>
      </c>
      <c r="Y470" t="str">
        <f>d11B!Y472</f>
        <v>added age uncertainties based on power fit on LR04 uncertainties</v>
      </c>
      <c r="Z470">
        <f>d11B!Z470</f>
        <v>926</v>
      </c>
    </row>
    <row r="471" spans="1:26">
      <c r="A471" t="str">
        <f>d11B!A473</f>
        <v>boron isotopes</v>
      </c>
      <c r="B471" t="str">
        <f>d11B!B473</f>
        <v>Greenop</v>
      </c>
      <c r="C471">
        <f>d11B!C473</f>
        <v>2019</v>
      </c>
      <c r="D471" t="str">
        <f>d11B!D473</f>
        <v>10.1029/2018PA003420</v>
      </c>
      <c r="E471">
        <f>d11B!E473</f>
        <v>23075</v>
      </c>
      <c r="F471">
        <f>d11B!F473</f>
        <v>113.81750508623713</v>
      </c>
      <c r="G471">
        <f>d11B!G473</f>
        <v>113.81750508623713</v>
      </c>
      <c r="H471">
        <f>d11B!H473</f>
        <v>23.074999999999999</v>
      </c>
      <c r="I471">
        <f>d11B!I473</f>
        <v>0.11381750508623713</v>
      </c>
      <c r="J471">
        <f>d11B!J473</f>
        <v>0.11381750508623713</v>
      </c>
      <c r="K471">
        <f>d11B!K473</f>
        <v>292.56810000000002</v>
      </c>
      <c r="L471">
        <f>d11B!L473</f>
        <v>185.62279999999998</v>
      </c>
      <c r="M471">
        <f>d11B!M473</f>
        <v>123.27110000000002</v>
      </c>
      <c r="N471" t="b">
        <f>d11B!N473</f>
        <v>1</v>
      </c>
      <c r="O471" t="b">
        <f>d11B!O473</f>
        <v>0</v>
      </c>
      <c r="P471" t="str">
        <f>d11B!P473</f>
        <v>NA</v>
      </c>
      <c r="Q471" t="str">
        <f>d11B!Q473</f>
        <v>NA</v>
      </c>
      <c r="R471" t="b">
        <f>d11B!R473</f>
        <v>0</v>
      </c>
      <c r="S471" t="str">
        <f>d11B!S473</f>
        <v>NA</v>
      </c>
      <c r="T471" t="b">
        <f>d11B!T473</f>
        <v>1</v>
      </c>
      <c r="U471" t="b">
        <f>d11B!U473</f>
        <v>0</v>
      </c>
      <c r="V471" t="str">
        <f>d11B!V473</f>
        <v>NA</v>
      </c>
      <c r="W471" t="str">
        <f>d11B!W473</f>
        <v>NA</v>
      </c>
      <c r="X471" t="b">
        <f>d11B!X473</f>
        <v>0</v>
      </c>
      <c r="Y471" t="str">
        <f>d11B!Y473</f>
        <v>added age uncertainties based on power fit on LR04 uncertainties</v>
      </c>
      <c r="Z471">
        <f>d11B!Z471</f>
        <v>926</v>
      </c>
    </row>
    <row r="472" spans="1:26">
      <c r="A472" t="str">
        <f>d11B!A474</f>
        <v>boron isotopes</v>
      </c>
      <c r="B472" t="str">
        <f>d11B!B474</f>
        <v>Greenop</v>
      </c>
      <c r="C472">
        <f>d11B!C474</f>
        <v>2019</v>
      </c>
      <c r="D472" t="str">
        <f>d11B!D474</f>
        <v>10.1029/2018PA003420</v>
      </c>
      <c r="E472">
        <f>d11B!E474</f>
        <v>23087</v>
      </c>
      <c r="F472">
        <f>d11B!F474</f>
        <v>113.87362832176109</v>
      </c>
      <c r="G472">
        <f>d11B!G474</f>
        <v>113.87362832176109</v>
      </c>
      <c r="H472">
        <f>d11B!H474</f>
        <v>23.087</v>
      </c>
      <c r="I472">
        <f>d11B!I474</f>
        <v>0.11387362832176109</v>
      </c>
      <c r="J472">
        <f>d11B!J474</f>
        <v>0.11387362832176109</v>
      </c>
      <c r="K472">
        <f>d11B!K474</f>
        <v>286.30419999999998</v>
      </c>
      <c r="L472">
        <f>d11B!L474</f>
        <v>184.65680000000003</v>
      </c>
      <c r="M472">
        <f>d11B!M474</f>
        <v>121.05409999999998</v>
      </c>
      <c r="N472" t="b">
        <f>d11B!N474</f>
        <v>1</v>
      </c>
      <c r="O472" t="b">
        <f>d11B!O474</f>
        <v>0</v>
      </c>
      <c r="P472" t="str">
        <f>d11B!P474</f>
        <v>NA</v>
      </c>
      <c r="Q472" t="str">
        <f>d11B!Q474</f>
        <v>NA</v>
      </c>
      <c r="R472" t="b">
        <f>d11B!R474</f>
        <v>0</v>
      </c>
      <c r="S472" t="str">
        <f>d11B!S474</f>
        <v>NA</v>
      </c>
      <c r="T472" t="b">
        <f>d11B!T474</f>
        <v>1</v>
      </c>
      <c r="U472" t="b">
        <f>d11B!U474</f>
        <v>0</v>
      </c>
      <c r="V472" t="str">
        <f>d11B!V474</f>
        <v>NA</v>
      </c>
      <c r="W472" t="str">
        <f>d11B!W474</f>
        <v>NA</v>
      </c>
      <c r="X472" t="b">
        <f>d11B!X474</f>
        <v>0</v>
      </c>
      <c r="Y472" t="str">
        <f>d11B!Y474</f>
        <v>added age uncertainties based on power fit on LR04 uncertainties</v>
      </c>
      <c r="Z472">
        <f>d11B!Z472</f>
        <v>926</v>
      </c>
    </row>
    <row r="473" spans="1:26">
      <c r="A473" t="str">
        <f>d11B!A475</f>
        <v>boron isotopes</v>
      </c>
      <c r="B473" t="str">
        <f>d11B!B475</f>
        <v>Greenop</v>
      </c>
      <c r="C473">
        <f>d11B!C475</f>
        <v>2019</v>
      </c>
      <c r="D473" t="str">
        <f>d11B!D475</f>
        <v>10.1029/2018PA003420</v>
      </c>
      <c r="E473">
        <f>d11B!E475</f>
        <v>23094</v>
      </c>
      <c r="F473">
        <f>d11B!F475</f>
        <v>113.90636617794996</v>
      </c>
      <c r="G473">
        <f>d11B!G475</f>
        <v>113.90636617794996</v>
      </c>
      <c r="H473">
        <f>d11B!H475</f>
        <v>23.094000000000001</v>
      </c>
      <c r="I473">
        <f>d11B!I475</f>
        <v>0.11390636617794997</v>
      </c>
      <c r="J473">
        <f>d11B!J475</f>
        <v>0.11390636617794997</v>
      </c>
      <c r="K473">
        <f>d11B!K475</f>
        <v>270.56349999999998</v>
      </c>
      <c r="L473">
        <f>d11B!L475</f>
        <v>172.56940000000003</v>
      </c>
      <c r="M473">
        <f>d11B!M475</f>
        <v>113.17129999999997</v>
      </c>
      <c r="N473" t="b">
        <f>d11B!N475</f>
        <v>1</v>
      </c>
      <c r="O473" t="b">
        <f>d11B!O475</f>
        <v>0</v>
      </c>
      <c r="P473" t="str">
        <f>d11B!P475</f>
        <v>NA</v>
      </c>
      <c r="Q473" t="str">
        <f>d11B!Q475</f>
        <v>NA</v>
      </c>
      <c r="R473" t="b">
        <f>d11B!R475</f>
        <v>0</v>
      </c>
      <c r="S473" t="str">
        <f>d11B!S475</f>
        <v>NA</v>
      </c>
      <c r="T473" t="b">
        <f>d11B!T475</f>
        <v>1</v>
      </c>
      <c r="U473" t="b">
        <f>d11B!U475</f>
        <v>0</v>
      </c>
      <c r="V473" t="str">
        <f>d11B!V475</f>
        <v>NA</v>
      </c>
      <c r="W473" t="str">
        <f>d11B!W475</f>
        <v>NA</v>
      </c>
      <c r="X473" t="b">
        <f>d11B!X475</f>
        <v>0</v>
      </c>
      <c r="Y473" t="str">
        <f>d11B!Y475</f>
        <v>added age uncertainties based on power fit on LR04 uncertainties</v>
      </c>
      <c r="Z473">
        <f>d11B!Z473</f>
        <v>926</v>
      </c>
    </row>
    <row r="474" spans="1:26">
      <c r="A474" t="str">
        <f>d11B!A476</f>
        <v>boron isotopes</v>
      </c>
      <c r="B474" t="str">
        <f>d11B!B476</f>
        <v>Greenop</v>
      </c>
      <c r="C474">
        <f>d11B!C476</f>
        <v>2019</v>
      </c>
      <c r="D474" t="str">
        <f>d11B!D476</f>
        <v>10.1029/2018PA003420</v>
      </c>
      <c r="E474">
        <f>d11B!E476</f>
        <v>23157</v>
      </c>
      <c r="F474">
        <f>d11B!F476</f>
        <v>114.2009837726296</v>
      </c>
      <c r="G474">
        <f>d11B!G476</f>
        <v>114.2009837726296</v>
      </c>
      <c r="H474">
        <f>d11B!H476</f>
        <v>23.157</v>
      </c>
      <c r="I474">
        <f>d11B!I476</f>
        <v>0.11420098377262961</v>
      </c>
      <c r="J474">
        <f>d11B!J476</f>
        <v>0.11420098377262961</v>
      </c>
      <c r="K474">
        <f>d11B!K476</f>
        <v>255.97499999999999</v>
      </c>
      <c r="L474">
        <f>d11B!L476</f>
        <v>160.06010000000001</v>
      </c>
      <c r="M474">
        <f>d11B!M476</f>
        <v>106.36359999999999</v>
      </c>
      <c r="N474" t="b">
        <f>d11B!N476</f>
        <v>1</v>
      </c>
      <c r="O474" t="b">
        <f>d11B!O476</f>
        <v>0</v>
      </c>
      <c r="P474" t="str">
        <f>d11B!P476</f>
        <v>NA</v>
      </c>
      <c r="Q474" t="str">
        <f>d11B!Q476</f>
        <v>NA</v>
      </c>
      <c r="R474" t="b">
        <f>d11B!R476</f>
        <v>0</v>
      </c>
      <c r="S474" t="str">
        <f>d11B!S476</f>
        <v>NA</v>
      </c>
      <c r="T474" t="b">
        <f>d11B!T476</f>
        <v>1</v>
      </c>
      <c r="U474" t="b">
        <f>d11B!U476</f>
        <v>0</v>
      </c>
      <c r="V474" t="str">
        <f>d11B!V476</f>
        <v>NA</v>
      </c>
      <c r="W474" t="str">
        <f>d11B!W476</f>
        <v>NA</v>
      </c>
      <c r="X474" t="b">
        <f>d11B!X476</f>
        <v>0</v>
      </c>
      <c r="Y474" t="str">
        <f>d11B!Y476</f>
        <v>added age uncertainties based on power fit on LR04 uncertainties</v>
      </c>
      <c r="Z474">
        <f>d11B!Z474</f>
        <v>926</v>
      </c>
    </row>
    <row r="475" spans="1:26">
      <c r="A475" t="str">
        <f>d11B!A477</f>
        <v>boron isotopes</v>
      </c>
      <c r="B475" t="str">
        <f>d11B!B477</f>
        <v>Greenop</v>
      </c>
      <c r="C475">
        <f>d11B!C477</f>
        <v>2019</v>
      </c>
      <c r="D475" t="str">
        <f>d11B!D477</f>
        <v>10.1029/2018PA003420</v>
      </c>
      <c r="E475">
        <f>d11B!E477</f>
        <v>23249</v>
      </c>
      <c r="F475">
        <f>d11B!F477</f>
        <v>114.63114444247365</v>
      </c>
      <c r="G475">
        <f>d11B!G477</f>
        <v>114.63114444247365</v>
      </c>
      <c r="H475">
        <f>d11B!H477</f>
        <v>23.248999999999999</v>
      </c>
      <c r="I475">
        <f>d11B!I477</f>
        <v>0.11463114444247366</v>
      </c>
      <c r="J475">
        <f>d11B!J477</f>
        <v>0.11463114444247366</v>
      </c>
      <c r="K475">
        <f>d11B!K477</f>
        <v>291.18099999999998</v>
      </c>
      <c r="L475">
        <f>d11B!L477</f>
        <v>187.65980000000002</v>
      </c>
      <c r="M475">
        <f>d11B!M477</f>
        <v>122.58309999999997</v>
      </c>
      <c r="N475" t="b">
        <f>d11B!N477</f>
        <v>1</v>
      </c>
      <c r="O475" t="b">
        <f>d11B!O477</f>
        <v>0</v>
      </c>
      <c r="P475" t="str">
        <f>d11B!P477</f>
        <v>NA</v>
      </c>
      <c r="Q475" t="str">
        <f>d11B!Q477</f>
        <v>NA</v>
      </c>
      <c r="R475" t="b">
        <f>d11B!R477</f>
        <v>0</v>
      </c>
      <c r="S475" t="str">
        <f>d11B!S477</f>
        <v>NA</v>
      </c>
      <c r="T475" t="b">
        <f>d11B!T477</f>
        <v>1</v>
      </c>
      <c r="U475" t="b">
        <f>d11B!U477</f>
        <v>0</v>
      </c>
      <c r="V475" t="str">
        <f>d11B!V477</f>
        <v>NA</v>
      </c>
      <c r="W475" t="str">
        <f>d11B!W477</f>
        <v>NA</v>
      </c>
      <c r="X475" t="b">
        <f>d11B!X477</f>
        <v>0</v>
      </c>
      <c r="Y475" t="str">
        <f>d11B!Y477</f>
        <v>added age uncertainties based on power fit on LR04 uncertainties</v>
      </c>
      <c r="Z475">
        <f>d11B!Z475</f>
        <v>926</v>
      </c>
    </row>
    <row r="476" spans="1:26">
      <c r="A476" t="str">
        <f>d11B!A478</f>
        <v>boron isotopes</v>
      </c>
      <c r="B476" t="str">
        <f>d11B!B478</f>
        <v>Greenop</v>
      </c>
      <c r="C476">
        <f>d11B!C478</f>
        <v>2019</v>
      </c>
      <c r="D476" t="str">
        <f>d11B!D478</f>
        <v>10.1029/2018PA003420</v>
      </c>
      <c r="E476">
        <f>d11B!E478</f>
        <v>23264</v>
      </c>
      <c r="F476">
        <f>d11B!F478</f>
        <v>114.70127096529002</v>
      </c>
      <c r="G476">
        <f>d11B!G478</f>
        <v>114.70127096529002</v>
      </c>
      <c r="H476">
        <f>d11B!H478</f>
        <v>23.263999999999999</v>
      </c>
      <c r="I476">
        <f>d11B!I478</f>
        <v>0.11470127096529002</v>
      </c>
      <c r="J476">
        <f>d11B!J478</f>
        <v>0.11470127096529002</v>
      </c>
      <c r="K476">
        <f>d11B!K478</f>
        <v>285.88869999999997</v>
      </c>
      <c r="L476">
        <f>d11B!L478</f>
        <v>183.92450000000002</v>
      </c>
      <c r="M476">
        <f>d11B!M478</f>
        <v>119.95689999999996</v>
      </c>
      <c r="N476" t="b">
        <f>d11B!N478</f>
        <v>1</v>
      </c>
      <c r="O476" t="b">
        <f>d11B!O478</f>
        <v>0</v>
      </c>
      <c r="P476" t="str">
        <f>d11B!P478</f>
        <v>NA</v>
      </c>
      <c r="Q476" t="str">
        <f>d11B!Q478</f>
        <v>NA</v>
      </c>
      <c r="R476" t="b">
        <f>d11B!R478</f>
        <v>0</v>
      </c>
      <c r="S476" t="str">
        <f>d11B!S478</f>
        <v>NA</v>
      </c>
      <c r="T476" t="b">
        <f>d11B!T478</f>
        <v>1</v>
      </c>
      <c r="U476" t="b">
        <f>d11B!U478</f>
        <v>0</v>
      </c>
      <c r="V476" t="str">
        <f>d11B!V478</f>
        <v>NA</v>
      </c>
      <c r="W476" t="str">
        <f>d11B!W478</f>
        <v>NA</v>
      </c>
      <c r="X476" t="b">
        <f>d11B!X478</f>
        <v>0</v>
      </c>
      <c r="Y476" t="str">
        <f>d11B!Y478</f>
        <v>added age uncertainties based on power fit on LR04 uncertainties</v>
      </c>
      <c r="Z476">
        <f>d11B!Z476</f>
        <v>926</v>
      </c>
    </row>
    <row r="477" spans="1:26">
      <c r="A477" t="str">
        <f>d11B!A479</f>
        <v>boron isotopes</v>
      </c>
      <c r="B477" t="str">
        <f>d11B!B479</f>
        <v>Greenop</v>
      </c>
      <c r="C477">
        <f>d11B!C479</f>
        <v>2019</v>
      </c>
      <c r="D477" t="str">
        <f>d11B!D479</f>
        <v>10.1029/2018PA003420</v>
      </c>
      <c r="E477">
        <f>d11B!E479</f>
        <v>23306</v>
      </c>
      <c r="F477">
        <f>d11B!F479</f>
        <v>114.89761277408886</v>
      </c>
      <c r="G477">
        <f>d11B!G479</f>
        <v>114.89761277408886</v>
      </c>
      <c r="H477">
        <f>d11B!H479</f>
        <v>23.306000000000001</v>
      </c>
      <c r="I477">
        <f>d11B!I479</f>
        <v>0.11489761277408886</v>
      </c>
      <c r="J477">
        <f>d11B!J479</f>
        <v>0.11489761277408886</v>
      </c>
      <c r="K477">
        <f>d11B!K479</f>
        <v>250.23570000000001</v>
      </c>
      <c r="L477">
        <f>d11B!L479</f>
        <v>156.69869999999997</v>
      </c>
      <c r="M477">
        <f>d11B!M479</f>
        <v>104.624</v>
      </c>
      <c r="N477" t="b">
        <f>d11B!N479</f>
        <v>1</v>
      </c>
      <c r="O477" t="b">
        <f>d11B!O479</f>
        <v>0</v>
      </c>
      <c r="P477" t="str">
        <f>d11B!P479</f>
        <v>NA</v>
      </c>
      <c r="Q477" t="str">
        <f>d11B!Q479</f>
        <v>NA</v>
      </c>
      <c r="R477" t="b">
        <f>d11B!R479</f>
        <v>0</v>
      </c>
      <c r="S477" t="str">
        <f>d11B!S479</f>
        <v>NA</v>
      </c>
      <c r="T477" t="b">
        <f>d11B!T479</f>
        <v>1</v>
      </c>
      <c r="U477" t="b">
        <f>d11B!U479</f>
        <v>0</v>
      </c>
      <c r="V477" t="str">
        <f>d11B!V479</f>
        <v>NA</v>
      </c>
      <c r="W477" t="str">
        <f>d11B!W479</f>
        <v>NA</v>
      </c>
      <c r="X477" t="b">
        <f>d11B!X479</f>
        <v>0</v>
      </c>
      <c r="Y477" t="str">
        <f>d11B!Y479</f>
        <v>added age uncertainties based on power fit on LR04 uncertainties</v>
      </c>
      <c r="Z477">
        <f>d11B!Z477</f>
        <v>926</v>
      </c>
    </row>
    <row r="478" spans="1:26">
      <c r="A478" t="str">
        <f>d11B!A480</f>
        <v>boron isotopes</v>
      </c>
      <c r="B478" t="str">
        <f>d11B!B480</f>
        <v>Greenop</v>
      </c>
      <c r="C478">
        <f>d11B!C480</f>
        <v>2019</v>
      </c>
      <c r="D478" t="str">
        <f>d11B!D480</f>
        <v>10.1029/2018PA003420</v>
      </c>
      <c r="E478">
        <f>d11B!E480</f>
        <v>23338</v>
      </c>
      <c r="F478">
        <f>d11B!F480</f>
        <v>115.04719422984958</v>
      </c>
      <c r="G478">
        <f>d11B!G480</f>
        <v>115.04719422984958</v>
      </c>
      <c r="H478">
        <f>d11B!H480</f>
        <v>23.338000000000001</v>
      </c>
      <c r="I478">
        <f>d11B!I480</f>
        <v>0.11504719422984958</v>
      </c>
      <c r="J478">
        <f>d11B!J480</f>
        <v>0.11504719422984958</v>
      </c>
      <c r="K478">
        <f>d11B!K480</f>
        <v>256.24149999999997</v>
      </c>
      <c r="L478">
        <f>d11B!L480</f>
        <v>159.68080000000003</v>
      </c>
      <c r="M478">
        <f>d11B!M480</f>
        <v>106.81189999999998</v>
      </c>
      <c r="N478" t="b">
        <f>d11B!N480</f>
        <v>1</v>
      </c>
      <c r="O478" t="b">
        <f>d11B!O480</f>
        <v>0</v>
      </c>
      <c r="P478" t="str">
        <f>d11B!P480</f>
        <v>NA</v>
      </c>
      <c r="Q478" t="str">
        <f>d11B!Q480</f>
        <v>NA</v>
      </c>
      <c r="R478" t="b">
        <f>d11B!R480</f>
        <v>0</v>
      </c>
      <c r="S478" t="str">
        <f>d11B!S480</f>
        <v>NA</v>
      </c>
      <c r="T478" t="b">
        <f>d11B!T480</f>
        <v>1</v>
      </c>
      <c r="U478" t="b">
        <f>d11B!U480</f>
        <v>0</v>
      </c>
      <c r="V478" t="str">
        <f>d11B!V480</f>
        <v>NA</v>
      </c>
      <c r="W478" t="str">
        <f>d11B!W480</f>
        <v>NA</v>
      </c>
      <c r="X478" t="b">
        <f>d11B!X480</f>
        <v>0</v>
      </c>
      <c r="Y478" t="str">
        <f>d11B!Y480</f>
        <v>added age uncertainties based on power fit on LR04 uncertainties</v>
      </c>
      <c r="Z478">
        <f>d11B!Z478</f>
        <v>926</v>
      </c>
    </row>
    <row r="479" spans="1:26">
      <c r="A479" t="str">
        <f>d11B!A481</f>
        <v>boron isotopes</v>
      </c>
      <c r="B479" t="str">
        <f>d11B!B481</f>
        <v>Greenop</v>
      </c>
      <c r="C479">
        <f>d11B!C481</f>
        <v>2019</v>
      </c>
      <c r="D479" t="str">
        <f>d11B!D481</f>
        <v>10.1029/2018PA003420</v>
      </c>
      <c r="E479">
        <f>d11B!E481</f>
        <v>23575</v>
      </c>
      <c r="F479">
        <f>d11B!F481</f>
        <v>116.15470218831909</v>
      </c>
      <c r="G479">
        <f>d11B!G481</f>
        <v>116.15470218831909</v>
      </c>
      <c r="H479">
        <f>d11B!H481</f>
        <v>23.574999999999999</v>
      </c>
      <c r="I479">
        <f>d11B!I481</f>
        <v>0.11615470218831909</v>
      </c>
      <c r="J479">
        <f>d11B!J481</f>
        <v>0.11615470218831909</v>
      </c>
      <c r="K479">
        <f>d11B!K481</f>
        <v>252.88759999999999</v>
      </c>
      <c r="L479">
        <f>d11B!L481</f>
        <v>158.79280000000003</v>
      </c>
      <c r="M479">
        <f>d11B!M481</f>
        <v>105.9058</v>
      </c>
      <c r="N479" t="b">
        <f>d11B!N481</f>
        <v>1</v>
      </c>
      <c r="O479" t="b">
        <f>d11B!O481</f>
        <v>0</v>
      </c>
      <c r="P479" t="str">
        <f>d11B!P481</f>
        <v>NA</v>
      </c>
      <c r="Q479" t="str">
        <f>d11B!Q481</f>
        <v>NA</v>
      </c>
      <c r="R479" t="b">
        <f>d11B!R481</f>
        <v>0</v>
      </c>
      <c r="S479" t="str">
        <f>d11B!S481</f>
        <v>NA</v>
      </c>
      <c r="T479" t="b">
        <f>d11B!T481</f>
        <v>1</v>
      </c>
      <c r="U479" t="b">
        <f>d11B!U481</f>
        <v>0</v>
      </c>
      <c r="V479" t="str">
        <f>d11B!V481</f>
        <v>NA</v>
      </c>
      <c r="W479" t="str">
        <f>d11B!W481</f>
        <v>NA</v>
      </c>
      <c r="X479" t="b">
        <f>d11B!X481</f>
        <v>0</v>
      </c>
      <c r="Y479" t="str">
        <f>d11B!Y481</f>
        <v>added age uncertainties based on power fit on LR04 uncertainties</v>
      </c>
      <c r="Z479">
        <f>d11B!Z479</f>
        <v>926</v>
      </c>
    </row>
    <row r="480" spans="1:26">
      <c r="A480" t="str">
        <f>d11B!A482</f>
        <v>boron isotopes</v>
      </c>
      <c r="B480" t="str">
        <f>d11B!B482</f>
        <v>Greenop</v>
      </c>
      <c r="C480">
        <f>d11B!C482</f>
        <v>2019</v>
      </c>
      <c r="D480" t="str">
        <f>d11B!D482</f>
        <v>10.1029/2018PA003420</v>
      </c>
      <c r="E480">
        <f>d11B!E482</f>
        <v>23579</v>
      </c>
      <c r="F480">
        <f>d11B!F482</f>
        <v>116.17338934075096</v>
      </c>
      <c r="G480">
        <f>d11B!G482</f>
        <v>116.17338934075096</v>
      </c>
      <c r="H480">
        <f>d11B!H482</f>
        <v>23.579000000000001</v>
      </c>
      <c r="I480">
        <f>d11B!I482</f>
        <v>0.11617338934075096</v>
      </c>
      <c r="J480">
        <f>d11B!J482</f>
        <v>0.11617338934075096</v>
      </c>
      <c r="K480">
        <f>d11B!K482</f>
        <v>248.88239999999999</v>
      </c>
      <c r="L480">
        <f>d11B!L482</f>
        <v>154.6018</v>
      </c>
      <c r="M480">
        <f>d11B!M482</f>
        <v>104.00299999999999</v>
      </c>
      <c r="N480" t="b">
        <f>d11B!N482</f>
        <v>1</v>
      </c>
      <c r="O480" t="b">
        <f>d11B!O482</f>
        <v>0</v>
      </c>
      <c r="P480" t="str">
        <f>d11B!P482</f>
        <v>NA</v>
      </c>
      <c r="Q480" t="str">
        <f>d11B!Q482</f>
        <v>NA</v>
      </c>
      <c r="R480" t="b">
        <f>d11B!R482</f>
        <v>0</v>
      </c>
      <c r="S480" t="str">
        <f>d11B!S482</f>
        <v>NA</v>
      </c>
      <c r="T480" t="b">
        <f>d11B!T482</f>
        <v>1</v>
      </c>
      <c r="U480" t="b">
        <f>d11B!U482</f>
        <v>0</v>
      </c>
      <c r="V480" t="str">
        <f>d11B!V482</f>
        <v>NA</v>
      </c>
      <c r="W480" t="str">
        <f>d11B!W482</f>
        <v>NA</v>
      </c>
      <c r="X480" t="b">
        <f>d11B!X482</f>
        <v>0</v>
      </c>
      <c r="Y480" t="str">
        <f>d11B!Y482</f>
        <v>added age uncertainties based on power fit on LR04 uncertainties</v>
      </c>
      <c r="Z480">
        <f>d11B!Z480</f>
        <v>926</v>
      </c>
    </row>
    <row r="481" spans="1:26">
      <c r="A481" t="str">
        <f>d11B!A483</f>
        <v>boron isotopes</v>
      </c>
      <c r="B481" t="str">
        <f>d11B!B483</f>
        <v>Greenop</v>
      </c>
      <c r="C481">
        <f>d11B!C483</f>
        <v>2019</v>
      </c>
      <c r="D481" t="str">
        <f>d11B!D483</f>
        <v>10.1029/2018PA003420</v>
      </c>
      <c r="E481">
        <f>d11B!E483</f>
        <v>23662</v>
      </c>
      <c r="F481">
        <f>d11B!F483</f>
        <v>116.56111074163431</v>
      </c>
      <c r="G481">
        <f>d11B!G483</f>
        <v>116.56111074163431</v>
      </c>
      <c r="H481">
        <f>d11B!H483</f>
        <v>23.661999999999999</v>
      </c>
      <c r="I481">
        <f>d11B!I483</f>
        <v>0.11656111074163431</v>
      </c>
      <c r="J481">
        <f>d11B!J483</f>
        <v>0.11656111074163431</v>
      </c>
      <c r="K481">
        <f>d11B!K483</f>
        <v>249.148</v>
      </c>
      <c r="L481">
        <f>d11B!L483</f>
        <v>154.40040000000002</v>
      </c>
      <c r="M481">
        <f>d11B!M483</f>
        <v>104.02009999999999</v>
      </c>
      <c r="N481" t="b">
        <f>d11B!N483</f>
        <v>1</v>
      </c>
      <c r="O481" t="b">
        <f>d11B!O483</f>
        <v>0</v>
      </c>
      <c r="P481" t="str">
        <f>d11B!P483</f>
        <v>NA</v>
      </c>
      <c r="Q481" t="str">
        <f>d11B!Q483</f>
        <v>NA</v>
      </c>
      <c r="R481" t="b">
        <f>d11B!R483</f>
        <v>0</v>
      </c>
      <c r="S481" t="str">
        <f>d11B!S483</f>
        <v>NA</v>
      </c>
      <c r="T481" t="b">
        <f>d11B!T483</f>
        <v>1</v>
      </c>
      <c r="U481" t="b">
        <f>d11B!U483</f>
        <v>0</v>
      </c>
      <c r="V481" t="str">
        <f>d11B!V483</f>
        <v>NA</v>
      </c>
      <c r="W481" t="str">
        <f>d11B!W483</f>
        <v>NA</v>
      </c>
      <c r="X481" t="b">
        <f>d11B!X483</f>
        <v>0</v>
      </c>
      <c r="Y481" t="str">
        <f>d11B!Y483</f>
        <v>added age uncertainties based on power fit on LR04 uncertainties</v>
      </c>
      <c r="Z481">
        <f>d11B!Z481</f>
        <v>926</v>
      </c>
    </row>
    <row r="482" spans="1:26">
      <c r="A482" t="str">
        <f>d11B!A484</f>
        <v>boron isotopes</v>
      </c>
      <c r="B482" t="str">
        <f>d11B!B484</f>
        <v>Greenop</v>
      </c>
      <c r="C482">
        <f>d11B!C484</f>
        <v>2019</v>
      </c>
      <c r="D482" t="str">
        <f>d11B!D484</f>
        <v>10.1029/2018PA003420</v>
      </c>
      <c r="E482">
        <f>d11B!E484</f>
        <v>23733</v>
      </c>
      <c r="F482">
        <f>d11B!F484</f>
        <v>116.89272012403276</v>
      </c>
      <c r="G482">
        <f>d11B!G484</f>
        <v>116.89272012403276</v>
      </c>
      <c r="H482">
        <f>d11B!H484</f>
        <v>23.733000000000001</v>
      </c>
      <c r="I482">
        <f>d11B!I484</f>
        <v>0.11689272012403276</v>
      </c>
      <c r="J482">
        <f>d11B!J484</f>
        <v>0.11689272012403276</v>
      </c>
      <c r="K482">
        <f>d11B!K484</f>
        <v>290.8596</v>
      </c>
      <c r="L482">
        <f>d11B!L484</f>
        <v>187.77640000000002</v>
      </c>
      <c r="M482">
        <f>d11B!M484</f>
        <v>123.26660000000001</v>
      </c>
      <c r="N482" t="b">
        <f>d11B!N484</f>
        <v>1</v>
      </c>
      <c r="O482" t="b">
        <f>d11B!O484</f>
        <v>0</v>
      </c>
      <c r="P482" t="str">
        <f>d11B!P484</f>
        <v>NA</v>
      </c>
      <c r="Q482" t="str">
        <f>d11B!Q484</f>
        <v>NA</v>
      </c>
      <c r="R482" t="b">
        <f>d11B!R484</f>
        <v>0</v>
      </c>
      <c r="S482" t="str">
        <f>d11B!S484</f>
        <v>NA</v>
      </c>
      <c r="T482" t="b">
        <f>d11B!T484</f>
        <v>1</v>
      </c>
      <c r="U482" t="b">
        <f>d11B!U484</f>
        <v>0</v>
      </c>
      <c r="V482" t="str">
        <f>d11B!V484</f>
        <v>NA</v>
      </c>
      <c r="W482" t="str">
        <f>d11B!W484</f>
        <v>NA</v>
      </c>
      <c r="X482" t="b">
        <f>d11B!X484</f>
        <v>0</v>
      </c>
      <c r="Y482" t="str">
        <f>d11B!Y484</f>
        <v>added age uncertainties based on power fit on LR04 uncertainties</v>
      </c>
      <c r="Z482">
        <f>d11B!Z482</f>
        <v>926</v>
      </c>
    </row>
    <row r="483" spans="1:26">
      <c r="A483" t="str">
        <f>d11B!A485</f>
        <v>boron isotopes</v>
      </c>
      <c r="B483" t="str">
        <f>d11B!B485</f>
        <v>Greenop</v>
      </c>
      <c r="C483">
        <f>d11B!C485</f>
        <v>2019</v>
      </c>
      <c r="D483" t="str">
        <f>d11B!D485</f>
        <v>10.1029/2018PA003420</v>
      </c>
      <c r="E483">
        <f>d11B!E485</f>
        <v>23797</v>
      </c>
      <c r="F483">
        <f>d11B!F485</f>
        <v>117.19159158427999</v>
      </c>
      <c r="G483">
        <f>d11B!G485</f>
        <v>117.19159158427999</v>
      </c>
      <c r="H483">
        <f>d11B!H485</f>
        <v>23.797000000000001</v>
      </c>
      <c r="I483">
        <f>d11B!I485</f>
        <v>0.11719159158428</v>
      </c>
      <c r="J483">
        <f>d11B!J485</f>
        <v>0.11719159158428</v>
      </c>
      <c r="K483">
        <f>d11B!K485</f>
        <v>257.29969999999997</v>
      </c>
      <c r="L483">
        <f>d11B!L485</f>
        <v>167.35080000000005</v>
      </c>
      <c r="M483">
        <f>d11B!M485</f>
        <v>109.54039999999998</v>
      </c>
      <c r="N483" t="b">
        <f>d11B!N485</f>
        <v>1</v>
      </c>
      <c r="O483" t="b">
        <f>d11B!O485</f>
        <v>0</v>
      </c>
      <c r="P483" t="str">
        <f>d11B!P485</f>
        <v>NA</v>
      </c>
      <c r="Q483" t="str">
        <f>d11B!Q485</f>
        <v>NA</v>
      </c>
      <c r="R483" t="b">
        <f>d11B!R485</f>
        <v>0</v>
      </c>
      <c r="S483" t="str">
        <f>d11B!S485</f>
        <v>NA</v>
      </c>
      <c r="T483" t="b">
        <f>d11B!T485</f>
        <v>1</v>
      </c>
      <c r="U483" t="b">
        <f>d11B!U485</f>
        <v>0</v>
      </c>
      <c r="V483" t="str">
        <f>d11B!V485</f>
        <v>NA</v>
      </c>
      <c r="W483" t="str">
        <f>d11B!W485</f>
        <v>NA</v>
      </c>
      <c r="X483" t="b">
        <f>d11B!X485</f>
        <v>0</v>
      </c>
      <c r="Y483" t="str">
        <f>d11B!Y485</f>
        <v>added age uncertainties based on power fit on LR04 uncertainties</v>
      </c>
      <c r="Z483">
        <f>d11B!Z483</f>
        <v>926</v>
      </c>
    </row>
    <row r="484" spans="1:26">
      <c r="A484" t="str">
        <f>d11B!A486</f>
        <v>boron isotopes</v>
      </c>
      <c r="B484" t="str">
        <f>d11B!B486</f>
        <v>Greenop</v>
      </c>
      <c r="C484">
        <f>d11B!C486</f>
        <v>2019</v>
      </c>
      <c r="D484" t="str">
        <f>d11B!D486</f>
        <v>10.1029/2018PA003420</v>
      </c>
      <c r="E484">
        <f>d11B!E486</f>
        <v>23821</v>
      </c>
      <c r="F484">
        <f>d11B!F486</f>
        <v>117.3036576419303</v>
      </c>
      <c r="G484">
        <f>d11B!G486</f>
        <v>117.3036576419303</v>
      </c>
      <c r="H484">
        <f>d11B!H486</f>
        <v>23.821000000000002</v>
      </c>
      <c r="I484">
        <f>d11B!I486</f>
        <v>0.11730365764193031</v>
      </c>
      <c r="J484">
        <f>d11B!J486</f>
        <v>0.11730365764193031</v>
      </c>
      <c r="K484">
        <f>d11B!K486</f>
        <v>258.84769999999997</v>
      </c>
      <c r="L484">
        <f>d11B!L486</f>
        <v>163.33500000000004</v>
      </c>
      <c r="M484">
        <f>d11B!M486</f>
        <v>108.98039999999997</v>
      </c>
      <c r="N484" t="b">
        <f>d11B!N486</f>
        <v>1</v>
      </c>
      <c r="O484" t="b">
        <f>d11B!O486</f>
        <v>0</v>
      </c>
      <c r="P484" t="str">
        <f>d11B!P486</f>
        <v>NA</v>
      </c>
      <c r="Q484" t="str">
        <f>d11B!Q486</f>
        <v>NA</v>
      </c>
      <c r="R484" t="b">
        <f>d11B!R486</f>
        <v>0</v>
      </c>
      <c r="S484" t="str">
        <f>d11B!S486</f>
        <v>NA</v>
      </c>
      <c r="T484" t="b">
        <f>d11B!T486</f>
        <v>1</v>
      </c>
      <c r="U484" t="b">
        <f>d11B!U486</f>
        <v>0</v>
      </c>
      <c r="V484" t="str">
        <f>d11B!V486</f>
        <v>NA</v>
      </c>
      <c r="W484" t="str">
        <f>d11B!W486</f>
        <v>NA</v>
      </c>
      <c r="X484" t="b">
        <f>d11B!X486</f>
        <v>0</v>
      </c>
      <c r="Y484" t="str">
        <f>d11B!Y486</f>
        <v>added age uncertainties based on power fit on LR04 uncertainties</v>
      </c>
      <c r="Z484">
        <f>d11B!Z484</f>
        <v>926</v>
      </c>
    </row>
    <row r="485" spans="1:26">
      <c r="A485" t="str">
        <f>d11B!A487</f>
        <v>boron isotopes</v>
      </c>
      <c r="B485" t="str">
        <f>d11B!B487</f>
        <v>Greenop</v>
      </c>
      <c r="C485">
        <f>d11B!C487</f>
        <v>2019</v>
      </c>
      <c r="D485" t="str">
        <f>d11B!D487</f>
        <v>10.1029/2018PA003420</v>
      </c>
      <c r="E485">
        <f>d11B!E487</f>
        <v>23857</v>
      </c>
      <c r="F485">
        <f>d11B!F487</f>
        <v>117.47174576441974</v>
      </c>
      <c r="G485">
        <f>d11B!G487</f>
        <v>117.47174576441974</v>
      </c>
      <c r="H485">
        <f>d11B!H487</f>
        <v>23.856999999999999</v>
      </c>
      <c r="I485">
        <f>d11B!I487</f>
        <v>0.11747174576441974</v>
      </c>
      <c r="J485">
        <f>d11B!J487</f>
        <v>0.11747174576441974</v>
      </c>
      <c r="K485">
        <f>d11B!K487</f>
        <v>326.17750000000001</v>
      </c>
      <c r="L485">
        <f>d11B!L487</f>
        <v>252.30859999999996</v>
      </c>
      <c r="M485">
        <f>d11B!M487</f>
        <v>146.1601</v>
      </c>
      <c r="N485" t="b">
        <f>d11B!N487</f>
        <v>1</v>
      </c>
      <c r="O485" t="b">
        <f>d11B!O487</f>
        <v>0</v>
      </c>
      <c r="P485" t="str">
        <f>d11B!P487</f>
        <v>NA</v>
      </c>
      <c r="Q485" t="str">
        <f>d11B!Q487</f>
        <v>NA</v>
      </c>
      <c r="R485" t="b">
        <f>d11B!R487</f>
        <v>0</v>
      </c>
      <c r="S485" t="str">
        <f>d11B!S487</f>
        <v>NA</v>
      </c>
      <c r="T485" t="b">
        <f>d11B!T487</f>
        <v>1</v>
      </c>
      <c r="U485" t="b">
        <f>d11B!U487</f>
        <v>0</v>
      </c>
      <c r="V485" t="str">
        <f>d11B!V487</f>
        <v>NA</v>
      </c>
      <c r="W485" t="str">
        <f>d11B!W487</f>
        <v>NA</v>
      </c>
      <c r="X485" t="b">
        <f>d11B!X487</f>
        <v>0</v>
      </c>
      <c r="Y485" t="str">
        <f>d11B!Y487</f>
        <v>added age uncertainties based on power fit on LR04 uncertainties</v>
      </c>
      <c r="Z485">
        <f>d11B!Z485</f>
        <v>926</v>
      </c>
    </row>
    <row r="486" spans="1:26">
      <c r="A486" t="str">
        <f>d11B!A488</f>
        <v>boron isotopes</v>
      </c>
      <c r="B486" t="str">
        <f>d11B!B488</f>
        <v>Greenop</v>
      </c>
      <c r="C486">
        <f>d11B!C488</f>
        <v>2019</v>
      </c>
      <c r="D486" t="str">
        <f>d11B!D488</f>
        <v>10.1029/2018PA003420</v>
      </c>
      <c r="E486">
        <f>d11B!E488</f>
        <v>23928</v>
      </c>
      <c r="F486">
        <f>d11B!F488</f>
        <v>117.8032144072982</v>
      </c>
      <c r="G486">
        <f>d11B!G488</f>
        <v>117.8032144072982</v>
      </c>
      <c r="H486">
        <f>d11B!H488</f>
        <v>23.928000000000001</v>
      </c>
      <c r="I486">
        <f>d11B!I488</f>
        <v>0.1178032144072982</v>
      </c>
      <c r="J486">
        <f>d11B!J488</f>
        <v>0.1178032144072982</v>
      </c>
      <c r="K486">
        <f>d11B!K488</f>
        <v>243.74529999999999</v>
      </c>
      <c r="L486">
        <f>d11B!L488</f>
        <v>153.46800000000002</v>
      </c>
      <c r="M486">
        <f>d11B!M488</f>
        <v>102.90539999999999</v>
      </c>
      <c r="N486" t="b">
        <f>d11B!N488</f>
        <v>1</v>
      </c>
      <c r="O486" t="b">
        <f>d11B!O488</f>
        <v>0</v>
      </c>
      <c r="P486" t="str">
        <f>d11B!P488</f>
        <v>NA</v>
      </c>
      <c r="Q486" t="str">
        <f>d11B!Q488</f>
        <v>NA</v>
      </c>
      <c r="R486" t="b">
        <f>d11B!R488</f>
        <v>0</v>
      </c>
      <c r="S486" t="str">
        <f>d11B!S488</f>
        <v>NA</v>
      </c>
      <c r="T486" t="b">
        <f>d11B!T488</f>
        <v>1</v>
      </c>
      <c r="U486" t="b">
        <f>d11B!U488</f>
        <v>0</v>
      </c>
      <c r="V486" t="str">
        <f>d11B!V488</f>
        <v>NA</v>
      </c>
      <c r="W486" t="str">
        <f>d11B!W488</f>
        <v>NA</v>
      </c>
      <c r="X486" t="b">
        <f>d11B!X488</f>
        <v>0</v>
      </c>
      <c r="Y486" t="str">
        <f>d11B!Y488</f>
        <v>added age uncertainties based on power fit on LR04 uncertainties</v>
      </c>
      <c r="Z486">
        <f>d11B!Z486</f>
        <v>926</v>
      </c>
    </row>
    <row r="487" spans="1:26">
      <c r="A487" t="str">
        <f>d11B!A489</f>
        <v>boron isotopes</v>
      </c>
      <c r="B487" t="str">
        <f>d11B!B489</f>
        <v>Greenop</v>
      </c>
      <c r="C487">
        <f>d11B!C489</f>
        <v>2019</v>
      </c>
      <c r="D487" t="str">
        <f>d11B!D489</f>
        <v>10.1029/2018PA003420</v>
      </c>
      <c r="E487">
        <f>d11B!E489</f>
        <v>23978</v>
      </c>
      <c r="F487">
        <f>d11B!F489</f>
        <v>118.036612449318</v>
      </c>
      <c r="G487">
        <f>d11B!G489</f>
        <v>118.036612449318</v>
      </c>
      <c r="H487">
        <f>d11B!H489</f>
        <v>23.978000000000002</v>
      </c>
      <c r="I487">
        <f>d11B!I489</f>
        <v>0.118036612449318</v>
      </c>
      <c r="J487">
        <f>d11B!J489</f>
        <v>0.118036612449318</v>
      </c>
      <c r="K487">
        <f>d11B!K489</f>
        <v>221.6131</v>
      </c>
      <c r="L487">
        <f>d11B!L489</f>
        <v>137.40119999999999</v>
      </c>
      <c r="M487">
        <f>d11B!M489</f>
        <v>93.651700000000005</v>
      </c>
      <c r="N487" t="b">
        <f>d11B!N489</f>
        <v>1</v>
      </c>
      <c r="O487" t="b">
        <f>d11B!O489</f>
        <v>0</v>
      </c>
      <c r="P487" t="str">
        <f>d11B!P489</f>
        <v>NA</v>
      </c>
      <c r="Q487" t="str">
        <f>d11B!Q489</f>
        <v>NA</v>
      </c>
      <c r="R487" t="b">
        <f>d11B!R489</f>
        <v>0</v>
      </c>
      <c r="S487" t="str">
        <f>d11B!S489</f>
        <v>NA</v>
      </c>
      <c r="T487" t="b">
        <f>d11B!T489</f>
        <v>1</v>
      </c>
      <c r="U487" t="b">
        <f>d11B!U489</f>
        <v>0</v>
      </c>
      <c r="V487" t="str">
        <f>d11B!V489</f>
        <v>NA</v>
      </c>
      <c r="W487" t="str">
        <f>d11B!W489</f>
        <v>NA</v>
      </c>
      <c r="X487" t="b">
        <f>d11B!X489</f>
        <v>0</v>
      </c>
      <c r="Y487" t="str">
        <f>d11B!Y489</f>
        <v>added age uncertainties based on power fit on LR04 uncertainties</v>
      </c>
      <c r="Z487">
        <f>d11B!Z487</f>
        <v>926</v>
      </c>
    </row>
    <row r="488" spans="1:26">
      <c r="A488" t="str">
        <f>d11B!A490</f>
        <v>boron isotopes</v>
      </c>
      <c r="B488" t="str">
        <f>d11B!B490</f>
        <v>Greenop</v>
      </c>
      <c r="C488">
        <f>d11B!C490</f>
        <v>2019</v>
      </c>
      <c r="D488" t="str">
        <f>d11B!D490</f>
        <v>10.1029/2018PA003420</v>
      </c>
      <c r="E488">
        <f>d11B!E490</f>
        <v>24018</v>
      </c>
      <c r="F488">
        <f>d11B!F490</f>
        <v>118.22331272958178</v>
      </c>
      <c r="G488">
        <f>d11B!G490</f>
        <v>118.22331272958178</v>
      </c>
      <c r="H488">
        <f>d11B!H490</f>
        <v>24.018000000000001</v>
      </c>
      <c r="I488">
        <f>d11B!I490</f>
        <v>0.11822331272958178</v>
      </c>
      <c r="J488">
        <f>d11B!J490</f>
        <v>0.11822331272958178</v>
      </c>
      <c r="K488">
        <f>d11B!K490</f>
        <v>261.87709999999998</v>
      </c>
      <c r="L488">
        <f>d11B!L490</f>
        <v>178.21790000000004</v>
      </c>
      <c r="M488">
        <f>d11B!M490</f>
        <v>112.95419999999999</v>
      </c>
      <c r="N488" t="b">
        <f>d11B!N490</f>
        <v>1</v>
      </c>
      <c r="O488" t="b">
        <f>d11B!O490</f>
        <v>0</v>
      </c>
      <c r="P488" t="str">
        <f>d11B!P490</f>
        <v>NA</v>
      </c>
      <c r="Q488" t="str">
        <f>d11B!Q490</f>
        <v>NA</v>
      </c>
      <c r="R488" t="b">
        <f>d11B!R490</f>
        <v>0</v>
      </c>
      <c r="S488" t="str">
        <f>d11B!S490</f>
        <v>NA</v>
      </c>
      <c r="T488" t="b">
        <f>d11B!T490</f>
        <v>1</v>
      </c>
      <c r="U488" t="b">
        <f>d11B!U490</f>
        <v>0</v>
      </c>
      <c r="V488" t="str">
        <f>d11B!V490</f>
        <v>NA</v>
      </c>
      <c r="W488" t="str">
        <f>d11B!W490</f>
        <v>NA</v>
      </c>
      <c r="X488" t="b">
        <f>d11B!X490</f>
        <v>0</v>
      </c>
      <c r="Y488" t="str">
        <f>d11B!Y490</f>
        <v>added age uncertainties based on power fit on LR04 uncertainties</v>
      </c>
      <c r="Z488">
        <f>d11B!Z488</f>
        <v>926</v>
      </c>
    </row>
    <row r="489" spans="1:26">
      <c r="A489" t="str">
        <f>d11B!A491</f>
        <v>boron isotopes</v>
      </c>
      <c r="B489" t="str">
        <f>d11B!B491</f>
        <v>Greenop</v>
      </c>
      <c r="C489">
        <f>d11B!C491</f>
        <v>2019</v>
      </c>
      <c r="D489" t="str">
        <f>d11B!D491</f>
        <v>10.1029/2018PA003420</v>
      </c>
      <c r="E489">
        <f>d11B!E491</f>
        <v>21167.320749999999</v>
      </c>
      <c r="F489">
        <f>d11B!F491</f>
        <v>104.87560761000876</v>
      </c>
      <c r="G489">
        <f>d11B!G491</f>
        <v>104.87560761000876</v>
      </c>
      <c r="H489">
        <f>d11B!H491</f>
        <v>21.167320749999998</v>
      </c>
      <c r="I489">
        <f>d11B!I491</f>
        <v>0.10487560761000876</v>
      </c>
      <c r="J489">
        <f>d11B!J491</f>
        <v>0.10487560761000876</v>
      </c>
      <c r="K489">
        <f>d11B!K491</f>
        <v>335.94209999999998</v>
      </c>
      <c r="L489">
        <f>d11B!L491</f>
        <v>209.28179999999998</v>
      </c>
      <c r="M489">
        <f>d11B!M491</f>
        <v>137.96589999999998</v>
      </c>
      <c r="N489" t="b">
        <f>d11B!N491</f>
        <v>1</v>
      </c>
      <c r="O489" t="b">
        <f>d11B!O491</f>
        <v>0</v>
      </c>
      <c r="P489" t="str">
        <f>d11B!P491</f>
        <v>NA</v>
      </c>
      <c r="Q489" t="str">
        <f>d11B!Q491</f>
        <v>NA</v>
      </c>
      <c r="R489" t="b">
        <f>d11B!R491</f>
        <v>0</v>
      </c>
      <c r="S489" t="str">
        <f>d11B!S491</f>
        <v>NA</v>
      </c>
      <c r="T489" t="b">
        <f>d11B!T491</f>
        <v>1</v>
      </c>
      <c r="U489" t="b">
        <f>d11B!U491</f>
        <v>0</v>
      </c>
      <c r="V489" t="str">
        <f>d11B!V491</f>
        <v>NA</v>
      </c>
      <c r="W489" t="str">
        <f>d11B!W491</f>
        <v>NA</v>
      </c>
      <c r="X489" t="b">
        <f>d11B!X491</f>
        <v>0</v>
      </c>
      <c r="Y489" t="str">
        <f>d11B!Y491</f>
        <v>added age uncertainties based on power fit on LR04 uncertainties</v>
      </c>
      <c r="Z489">
        <f>d11B!Z489</f>
        <v>926</v>
      </c>
    </row>
    <row r="490" spans="1:26">
      <c r="A490" t="str">
        <f>d11B!A492</f>
        <v>boron isotopes</v>
      </c>
      <c r="B490" t="str">
        <f>d11B!B492</f>
        <v>Greenop</v>
      </c>
      <c r="C490">
        <f>d11B!C492</f>
        <v>2019</v>
      </c>
      <c r="D490" t="str">
        <f>d11B!D492</f>
        <v>10.1029/2018PA003420</v>
      </c>
      <c r="E490">
        <f>d11B!E492</f>
        <v>21396.075440000001</v>
      </c>
      <c r="F490">
        <f>d11B!F492</f>
        <v>105.94998643188218</v>
      </c>
      <c r="G490">
        <f>d11B!G492</f>
        <v>105.94998643188218</v>
      </c>
      <c r="H490">
        <f>d11B!H492</f>
        <v>21.396075440000001</v>
      </c>
      <c r="I490">
        <f>d11B!I492</f>
        <v>0.10594998643188218</v>
      </c>
      <c r="J490">
        <f>d11B!J492</f>
        <v>0.10594998643188218</v>
      </c>
      <c r="K490">
        <f>d11B!K492</f>
        <v>299.9948</v>
      </c>
      <c r="L490">
        <f>d11B!L492</f>
        <v>180.09690000000001</v>
      </c>
      <c r="M490">
        <f>d11B!M492</f>
        <v>122.0872</v>
      </c>
      <c r="N490" t="b">
        <f>d11B!N492</f>
        <v>1</v>
      </c>
      <c r="O490" t="b">
        <f>d11B!O492</f>
        <v>0</v>
      </c>
      <c r="P490" t="str">
        <f>d11B!P492</f>
        <v>NA</v>
      </c>
      <c r="Q490" t="str">
        <f>d11B!Q492</f>
        <v>NA</v>
      </c>
      <c r="R490" t="b">
        <f>d11B!R492</f>
        <v>0</v>
      </c>
      <c r="S490" t="str">
        <f>d11B!S492</f>
        <v>NA</v>
      </c>
      <c r="T490" t="b">
        <f>d11B!T492</f>
        <v>1</v>
      </c>
      <c r="U490" t="b">
        <f>d11B!U492</f>
        <v>0</v>
      </c>
      <c r="V490" t="str">
        <f>d11B!V492</f>
        <v>NA</v>
      </c>
      <c r="W490" t="str">
        <f>d11B!W492</f>
        <v>NA</v>
      </c>
      <c r="X490" t="b">
        <f>d11B!X492</f>
        <v>0</v>
      </c>
      <c r="Y490" t="str">
        <f>d11B!Y492</f>
        <v>added age uncertainties based on power fit on LR04 uncertainties</v>
      </c>
      <c r="Z490">
        <f>d11B!Z490</f>
        <v>926</v>
      </c>
    </row>
    <row r="491" spans="1:26">
      <c r="A491" t="str">
        <f>d11B!A493</f>
        <v>boron isotopes</v>
      </c>
      <c r="B491" t="str">
        <f>d11B!B493</f>
        <v>Greenop</v>
      </c>
      <c r="C491">
        <f>d11B!C493</f>
        <v>2019</v>
      </c>
      <c r="D491" t="str">
        <f>d11B!D493</f>
        <v>10.1029/2018PA003420</v>
      </c>
      <c r="E491">
        <f>d11B!E493</f>
        <v>21839.695019999999</v>
      </c>
      <c r="F491">
        <f>d11B!F493</f>
        <v>108.03181920330209</v>
      </c>
      <c r="G491">
        <f>d11B!G493</f>
        <v>108.03181920330209</v>
      </c>
      <c r="H491">
        <f>d11B!H493</f>
        <v>21.839695020000001</v>
      </c>
      <c r="I491">
        <f>d11B!I493</f>
        <v>0.1080318192033021</v>
      </c>
      <c r="J491">
        <f>d11B!J493</f>
        <v>0.1080318192033021</v>
      </c>
      <c r="K491">
        <f>d11B!K493</f>
        <v>305.8947</v>
      </c>
      <c r="L491">
        <f>d11B!L493</f>
        <v>192.5487</v>
      </c>
      <c r="M491">
        <f>d11B!M493</f>
        <v>126.9922</v>
      </c>
      <c r="N491" t="b">
        <f>d11B!N493</f>
        <v>1</v>
      </c>
      <c r="O491" t="b">
        <f>d11B!O493</f>
        <v>0</v>
      </c>
      <c r="P491" t="str">
        <f>d11B!P493</f>
        <v>NA</v>
      </c>
      <c r="Q491" t="str">
        <f>d11B!Q493</f>
        <v>NA</v>
      </c>
      <c r="R491" t="b">
        <f>d11B!R493</f>
        <v>0</v>
      </c>
      <c r="S491" t="str">
        <f>d11B!S493</f>
        <v>NA</v>
      </c>
      <c r="T491" t="b">
        <f>d11B!T493</f>
        <v>1</v>
      </c>
      <c r="U491" t="b">
        <f>d11B!U493</f>
        <v>0</v>
      </c>
      <c r="V491" t="str">
        <f>d11B!V493</f>
        <v>NA</v>
      </c>
      <c r="W491" t="str">
        <f>d11B!W493</f>
        <v>NA</v>
      </c>
      <c r="X491" t="b">
        <f>d11B!X493</f>
        <v>0</v>
      </c>
      <c r="Y491" t="str">
        <f>d11B!Y493</f>
        <v>added age uncertainties based on power fit on LR04 uncertainties</v>
      </c>
      <c r="Z491">
        <f>d11B!Z491</f>
        <v>872</v>
      </c>
    </row>
    <row r="492" spans="1:26">
      <c r="A492" t="str">
        <f>d11B!A494</f>
        <v>boron isotopes</v>
      </c>
      <c r="B492" t="str">
        <f>d11B!B494</f>
        <v>Henehan</v>
      </c>
      <c r="C492">
        <f>d11B!C494</f>
        <v>2019</v>
      </c>
      <c r="D492" t="str">
        <f>d11B!D494</f>
        <v xml:space="preserve">10.1073/pnas.1905989116 </v>
      </c>
      <c r="E492">
        <f>d11B!E494</f>
        <v>66132.326530000006</v>
      </c>
      <c r="F492">
        <f>d11B!F494</f>
        <v>308.8833216151686</v>
      </c>
      <c r="G492">
        <f>d11B!G494</f>
        <v>308.8833216151686</v>
      </c>
      <c r="H492">
        <f>d11B!H494</f>
        <v>66.13232653</v>
      </c>
      <c r="I492">
        <f>d11B!I494</f>
        <v>0.30888332161516857</v>
      </c>
      <c r="J492">
        <f>d11B!J494</f>
        <v>0.30888332161516857</v>
      </c>
      <c r="K492">
        <f>d11B!K494</f>
        <v>787.52681970000003</v>
      </c>
      <c r="L492">
        <f>d11B!L494</f>
        <v>296.2308653</v>
      </c>
      <c r="M492">
        <f>d11B!M494</f>
        <v>216.11400600000002</v>
      </c>
      <c r="N492" t="b">
        <f>d11B!N494</f>
        <v>1</v>
      </c>
      <c r="O492" t="b">
        <f>d11B!O494</f>
        <v>0</v>
      </c>
      <c r="P492" t="str">
        <f>d11B!P494</f>
        <v>NA</v>
      </c>
      <c r="Q492" t="str">
        <f>d11B!Q494</f>
        <v>NA</v>
      </c>
      <c r="R492" t="b">
        <f>d11B!R494</f>
        <v>0</v>
      </c>
      <c r="S492" t="str">
        <f>d11B!S494</f>
        <v>NA</v>
      </c>
      <c r="T492" t="b">
        <f>d11B!T494</f>
        <v>1</v>
      </c>
      <c r="U492" t="b">
        <f>d11B!U494</f>
        <v>0</v>
      </c>
      <c r="V492" t="str">
        <f>d11B!V494</f>
        <v>NA</v>
      </c>
      <c r="W492" t="str">
        <f>d11B!W494</f>
        <v>NA</v>
      </c>
      <c r="X492" t="b">
        <f>d11B!X494</f>
        <v>0</v>
      </c>
      <c r="Y492" t="str">
        <f>d11B!Y494</f>
        <v>added age uncertainties based on power fit on LR04 uncertainties</v>
      </c>
      <c r="Z492">
        <f>d11B!Z492</f>
        <v>872</v>
      </c>
    </row>
    <row r="493" spans="1:26">
      <c r="A493" t="str">
        <f>d11B!A495</f>
        <v>boron isotopes</v>
      </c>
      <c r="B493" t="str">
        <f>d11B!B495</f>
        <v>Henehan</v>
      </c>
      <c r="C493">
        <f>d11B!C495</f>
        <v>2019</v>
      </c>
      <c r="D493" t="str">
        <f>d11B!D495</f>
        <v xml:space="preserve">10.1073/pnas.1905989116 </v>
      </c>
      <c r="E493">
        <f>d11B!E495</f>
        <v>66039</v>
      </c>
      <c r="F493">
        <f>d11B!F495</f>
        <v>308.46998716100052</v>
      </c>
      <c r="G493">
        <f>d11B!G495</f>
        <v>308.46998716100052</v>
      </c>
      <c r="H493">
        <f>d11B!H495</f>
        <v>66.039000000000001</v>
      </c>
      <c r="I493">
        <f>d11B!I495</f>
        <v>0.30846998716100049</v>
      </c>
      <c r="J493">
        <f>d11B!J495</f>
        <v>0.30846998716100049</v>
      </c>
      <c r="K493">
        <f>d11B!K495</f>
        <v>1566.7245780000001</v>
      </c>
      <c r="L493">
        <f>d11B!L495</f>
        <v>685.73782700000015</v>
      </c>
      <c r="M493">
        <f>d11B!M495</f>
        <v>397.42651300000011</v>
      </c>
      <c r="N493" t="b">
        <f>d11B!N495</f>
        <v>1</v>
      </c>
      <c r="O493" t="b">
        <f>d11B!O495</f>
        <v>0</v>
      </c>
      <c r="P493" t="str">
        <f>d11B!P495</f>
        <v>NA</v>
      </c>
      <c r="Q493" t="str">
        <f>d11B!Q495</f>
        <v>NA</v>
      </c>
      <c r="R493" t="b">
        <f>d11B!R495</f>
        <v>0</v>
      </c>
      <c r="S493" t="str">
        <f>d11B!S495</f>
        <v>NA</v>
      </c>
      <c r="T493" t="b">
        <f>d11B!T495</f>
        <v>1</v>
      </c>
      <c r="U493" t="b">
        <f>d11B!U495</f>
        <v>0</v>
      </c>
      <c r="V493" t="str">
        <f>d11B!V495</f>
        <v>NA</v>
      </c>
      <c r="W493" t="str">
        <f>d11B!W495</f>
        <v>NA</v>
      </c>
      <c r="X493" t="b">
        <f>d11B!X495</f>
        <v>0</v>
      </c>
      <c r="Y493" t="str">
        <f>d11B!Y495</f>
        <v>added age uncertainties based on power fit on LR04 uncertainties</v>
      </c>
      <c r="Z493">
        <f>d11B!Z493</f>
        <v>872</v>
      </c>
    </row>
    <row r="494" spans="1:26">
      <c r="A494" t="str">
        <f>d11B!A496</f>
        <v>boron isotopes</v>
      </c>
      <c r="B494" t="str">
        <f>d11B!B496</f>
        <v>Henehan</v>
      </c>
      <c r="C494">
        <f>d11B!C496</f>
        <v>2019</v>
      </c>
      <c r="D494" t="str">
        <f>d11B!D496</f>
        <v>10.1073/pnas.1905989116</v>
      </c>
      <c r="E494">
        <f>d11B!E496</f>
        <v>66039</v>
      </c>
      <c r="F494">
        <f>d11B!F496</f>
        <v>308.46998716100052</v>
      </c>
      <c r="G494">
        <f>d11B!G496</f>
        <v>308.46998716100052</v>
      </c>
      <c r="H494">
        <f>d11B!H496</f>
        <v>66.039000000000001</v>
      </c>
      <c r="I494">
        <f>d11B!I496</f>
        <v>0.30846998716100049</v>
      </c>
      <c r="J494">
        <f>d11B!J496</f>
        <v>0.30846998716100049</v>
      </c>
      <c r="K494">
        <f>d11B!K496</f>
        <v>1453.0511059999999</v>
      </c>
      <c r="L494">
        <f>d11B!L496</f>
        <v>776.34914299999991</v>
      </c>
      <c r="M494">
        <f>d11B!M496</f>
        <v>416.61906899999985</v>
      </c>
      <c r="N494" t="b">
        <f>d11B!N496</f>
        <v>1</v>
      </c>
      <c r="O494" t="b">
        <f>d11B!O496</f>
        <v>0</v>
      </c>
      <c r="P494" t="str">
        <f>d11B!P496</f>
        <v>NA</v>
      </c>
      <c r="Q494" t="str">
        <f>d11B!Q496</f>
        <v>NA</v>
      </c>
      <c r="R494" t="b">
        <f>d11B!R496</f>
        <v>0</v>
      </c>
      <c r="S494" t="str">
        <f>d11B!S496</f>
        <v>NA</v>
      </c>
      <c r="T494" t="b">
        <f>d11B!T496</f>
        <v>1</v>
      </c>
      <c r="U494" t="b">
        <f>d11B!U496</f>
        <v>0</v>
      </c>
      <c r="V494" t="str">
        <f>d11B!V496</f>
        <v>NA</v>
      </c>
      <c r="W494" t="str">
        <f>d11B!W496</f>
        <v>NA</v>
      </c>
      <c r="X494" t="b">
        <f>d11B!X496</f>
        <v>0</v>
      </c>
      <c r="Y494" t="str">
        <f>d11B!Y496</f>
        <v>added age uncertainties based on power fit on LR04 uncertainties</v>
      </c>
      <c r="Z494">
        <f>d11B!Z494</f>
        <v>465</v>
      </c>
    </row>
    <row r="495" spans="1:26">
      <c r="A495" t="str">
        <f>d11B!A497</f>
        <v>boron isotopes</v>
      </c>
      <c r="B495" t="str">
        <f>d11B!B497</f>
        <v>Henehan</v>
      </c>
      <c r="C495">
        <f>d11B!C497</f>
        <v>2019</v>
      </c>
      <c r="D495" t="str">
        <f>d11B!D497</f>
        <v>10.1073/pnas.1905989116</v>
      </c>
      <c r="E495">
        <f>d11B!E497</f>
        <v>66320</v>
      </c>
      <c r="F495">
        <f>d11B!F497</f>
        <v>309.7144184000191</v>
      </c>
      <c r="G495">
        <f>d11B!G497</f>
        <v>309.7144184000191</v>
      </c>
      <c r="H495">
        <f>d11B!H497</f>
        <v>66.319999999999993</v>
      </c>
      <c r="I495">
        <f>d11B!I497</f>
        <v>0.30971441840001912</v>
      </c>
      <c r="J495">
        <f>d11B!J497</f>
        <v>0.30971441840001912</v>
      </c>
      <c r="K495">
        <f>d11B!K497</f>
        <v>843.29333819999999</v>
      </c>
      <c r="L495">
        <f>d11B!L497</f>
        <v>219.70010379999997</v>
      </c>
      <c r="M495">
        <f>d11B!M497</f>
        <v>151.11090720000004</v>
      </c>
      <c r="N495" t="b">
        <f>d11B!N497</f>
        <v>1</v>
      </c>
      <c r="O495" t="b">
        <f>d11B!O497</f>
        <v>0</v>
      </c>
      <c r="P495" t="str">
        <f>d11B!P497</f>
        <v>NA</v>
      </c>
      <c r="Q495" t="str">
        <f>d11B!Q497</f>
        <v>NA</v>
      </c>
      <c r="R495" t="b">
        <f>d11B!R497</f>
        <v>0</v>
      </c>
      <c r="S495" t="str">
        <f>d11B!S497</f>
        <v>NA</v>
      </c>
      <c r="T495" t="b">
        <f>d11B!T497</f>
        <v>1</v>
      </c>
      <c r="U495" t="b">
        <f>d11B!U497</f>
        <v>0</v>
      </c>
      <c r="V495" t="str">
        <f>d11B!V497</f>
        <v>NA</v>
      </c>
      <c r="W495" t="str">
        <f>d11B!W497</f>
        <v>NA</v>
      </c>
      <c r="X495" t="b">
        <f>d11B!X497</f>
        <v>0</v>
      </c>
      <c r="Y495" t="str">
        <f>d11B!Y497</f>
        <v>added age uncertainties based on power fit on LR04 uncertainties</v>
      </c>
      <c r="Z495" t="str">
        <f>d11B!Z495</f>
        <v>Geulhemmerberg</v>
      </c>
    </row>
    <row r="496" spans="1:26">
      <c r="A496" t="str">
        <f>d11B!A498</f>
        <v>boron isotopes</v>
      </c>
      <c r="B496" t="str">
        <f>d11B!B498</f>
        <v>Henehan</v>
      </c>
      <c r="C496">
        <f>d11B!C498</f>
        <v>2019</v>
      </c>
      <c r="D496" t="str">
        <f>d11B!D498</f>
        <v>10.1073/pnas.1905989116</v>
      </c>
      <c r="E496">
        <f>d11B!E498</f>
        <v>66820</v>
      </c>
      <c r="F496">
        <f>d11B!F498</f>
        <v>311.92803434314658</v>
      </c>
      <c r="G496">
        <f>d11B!G498</f>
        <v>311.92803434314658</v>
      </c>
      <c r="H496">
        <f>d11B!H498</f>
        <v>66.819999999999993</v>
      </c>
      <c r="I496">
        <f>d11B!I498</f>
        <v>0.31192803434314659</v>
      </c>
      <c r="J496">
        <f>d11B!J498</f>
        <v>0.31192803434314659</v>
      </c>
      <c r="K496">
        <f>d11B!K498</f>
        <v>840.91885439999999</v>
      </c>
      <c r="L496">
        <f>d11B!L498</f>
        <v>345.05289759999994</v>
      </c>
      <c r="M496">
        <f>d11B!M498</f>
        <v>229.4995662</v>
      </c>
      <c r="N496" t="b">
        <f>d11B!N498</f>
        <v>1</v>
      </c>
      <c r="O496" t="b">
        <f>d11B!O498</f>
        <v>0</v>
      </c>
      <c r="P496" t="str">
        <f>d11B!P498</f>
        <v>NA</v>
      </c>
      <c r="Q496" t="str">
        <f>d11B!Q498</f>
        <v>NA</v>
      </c>
      <c r="R496" t="b">
        <f>d11B!R498</f>
        <v>0</v>
      </c>
      <c r="S496" t="str">
        <f>d11B!S498</f>
        <v>NA</v>
      </c>
      <c r="T496" t="b">
        <f>d11B!T498</f>
        <v>1</v>
      </c>
      <c r="U496" t="b">
        <f>d11B!U498</f>
        <v>0</v>
      </c>
      <c r="V496" t="str">
        <f>d11B!V498</f>
        <v>NA</v>
      </c>
      <c r="W496" t="str">
        <f>d11B!W498</f>
        <v>NA</v>
      </c>
      <c r="X496" t="b">
        <f>d11B!X498</f>
        <v>0</v>
      </c>
      <c r="Y496" t="str">
        <f>d11B!Y498</f>
        <v>added age uncertainties based on power fit on LR04 uncertainties</v>
      </c>
      <c r="Z496" t="str">
        <f>d11B!Z496</f>
        <v>Geulhemmerberg</v>
      </c>
    </row>
    <row r="497" spans="1:26">
      <c r="A497" t="str">
        <f>d11B!A499</f>
        <v>boron isotopes</v>
      </c>
      <c r="B497" t="str">
        <f>d11B!B499</f>
        <v>Henehan</v>
      </c>
      <c r="C497">
        <f>d11B!C499</f>
        <v>2019</v>
      </c>
      <c r="D497" t="str">
        <f>d11B!D499</f>
        <v>10.1073/pnas.1905989116</v>
      </c>
      <c r="E497">
        <f>d11B!E499</f>
        <v>66820</v>
      </c>
      <c r="F497">
        <f>d11B!F499</f>
        <v>311.92803434314658</v>
      </c>
      <c r="G497">
        <f>d11B!G499</f>
        <v>311.92803434314658</v>
      </c>
      <c r="H497">
        <f>d11B!H499</f>
        <v>66.819999999999993</v>
      </c>
      <c r="I497">
        <f>d11B!I499</f>
        <v>0.31192803434314659</v>
      </c>
      <c r="J497">
        <f>d11B!J499</f>
        <v>0.31192803434314659</v>
      </c>
      <c r="K497">
        <f>d11B!K499</f>
        <v>902.29649659999995</v>
      </c>
      <c r="L497">
        <f>d11B!L499</f>
        <v>381.68538740000008</v>
      </c>
      <c r="M497">
        <f>d11B!M499</f>
        <v>248.05658439999991</v>
      </c>
      <c r="N497" t="b">
        <f>d11B!N499</f>
        <v>1</v>
      </c>
      <c r="O497" t="b">
        <f>d11B!O499</f>
        <v>0</v>
      </c>
      <c r="P497" t="str">
        <f>d11B!P499</f>
        <v>NA</v>
      </c>
      <c r="Q497" t="str">
        <f>d11B!Q499</f>
        <v>NA</v>
      </c>
      <c r="R497" t="b">
        <f>d11B!R499</f>
        <v>0</v>
      </c>
      <c r="S497" t="str">
        <f>d11B!S499</f>
        <v>NA</v>
      </c>
      <c r="T497" t="b">
        <f>d11B!T499</f>
        <v>1</v>
      </c>
      <c r="U497" t="b">
        <f>d11B!U499</f>
        <v>0</v>
      </c>
      <c r="V497" t="str">
        <f>d11B!V499</f>
        <v>NA</v>
      </c>
      <c r="W497" t="str">
        <f>d11B!W499</f>
        <v>NA</v>
      </c>
      <c r="X497" t="b">
        <f>d11B!X499</f>
        <v>0</v>
      </c>
      <c r="Y497" t="str">
        <f>d11B!Y499</f>
        <v>added age uncertainties based on power fit on LR04 uncertainties</v>
      </c>
      <c r="Z497" t="str">
        <f>d11B!Z497</f>
        <v>OwlCreek</v>
      </c>
    </row>
    <row r="498" spans="1:26">
      <c r="A498" t="str">
        <f>d11B!A500</f>
        <v>boron isotopes</v>
      </c>
      <c r="B498" t="str">
        <f>d11B!B500</f>
        <v>Henehan</v>
      </c>
      <c r="C498">
        <f>d11B!C500</f>
        <v>2019</v>
      </c>
      <c r="D498" t="str">
        <f>d11B!D500</f>
        <v>10.1073/pnas.1905989116</v>
      </c>
      <c r="E498">
        <f>d11B!E500</f>
        <v>66172.677320000003</v>
      </c>
      <c r="F498">
        <f>d11B!F500</f>
        <v>309.06202212379486</v>
      </c>
      <c r="G498">
        <f>d11B!G500</f>
        <v>309.06202212379486</v>
      </c>
      <c r="H498">
        <f>d11B!H500</f>
        <v>66.172677320000005</v>
      </c>
      <c r="I498">
        <f>d11B!I500</f>
        <v>0.30906202212379486</v>
      </c>
      <c r="J498">
        <f>d11B!J500</f>
        <v>0.30906202212379486</v>
      </c>
      <c r="K498">
        <f>d11B!K500</f>
        <v>1395.094685</v>
      </c>
      <c r="L498">
        <f>d11B!L500</f>
        <v>697.28663099999994</v>
      </c>
      <c r="M498">
        <f>d11B!M500</f>
        <v>418.56471729999998</v>
      </c>
      <c r="N498" t="b">
        <f>d11B!N500</f>
        <v>1</v>
      </c>
      <c r="O498" t="b">
        <f>d11B!O500</f>
        <v>0</v>
      </c>
      <c r="P498" t="str">
        <f>d11B!P500</f>
        <v>NA</v>
      </c>
      <c r="Q498" t="str">
        <f>d11B!Q500</f>
        <v>NA</v>
      </c>
      <c r="R498" t="b">
        <f>d11B!R500</f>
        <v>0</v>
      </c>
      <c r="S498" t="str">
        <f>d11B!S500</f>
        <v>NA</v>
      </c>
      <c r="T498" t="b">
        <f>d11B!T500</f>
        <v>1</v>
      </c>
      <c r="U498" t="b">
        <f>d11B!U500</f>
        <v>0</v>
      </c>
      <c r="V498" t="str">
        <f>d11B!V500</f>
        <v>NA</v>
      </c>
      <c r="W498" t="str">
        <f>d11B!W500</f>
        <v>NA</v>
      </c>
      <c r="X498" t="b">
        <f>d11B!X500</f>
        <v>0</v>
      </c>
      <c r="Y498" t="str">
        <f>d11B!Y500</f>
        <v>added age uncertainties based on power fit on LR04 uncertainties</v>
      </c>
      <c r="Z498">
        <f>d11B!Z498</f>
        <v>1049</v>
      </c>
    </row>
    <row r="499" spans="1:26">
      <c r="A499" t="str">
        <f>d11B!A501</f>
        <v>boron isotopes</v>
      </c>
      <c r="B499" t="str">
        <f>d11B!B501</f>
        <v>Henehan</v>
      </c>
      <c r="C499">
        <f>d11B!C501</f>
        <v>2019</v>
      </c>
      <c r="D499" t="str">
        <f>d11B!D501</f>
        <v>10.1073/pnas.1905989116</v>
      </c>
      <c r="E499">
        <f>d11B!E501</f>
        <v>66039</v>
      </c>
      <c r="F499">
        <f>d11B!F501</f>
        <v>308.46998716100052</v>
      </c>
      <c r="G499">
        <f>d11B!G501</f>
        <v>308.46998716100052</v>
      </c>
      <c r="H499">
        <f>d11B!H501</f>
        <v>66.039000000000001</v>
      </c>
      <c r="I499">
        <f>d11B!I501</f>
        <v>0.30846998716100049</v>
      </c>
      <c r="J499">
        <f>d11B!J501</f>
        <v>0.30846998716100049</v>
      </c>
      <c r="K499">
        <f>d11B!K501</f>
        <v>1839.2564170000001</v>
      </c>
      <c r="L499">
        <f>d11B!L501</f>
        <v>1361.1053969999998</v>
      </c>
      <c r="M499">
        <f>d11B!M501</f>
        <v>561.09113900000011</v>
      </c>
      <c r="N499" t="b">
        <f>d11B!N501</f>
        <v>1</v>
      </c>
      <c r="O499" t="b">
        <f>d11B!O501</f>
        <v>0</v>
      </c>
      <c r="P499" t="str">
        <f>d11B!P501</f>
        <v>NA</v>
      </c>
      <c r="Q499" t="str">
        <f>d11B!Q501</f>
        <v>NA</v>
      </c>
      <c r="R499" t="b">
        <f>d11B!R501</f>
        <v>0</v>
      </c>
      <c r="S499" t="str">
        <f>d11B!S501</f>
        <v>NA</v>
      </c>
      <c r="T499" t="b">
        <f>d11B!T501</f>
        <v>1</v>
      </c>
      <c r="U499" t="b">
        <f>d11B!U501</f>
        <v>0</v>
      </c>
      <c r="V499" t="str">
        <f>d11B!V501</f>
        <v>NA</v>
      </c>
      <c r="W499" t="str">
        <f>d11B!W501</f>
        <v>NA</v>
      </c>
      <c r="X499" t="b">
        <f>d11B!X501</f>
        <v>0</v>
      </c>
      <c r="Y499" t="str">
        <f>d11B!Y501</f>
        <v>added age uncertainties based on power fit on LR04 uncertainties</v>
      </c>
      <c r="Z499">
        <f>d11B!Z499</f>
        <v>1049</v>
      </c>
    </row>
    <row r="500" spans="1:26">
      <c r="A500" t="str">
        <f>d11B!A502</f>
        <v>boron isotopes</v>
      </c>
      <c r="B500" t="str">
        <f>d11B!B502</f>
        <v>Henehan</v>
      </c>
      <c r="C500">
        <f>d11B!C502</f>
        <v>2019</v>
      </c>
      <c r="D500" t="str">
        <f>d11B!D502</f>
        <v>10.1073/pnas.1905989116</v>
      </c>
      <c r="E500">
        <f>d11B!E502</f>
        <v>66045.599999999991</v>
      </c>
      <c r="F500">
        <f>d11B!F502</f>
        <v>308.49921893615289</v>
      </c>
      <c r="G500">
        <f>d11B!G502</f>
        <v>308.49921893615289</v>
      </c>
      <c r="H500">
        <f>d11B!H502</f>
        <v>66.045599999999993</v>
      </c>
      <c r="I500">
        <f>d11B!I502</f>
        <v>0.3084992189361529</v>
      </c>
      <c r="J500">
        <f>d11B!J502</f>
        <v>0.3084992189361529</v>
      </c>
      <c r="K500">
        <f>d11B!K502</f>
        <v>925.02573110000003</v>
      </c>
      <c r="L500">
        <f>d11B!L502</f>
        <v>387.19024990000003</v>
      </c>
      <c r="M500">
        <f>d11B!M502</f>
        <v>262.44582009999999</v>
      </c>
      <c r="N500" t="b">
        <f>d11B!N502</f>
        <v>1</v>
      </c>
      <c r="O500" t="b">
        <f>d11B!O502</f>
        <v>0</v>
      </c>
      <c r="P500" t="str">
        <f>d11B!P502</f>
        <v>NA</v>
      </c>
      <c r="Q500" t="str">
        <f>d11B!Q502</f>
        <v>NA</v>
      </c>
      <c r="R500" t="b">
        <f>d11B!R502</f>
        <v>0</v>
      </c>
      <c r="S500" t="str">
        <f>d11B!S502</f>
        <v>NA</v>
      </c>
      <c r="T500" t="b">
        <f>d11B!T502</f>
        <v>1</v>
      </c>
      <c r="U500" t="b">
        <f>d11B!U502</f>
        <v>0</v>
      </c>
      <c r="V500" t="str">
        <f>d11B!V502</f>
        <v>NA</v>
      </c>
      <c r="W500" t="str">
        <f>d11B!W502</f>
        <v>NA</v>
      </c>
      <c r="X500" t="b">
        <f>d11B!X502</f>
        <v>0</v>
      </c>
      <c r="Y500" t="str">
        <f>d11B!Y502</f>
        <v>added age uncertainties based on power fit on LR04 uncertainties</v>
      </c>
      <c r="Z500">
        <f>d11B!Z500</f>
        <v>1049</v>
      </c>
    </row>
    <row r="501" spans="1:26">
      <c r="A501" t="str">
        <f>d11B!A503</f>
        <v>boron isotopes</v>
      </c>
      <c r="B501" t="str">
        <f>d11B!B503</f>
        <v>Henehan</v>
      </c>
      <c r="C501">
        <f>d11B!C503</f>
        <v>2019</v>
      </c>
      <c r="D501" t="str">
        <f>d11B!D503</f>
        <v>10.1073/pnas.1905989116</v>
      </c>
      <c r="E501">
        <f>d11B!E503</f>
        <v>66054</v>
      </c>
      <c r="F501">
        <f>d11B!F503</f>
        <v>308.53642279477793</v>
      </c>
      <c r="G501">
        <f>d11B!G503</f>
        <v>308.53642279477793</v>
      </c>
      <c r="H501">
        <f>d11B!H503</f>
        <v>66.054000000000002</v>
      </c>
      <c r="I501">
        <f>d11B!I503</f>
        <v>0.30853642279477794</v>
      </c>
      <c r="J501">
        <f>d11B!J503</f>
        <v>0.30853642279477794</v>
      </c>
      <c r="K501">
        <f>d11B!K503</f>
        <v>863.62390419999997</v>
      </c>
      <c r="L501">
        <f>d11B!L503</f>
        <v>341.23088980000011</v>
      </c>
      <c r="M501">
        <f>d11B!M503</f>
        <v>241.57708270000001</v>
      </c>
      <c r="N501" t="b">
        <f>d11B!N503</f>
        <v>1</v>
      </c>
      <c r="O501" t="b">
        <f>d11B!O503</f>
        <v>0</v>
      </c>
      <c r="P501" t="str">
        <f>d11B!P503</f>
        <v>NA</v>
      </c>
      <c r="Q501" t="str">
        <f>d11B!Q503</f>
        <v>NA</v>
      </c>
      <c r="R501" t="b">
        <f>d11B!R503</f>
        <v>0</v>
      </c>
      <c r="S501" t="str">
        <f>d11B!S503</f>
        <v>NA</v>
      </c>
      <c r="T501" t="b">
        <f>d11B!T503</f>
        <v>1</v>
      </c>
      <c r="U501" t="b">
        <f>d11B!U503</f>
        <v>0</v>
      </c>
      <c r="V501" t="str">
        <f>d11B!V503</f>
        <v>NA</v>
      </c>
      <c r="W501" t="str">
        <f>d11B!W503</f>
        <v>NA</v>
      </c>
      <c r="X501" t="b">
        <f>d11B!X503</f>
        <v>0</v>
      </c>
      <c r="Y501" t="str">
        <f>d11B!Y503</f>
        <v>added age uncertainties based on power fit on LR04 uncertainties</v>
      </c>
      <c r="Z501" t="str">
        <f>d11B!Z501</f>
        <v>Geulhemmerberg</v>
      </c>
    </row>
    <row r="502" spans="1:26">
      <c r="A502" t="str">
        <f>d11B!A504</f>
        <v>boron isotopes</v>
      </c>
      <c r="B502" t="str">
        <f>d11B!B504</f>
        <v>Henehan</v>
      </c>
      <c r="C502">
        <f>d11B!C504</f>
        <v>2019</v>
      </c>
      <c r="D502" t="str">
        <f>d11B!D504</f>
        <v>10.1073/pnas.1905989116</v>
      </c>
      <c r="E502">
        <f>d11B!E504</f>
        <v>66094</v>
      </c>
      <c r="F502">
        <f>d11B!F504</f>
        <v>308.71358066476756</v>
      </c>
      <c r="G502">
        <f>d11B!G504</f>
        <v>308.71358066476756</v>
      </c>
      <c r="H502">
        <f>d11B!H504</f>
        <v>66.093999999999994</v>
      </c>
      <c r="I502">
        <f>d11B!I504</f>
        <v>0.30871358066476756</v>
      </c>
      <c r="J502">
        <f>d11B!J504</f>
        <v>0.30871358066476756</v>
      </c>
      <c r="K502">
        <f>d11B!K504</f>
        <v>890.48459209999999</v>
      </c>
      <c r="L502">
        <f>d11B!L504</f>
        <v>348.09459690000006</v>
      </c>
      <c r="M502">
        <f>d11B!M504</f>
        <v>244.93452869999999</v>
      </c>
      <c r="N502" t="b">
        <f>d11B!N504</f>
        <v>1</v>
      </c>
      <c r="O502" t="b">
        <f>d11B!O504</f>
        <v>0</v>
      </c>
      <c r="P502" t="str">
        <f>d11B!P504</f>
        <v>NA</v>
      </c>
      <c r="Q502" t="str">
        <f>d11B!Q504</f>
        <v>NA</v>
      </c>
      <c r="R502" t="b">
        <f>d11B!R504</f>
        <v>0</v>
      </c>
      <c r="S502" t="str">
        <f>d11B!S504</f>
        <v>NA</v>
      </c>
      <c r="T502" t="b">
        <f>d11B!T504</f>
        <v>1</v>
      </c>
      <c r="U502" t="b">
        <f>d11B!U504</f>
        <v>0</v>
      </c>
      <c r="V502" t="str">
        <f>d11B!V504</f>
        <v>NA</v>
      </c>
      <c r="W502" t="str">
        <f>d11B!W504</f>
        <v>NA</v>
      </c>
      <c r="X502" t="b">
        <f>d11B!X504</f>
        <v>0</v>
      </c>
      <c r="Y502" t="str">
        <f>d11B!Y504</f>
        <v>added age uncertainties based on power fit on LR04 uncertainties</v>
      </c>
      <c r="Z502" t="str">
        <f>d11B!Z502</f>
        <v>Brazos River</v>
      </c>
    </row>
    <row r="503" spans="1:26">
      <c r="A503" t="str">
        <f>d11B!A505</f>
        <v>boron isotopes</v>
      </c>
      <c r="B503" t="str">
        <f>d11B!B505</f>
        <v>Henehan</v>
      </c>
      <c r="C503">
        <f>d11B!C505</f>
        <v>2019</v>
      </c>
      <c r="D503" t="str">
        <f>d11B!D505</f>
        <v>10.1073/pnas.1905989116</v>
      </c>
      <c r="E503">
        <f>d11B!E505</f>
        <v>66020</v>
      </c>
      <c r="F503">
        <f>d11B!F505</f>
        <v>308.38583423605849</v>
      </c>
      <c r="G503">
        <f>d11B!G505</f>
        <v>308.38583423605849</v>
      </c>
      <c r="H503">
        <f>d11B!H505</f>
        <v>66.02</v>
      </c>
      <c r="I503">
        <f>d11B!I505</f>
        <v>0.30838583423605848</v>
      </c>
      <c r="J503">
        <f>d11B!J505</f>
        <v>0.30838583423605848</v>
      </c>
      <c r="K503">
        <f>d11B!K505</f>
        <v>1150.9335960000001</v>
      </c>
      <c r="L503">
        <f>d11B!L505</f>
        <v>534.87996399999997</v>
      </c>
      <c r="M503">
        <f>d11B!M505</f>
        <v>337.88452260000008</v>
      </c>
      <c r="N503" t="b">
        <f>d11B!N505</f>
        <v>1</v>
      </c>
      <c r="O503" t="b">
        <f>d11B!O505</f>
        <v>0</v>
      </c>
      <c r="P503" t="str">
        <f>d11B!P505</f>
        <v>NA</v>
      </c>
      <c r="Q503" t="str">
        <f>d11B!Q505</f>
        <v>NA</v>
      </c>
      <c r="R503" t="b">
        <f>d11B!R505</f>
        <v>0</v>
      </c>
      <c r="S503" t="str">
        <f>d11B!S505</f>
        <v>NA</v>
      </c>
      <c r="T503" t="b">
        <f>d11B!T505</f>
        <v>1</v>
      </c>
      <c r="U503" t="b">
        <f>d11B!U505</f>
        <v>0</v>
      </c>
      <c r="V503" t="str">
        <f>d11B!V505</f>
        <v>NA</v>
      </c>
      <c r="W503" t="str">
        <f>d11B!W505</f>
        <v>NA</v>
      </c>
      <c r="X503" t="b">
        <f>d11B!X505</f>
        <v>0</v>
      </c>
      <c r="Y503" t="str">
        <f>d11B!Y505</f>
        <v>added age uncertainties based on power fit on LR04 uncertainties</v>
      </c>
      <c r="Z503" t="str">
        <f>d11B!Z503</f>
        <v>Brazos River</v>
      </c>
    </row>
    <row r="504" spans="1:26">
      <c r="A504" t="str">
        <f>d11B!A506</f>
        <v>boron isotopes</v>
      </c>
      <c r="B504" t="str">
        <f>d11B!B506</f>
        <v>Henehan</v>
      </c>
      <c r="C504">
        <f>d11B!C506</f>
        <v>2019</v>
      </c>
      <c r="D504" t="str">
        <f>d11B!D506</f>
        <v>10.1073/pnas.1905989116</v>
      </c>
      <c r="E504">
        <f>d11B!E506</f>
        <v>65997.5</v>
      </c>
      <c r="F504">
        <f>d11B!F506</f>
        <v>308.28617783403325</v>
      </c>
      <c r="G504">
        <f>d11B!G506</f>
        <v>308.28617783403325</v>
      </c>
      <c r="H504">
        <f>d11B!H506</f>
        <v>65.997500000000002</v>
      </c>
      <c r="I504">
        <f>d11B!I506</f>
        <v>0.30828617783403323</v>
      </c>
      <c r="J504">
        <f>d11B!J506</f>
        <v>0.30828617783403323</v>
      </c>
      <c r="K504">
        <f>d11B!K506</f>
        <v>570.17456130000005</v>
      </c>
      <c r="L504">
        <f>d11B!L506</f>
        <v>184.67695409999999</v>
      </c>
      <c r="M504">
        <f>d11B!M506</f>
        <v>160.33336890000004</v>
      </c>
      <c r="N504" t="b">
        <f>d11B!N506</f>
        <v>1</v>
      </c>
      <c r="O504" t="b">
        <f>d11B!O506</f>
        <v>0</v>
      </c>
      <c r="P504" t="str">
        <f>d11B!P506</f>
        <v>NA</v>
      </c>
      <c r="Q504" t="str">
        <f>d11B!Q506</f>
        <v>NA</v>
      </c>
      <c r="R504" t="b">
        <f>d11B!R506</f>
        <v>0</v>
      </c>
      <c r="S504" t="str">
        <f>d11B!S506</f>
        <v>NA</v>
      </c>
      <c r="T504" t="b">
        <f>d11B!T506</f>
        <v>1</v>
      </c>
      <c r="U504" t="b">
        <f>d11B!U506</f>
        <v>0</v>
      </c>
      <c r="V504" t="str">
        <f>d11B!V506</f>
        <v>NA</v>
      </c>
      <c r="W504" t="str">
        <f>d11B!W506</f>
        <v>NA</v>
      </c>
      <c r="X504" t="b">
        <f>d11B!X506</f>
        <v>0</v>
      </c>
      <c r="Y504" t="str">
        <f>d11B!Y506</f>
        <v>added age uncertainties based on power fit on LR04 uncertainties</v>
      </c>
      <c r="Z504" t="str">
        <f>d11B!Z504</f>
        <v>Brazos River</v>
      </c>
    </row>
    <row r="505" spans="1:26">
      <c r="A505" t="str">
        <f>d11B!A507</f>
        <v>boron isotopes</v>
      </c>
      <c r="B505" t="str">
        <f>d11B!B507</f>
        <v>Henehan</v>
      </c>
      <c r="C505">
        <f>d11B!C507</f>
        <v>2019</v>
      </c>
      <c r="D505" t="str">
        <f>d11B!D507</f>
        <v>10.1073/pnas.1905989116</v>
      </c>
      <c r="E505">
        <f>d11B!E507</f>
        <v>65986.3</v>
      </c>
      <c r="F505">
        <f>d11B!F507</f>
        <v>308.23657043566641</v>
      </c>
      <c r="G505">
        <f>d11B!G507</f>
        <v>308.23657043566641</v>
      </c>
      <c r="H505">
        <f>d11B!H507</f>
        <v>65.9863</v>
      </c>
      <c r="I505">
        <f>d11B!I507</f>
        <v>0.30823657043566643</v>
      </c>
      <c r="J505">
        <f>d11B!J507</f>
        <v>0.30823657043566643</v>
      </c>
      <c r="K505">
        <f>d11B!K507</f>
        <v>708.78123029999995</v>
      </c>
      <c r="L505">
        <f>d11B!L507</f>
        <v>300.19165870000006</v>
      </c>
      <c r="M505">
        <f>d11B!M507</f>
        <v>217.19443059999998</v>
      </c>
      <c r="N505" t="b">
        <f>d11B!N507</f>
        <v>1</v>
      </c>
      <c r="O505" t="b">
        <f>d11B!O507</f>
        <v>0</v>
      </c>
      <c r="P505" t="str">
        <f>d11B!P507</f>
        <v>NA</v>
      </c>
      <c r="Q505" t="str">
        <f>d11B!Q507</f>
        <v>NA</v>
      </c>
      <c r="R505" t="b">
        <f>d11B!R507</f>
        <v>0</v>
      </c>
      <c r="S505" t="str">
        <f>d11B!S507</f>
        <v>NA</v>
      </c>
      <c r="T505" t="b">
        <f>d11B!T507</f>
        <v>1</v>
      </c>
      <c r="U505" t="b">
        <f>d11B!U507</f>
        <v>0</v>
      </c>
      <c r="V505" t="str">
        <f>d11B!V507</f>
        <v>NA</v>
      </c>
      <c r="W505" t="str">
        <f>d11B!W507</f>
        <v>NA</v>
      </c>
      <c r="X505" t="b">
        <f>d11B!X507</f>
        <v>0</v>
      </c>
      <c r="Y505" t="str">
        <f>d11B!Y507</f>
        <v>added age uncertainties based on power fit on LR04 uncertainties</v>
      </c>
      <c r="Z505" t="str">
        <f>d11B!Z505</f>
        <v>Brazos River</v>
      </c>
    </row>
    <row r="506" spans="1:26">
      <c r="A506" t="str">
        <f>d11B!A508</f>
        <v>boron isotopes</v>
      </c>
      <c r="B506" t="str">
        <f>d11B!B508</f>
        <v>Henehan</v>
      </c>
      <c r="C506">
        <f>d11B!C508</f>
        <v>2019</v>
      </c>
      <c r="D506" t="str">
        <f>d11B!D508</f>
        <v>10.1073/pnas.1905989116</v>
      </c>
      <c r="E506">
        <f>d11B!E508</f>
        <v>65921.2</v>
      </c>
      <c r="F506">
        <f>d11B!F508</f>
        <v>307.94821879479696</v>
      </c>
      <c r="G506">
        <f>d11B!G508</f>
        <v>307.94821879479696</v>
      </c>
      <c r="H506">
        <f>d11B!H508</f>
        <v>65.921199999999999</v>
      </c>
      <c r="I506">
        <f>d11B!I508</f>
        <v>0.30794821879479695</v>
      </c>
      <c r="J506">
        <f>d11B!J508</f>
        <v>0.30794821879479695</v>
      </c>
      <c r="K506">
        <f>d11B!K508</f>
        <v>869.31450489999997</v>
      </c>
      <c r="L506">
        <f>d11B!L508</f>
        <v>321.80496010000002</v>
      </c>
      <c r="M506">
        <f>d11B!M508</f>
        <v>242.35871569999995</v>
      </c>
      <c r="N506" t="b">
        <f>d11B!N508</f>
        <v>1</v>
      </c>
      <c r="O506" t="b">
        <f>d11B!O508</f>
        <v>0</v>
      </c>
      <c r="P506" t="str">
        <f>d11B!P508</f>
        <v>NA</v>
      </c>
      <c r="Q506" t="str">
        <f>d11B!Q508</f>
        <v>NA</v>
      </c>
      <c r="R506" t="b">
        <f>d11B!R508</f>
        <v>0</v>
      </c>
      <c r="S506" t="str">
        <f>d11B!S508</f>
        <v>NA</v>
      </c>
      <c r="T506" t="b">
        <f>d11B!T508</f>
        <v>1</v>
      </c>
      <c r="U506" t="b">
        <f>d11B!U508</f>
        <v>0</v>
      </c>
      <c r="V506" t="str">
        <f>d11B!V508</f>
        <v>NA</v>
      </c>
      <c r="W506" t="str">
        <f>d11B!W508</f>
        <v>NA</v>
      </c>
      <c r="X506" t="b">
        <f>d11B!X508</f>
        <v>0</v>
      </c>
      <c r="Y506" t="str">
        <f>d11B!Y508</f>
        <v>added age uncertainties based on power fit on LR04 uncertainties</v>
      </c>
      <c r="Z506">
        <f>d11B!Z506</f>
        <v>1209</v>
      </c>
    </row>
    <row r="507" spans="1:26">
      <c r="A507" t="str">
        <f>d11B!A509</f>
        <v>boron isotopes</v>
      </c>
      <c r="B507" t="str">
        <f>d11B!B509</f>
        <v>Henehan</v>
      </c>
      <c r="C507">
        <f>d11B!C509</f>
        <v>2019</v>
      </c>
      <c r="D507" t="str">
        <f>d11B!D509</f>
        <v>10.1073/pnas.1905989116</v>
      </c>
      <c r="E507">
        <f>d11B!E509</f>
        <v>65957</v>
      </c>
      <c r="F507">
        <f>d11B!F509</f>
        <v>308.106791874956</v>
      </c>
      <c r="G507">
        <f>d11B!G509</f>
        <v>308.106791874956</v>
      </c>
      <c r="H507">
        <f>d11B!H509</f>
        <v>65.956999999999994</v>
      </c>
      <c r="I507">
        <f>d11B!I509</f>
        <v>0.30810679187495599</v>
      </c>
      <c r="J507">
        <f>d11B!J509</f>
        <v>0.30810679187495599</v>
      </c>
      <c r="K507">
        <f>d11B!K509</f>
        <v>969.45536700000002</v>
      </c>
      <c r="L507">
        <f>d11B!L509</f>
        <v>403.68691699999999</v>
      </c>
      <c r="M507">
        <f>d11B!M509</f>
        <v>275.9346961</v>
      </c>
      <c r="N507" t="b">
        <f>d11B!N509</f>
        <v>1</v>
      </c>
      <c r="O507" t="b">
        <f>d11B!O509</f>
        <v>0</v>
      </c>
      <c r="P507" t="str">
        <f>d11B!P509</f>
        <v>NA</v>
      </c>
      <c r="Q507" t="str">
        <f>d11B!Q509</f>
        <v>NA</v>
      </c>
      <c r="R507" t="b">
        <f>d11B!R509</f>
        <v>0</v>
      </c>
      <c r="S507" t="str">
        <f>d11B!S509</f>
        <v>NA</v>
      </c>
      <c r="T507" t="b">
        <f>d11B!T509</f>
        <v>1</v>
      </c>
      <c r="U507" t="b">
        <f>d11B!U509</f>
        <v>0</v>
      </c>
      <c r="V507" t="str">
        <f>d11B!V509</f>
        <v>NA</v>
      </c>
      <c r="W507" t="str">
        <f>d11B!W509</f>
        <v>NA</v>
      </c>
      <c r="X507" t="b">
        <f>d11B!X509</f>
        <v>0</v>
      </c>
      <c r="Y507" t="str">
        <f>d11B!Y509</f>
        <v>added age uncertainties based on power fit on LR04 uncertainties</v>
      </c>
      <c r="Z507">
        <f>d11B!Z507</f>
        <v>1209</v>
      </c>
    </row>
    <row r="508" spans="1:26">
      <c r="A508" t="str">
        <f>d11B!A510</f>
        <v>boron isotopes</v>
      </c>
      <c r="B508" t="str">
        <f>d11B!B510</f>
        <v>Henehan</v>
      </c>
      <c r="C508">
        <f>d11B!C510</f>
        <v>2019</v>
      </c>
      <c r="D508" t="str">
        <f>d11B!D510</f>
        <v>10.1073/pnas.1905989116</v>
      </c>
      <c r="E508">
        <f>d11B!E510</f>
        <v>65614.099999999991</v>
      </c>
      <c r="F508">
        <f>d11B!F510</f>
        <v>306.58776172168126</v>
      </c>
      <c r="G508">
        <f>d11B!G510</f>
        <v>306.58776172168126</v>
      </c>
      <c r="H508">
        <f>d11B!H510</f>
        <v>65.614099999999993</v>
      </c>
      <c r="I508">
        <f>d11B!I510</f>
        <v>0.30658776172168128</v>
      </c>
      <c r="J508">
        <f>d11B!J510</f>
        <v>0.30658776172168128</v>
      </c>
      <c r="K508">
        <f>d11B!K510</f>
        <v>1166.0755569999999</v>
      </c>
      <c r="L508">
        <f>d11B!L510</f>
        <v>654.47880200000009</v>
      </c>
      <c r="M508">
        <f>d11B!M510</f>
        <v>376.46261219999985</v>
      </c>
      <c r="N508" t="b">
        <f>d11B!N510</f>
        <v>1</v>
      </c>
      <c r="O508" t="b">
        <f>d11B!O510</f>
        <v>0</v>
      </c>
      <c r="P508" t="str">
        <f>d11B!P510</f>
        <v>NA</v>
      </c>
      <c r="Q508" t="str">
        <f>d11B!Q510</f>
        <v>NA</v>
      </c>
      <c r="R508" t="b">
        <f>d11B!R510</f>
        <v>0</v>
      </c>
      <c r="S508" t="str">
        <f>d11B!S510</f>
        <v>NA</v>
      </c>
      <c r="T508" t="b">
        <f>d11B!T510</f>
        <v>1</v>
      </c>
      <c r="U508" t="b">
        <f>d11B!U510</f>
        <v>0</v>
      </c>
      <c r="V508" t="str">
        <f>d11B!V510</f>
        <v>NA</v>
      </c>
      <c r="W508" t="str">
        <f>d11B!W510</f>
        <v>NA</v>
      </c>
      <c r="X508" t="b">
        <f>d11B!X510</f>
        <v>0</v>
      </c>
      <c r="Y508" t="str">
        <f>d11B!Y510</f>
        <v>added age uncertainties based on power fit on LR04 uncertainties</v>
      </c>
      <c r="Z508">
        <f>d11B!Z508</f>
        <v>1209</v>
      </c>
    </row>
    <row r="509" spans="1:26">
      <c r="A509" t="str">
        <f>d11B!A511</f>
        <v>boron isotopes</v>
      </c>
      <c r="B509" t="str">
        <f>d11B!B511</f>
        <v>Martínez-Boti</v>
      </c>
      <c r="C509">
        <f>d11B!C511</f>
        <v>2015</v>
      </c>
      <c r="D509" t="str">
        <f>d11B!D511</f>
        <v>10.1038/nature14145</v>
      </c>
      <c r="E509">
        <f>d11B!E511</f>
        <v>2347.234375</v>
      </c>
      <c r="F509">
        <f>d11B!F511</f>
        <v>6</v>
      </c>
      <c r="G509">
        <f>d11B!G511</f>
        <v>6</v>
      </c>
      <c r="H509">
        <f>d11B!H511</f>
        <v>2.3472343750000002</v>
      </c>
      <c r="I509">
        <f>d11B!I511</f>
        <v>6.0000000000000001E-3</v>
      </c>
      <c r="J509">
        <f>d11B!J511</f>
        <v>6.0000000000000001E-3</v>
      </c>
      <c r="K509">
        <f>d11B!K511</f>
        <v>369.10265539945601</v>
      </c>
      <c r="L509">
        <f>d11B!L511</f>
        <v>85.200087998365973</v>
      </c>
      <c r="M509">
        <f>d11B!M511</f>
        <v>73.040639961098009</v>
      </c>
      <c r="N509" t="b">
        <f>d11B!N511</f>
        <v>1</v>
      </c>
      <c r="O509" t="b">
        <f>d11B!O511</f>
        <v>0</v>
      </c>
      <c r="P509" t="str">
        <f>d11B!P511</f>
        <v>NA</v>
      </c>
      <c r="Q509" t="str">
        <f>d11B!Q511</f>
        <v>NA</v>
      </c>
      <c r="R509" t="b">
        <f>d11B!R511</f>
        <v>0</v>
      </c>
      <c r="S509" t="str">
        <f>d11B!S511</f>
        <v>NA</v>
      </c>
      <c r="T509" t="b">
        <f>d11B!T511</f>
        <v>0</v>
      </c>
      <c r="U509" t="b">
        <f>d11B!U511</f>
        <v>0</v>
      </c>
      <c r="V509" t="str">
        <f>d11B!V511</f>
        <v>NA</v>
      </c>
      <c r="W509" t="str">
        <f>d11B!W511</f>
        <v>NA</v>
      </c>
      <c r="X509" t="b">
        <f>d11B!X511</f>
        <v>0</v>
      </c>
      <c r="Y509" t="str">
        <f>d11B!Y511</f>
        <v>added age uncertainty based on LR04</v>
      </c>
      <c r="Z509">
        <f>d11B!Z509</f>
        <v>1209</v>
      </c>
    </row>
    <row r="510" spans="1:26">
      <c r="A510" t="str">
        <f>d11B!A512</f>
        <v>boron isotopes</v>
      </c>
      <c r="B510" t="str">
        <f>d11B!B512</f>
        <v>Martínez-Boti</v>
      </c>
      <c r="C510">
        <f>d11B!C512</f>
        <v>2015</v>
      </c>
      <c r="D510" t="str">
        <f>d11B!D512</f>
        <v>10.1038/nature14145</v>
      </c>
      <c r="E510">
        <f>d11B!E512</f>
        <v>2417.172607</v>
      </c>
      <c r="F510">
        <f>d11B!F512</f>
        <v>6</v>
      </c>
      <c r="G510">
        <f>d11B!G512</f>
        <v>6</v>
      </c>
      <c r="H510">
        <f>d11B!H512</f>
        <v>2.4171726069999999</v>
      </c>
      <c r="I510">
        <f>d11B!I512</f>
        <v>6.0000000000000001E-3</v>
      </c>
      <c r="J510">
        <f>d11B!J512</f>
        <v>6.0000000000000001E-3</v>
      </c>
      <c r="K510">
        <f>d11B!K512</f>
        <v>441.67906805667502</v>
      </c>
      <c r="L510">
        <f>d11B!L512</f>
        <v>115.132802754804</v>
      </c>
      <c r="M510">
        <f>d11B!M512</f>
        <v>94.286291658333027</v>
      </c>
      <c r="N510" t="b">
        <f>d11B!N512</f>
        <v>1</v>
      </c>
      <c r="O510" t="b">
        <f>d11B!O512</f>
        <v>0</v>
      </c>
      <c r="P510" t="str">
        <f>d11B!P512</f>
        <v>NA</v>
      </c>
      <c r="Q510" t="str">
        <f>d11B!Q512</f>
        <v>NA</v>
      </c>
      <c r="R510" t="b">
        <f>d11B!R512</f>
        <v>0</v>
      </c>
      <c r="S510" t="str">
        <f>d11B!S512</f>
        <v>NA</v>
      </c>
      <c r="T510" t="b">
        <f>d11B!T512</f>
        <v>0</v>
      </c>
      <c r="U510" t="b">
        <f>d11B!U512</f>
        <v>0</v>
      </c>
      <c r="V510" t="str">
        <f>d11B!V512</f>
        <v>NA</v>
      </c>
      <c r="W510" t="str">
        <f>d11B!W512</f>
        <v>NA</v>
      </c>
      <c r="X510" t="b">
        <f>d11B!X512</f>
        <v>0</v>
      </c>
      <c r="Y510" t="str">
        <f>d11B!Y512</f>
        <v>added age uncertainty based on LR04</v>
      </c>
      <c r="Z510">
        <f>d11B!Z510</f>
        <v>1209</v>
      </c>
    </row>
    <row r="511" spans="1:26">
      <c r="A511" t="str">
        <f>d11B!A513</f>
        <v>boron isotopes</v>
      </c>
      <c r="B511" t="str">
        <f>d11B!B513</f>
        <v>Martínez-Boti</v>
      </c>
      <c r="C511">
        <f>d11B!C513</f>
        <v>2015</v>
      </c>
      <c r="D511" t="str">
        <f>d11B!D513</f>
        <v>10.1038/nature14145</v>
      </c>
      <c r="E511">
        <f>d11B!E513</f>
        <v>2498.358643</v>
      </c>
      <c r="F511">
        <f>d11B!F513</f>
        <v>6</v>
      </c>
      <c r="G511">
        <f>d11B!G513</f>
        <v>6</v>
      </c>
      <c r="H511">
        <f>d11B!H513</f>
        <v>2.498358643</v>
      </c>
      <c r="I511">
        <f>d11B!I513</f>
        <v>6.0000000000000001E-3</v>
      </c>
      <c r="J511">
        <f>d11B!J513</f>
        <v>6.0000000000000001E-3</v>
      </c>
      <c r="K511">
        <f>d11B!K513</f>
        <v>422.788592701065</v>
      </c>
      <c r="L511">
        <f>d11B!L513</f>
        <v>97.962707919242007</v>
      </c>
      <c r="M511">
        <f>d11B!M513</f>
        <v>84.966022438585981</v>
      </c>
      <c r="N511" t="b">
        <f>d11B!N513</f>
        <v>1</v>
      </c>
      <c r="O511" t="b">
        <f>d11B!O513</f>
        <v>0</v>
      </c>
      <c r="P511" t="str">
        <f>d11B!P513</f>
        <v>NA</v>
      </c>
      <c r="Q511" t="str">
        <f>d11B!Q513</f>
        <v>NA</v>
      </c>
      <c r="R511" t="b">
        <f>d11B!R513</f>
        <v>0</v>
      </c>
      <c r="S511" t="str">
        <f>d11B!S513</f>
        <v>NA</v>
      </c>
      <c r="T511" t="b">
        <f>d11B!T513</f>
        <v>0</v>
      </c>
      <c r="U511" t="b">
        <f>d11B!U513</f>
        <v>0</v>
      </c>
      <c r="V511" t="str">
        <f>d11B!V513</f>
        <v>NA</v>
      </c>
      <c r="W511" t="str">
        <f>d11B!W513</f>
        <v>NA</v>
      </c>
      <c r="X511" t="b">
        <f>d11B!X513</f>
        <v>0</v>
      </c>
      <c r="Y511" t="str">
        <f>d11B!Y513</f>
        <v>added age uncertainty based on LR04</v>
      </c>
      <c r="Z511">
        <f>d11B!Z511</f>
        <v>662</v>
      </c>
    </row>
    <row r="512" spans="1:26">
      <c r="A512" t="str">
        <f>d11B!A514</f>
        <v>boron isotopes</v>
      </c>
      <c r="B512" t="str">
        <f>d11B!B514</f>
        <v>Martínez-Boti</v>
      </c>
      <c r="C512">
        <f>d11B!C514</f>
        <v>2015</v>
      </c>
      <c r="D512" t="str">
        <f>d11B!D514</f>
        <v>10.1038/nature14145</v>
      </c>
      <c r="E512">
        <f>d11B!E514</f>
        <v>2626.1445309999999</v>
      </c>
      <c r="F512">
        <f>d11B!F514</f>
        <v>6</v>
      </c>
      <c r="G512">
        <f>d11B!G514</f>
        <v>6</v>
      </c>
      <c r="H512">
        <f>d11B!H514</f>
        <v>2.626144531</v>
      </c>
      <c r="I512">
        <f>d11B!I514</f>
        <v>6.0000000000000001E-3</v>
      </c>
      <c r="J512">
        <f>d11B!J514</f>
        <v>6.0000000000000001E-3</v>
      </c>
      <c r="K512">
        <f>d11B!K514</f>
        <v>401.925265560215</v>
      </c>
      <c r="L512">
        <f>d11B!L514</f>
        <v>96.273266553235999</v>
      </c>
      <c r="M512">
        <f>d11B!M514</f>
        <v>79.142738067669995</v>
      </c>
      <c r="N512" t="b">
        <f>d11B!N514</f>
        <v>1</v>
      </c>
      <c r="O512" t="b">
        <f>d11B!O514</f>
        <v>0</v>
      </c>
      <c r="P512" t="str">
        <f>d11B!P514</f>
        <v>NA</v>
      </c>
      <c r="Q512" t="str">
        <f>d11B!Q514</f>
        <v>NA</v>
      </c>
      <c r="R512" t="b">
        <f>d11B!R514</f>
        <v>0</v>
      </c>
      <c r="S512" t="str">
        <f>d11B!S514</f>
        <v>NA</v>
      </c>
      <c r="T512" t="b">
        <f>d11B!T514</f>
        <v>0</v>
      </c>
      <c r="U512" t="b">
        <f>d11B!U514</f>
        <v>0</v>
      </c>
      <c r="V512" t="str">
        <f>d11B!V514</f>
        <v>NA</v>
      </c>
      <c r="W512" t="str">
        <f>d11B!W514</f>
        <v>NA</v>
      </c>
      <c r="X512" t="b">
        <f>d11B!X514</f>
        <v>0</v>
      </c>
      <c r="Y512" t="str">
        <f>d11B!Y514</f>
        <v>added age uncertainty based on LR04</v>
      </c>
      <c r="Z512">
        <f>d11B!Z512</f>
        <v>662</v>
      </c>
    </row>
    <row r="513" spans="1:26">
      <c r="A513" t="str">
        <f>d11B!A515</f>
        <v>boron isotopes</v>
      </c>
      <c r="B513" t="str">
        <f>d11B!B515</f>
        <v>Martínez-Boti</v>
      </c>
      <c r="C513">
        <f>d11B!C515</f>
        <v>2015</v>
      </c>
      <c r="D513" t="str">
        <f>d11B!D515</f>
        <v>10.1038/nature14145</v>
      </c>
      <c r="E513">
        <f>d11B!E515</f>
        <v>2750.5686040000001</v>
      </c>
      <c r="F513">
        <f>d11B!F515</f>
        <v>6</v>
      </c>
      <c r="G513">
        <f>d11B!G515</f>
        <v>6</v>
      </c>
      <c r="H513">
        <f>d11B!H515</f>
        <v>2.7505686040000001</v>
      </c>
      <c r="I513">
        <f>d11B!I515</f>
        <v>6.0000000000000001E-3</v>
      </c>
      <c r="J513">
        <f>d11B!J515</f>
        <v>6.0000000000000001E-3</v>
      </c>
      <c r="K513">
        <f>d11B!K515</f>
        <v>376.30382933961403</v>
      </c>
      <c r="L513">
        <f>d11B!L515</f>
        <v>92.124635527582996</v>
      </c>
      <c r="M513">
        <f>d11B!M515</f>
        <v>77.939455064808044</v>
      </c>
      <c r="N513" t="b">
        <f>d11B!N515</f>
        <v>1</v>
      </c>
      <c r="O513" t="b">
        <f>d11B!O515</f>
        <v>0</v>
      </c>
      <c r="P513" t="str">
        <f>d11B!P515</f>
        <v>NA</v>
      </c>
      <c r="Q513" t="str">
        <f>d11B!Q515</f>
        <v>NA</v>
      </c>
      <c r="R513" t="b">
        <f>d11B!R515</f>
        <v>0</v>
      </c>
      <c r="S513" t="str">
        <f>d11B!S515</f>
        <v>NA</v>
      </c>
      <c r="T513" t="b">
        <f>d11B!T515</f>
        <v>0</v>
      </c>
      <c r="U513" t="b">
        <f>d11B!U515</f>
        <v>0</v>
      </c>
      <c r="V513" t="str">
        <f>d11B!V515</f>
        <v>NA</v>
      </c>
      <c r="W513" t="str">
        <f>d11B!W515</f>
        <v>NA</v>
      </c>
      <c r="X513" t="b">
        <f>d11B!X515</f>
        <v>0</v>
      </c>
      <c r="Y513" t="str">
        <f>d11B!Y515</f>
        <v>added age uncertainty based on LR04</v>
      </c>
      <c r="Z513">
        <f>d11B!Z513</f>
        <v>662</v>
      </c>
    </row>
    <row r="514" spans="1:26">
      <c r="A514" t="str">
        <f>d11B!A516</f>
        <v>boron isotopes</v>
      </c>
      <c r="B514" t="str">
        <f>d11B!B516</f>
        <v>Martínez-Boti</v>
      </c>
      <c r="C514">
        <f>d11B!C516</f>
        <v>2015</v>
      </c>
      <c r="D514" t="str">
        <f>d11B!D516</f>
        <v>10.1038/nature14145</v>
      </c>
      <c r="E514">
        <f>d11B!E516</f>
        <v>2828.2758789999998</v>
      </c>
      <c r="F514">
        <f>d11B!F516</f>
        <v>6</v>
      </c>
      <c r="G514">
        <f>d11B!G516</f>
        <v>6</v>
      </c>
      <c r="H514">
        <f>d11B!H516</f>
        <v>2.828275879</v>
      </c>
      <c r="I514">
        <f>d11B!I516</f>
        <v>6.0000000000000001E-3</v>
      </c>
      <c r="J514">
        <f>d11B!J516</f>
        <v>6.0000000000000001E-3</v>
      </c>
      <c r="K514">
        <f>d11B!K516</f>
        <v>352.052923691731</v>
      </c>
      <c r="L514">
        <f>d11B!L516</f>
        <v>82.534938994390984</v>
      </c>
      <c r="M514">
        <f>d11B!M516</f>
        <v>69.91786962763797</v>
      </c>
      <c r="N514" t="b">
        <f>d11B!N516</f>
        <v>1</v>
      </c>
      <c r="O514" t="b">
        <f>d11B!O516</f>
        <v>0</v>
      </c>
      <c r="P514" t="str">
        <f>d11B!P516</f>
        <v>NA</v>
      </c>
      <c r="Q514" t="str">
        <f>d11B!Q516</f>
        <v>NA</v>
      </c>
      <c r="R514" t="b">
        <f>d11B!R516</f>
        <v>0</v>
      </c>
      <c r="S514" t="str">
        <f>d11B!S516</f>
        <v>NA</v>
      </c>
      <c r="T514" t="b">
        <f>d11B!T516</f>
        <v>0</v>
      </c>
      <c r="U514" t="b">
        <f>d11B!U516</f>
        <v>0</v>
      </c>
      <c r="V514" t="str">
        <f>d11B!V516</f>
        <v>NA</v>
      </c>
      <c r="W514" t="str">
        <f>d11B!W516</f>
        <v>NA</v>
      </c>
      <c r="X514" t="b">
        <f>d11B!X516</f>
        <v>0</v>
      </c>
      <c r="Y514" t="str">
        <f>d11B!Y516</f>
        <v>added age uncertainty based on LR04</v>
      </c>
      <c r="Z514">
        <f>d11B!Z514</f>
        <v>662</v>
      </c>
    </row>
    <row r="515" spans="1:26">
      <c r="A515" t="str">
        <f>d11B!A517</f>
        <v>boron isotopes</v>
      </c>
      <c r="B515" t="str">
        <f>d11B!B517</f>
        <v>Martínez-Boti</v>
      </c>
      <c r="C515">
        <f>d11B!C517</f>
        <v>2015</v>
      </c>
      <c r="D515" t="str">
        <f>d11B!D517</f>
        <v>10.1038/nature14145</v>
      </c>
      <c r="E515">
        <f>d11B!E517</f>
        <v>3160.107422</v>
      </c>
      <c r="F515">
        <f>d11B!F517</f>
        <v>15</v>
      </c>
      <c r="G515">
        <f>d11B!G517</f>
        <v>15</v>
      </c>
      <c r="H515">
        <f>d11B!H517</f>
        <v>3.1601074219999998</v>
      </c>
      <c r="I515">
        <f>d11B!I517</f>
        <v>1.4999999999999999E-2</v>
      </c>
      <c r="J515">
        <f>d11B!J517</f>
        <v>1.4999999999999999E-2</v>
      </c>
      <c r="K515">
        <f>d11B!K517</f>
        <v>525.25733655511397</v>
      </c>
      <c r="L515">
        <f>d11B!L517</f>
        <v>126.968923173147</v>
      </c>
      <c r="M515">
        <f>d11B!M517</f>
        <v>106.60977183014296</v>
      </c>
      <c r="N515" t="b">
        <f>d11B!N517</f>
        <v>1</v>
      </c>
      <c r="O515" t="b">
        <f>d11B!O517</f>
        <v>0</v>
      </c>
      <c r="P515" t="str">
        <f>d11B!P517</f>
        <v>NA</v>
      </c>
      <c r="Q515" t="str">
        <f>d11B!Q517</f>
        <v>NA</v>
      </c>
      <c r="R515" t="b">
        <f>d11B!R517</f>
        <v>0</v>
      </c>
      <c r="S515" t="str">
        <f>d11B!S517</f>
        <v>NA</v>
      </c>
      <c r="T515" t="b">
        <f>d11B!T517</f>
        <v>0</v>
      </c>
      <c r="U515" t="b">
        <f>d11B!U517</f>
        <v>0</v>
      </c>
      <c r="V515" t="str">
        <f>d11B!V517</f>
        <v>NA</v>
      </c>
      <c r="W515" t="str">
        <f>d11B!W517</f>
        <v>NA</v>
      </c>
      <c r="X515" t="b">
        <f>d11B!X517</f>
        <v>0</v>
      </c>
      <c r="Y515" t="str">
        <f>d11B!Y517</f>
        <v>added age uncertainty based on LR04</v>
      </c>
      <c r="Z515">
        <f>d11B!Z515</f>
        <v>662</v>
      </c>
    </row>
    <row r="516" spans="1:26">
      <c r="A516" t="str">
        <f>d11B!A518</f>
        <v>boron isotopes</v>
      </c>
      <c r="B516" t="str">
        <f>d11B!B518</f>
        <v>Martínez-Boti</v>
      </c>
      <c r="C516">
        <f>d11B!C518</f>
        <v>2015</v>
      </c>
      <c r="D516" t="str">
        <f>d11B!D518</f>
        <v>10.1038/nature14145</v>
      </c>
      <c r="E516">
        <f>d11B!E518</f>
        <v>3244.9020999999998</v>
      </c>
      <c r="F516">
        <f>d11B!F518</f>
        <v>15</v>
      </c>
      <c r="G516">
        <f>d11B!G518</f>
        <v>15</v>
      </c>
      <c r="H516">
        <f>d11B!H518</f>
        <v>3.2449021</v>
      </c>
      <c r="I516">
        <f>d11B!I518</f>
        <v>1.4999999999999999E-2</v>
      </c>
      <c r="J516">
        <f>d11B!J518</f>
        <v>1.4999999999999999E-2</v>
      </c>
      <c r="K516">
        <f>d11B!K518</f>
        <v>441.18393483077</v>
      </c>
      <c r="L516">
        <f>d11B!L518</f>
        <v>112.41287725041502</v>
      </c>
      <c r="M516">
        <f>d11B!M518</f>
        <v>94.111464382077997</v>
      </c>
      <c r="N516" t="b">
        <f>d11B!N518</f>
        <v>1</v>
      </c>
      <c r="O516" t="b">
        <f>d11B!O518</f>
        <v>0</v>
      </c>
      <c r="P516" t="str">
        <f>d11B!P518</f>
        <v>NA</v>
      </c>
      <c r="Q516" t="str">
        <f>d11B!Q518</f>
        <v>NA</v>
      </c>
      <c r="R516" t="b">
        <f>d11B!R518</f>
        <v>0</v>
      </c>
      <c r="S516" t="str">
        <f>d11B!S518</f>
        <v>NA</v>
      </c>
      <c r="T516" t="b">
        <f>d11B!T518</f>
        <v>0</v>
      </c>
      <c r="U516" t="b">
        <f>d11B!U518</f>
        <v>0</v>
      </c>
      <c r="V516" t="str">
        <f>d11B!V518</f>
        <v>NA</v>
      </c>
      <c r="W516" t="str">
        <f>d11B!W518</f>
        <v>NA</v>
      </c>
      <c r="X516" t="b">
        <f>d11B!X518</f>
        <v>0</v>
      </c>
      <c r="Y516" t="str">
        <f>d11B!Y518</f>
        <v>added age uncertainty based on LR04</v>
      </c>
      <c r="Z516">
        <f>d11B!Z516</f>
        <v>662</v>
      </c>
    </row>
    <row r="517" spans="1:26">
      <c r="A517" t="str">
        <f>d11B!A519</f>
        <v>boron isotopes</v>
      </c>
      <c r="B517" t="str">
        <f>d11B!B519</f>
        <v>Sosdian</v>
      </c>
      <c r="C517">
        <f>d11B!C519</f>
        <v>2018</v>
      </c>
      <c r="D517" t="str">
        <f>d11B!D519</f>
        <v>10.1016/j.epsl.2018.06.017</v>
      </c>
      <c r="E517">
        <f>d11B!E519</f>
        <v>16720</v>
      </c>
      <c r="F517">
        <f>d11B!F519</f>
        <v>83.85920222588733</v>
      </c>
      <c r="G517">
        <f>d11B!G519</f>
        <v>83.85920222588733</v>
      </c>
      <c r="H517">
        <f>d11B!H519</f>
        <v>16.72</v>
      </c>
      <c r="I517">
        <f>d11B!I519</f>
        <v>8.385920222588733E-2</v>
      </c>
      <c r="J517">
        <f>d11B!J519</f>
        <v>8.385920222588733E-2</v>
      </c>
      <c r="K517">
        <f>d11B!K519</f>
        <v>570.14049999999997</v>
      </c>
      <c r="L517">
        <f>d11B!L519</f>
        <v>230.67380000000003</v>
      </c>
      <c r="M517">
        <f>d11B!M519</f>
        <v>177.80749999999995</v>
      </c>
      <c r="N517" t="b">
        <f>d11B!N519</f>
        <v>1</v>
      </c>
      <c r="O517" t="b">
        <f>d11B!O519</f>
        <v>0</v>
      </c>
      <c r="P517" t="str">
        <f>d11B!P519</f>
        <v>NA</v>
      </c>
      <c r="Q517" t="str">
        <f>d11B!Q519</f>
        <v>NA</v>
      </c>
      <c r="R517" t="b">
        <f>d11B!R519</f>
        <v>0</v>
      </c>
      <c r="S517" t="str">
        <f>d11B!S519</f>
        <v>NA</v>
      </c>
      <c r="T517" t="b">
        <f>d11B!T519</f>
        <v>1</v>
      </c>
      <c r="U517" t="b">
        <f>d11B!U519</f>
        <v>0</v>
      </c>
      <c r="V517" t="str">
        <f>d11B!V519</f>
        <v>NA</v>
      </c>
      <c r="W517" t="str">
        <f>d11B!W519</f>
        <v>NA</v>
      </c>
      <c r="X517" t="b">
        <f>d11B!X519</f>
        <v>0</v>
      </c>
      <c r="Y517" t="str">
        <f>d11B!Y519</f>
        <v>added age uncertainties based on power fit on LR04 uncertainties</v>
      </c>
      <c r="Z517">
        <f>d11B!Z517</f>
        <v>662</v>
      </c>
    </row>
    <row r="518" spans="1:26">
      <c r="A518" t="str">
        <f>d11B!A520</f>
        <v>boron isotopes</v>
      </c>
      <c r="B518" t="str">
        <f>d11B!B520</f>
        <v>Sosdian</v>
      </c>
      <c r="C518">
        <f>d11B!C520</f>
        <v>2018</v>
      </c>
      <c r="D518" t="str">
        <f>d11B!D520</f>
        <v>10.1016/j.epsl.2018.06.017</v>
      </c>
      <c r="E518">
        <f>d11B!E520</f>
        <v>17720</v>
      </c>
      <c r="F518">
        <f>d11B!F520</f>
        <v>88.607684837809217</v>
      </c>
      <c r="G518">
        <f>d11B!G520</f>
        <v>88.607684837809217</v>
      </c>
      <c r="H518">
        <f>d11B!H520</f>
        <v>17.72</v>
      </c>
      <c r="I518">
        <f>d11B!I520</f>
        <v>8.8607684837809217E-2</v>
      </c>
      <c r="J518">
        <f>d11B!J520</f>
        <v>8.8607684837809217E-2</v>
      </c>
      <c r="K518">
        <f>d11B!K520</f>
        <v>490.26150000000001</v>
      </c>
      <c r="L518">
        <f>d11B!L520</f>
        <v>193.83610000000004</v>
      </c>
      <c r="M518">
        <f>d11B!M520</f>
        <v>156.46390000000002</v>
      </c>
      <c r="N518" t="b">
        <f>d11B!N520</f>
        <v>1</v>
      </c>
      <c r="O518" t="b">
        <f>d11B!O520</f>
        <v>0</v>
      </c>
      <c r="P518" t="str">
        <f>d11B!P520</f>
        <v>NA</v>
      </c>
      <c r="Q518" t="str">
        <f>d11B!Q520</f>
        <v>NA</v>
      </c>
      <c r="R518" t="b">
        <f>d11B!R520</f>
        <v>0</v>
      </c>
      <c r="S518" t="str">
        <f>d11B!S520</f>
        <v>NA</v>
      </c>
      <c r="T518" t="b">
        <f>d11B!T520</f>
        <v>1</v>
      </c>
      <c r="U518" t="b">
        <f>d11B!U520</f>
        <v>0</v>
      </c>
      <c r="V518" t="str">
        <f>d11B!V520</f>
        <v>NA</v>
      </c>
      <c r="W518" t="str">
        <f>d11B!W520</f>
        <v>NA</v>
      </c>
      <c r="X518" t="b">
        <f>d11B!X520</f>
        <v>0</v>
      </c>
      <c r="Y518" t="str">
        <f>d11B!Y520</f>
        <v>added age uncertainties based on power fit on LR04 uncertainties</v>
      </c>
      <c r="Z518">
        <f>d11B!Z518</f>
        <v>662</v>
      </c>
    </row>
    <row r="519" spans="1:26">
      <c r="A519" t="str">
        <f>d11B!A521</f>
        <v>boron isotopes</v>
      </c>
      <c r="B519" t="str">
        <f>d11B!B521</f>
        <v>Sosdian</v>
      </c>
      <c r="C519">
        <f>d11B!C521</f>
        <v>2018</v>
      </c>
      <c r="D519" t="str">
        <f>d11B!D521</f>
        <v>10.1016/j.epsl.2018.06.017</v>
      </c>
      <c r="E519">
        <f>d11B!E521</f>
        <v>18510</v>
      </c>
      <c r="F519">
        <f>d11B!F521</f>
        <v>92.34914068118168</v>
      </c>
      <c r="G519">
        <f>d11B!G521</f>
        <v>92.34914068118168</v>
      </c>
      <c r="H519">
        <f>d11B!H521</f>
        <v>18.510000000000002</v>
      </c>
      <c r="I519">
        <f>d11B!I521</f>
        <v>9.2349140681181677E-2</v>
      </c>
      <c r="J519">
        <f>d11B!J521</f>
        <v>9.2349140681181677E-2</v>
      </c>
      <c r="K519">
        <f>d11B!K521</f>
        <v>351.51580000000001</v>
      </c>
      <c r="L519">
        <f>d11B!L521</f>
        <v>132.20620000000002</v>
      </c>
      <c r="M519">
        <f>d11B!M521</f>
        <v>108.81060000000002</v>
      </c>
      <c r="N519" t="b">
        <f>d11B!N521</f>
        <v>1</v>
      </c>
      <c r="O519" t="b">
        <f>d11B!O521</f>
        <v>0</v>
      </c>
      <c r="P519" t="str">
        <f>d11B!P521</f>
        <v>NA</v>
      </c>
      <c r="Q519" t="str">
        <f>d11B!Q521</f>
        <v>NA</v>
      </c>
      <c r="R519" t="b">
        <f>d11B!R521</f>
        <v>0</v>
      </c>
      <c r="S519" t="str">
        <f>d11B!S521</f>
        <v>NA</v>
      </c>
      <c r="T519" t="b">
        <f>d11B!T521</f>
        <v>1</v>
      </c>
      <c r="U519" t="b">
        <f>d11B!U521</f>
        <v>0</v>
      </c>
      <c r="V519" t="str">
        <f>d11B!V521</f>
        <v>NA</v>
      </c>
      <c r="W519" t="str">
        <f>d11B!W521</f>
        <v>NA</v>
      </c>
      <c r="X519" t="b">
        <f>d11B!X521</f>
        <v>0</v>
      </c>
      <c r="Y519" t="str">
        <f>d11B!Y521</f>
        <v>added age uncertainties based on power fit on LR04 uncertainties</v>
      </c>
      <c r="Z519">
        <f>d11B!Z519</f>
        <v>872</v>
      </c>
    </row>
    <row r="520" spans="1:26">
      <c r="A520" t="str">
        <f>d11B!A522</f>
        <v>boron isotopes</v>
      </c>
      <c r="B520" t="str">
        <f>d11B!B522</f>
        <v>Sosdian</v>
      </c>
      <c r="C520">
        <f>d11B!C522</f>
        <v>2018</v>
      </c>
      <c r="D520" t="str">
        <f>d11B!D522</f>
        <v>10.1016/j.epsl.2018.06.017</v>
      </c>
      <c r="E520">
        <f>d11B!E522</f>
        <v>19430</v>
      </c>
      <c r="F520">
        <f>d11B!F522</f>
        <v>96.695887072666039</v>
      </c>
      <c r="G520">
        <f>d11B!G522</f>
        <v>96.695887072666039</v>
      </c>
      <c r="H520">
        <f>d11B!H522</f>
        <v>19.43</v>
      </c>
      <c r="I520">
        <f>d11B!I522</f>
        <v>9.6695887072666034E-2</v>
      </c>
      <c r="J520">
        <f>d11B!J522</f>
        <v>9.6695887072666034E-2</v>
      </c>
      <c r="K520">
        <f>d11B!K522</f>
        <v>285.56939999999997</v>
      </c>
      <c r="L520">
        <f>d11B!L522</f>
        <v>115.35400000000004</v>
      </c>
      <c r="M520">
        <f>d11B!M522</f>
        <v>91.990999999999985</v>
      </c>
      <c r="N520" t="b">
        <f>d11B!N522</f>
        <v>1</v>
      </c>
      <c r="O520" t="b">
        <f>d11B!O522</f>
        <v>0</v>
      </c>
      <c r="P520" t="str">
        <f>d11B!P522</f>
        <v>NA</v>
      </c>
      <c r="Q520" t="str">
        <f>d11B!Q522</f>
        <v>NA</v>
      </c>
      <c r="R520" t="b">
        <f>d11B!R522</f>
        <v>0</v>
      </c>
      <c r="S520" t="str">
        <f>d11B!S522</f>
        <v>NA</v>
      </c>
      <c r="T520" t="b">
        <f>d11B!T522</f>
        <v>1</v>
      </c>
      <c r="U520" t="b">
        <f>d11B!U522</f>
        <v>0</v>
      </c>
      <c r="V520" t="str">
        <f>d11B!V522</f>
        <v>NA</v>
      </c>
      <c r="W520" t="str">
        <f>d11B!W522</f>
        <v>NA</v>
      </c>
      <c r="X520" t="b">
        <f>d11B!X522</f>
        <v>0</v>
      </c>
      <c r="Y520" t="str">
        <f>d11B!Y522</f>
        <v>added age uncertainties based on power fit on LR04 uncertainties</v>
      </c>
      <c r="Z520">
        <f>d11B!Z520</f>
        <v>872</v>
      </c>
    </row>
    <row r="521" spans="1:26">
      <c r="A521" t="str">
        <f>d11B!A523</f>
        <v>boron isotopes</v>
      </c>
      <c r="B521" t="str">
        <f>d11B!B523</f>
        <v>Sosdian</v>
      </c>
      <c r="C521">
        <f>d11B!C523</f>
        <v>2018</v>
      </c>
      <c r="D521" t="str">
        <f>d11B!D523</f>
        <v>10.1016/j.epsl.2018.06.017</v>
      </c>
      <c r="E521">
        <f>d11B!E523</f>
        <v>20020</v>
      </c>
      <c r="F521">
        <f>d11B!F523</f>
        <v>1000</v>
      </c>
      <c r="G521">
        <f>d11B!G523</f>
        <v>1000</v>
      </c>
      <c r="H521">
        <f>d11B!H523</f>
        <v>20.02</v>
      </c>
      <c r="I521">
        <f>d11B!I523</f>
        <v>1</v>
      </c>
      <c r="J521">
        <f>d11B!J523</f>
        <v>1</v>
      </c>
      <c r="K521">
        <f>d11B!K523</f>
        <v>356.50380000000001</v>
      </c>
      <c r="L521">
        <f>d11B!L523</f>
        <v>144.19269999999995</v>
      </c>
      <c r="M521">
        <f>d11B!M523</f>
        <v>116.45620000000002</v>
      </c>
      <c r="N521" t="b">
        <f>d11B!N523</f>
        <v>1</v>
      </c>
      <c r="O521" t="b">
        <f>d11B!O523</f>
        <v>0</v>
      </c>
      <c r="P521" t="str">
        <f>d11B!P523</f>
        <v>NA</v>
      </c>
      <c r="Q521" t="str">
        <f>d11B!Q523</f>
        <v>NA</v>
      </c>
      <c r="R521" t="b">
        <f>d11B!R523</f>
        <v>0</v>
      </c>
      <c r="S521" t="str">
        <f>d11B!S523</f>
        <v>NA</v>
      </c>
      <c r="T521" t="b">
        <f>d11B!T523</f>
        <v>1</v>
      </c>
      <c r="U521" t="b">
        <f>d11B!U523</f>
        <v>0</v>
      </c>
      <c r="V521" t="str">
        <f>d11B!V523</f>
        <v>NA</v>
      </c>
      <c r="W521" t="str">
        <f>d11B!W523</f>
        <v>NA</v>
      </c>
      <c r="X521" t="b">
        <f>d11B!X523</f>
        <v>0</v>
      </c>
      <c r="Y521" t="str">
        <f>d11B!Y523</f>
        <v>NA</v>
      </c>
      <c r="Z521">
        <f>d11B!Z521</f>
        <v>872</v>
      </c>
    </row>
    <row r="522" spans="1:26">
      <c r="A522" t="str">
        <f>d11B!A524</f>
        <v>boron isotopes</v>
      </c>
      <c r="B522" t="str">
        <f>d11B!B524</f>
        <v>Sosdian</v>
      </c>
      <c r="C522">
        <f>d11B!C524</f>
        <v>2018</v>
      </c>
      <c r="D522" t="str">
        <f>d11B!D524</f>
        <v>10.1016/j.epsl.2018.06.017</v>
      </c>
      <c r="E522">
        <f>d11B!E524</f>
        <v>20560</v>
      </c>
      <c r="F522">
        <f>d11B!F524</f>
        <v>1000</v>
      </c>
      <c r="G522">
        <f>d11B!G524</f>
        <v>1000</v>
      </c>
      <c r="H522">
        <f>d11B!H524</f>
        <v>20.56</v>
      </c>
      <c r="I522">
        <f>d11B!I524</f>
        <v>1</v>
      </c>
      <c r="J522">
        <f>d11B!J524</f>
        <v>1</v>
      </c>
      <c r="K522">
        <f>d11B!K524</f>
        <v>394.83820000000003</v>
      </c>
      <c r="L522">
        <f>d11B!L524</f>
        <v>164.86749999999995</v>
      </c>
      <c r="M522">
        <f>d11B!M524</f>
        <v>130.88140000000004</v>
      </c>
      <c r="N522" t="b">
        <f>d11B!N524</f>
        <v>1</v>
      </c>
      <c r="O522" t="b">
        <f>d11B!O524</f>
        <v>0</v>
      </c>
      <c r="P522" t="str">
        <f>d11B!P524</f>
        <v>NA</v>
      </c>
      <c r="Q522" t="str">
        <f>d11B!Q524</f>
        <v>NA</v>
      </c>
      <c r="R522" t="b">
        <f>d11B!R524</f>
        <v>0</v>
      </c>
      <c r="S522" t="str">
        <f>d11B!S524</f>
        <v>NA</v>
      </c>
      <c r="T522" t="b">
        <f>d11B!T524</f>
        <v>1</v>
      </c>
      <c r="U522" t="b">
        <f>d11B!U524</f>
        <v>0</v>
      </c>
      <c r="V522" t="str">
        <f>d11B!V524</f>
        <v>NA</v>
      </c>
      <c r="W522" t="str">
        <f>d11B!W524</f>
        <v>NA</v>
      </c>
      <c r="X522" t="b">
        <f>d11B!X524</f>
        <v>0</v>
      </c>
      <c r="Y522" t="str">
        <f>d11B!Y524</f>
        <v>NA</v>
      </c>
      <c r="Z522">
        <f>d11B!Z522</f>
        <v>872</v>
      </c>
    </row>
    <row r="523" spans="1:26">
      <c r="A523" t="str">
        <f>d11B!A525</f>
        <v>boron isotopes</v>
      </c>
      <c r="B523" t="str">
        <f>d11B!B525</f>
        <v>Sosdian</v>
      </c>
      <c r="C523">
        <f>d11B!C525</f>
        <v>2018</v>
      </c>
      <c r="D523" t="str">
        <f>d11B!D525</f>
        <v>10.1016/j.epsl.2018.06.017</v>
      </c>
      <c r="E523">
        <f>d11B!E525</f>
        <v>21780</v>
      </c>
      <c r="F523">
        <f>d11B!F525</f>
        <v>107.75180894217053</v>
      </c>
      <c r="G523">
        <f>d11B!G525</f>
        <v>107.75180894217053</v>
      </c>
      <c r="H523">
        <f>d11B!H525</f>
        <v>21.78</v>
      </c>
      <c r="I523">
        <f>d11B!I525</f>
        <v>0.10775180894217053</v>
      </c>
      <c r="J523">
        <f>d11B!J525</f>
        <v>0.10775180894217053</v>
      </c>
      <c r="K523">
        <f>d11B!K525</f>
        <v>302.25790000000001</v>
      </c>
      <c r="L523">
        <f>d11B!L525</f>
        <v>133.16409999999996</v>
      </c>
      <c r="M523">
        <f>d11B!M525</f>
        <v>101.42840000000001</v>
      </c>
      <c r="N523" t="b">
        <f>d11B!N525</f>
        <v>1</v>
      </c>
      <c r="O523" t="b">
        <f>d11B!O525</f>
        <v>0</v>
      </c>
      <c r="P523" t="str">
        <f>d11B!P525</f>
        <v>NA</v>
      </c>
      <c r="Q523" t="str">
        <f>d11B!Q525</f>
        <v>NA</v>
      </c>
      <c r="R523" t="b">
        <f>d11B!R525</f>
        <v>0</v>
      </c>
      <c r="S523" t="str">
        <f>d11B!S525</f>
        <v>NA</v>
      </c>
      <c r="T523" t="b">
        <f>d11B!T525</f>
        <v>1</v>
      </c>
      <c r="U523" t="b">
        <f>d11B!U525</f>
        <v>0</v>
      </c>
      <c r="V523" t="str">
        <f>d11B!V525</f>
        <v>NA</v>
      </c>
      <c r="W523" t="str">
        <f>d11B!W525</f>
        <v>NA</v>
      </c>
      <c r="X523" t="b">
        <f>d11B!X525</f>
        <v>0</v>
      </c>
      <c r="Y523" t="str">
        <f>d11B!Y525</f>
        <v>added age uncertainties based on power fit on LR04 uncertainties</v>
      </c>
      <c r="Z523">
        <f>d11B!Z523</f>
        <v>872</v>
      </c>
    </row>
    <row r="524" spans="1:26">
      <c r="A524" t="str">
        <f>d11B!A526</f>
        <v>boron isotopes</v>
      </c>
      <c r="B524" t="str">
        <f>d11B!B526</f>
        <v>Sosdian</v>
      </c>
      <c r="C524">
        <f>d11B!C526</f>
        <v>2018</v>
      </c>
      <c r="D524" t="str">
        <f>d11B!D526</f>
        <v>10.1016/j.epsl.2018.06.017</v>
      </c>
      <c r="E524">
        <f>d11B!E526</f>
        <v>11540</v>
      </c>
      <c r="F524">
        <f>d11B!F526</f>
        <v>59.001308091793383</v>
      </c>
      <c r="G524">
        <f>d11B!G526</f>
        <v>59.001308091793383</v>
      </c>
      <c r="H524">
        <f>d11B!H526</f>
        <v>11.54</v>
      </c>
      <c r="I524">
        <f>d11B!I526</f>
        <v>5.9001308091793381E-2</v>
      </c>
      <c r="J524">
        <f>d11B!J526</f>
        <v>5.9001308091793381E-2</v>
      </c>
      <c r="K524">
        <f>d11B!K526</f>
        <v>353.79200000000003</v>
      </c>
      <c r="L524">
        <f>d11B!L526</f>
        <v>132.17349999999999</v>
      </c>
      <c r="M524">
        <f>d11B!M526</f>
        <v>107.20690000000005</v>
      </c>
      <c r="N524" t="b">
        <f>d11B!N526</f>
        <v>1</v>
      </c>
      <c r="O524" t="b">
        <f>d11B!O526</f>
        <v>0</v>
      </c>
      <c r="P524" t="str">
        <f>d11B!P526</f>
        <v>NA</v>
      </c>
      <c r="Q524" t="str">
        <f>d11B!Q526</f>
        <v>NA</v>
      </c>
      <c r="R524" t="b">
        <f>d11B!R526</f>
        <v>0</v>
      </c>
      <c r="S524" t="str">
        <f>d11B!S526</f>
        <v>NA</v>
      </c>
      <c r="T524" t="b">
        <f>d11B!T526</f>
        <v>1</v>
      </c>
      <c r="U524" t="b">
        <f>d11B!U526</f>
        <v>0</v>
      </c>
      <c r="V524" t="str">
        <f>d11B!V526</f>
        <v>NA</v>
      </c>
      <c r="W524" t="str">
        <f>d11B!W526</f>
        <v>NA</v>
      </c>
      <c r="X524" t="b">
        <f>d11B!X526</f>
        <v>0</v>
      </c>
      <c r="Y524" t="str">
        <f>d11B!Y526</f>
        <v>added age uncertainties based on power fit on LR04 uncertainties</v>
      </c>
      <c r="Z524">
        <f>d11B!Z524</f>
        <v>872</v>
      </c>
    </row>
    <row r="525" spans="1:26">
      <c r="A525" t="str">
        <f>d11B!A527</f>
        <v>boron isotopes</v>
      </c>
      <c r="B525" t="str">
        <f>d11B!B527</f>
        <v>Sosdian</v>
      </c>
      <c r="C525">
        <f>d11B!C527</f>
        <v>2018</v>
      </c>
      <c r="D525" t="str">
        <f>d11B!D527</f>
        <v>10.1016/j.epsl.2018.06.017</v>
      </c>
      <c r="E525">
        <f>d11B!E527</f>
        <v>12100</v>
      </c>
      <c r="F525">
        <f>d11B!F527</f>
        <v>61.712789921326582</v>
      </c>
      <c r="G525">
        <f>d11B!G527</f>
        <v>61.712789921326582</v>
      </c>
      <c r="H525">
        <f>d11B!H527</f>
        <v>12.1</v>
      </c>
      <c r="I525">
        <f>d11B!I527</f>
        <v>6.1712789921326582E-2</v>
      </c>
      <c r="J525">
        <f>d11B!J527</f>
        <v>6.1712789921326582E-2</v>
      </c>
      <c r="K525">
        <f>d11B!K527</f>
        <v>348.00709999999998</v>
      </c>
      <c r="L525">
        <f>d11B!L527</f>
        <v>125.71570000000003</v>
      </c>
      <c r="M525">
        <f>d11B!M527</f>
        <v>102.85109999999997</v>
      </c>
      <c r="N525" t="b">
        <f>d11B!N527</f>
        <v>1</v>
      </c>
      <c r="O525" t="b">
        <f>d11B!O527</f>
        <v>0</v>
      </c>
      <c r="P525" t="str">
        <f>d11B!P527</f>
        <v>NA</v>
      </c>
      <c r="Q525" t="str">
        <f>d11B!Q527</f>
        <v>NA</v>
      </c>
      <c r="R525" t="b">
        <f>d11B!R527</f>
        <v>0</v>
      </c>
      <c r="S525" t="str">
        <f>d11B!S527</f>
        <v>NA</v>
      </c>
      <c r="T525" t="b">
        <f>d11B!T527</f>
        <v>1</v>
      </c>
      <c r="U525" t="b">
        <f>d11B!U527</f>
        <v>0</v>
      </c>
      <c r="V525" t="str">
        <f>d11B!V527</f>
        <v>NA</v>
      </c>
      <c r="W525" t="str">
        <f>d11B!W527</f>
        <v>NA</v>
      </c>
      <c r="X525" t="b">
        <f>d11B!X527</f>
        <v>0</v>
      </c>
      <c r="Y525" t="str">
        <f>d11B!Y527</f>
        <v>added age uncertainties based on power fit on LR04 uncertainties</v>
      </c>
      <c r="Z525">
        <f>d11B!Z525</f>
        <v>872</v>
      </c>
    </row>
    <row r="526" spans="1:26">
      <c r="A526" t="str">
        <f>d11B!A528</f>
        <v>boron isotopes</v>
      </c>
      <c r="B526" t="str">
        <f>d11B!B528</f>
        <v>Sosdian</v>
      </c>
      <c r="C526">
        <f>d11B!C528</f>
        <v>2018</v>
      </c>
      <c r="D526" t="str">
        <f>d11B!D528</f>
        <v>10.1016/j.epsl.2018.06.017</v>
      </c>
      <c r="E526">
        <f>d11B!E528</f>
        <v>12520</v>
      </c>
      <c r="F526">
        <f>d11B!F528</f>
        <v>63.742121971295454</v>
      </c>
      <c r="G526">
        <f>d11B!G528</f>
        <v>63.742121971295454</v>
      </c>
      <c r="H526">
        <f>d11B!H528</f>
        <v>12.52</v>
      </c>
      <c r="I526">
        <f>d11B!I528</f>
        <v>6.374212197129546E-2</v>
      </c>
      <c r="J526">
        <f>d11B!J528</f>
        <v>6.374212197129546E-2</v>
      </c>
      <c r="K526">
        <f>d11B!K528</f>
        <v>298.99309999999997</v>
      </c>
      <c r="L526">
        <f>d11B!L528</f>
        <v>132.18260000000004</v>
      </c>
      <c r="M526">
        <f>d11B!M528</f>
        <v>98.523699999999963</v>
      </c>
      <c r="N526" t="b">
        <f>d11B!N528</f>
        <v>1</v>
      </c>
      <c r="O526" t="b">
        <f>d11B!O528</f>
        <v>0</v>
      </c>
      <c r="P526" t="str">
        <f>d11B!P528</f>
        <v>NA</v>
      </c>
      <c r="Q526" t="str">
        <f>d11B!Q528</f>
        <v>NA</v>
      </c>
      <c r="R526" t="b">
        <f>d11B!R528</f>
        <v>0</v>
      </c>
      <c r="S526" t="str">
        <f>d11B!S528</f>
        <v>NA</v>
      </c>
      <c r="T526" t="b">
        <f>d11B!T528</f>
        <v>1</v>
      </c>
      <c r="U526" t="b">
        <f>d11B!U528</f>
        <v>0</v>
      </c>
      <c r="V526" t="str">
        <f>d11B!V528</f>
        <v>NA</v>
      </c>
      <c r="W526" t="str">
        <f>d11B!W528</f>
        <v>NA</v>
      </c>
      <c r="X526" t="b">
        <f>d11B!X528</f>
        <v>0</v>
      </c>
      <c r="Y526" t="str">
        <f>d11B!Y528</f>
        <v>added age uncertainties based on power fit on LR04 uncertainties</v>
      </c>
      <c r="Z526">
        <f>d11B!Z526</f>
        <v>761</v>
      </c>
    </row>
    <row r="527" spans="1:26">
      <c r="A527" t="str">
        <f>d11B!A529</f>
        <v>boron isotopes</v>
      </c>
      <c r="B527" t="str">
        <f>d11B!B529</f>
        <v>Sosdian</v>
      </c>
      <c r="C527">
        <f>d11B!C529</f>
        <v>2018</v>
      </c>
      <c r="D527" t="str">
        <f>d11B!D529</f>
        <v>10.1016/j.epsl.2018.06.017</v>
      </c>
      <c r="E527">
        <f>d11B!E529</f>
        <v>17</v>
      </c>
      <c r="F527">
        <f>d11B!F529</f>
        <v>4</v>
      </c>
      <c r="G527">
        <f>d11B!G529</f>
        <v>4</v>
      </c>
      <c r="H527">
        <f>d11B!H529</f>
        <v>1.7000000000000001E-2</v>
      </c>
      <c r="I527">
        <f>d11B!I529</f>
        <v>4.0000000000000001E-3</v>
      </c>
      <c r="J527">
        <f>d11B!J529</f>
        <v>4.0000000000000001E-3</v>
      </c>
      <c r="K527">
        <f>d11B!K529</f>
        <v>185.2662</v>
      </c>
      <c r="L527">
        <f>d11B!L529</f>
        <v>19.801600000000008</v>
      </c>
      <c r="M527">
        <f>d11B!M529</f>
        <v>18.918599999999998</v>
      </c>
      <c r="N527" t="b">
        <f>d11B!N529</f>
        <v>1</v>
      </c>
      <c r="O527" t="b">
        <f>d11B!O529</f>
        <v>0</v>
      </c>
      <c r="P527" t="str">
        <f>d11B!P529</f>
        <v>NA</v>
      </c>
      <c r="Q527" t="str">
        <f>d11B!Q529</f>
        <v>NA</v>
      </c>
      <c r="R527" t="b">
        <f>d11B!R529</f>
        <v>0</v>
      </c>
      <c r="S527" t="str">
        <f>d11B!S529</f>
        <v>NA</v>
      </c>
      <c r="T527" t="b">
        <f>d11B!T529</f>
        <v>1</v>
      </c>
      <c r="U527" t="b">
        <f>d11B!U529</f>
        <v>0</v>
      </c>
      <c r="V527" t="str">
        <f>d11B!V529</f>
        <v>NA</v>
      </c>
      <c r="W527" t="str">
        <f>d11B!W529</f>
        <v>NA</v>
      </c>
      <c r="X527" t="b">
        <f>d11B!X529</f>
        <v>0</v>
      </c>
      <c r="Y527" t="str">
        <f>d11B!Y529</f>
        <v>added age uncertainty based on LR04</v>
      </c>
      <c r="Z527">
        <f>d11B!Z527</f>
        <v>761</v>
      </c>
    </row>
    <row r="528" spans="1:26">
      <c r="A528" t="str">
        <f>d11B!A530</f>
        <v>boron isotopes</v>
      </c>
      <c r="B528" t="str">
        <f>d11B!B530</f>
        <v>Sosdian</v>
      </c>
      <c r="C528">
        <f>d11B!C530</f>
        <v>2018</v>
      </c>
      <c r="D528" t="str">
        <f>d11B!D530</f>
        <v>10.1016/j.epsl.2018.06.017</v>
      </c>
      <c r="E528">
        <f>d11B!E530</f>
        <v>560</v>
      </c>
      <c r="F528">
        <f>d11B!F530</f>
        <v>4</v>
      </c>
      <c r="G528">
        <f>d11B!G530</f>
        <v>4</v>
      </c>
      <c r="H528">
        <f>d11B!H530</f>
        <v>0.56000000000000005</v>
      </c>
      <c r="I528">
        <f>d11B!I530</f>
        <v>4.0000000000000001E-3</v>
      </c>
      <c r="J528">
        <f>d11B!J530</f>
        <v>4.0000000000000001E-3</v>
      </c>
      <c r="K528">
        <f>d11B!K530</f>
        <v>199.53149999999999</v>
      </c>
      <c r="L528">
        <f>d11B!L530</f>
        <v>37.476100000000002</v>
      </c>
      <c r="M528">
        <f>d11B!M530</f>
        <v>31.596499999999992</v>
      </c>
      <c r="N528" t="b">
        <f>d11B!N530</f>
        <v>1</v>
      </c>
      <c r="O528" t="b">
        <f>d11B!O530</f>
        <v>0</v>
      </c>
      <c r="P528" t="str">
        <f>d11B!P530</f>
        <v>NA</v>
      </c>
      <c r="Q528" t="str">
        <f>d11B!Q530</f>
        <v>NA</v>
      </c>
      <c r="R528" t="b">
        <f>d11B!R530</f>
        <v>0</v>
      </c>
      <c r="S528" t="str">
        <f>d11B!S530</f>
        <v>NA</v>
      </c>
      <c r="T528" t="b">
        <f>d11B!T530</f>
        <v>1</v>
      </c>
      <c r="U528" t="b">
        <f>d11B!U530</f>
        <v>0</v>
      </c>
      <c r="V528" t="str">
        <f>d11B!V530</f>
        <v>NA</v>
      </c>
      <c r="W528" t="str">
        <f>d11B!W530</f>
        <v>NA</v>
      </c>
      <c r="X528" t="b">
        <f>d11B!X530</f>
        <v>0</v>
      </c>
      <c r="Y528" t="str">
        <f>d11B!Y530</f>
        <v>added age uncertainty based on LR04</v>
      </c>
      <c r="Z528">
        <f>d11B!Z528</f>
        <v>761</v>
      </c>
    </row>
    <row r="529" spans="1:26">
      <c r="A529" t="str">
        <f>d11B!A531</f>
        <v>boron isotopes</v>
      </c>
      <c r="B529" t="str">
        <f>d11B!B531</f>
        <v>Sosdian</v>
      </c>
      <c r="C529">
        <f>d11B!C531</f>
        <v>2018</v>
      </c>
      <c r="D529" t="str">
        <f>d11B!D531</f>
        <v>10.1016/j.epsl.2018.06.017</v>
      </c>
      <c r="E529">
        <f>d11B!E531</f>
        <v>1530</v>
      </c>
      <c r="F529">
        <f>d11B!F531</f>
        <v>6</v>
      </c>
      <c r="G529">
        <f>d11B!G531</f>
        <v>6</v>
      </c>
      <c r="H529">
        <f>d11B!H531</f>
        <v>1.53</v>
      </c>
      <c r="I529">
        <f>d11B!I531</f>
        <v>6.0000000000000001E-3</v>
      </c>
      <c r="J529">
        <f>d11B!J531</f>
        <v>6.0000000000000001E-3</v>
      </c>
      <c r="K529">
        <f>d11B!K531</f>
        <v>189.1087</v>
      </c>
      <c r="L529">
        <f>d11B!L531</f>
        <v>30.567400000000021</v>
      </c>
      <c r="M529">
        <f>d11B!M531</f>
        <v>25.779200000000003</v>
      </c>
      <c r="N529" t="b">
        <f>d11B!N531</f>
        <v>1</v>
      </c>
      <c r="O529" t="b">
        <f>d11B!O531</f>
        <v>0</v>
      </c>
      <c r="P529" t="str">
        <f>d11B!P531</f>
        <v>NA</v>
      </c>
      <c r="Q529" t="str">
        <f>d11B!Q531</f>
        <v>NA</v>
      </c>
      <c r="R529" t="b">
        <f>d11B!R531</f>
        <v>0</v>
      </c>
      <c r="S529" t="str">
        <f>d11B!S531</f>
        <v>NA</v>
      </c>
      <c r="T529" t="b">
        <f>d11B!T531</f>
        <v>1</v>
      </c>
      <c r="U529" t="b">
        <f>d11B!U531</f>
        <v>0</v>
      </c>
      <c r="V529" t="str">
        <f>d11B!V531</f>
        <v>NA</v>
      </c>
      <c r="W529" t="str">
        <f>d11B!W531</f>
        <v>NA</v>
      </c>
      <c r="X529" t="b">
        <f>d11B!X531</f>
        <v>0</v>
      </c>
      <c r="Y529" t="str">
        <f>d11B!Y531</f>
        <v>added age uncertainty based on LR04</v>
      </c>
      <c r="Z529">
        <f>d11B!Z529</f>
        <v>926</v>
      </c>
    </row>
    <row r="530" spans="1:26">
      <c r="A530" t="str">
        <f>d11B!A532</f>
        <v>boron isotopes</v>
      </c>
      <c r="B530" t="str">
        <f>d11B!B532</f>
        <v>Sosdian</v>
      </c>
      <c r="C530">
        <f>d11B!C532</f>
        <v>2018</v>
      </c>
      <c r="D530" t="str">
        <f>d11B!D532</f>
        <v>10.1016/j.epsl.2018.06.017</v>
      </c>
      <c r="E530">
        <f>d11B!E532</f>
        <v>1880</v>
      </c>
      <c r="F530">
        <f>d11B!F532</f>
        <v>6</v>
      </c>
      <c r="G530">
        <f>d11B!G532</f>
        <v>6</v>
      </c>
      <c r="H530">
        <f>d11B!H532</f>
        <v>1.88</v>
      </c>
      <c r="I530">
        <f>d11B!I532</f>
        <v>6.0000000000000001E-3</v>
      </c>
      <c r="J530">
        <f>d11B!J532</f>
        <v>6.0000000000000001E-3</v>
      </c>
      <c r="K530">
        <f>d11B!K532</f>
        <v>177.28639999999999</v>
      </c>
      <c r="L530">
        <f>d11B!L532</f>
        <v>27.483000000000004</v>
      </c>
      <c r="M530">
        <f>d11B!M532</f>
        <v>23.968899999999991</v>
      </c>
      <c r="N530" t="b">
        <f>d11B!N532</f>
        <v>1</v>
      </c>
      <c r="O530" t="b">
        <f>d11B!O532</f>
        <v>0</v>
      </c>
      <c r="P530" t="str">
        <f>d11B!P532</f>
        <v>NA</v>
      </c>
      <c r="Q530" t="str">
        <f>d11B!Q532</f>
        <v>NA</v>
      </c>
      <c r="R530" t="b">
        <f>d11B!R532</f>
        <v>0</v>
      </c>
      <c r="S530" t="str">
        <f>d11B!S532</f>
        <v>NA</v>
      </c>
      <c r="T530" t="b">
        <f>d11B!T532</f>
        <v>1</v>
      </c>
      <c r="U530" t="b">
        <f>d11B!U532</f>
        <v>0</v>
      </c>
      <c r="V530" t="str">
        <f>d11B!V532</f>
        <v>NA</v>
      </c>
      <c r="W530" t="str">
        <f>d11B!W532</f>
        <v>NA</v>
      </c>
      <c r="X530" t="b">
        <f>d11B!X532</f>
        <v>0</v>
      </c>
      <c r="Y530" t="str">
        <f>d11B!Y532</f>
        <v>added age uncertainty based on LR04</v>
      </c>
      <c r="Z530">
        <f>d11B!Z530</f>
        <v>926</v>
      </c>
    </row>
    <row r="531" spans="1:26">
      <c r="A531" t="str">
        <f>d11B!A533</f>
        <v>boron isotopes</v>
      </c>
      <c r="B531" t="str">
        <f>d11B!B533</f>
        <v>Sosdian</v>
      </c>
      <c r="C531">
        <f>d11B!C533</f>
        <v>2018</v>
      </c>
      <c r="D531" t="str">
        <f>d11B!D533</f>
        <v>10.1016/j.epsl.2018.06.017</v>
      </c>
      <c r="E531">
        <f>d11B!E533</f>
        <v>2210</v>
      </c>
      <c r="F531">
        <f>d11B!F533</f>
        <v>6</v>
      </c>
      <c r="G531">
        <f>d11B!G533</f>
        <v>6</v>
      </c>
      <c r="H531">
        <f>d11B!H533</f>
        <v>2.21</v>
      </c>
      <c r="I531">
        <f>d11B!I533</f>
        <v>6.0000000000000001E-3</v>
      </c>
      <c r="J531">
        <f>d11B!J533</f>
        <v>6.0000000000000001E-3</v>
      </c>
      <c r="K531">
        <f>d11B!K533</f>
        <v>243.86340000000001</v>
      </c>
      <c r="L531">
        <f>d11B!L533</f>
        <v>38.48619999999994</v>
      </c>
      <c r="M531">
        <f>d11B!M533</f>
        <v>32.231400000000008</v>
      </c>
      <c r="N531" t="b">
        <f>d11B!N533</f>
        <v>1</v>
      </c>
      <c r="O531" t="b">
        <f>d11B!O533</f>
        <v>0</v>
      </c>
      <c r="P531" t="str">
        <f>d11B!P533</f>
        <v>NA</v>
      </c>
      <c r="Q531" t="str">
        <f>d11B!Q533</f>
        <v>NA</v>
      </c>
      <c r="R531" t="b">
        <f>d11B!R533</f>
        <v>0</v>
      </c>
      <c r="S531" t="str">
        <f>d11B!S533</f>
        <v>NA</v>
      </c>
      <c r="T531" t="b">
        <f>d11B!T533</f>
        <v>1</v>
      </c>
      <c r="U531" t="b">
        <f>d11B!U533</f>
        <v>0</v>
      </c>
      <c r="V531" t="str">
        <f>d11B!V533</f>
        <v>NA</v>
      </c>
      <c r="W531" t="str">
        <f>d11B!W533</f>
        <v>NA</v>
      </c>
      <c r="X531" t="b">
        <f>d11B!X533</f>
        <v>0</v>
      </c>
      <c r="Y531" t="str">
        <f>d11B!Y533</f>
        <v>added age uncertainty based on LR04</v>
      </c>
      <c r="Z531">
        <f>d11B!Z531</f>
        <v>926</v>
      </c>
    </row>
    <row r="532" spans="1:26">
      <c r="A532" t="str">
        <f>d11B!A534</f>
        <v>boron isotopes</v>
      </c>
      <c r="B532" t="str">
        <f>d11B!B534</f>
        <v>Sosdian</v>
      </c>
      <c r="C532">
        <f>d11B!C534</f>
        <v>2018</v>
      </c>
      <c r="D532" t="str">
        <f>d11B!D534</f>
        <v>10.1016/j.epsl.2018.06.017</v>
      </c>
      <c r="E532">
        <f>d11B!E534</f>
        <v>2550</v>
      </c>
      <c r="F532">
        <f>d11B!F534</f>
        <v>6</v>
      </c>
      <c r="G532">
        <f>d11B!G534</f>
        <v>6</v>
      </c>
      <c r="H532">
        <f>d11B!H534</f>
        <v>2.5499999999999998</v>
      </c>
      <c r="I532">
        <f>d11B!I534</f>
        <v>6.0000000000000001E-3</v>
      </c>
      <c r="J532">
        <f>d11B!J534</f>
        <v>6.0000000000000001E-3</v>
      </c>
      <c r="K532">
        <f>d11B!K534</f>
        <v>230.77030000000002</v>
      </c>
      <c r="L532">
        <f>d11B!L534</f>
        <v>30.810999999999979</v>
      </c>
      <c r="M532">
        <f>d11B!M534</f>
        <v>28.786500000000018</v>
      </c>
      <c r="N532" t="b">
        <f>d11B!N534</f>
        <v>1</v>
      </c>
      <c r="O532" t="b">
        <f>d11B!O534</f>
        <v>0</v>
      </c>
      <c r="P532" t="str">
        <f>d11B!P534</f>
        <v>NA</v>
      </c>
      <c r="Q532" t="str">
        <f>d11B!Q534</f>
        <v>NA</v>
      </c>
      <c r="R532" t="b">
        <f>d11B!R534</f>
        <v>0</v>
      </c>
      <c r="S532" t="str">
        <f>d11B!S534</f>
        <v>NA</v>
      </c>
      <c r="T532" t="b">
        <f>d11B!T534</f>
        <v>1</v>
      </c>
      <c r="U532" t="b">
        <f>d11B!U534</f>
        <v>0</v>
      </c>
      <c r="V532" t="str">
        <f>d11B!V534</f>
        <v>NA</v>
      </c>
      <c r="W532" t="str">
        <f>d11B!W534</f>
        <v>NA</v>
      </c>
      <c r="X532" t="b">
        <f>d11B!X534</f>
        <v>0</v>
      </c>
      <c r="Y532" t="str">
        <f>d11B!Y534</f>
        <v>added age uncertainty based on LR04</v>
      </c>
      <c r="Z532">
        <f>d11B!Z532</f>
        <v>926</v>
      </c>
    </row>
    <row r="533" spans="1:26">
      <c r="A533" t="str">
        <f>d11B!A535</f>
        <v>boron isotopes</v>
      </c>
      <c r="B533" t="str">
        <f>d11B!B535</f>
        <v>Sosdian</v>
      </c>
      <c r="C533">
        <f>d11B!C535</f>
        <v>2018</v>
      </c>
      <c r="D533" t="str">
        <f>d11B!D535</f>
        <v>10.1016/j.epsl.2018.06.017</v>
      </c>
      <c r="E533">
        <f>d11B!E535</f>
        <v>2880</v>
      </c>
      <c r="F533">
        <f>d11B!F535</f>
        <v>6</v>
      </c>
      <c r="G533">
        <f>d11B!G535</f>
        <v>6</v>
      </c>
      <c r="H533">
        <f>d11B!H535</f>
        <v>2.88</v>
      </c>
      <c r="I533">
        <f>d11B!I535</f>
        <v>6.0000000000000001E-3</v>
      </c>
      <c r="J533">
        <f>d11B!J535</f>
        <v>6.0000000000000001E-3</v>
      </c>
      <c r="K533">
        <f>d11B!K535</f>
        <v>190.18010000000001</v>
      </c>
      <c r="L533">
        <f>d11B!L535</f>
        <v>26.432899999999989</v>
      </c>
      <c r="M533">
        <f>d11B!M535</f>
        <v>23.088799999999992</v>
      </c>
      <c r="N533" t="b">
        <f>d11B!N535</f>
        <v>1</v>
      </c>
      <c r="O533" t="b">
        <f>d11B!O535</f>
        <v>0</v>
      </c>
      <c r="P533" t="str">
        <f>d11B!P535</f>
        <v>NA</v>
      </c>
      <c r="Q533" t="str">
        <f>d11B!Q535</f>
        <v>NA</v>
      </c>
      <c r="R533" t="b">
        <f>d11B!R535</f>
        <v>0</v>
      </c>
      <c r="S533" t="str">
        <f>d11B!S535</f>
        <v>NA</v>
      </c>
      <c r="T533" t="b">
        <f>d11B!T535</f>
        <v>1</v>
      </c>
      <c r="U533" t="b">
        <f>d11B!U535</f>
        <v>0</v>
      </c>
      <c r="V533" t="str">
        <f>d11B!V535</f>
        <v>NA</v>
      </c>
      <c r="W533" t="str">
        <f>d11B!W535</f>
        <v>NA</v>
      </c>
      <c r="X533" t="b">
        <f>d11B!X535</f>
        <v>0</v>
      </c>
      <c r="Y533" t="str">
        <f>d11B!Y535</f>
        <v>added age uncertainty based on LR04</v>
      </c>
      <c r="Z533">
        <f>d11B!Z533</f>
        <v>926</v>
      </c>
    </row>
    <row r="534" spans="1:26">
      <c r="A534" t="str">
        <f>d11B!A536</f>
        <v>boron isotopes</v>
      </c>
      <c r="B534" t="str">
        <f>d11B!B536</f>
        <v>Sosdian</v>
      </c>
      <c r="C534">
        <f>d11B!C536</f>
        <v>2018</v>
      </c>
      <c r="D534" t="str">
        <f>d11B!D536</f>
        <v>10.1016/j.epsl.2018.06.017</v>
      </c>
      <c r="E534">
        <f>d11B!E536</f>
        <v>3250</v>
      </c>
      <c r="F534">
        <f>d11B!F536</f>
        <v>15</v>
      </c>
      <c r="G534">
        <f>d11B!G536</f>
        <v>15</v>
      </c>
      <c r="H534">
        <f>d11B!H536</f>
        <v>3.25</v>
      </c>
      <c r="I534">
        <f>d11B!I536</f>
        <v>1.4999999999999999E-2</v>
      </c>
      <c r="J534">
        <f>d11B!J536</f>
        <v>1.4999999999999999E-2</v>
      </c>
      <c r="K534">
        <f>d11B!K536</f>
        <v>301.63409999999999</v>
      </c>
      <c r="L534">
        <f>d11B!L536</f>
        <v>45.152700000000038</v>
      </c>
      <c r="M534">
        <f>d11B!M536</f>
        <v>39.925999999999988</v>
      </c>
      <c r="N534" t="b">
        <f>d11B!N536</f>
        <v>1</v>
      </c>
      <c r="O534" t="b">
        <f>d11B!O536</f>
        <v>0</v>
      </c>
      <c r="P534" t="str">
        <f>d11B!P536</f>
        <v>NA</v>
      </c>
      <c r="Q534" t="str">
        <f>d11B!Q536</f>
        <v>NA</v>
      </c>
      <c r="R534" t="b">
        <f>d11B!R536</f>
        <v>0</v>
      </c>
      <c r="S534" t="str">
        <f>d11B!S536</f>
        <v>NA</v>
      </c>
      <c r="T534" t="b">
        <f>d11B!T536</f>
        <v>1</v>
      </c>
      <c r="U534" t="b">
        <f>d11B!U536</f>
        <v>0</v>
      </c>
      <c r="V534" t="str">
        <f>d11B!V536</f>
        <v>NA</v>
      </c>
      <c r="W534" t="str">
        <f>d11B!W536</f>
        <v>NA</v>
      </c>
      <c r="X534" t="b">
        <f>d11B!X536</f>
        <v>0</v>
      </c>
      <c r="Y534" t="str">
        <f>d11B!Y536</f>
        <v>added age uncertainty based on LR04</v>
      </c>
      <c r="Z534">
        <f>d11B!Z534</f>
        <v>926</v>
      </c>
    </row>
    <row r="535" spans="1:26">
      <c r="A535" t="str">
        <f>d11B!A537</f>
        <v>boron isotopes</v>
      </c>
      <c r="B535" t="str">
        <f>d11B!B537</f>
        <v>Sosdian</v>
      </c>
      <c r="C535">
        <f>d11B!C537</f>
        <v>2018</v>
      </c>
      <c r="D535" t="str">
        <f>d11B!D537</f>
        <v>10.1016/j.epsl.2018.06.017</v>
      </c>
      <c r="E535">
        <f>d11B!E537</f>
        <v>4420</v>
      </c>
      <c r="F535">
        <f>d11B!F537</f>
        <v>15</v>
      </c>
      <c r="G535">
        <f>d11B!G537</f>
        <v>15</v>
      </c>
      <c r="H535">
        <f>d11B!H537</f>
        <v>4.42</v>
      </c>
      <c r="I535">
        <f>d11B!I537</f>
        <v>1.4999999999999999E-2</v>
      </c>
      <c r="J535">
        <f>d11B!J537</f>
        <v>1.4999999999999999E-2</v>
      </c>
      <c r="K535">
        <f>d11B!K537</f>
        <v>300.02440000000001</v>
      </c>
      <c r="L535">
        <f>d11B!L537</f>
        <v>90.375099999999975</v>
      </c>
      <c r="M535">
        <f>d11B!M537</f>
        <v>79.236400000000003</v>
      </c>
      <c r="N535" t="b">
        <f>d11B!N537</f>
        <v>1</v>
      </c>
      <c r="O535" t="b">
        <f>d11B!O537</f>
        <v>0</v>
      </c>
      <c r="P535" t="str">
        <f>d11B!P537</f>
        <v>NA</v>
      </c>
      <c r="Q535" t="str">
        <f>d11B!Q537</f>
        <v>NA</v>
      </c>
      <c r="R535" t="b">
        <f>d11B!R537</f>
        <v>0</v>
      </c>
      <c r="S535" t="str">
        <f>d11B!S537</f>
        <v>NA</v>
      </c>
      <c r="T535" t="b">
        <f>d11B!T537</f>
        <v>1</v>
      </c>
      <c r="U535" t="b">
        <f>d11B!U537</f>
        <v>0</v>
      </c>
      <c r="V535" t="str">
        <f>d11B!V537</f>
        <v>NA</v>
      </c>
      <c r="W535" t="str">
        <f>d11B!W537</f>
        <v>NA</v>
      </c>
      <c r="X535" t="b">
        <f>d11B!X537</f>
        <v>0</v>
      </c>
      <c r="Y535" t="str">
        <f>d11B!Y537</f>
        <v>added age uncertainty based on LR04</v>
      </c>
      <c r="Z535">
        <f>d11B!Z535</f>
        <v>926</v>
      </c>
    </row>
    <row r="536" spans="1:26">
      <c r="A536" t="str">
        <f>d11B!A538</f>
        <v>boron isotopes</v>
      </c>
      <c r="B536" t="str">
        <f>d11B!B538</f>
        <v>Sosdian</v>
      </c>
      <c r="C536">
        <f>d11B!C538</f>
        <v>2018</v>
      </c>
      <c r="D536" t="str">
        <f>d11B!D538</f>
        <v>10.1016/j.epsl.2018.06.017</v>
      </c>
      <c r="E536">
        <f>d11B!E538</f>
        <v>4860</v>
      </c>
      <c r="F536">
        <f>d11B!F538</f>
        <v>15</v>
      </c>
      <c r="G536">
        <f>d11B!G538</f>
        <v>15</v>
      </c>
      <c r="H536">
        <f>d11B!H538</f>
        <v>4.8600000000000003</v>
      </c>
      <c r="I536">
        <f>d11B!I538</f>
        <v>1.4999999999999999E-2</v>
      </c>
      <c r="J536">
        <f>d11B!J538</f>
        <v>1.4999999999999999E-2</v>
      </c>
      <c r="K536">
        <f>d11B!K538</f>
        <v>429.87029999999999</v>
      </c>
      <c r="L536">
        <f>d11B!L538</f>
        <v>187.26609999999999</v>
      </c>
      <c r="M536">
        <f>d11B!M538</f>
        <v>136.20490000000001</v>
      </c>
      <c r="N536" t="b">
        <f>d11B!N538</f>
        <v>1</v>
      </c>
      <c r="O536" t="b">
        <f>d11B!O538</f>
        <v>0</v>
      </c>
      <c r="P536" t="str">
        <f>d11B!P538</f>
        <v>NA</v>
      </c>
      <c r="Q536" t="str">
        <f>d11B!Q538</f>
        <v>NA</v>
      </c>
      <c r="R536" t="b">
        <f>d11B!R538</f>
        <v>0</v>
      </c>
      <c r="S536" t="str">
        <f>d11B!S538</f>
        <v>NA</v>
      </c>
      <c r="T536" t="b">
        <f>d11B!T538</f>
        <v>1</v>
      </c>
      <c r="U536" t="b">
        <f>d11B!U538</f>
        <v>0</v>
      </c>
      <c r="V536" t="str">
        <f>d11B!V538</f>
        <v>NA</v>
      </c>
      <c r="W536" t="str">
        <f>d11B!W538</f>
        <v>NA</v>
      </c>
      <c r="X536" t="b">
        <f>d11B!X538</f>
        <v>0</v>
      </c>
      <c r="Y536" t="str">
        <f>d11B!Y538</f>
        <v>added age uncertainty based on LR04</v>
      </c>
      <c r="Z536">
        <f>d11B!Z536</f>
        <v>926</v>
      </c>
    </row>
    <row r="537" spans="1:26">
      <c r="A537" t="str">
        <f>d11B!A539</f>
        <v>boron isotopes</v>
      </c>
      <c r="B537" t="str">
        <f>d11B!B539</f>
        <v>Sosdian</v>
      </c>
      <c r="C537">
        <f>d11B!C539</f>
        <v>2018</v>
      </c>
      <c r="D537" t="str">
        <f>d11B!D539</f>
        <v>10.1016/j.epsl.2018.06.017</v>
      </c>
      <c r="E537">
        <f>d11B!E539</f>
        <v>5330</v>
      </c>
      <c r="F537">
        <f>d11B!F539</f>
        <v>40</v>
      </c>
      <c r="G537">
        <f>d11B!G539</f>
        <v>40</v>
      </c>
      <c r="H537">
        <f>d11B!H539</f>
        <v>5.33</v>
      </c>
      <c r="I537">
        <f>d11B!I539</f>
        <v>0.04</v>
      </c>
      <c r="J537">
        <f>d11B!J539</f>
        <v>0.04</v>
      </c>
      <c r="K537">
        <f>d11B!K539</f>
        <v>449.15629999999999</v>
      </c>
      <c r="L537">
        <f>d11B!L539</f>
        <v>150.49720000000002</v>
      </c>
      <c r="M537">
        <f>d11B!M539</f>
        <v>128.01659999999998</v>
      </c>
      <c r="N537" t="b">
        <f>d11B!N539</f>
        <v>1</v>
      </c>
      <c r="O537" t="b">
        <f>d11B!O539</f>
        <v>0</v>
      </c>
      <c r="P537" t="str">
        <f>d11B!P539</f>
        <v>NA</v>
      </c>
      <c r="Q537" t="str">
        <f>d11B!Q539</f>
        <v>NA</v>
      </c>
      <c r="R537" t="b">
        <f>d11B!R539</f>
        <v>0</v>
      </c>
      <c r="S537" t="str">
        <f>d11B!S539</f>
        <v>NA</v>
      </c>
      <c r="T537" t="b">
        <f>d11B!T539</f>
        <v>1</v>
      </c>
      <c r="U537" t="b">
        <f>d11B!U539</f>
        <v>0</v>
      </c>
      <c r="V537" t="str">
        <f>d11B!V539</f>
        <v>NA</v>
      </c>
      <c r="W537" t="str">
        <f>d11B!W539</f>
        <v>NA</v>
      </c>
      <c r="X537" t="b">
        <f>d11B!X539</f>
        <v>0</v>
      </c>
      <c r="Y537" t="str">
        <f>d11B!Y539</f>
        <v>added age uncertainty based on LR04</v>
      </c>
      <c r="Z537">
        <f>d11B!Z537</f>
        <v>926</v>
      </c>
    </row>
    <row r="538" spans="1:26">
      <c r="A538" t="str">
        <f>d11B!A540</f>
        <v>boron isotopes</v>
      </c>
      <c r="B538" t="str">
        <f>d11B!B540</f>
        <v>Sosdian</v>
      </c>
      <c r="C538">
        <f>d11B!C540</f>
        <v>2018</v>
      </c>
      <c r="D538" t="str">
        <f>d11B!D540</f>
        <v>10.1016/j.epsl.2018.06.017</v>
      </c>
      <c r="E538">
        <f>d11B!E540</f>
        <v>5800</v>
      </c>
      <c r="F538">
        <f>d11B!F540</f>
        <v>30.729855342923234</v>
      </c>
      <c r="G538">
        <f>d11B!G540</f>
        <v>30.729855342923234</v>
      </c>
      <c r="H538">
        <f>d11B!H540</f>
        <v>5.8</v>
      </c>
      <c r="I538">
        <f>d11B!I540</f>
        <v>3.0729855342923232E-2</v>
      </c>
      <c r="J538">
        <f>d11B!J540</f>
        <v>3.0729855342923232E-2</v>
      </c>
      <c r="K538">
        <f>d11B!K540</f>
        <v>430.17759999999998</v>
      </c>
      <c r="L538">
        <f>d11B!L540</f>
        <v>161.54269999999997</v>
      </c>
      <c r="M538">
        <f>d11B!M540</f>
        <v>125.29649999999998</v>
      </c>
      <c r="N538" t="b">
        <f>d11B!N540</f>
        <v>1</v>
      </c>
      <c r="O538" t="b">
        <f>d11B!O540</f>
        <v>0</v>
      </c>
      <c r="P538" t="str">
        <f>d11B!P540</f>
        <v>NA</v>
      </c>
      <c r="Q538" t="str">
        <f>d11B!Q540</f>
        <v>NA</v>
      </c>
      <c r="R538" t="b">
        <f>d11B!R540</f>
        <v>0</v>
      </c>
      <c r="S538" t="str">
        <f>d11B!S540</f>
        <v>NA</v>
      </c>
      <c r="T538" t="b">
        <f>d11B!T540</f>
        <v>1</v>
      </c>
      <c r="U538" t="b">
        <f>d11B!U540</f>
        <v>0</v>
      </c>
      <c r="V538" t="str">
        <f>d11B!V540</f>
        <v>NA</v>
      </c>
      <c r="W538" t="str">
        <f>d11B!W540</f>
        <v>NA</v>
      </c>
      <c r="X538" t="b">
        <f>d11B!X540</f>
        <v>0</v>
      </c>
      <c r="Y538" t="str">
        <f>d11B!Y540</f>
        <v>added age uncertainties based on power fit on LR04 uncertainties</v>
      </c>
      <c r="Z538">
        <f>d11B!Z538</f>
        <v>926</v>
      </c>
    </row>
    <row r="539" spans="1:26">
      <c r="A539" t="str">
        <f>d11B!A541</f>
        <v>boron isotopes</v>
      </c>
      <c r="B539" t="str">
        <f>d11B!B541</f>
        <v>Sosdian</v>
      </c>
      <c r="C539">
        <f>d11B!C541</f>
        <v>2018</v>
      </c>
      <c r="D539" t="str">
        <f>d11B!D541</f>
        <v>10.1016/j.epsl.2018.06.017</v>
      </c>
      <c r="E539">
        <f>d11B!E541</f>
        <v>8560</v>
      </c>
      <c r="F539">
        <f>d11B!F541</f>
        <v>44.447743317231968</v>
      </c>
      <c r="G539">
        <f>d11B!G541</f>
        <v>44.447743317231968</v>
      </c>
      <c r="H539">
        <f>d11B!H541</f>
        <v>8.56</v>
      </c>
      <c r="I539">
        <f>d11B!I541</f>
        <v>4.4447743317231968E-2</v>
      </c>
      <c r="J539">
        <f>d11B!J541</f>
        <v>4.4447743317231968E-2</v>
      </c>
      <c r="K539">
        <f>d11B!K541</f>
        <v>489.25559999999996</v>
      </c>
      <c r="L539">
        <f>d11B!L541</f>
        <v>177.69579999999996</v>
      </c>
      <c r="M539">
        <f>d11B!M541</f>
        <v>145.00179999999995</v>
      </c>
      <c r="N539" t="b">
        <f>d11B!N541</f>
        <v>1</v>
      </c>
      <c r="O539" t="b">
        <f>d11B!O541</f>
        <v>0</v>
      </c>
      <c r="P539" t="str">
        <f>d11B!P541</f>
        <v>NA</v>
      </c>
      <c r="Q539" t="str">
        <f>d11B!Q541</f>
        <v>NA</v>
      </c>
      <c r="R539" t="b">
        <f>d11B!R541</f>
        <v>0</v>
      </c>
      <c r="S539" t="str">
        <f>d11B!S541</f>
        <v>NA</v>
      </c>
      <c r="T539" t="b">
        <f>d11B!T541</f>
        <v>1</v>
      </c>
      <c r="U539" t="b">
        <f>d11B!U541</f>
        <v>0</v>
      </c>
      <c r="V539" t="str">
        <f>d11B!V541</f>
        <v>NA</v>
      </c>
      <c r="W539" t="str">
        <f>d11B!W541</f>
        <v>NA</v>
      </c>
      <c r="X539" t="b">
        <f>d11B!X541</f>
        <v>0</v>
      </c>
      <c r="Y539" t="str">
        <f>d11B!Y541</f>
        <v>added age uncertainties based on power fit on LR04 uncertainties</v>
      </c>
      <c r="Z539">
        <f>d11B!Z539</f>
        <v>926</v>
      </c>
    </row>
    <row r="540" spans="1:26">
      <c r="A540" t="str">
        <f>d11B!A542</f>
        <v>boron isotopes</v>
      </c>
      <c r="B540" t="str">
        <f>d11B!B542</f>
        <v>Sosdian</v>
      </c>
      <c r="C540">
        <f>d11B!C542</f>
        <v>2018</v>
      </c>
      <c r="D540" t="str">
        <f>d11B!D542</f>
        <v>10.1016/j.epsl.2018.06.017</v>
      </c>
      <c r="E540">
        <f>d11B!E542</f>
        <v>9240</v>
      </c>
      <c r="F540">
        <f>d11B!F542</f>
        <v>47.789034400281615</v>
      </c>
      <c r="G540">
        <f>d11B!G542</f>
        <v>47.789034400281615</v>
      </c>
      <c r="H540">
        <f>d11B!H542</f>
        <v>9.24</v>
      </c>
      <c r="I540">
        <f>d11B!I542</f>
        <v>4.7789034400281614E-2</v>
      </c>
      <c r="J540">
        <f>d11B!J542</f>
        <v>4.7789034400281614E-2</v>
      </c>
      <c r="K540">
        <f>d11B!K542</f>
        <v>441.19470000000001</v>
      </c>
      <c r="L540">
        <f>d11B!L542</f>
        <v>158.28300000000002</v>
      </c>
      <c r="M540">
        <f>d11B!M542</f>
        <v>131.21120000000002</v>
      </c>
      <c r="N540" t="b">
        <f>d11B!N542</f>
        <v>1</v>
      </c>
      <c r="O540" t="b">
        <f>d11B!O542</f>
        <v>0</v>
      </c>
      <c r="P540" t="str">
        <f>d11B!P542</f>
        <v>NA</v>
      </c>
      <c r="Q540" t="str">
        <f>d11B!Q542</f>
        <v>NA</v>
      </c>
      <c r="R540" t="b">
        <f>d11B!R542</f>
        <v>0</v>
      </c>
      <c r="S540" t="str">
        <f>d11B!S542</f>
        <v>NA</v>
      </c>
      <c r="T540" t="b">
        <f>d11B!T542</f>
        <v>1</v>
      </c>
      <c r="U540" t="b">
        <f>d11B!U542</f>
        <v>0</v>
      </c>
      <c r="V540" t="str">
        <f>d11B!V542</f>
        <v>NA</v>
      </c>
      <c r="W540" t="str">
        <f>d11B!W542</f>
        <v>NA</v>
      </c>
      <c r="X540" t="b">
        <f>d11B!X542</f>
        <v>0</v>
      </c>
      <c r="Y540" t="str">
        <f>d11B!Y542</f>
        <v>added age uncertainties based on power fit on LR04 uncertainties</v>
      </c>
      <c r="Z540">
        <f>d11B!Z540</f>
        <v>926</v>
      </c>
    </row>
    <row r="541" spans="1:26">
      <c r="A541" t="str">
        <f>d11B!A543</f>
        <v>boron isotopes</v>
      </c>
      <c r="B541" t="str">
        <f>d11B!B543</f>
        <v>Sosdian</v>
      </c>
      <c r="C541">
        <f>d11B!C543</f>
        <v>2018</v>
      </c>
      <c r="D541" t="str">
        <f>d11B!D543</f>
        <v>10.1016/j.epsl.2018.06.017</v>
      </c>
      <c r="E541">
        <f>d11B!E543</f>
        <v>9870</v>
      </c>
      <c r="F541">
        <f>d11B!F543</f>
        <v>50.873265630882806</v>
      </c>
      <c r="G541">
        <f>d11B!G543</f>
        <v>50.873265630882806</v>
      </c>
      <c r="H541">
        <f>d11B!H543</f>
        <v>9.8699999999999992</v>
      </c>
      <c r="I541">
        <f>d11B!I543</f>
        <v>5.0873265630882805E-2</v>
      </c>
      <c r="J541">
        <f>d11B!J543</f>
        <v>5.0873265630882805E-2</v>
      </c>
      <c r="K541">
        <f>d11B!K543</f>
        <v>313.3621</v>
      </c>
      <c r="L541">
        <f>d11B!L543</f>
        <v>105.28579999999999</v>
      </c>
      <c r="M541">
        <f>d11B!M543</f>
        <v>91.190600000000018</v>
      </c>
      <c r="N541" t="b">
        <f>d11B!N543</f>
        <v>1</v>
      </c>
      <c r="O541" t="b">
        <f>d11B!O543</f>
        <v>0</v>
      </c>
      <c r="P541" t="str">
        <f>d11B!P543</f>
        <v>NA</v>
      </c>
      <c r="Q541" t="str">
        <f>d11B!Q543</f>
        <v>NA</v>
      </c>
      <c r="R541" t="b">
        <f>d11B!R543</f>
        <v>0</v>
      </c>
      <c r="S541" t="str">
        <f>d11B!S543</f>
        <v>NA</v>
      </c>
      <c r="T541" t="b">
        <f>d11B!T543</f>
        <v>1</v>
      </c>
      <c r="U541" t="b">
        <f>d11B!U543</f>
        <v>0</v>
      </c>
      <c r="V541" t="str">
        <f>d11B!V543</f>
        <v>NA</v>
      </c>
      <c r="W541" t="str">
        <f>d11B!W543</f>
        <v>NA</v>
      </c>
      <c r="X541" t="b">
        <f>d11B!X543</f>
        <v>0</v>
      </c>
      <c r="Y541" t="str">
        <f>d11B!Y543</f>
        <v>added age uncertainties based on power fit on LR04 uncertainties</v>
      </c>
      <c r="Z541">
        <f>d11B!Z541</f>
        <v>926</v>
      </c>
    </row>
    <row r="542" spans="1:26">
      <c r="A542" t="str">
        <f>d11B!A544</f>
        <v>boron isotopes</v>
      </c>
      <c r="B542" t="str">
        <f>d11B!B544</f>
        <v>Sosdian</v>
      </c>
      <c r="C542">
        <f>d11B!C544</f>
        <v>2018</v>
      </c>
      <c r="D542" t="str">
        <f>d11B!D544</f>
        <v>10.1016/j.epsl.2018.06.017</v>
      </c>
      <c r="E542">
        <f>d11B!E544</f>
        <v>10600</v>
      </c>
      <c r="F542">
        <f>d11B!F544</f>
        <v>54.434359079455227</v>
      </c>
      <c r="G542">
        <f>d11B!G544</f>
        <v>54.434359079455227</v>
      </c>
      <c r="H542">
        <f>d11B!H544</f>
        <v>10.6</v>
      </c>
      <c r="I542">
        <f>d11B!I544</f>
        <v>5.4434359079455229E-2</v>
      </c>
      <c r="J542">
        <f>d11B!J544</f>
        <v>5.4434359079455229E-2</v>
      </c>
      <c r="K542">
        <f>d11B!K544</f>
        <v>359.51549999999997</v>
      </c>
      <c r="L542">
        <f>d11B!L544</f>
        <v>152.94410000000005</v>
      </c>
      <c r="M542">
        <f>d11B!M544</f>
        <v>114.68489999999997</v>
      </c>
      <c r="N542" t="b">
        <f>d11B!N544</f>
        <v>1</v>
      </c>
      <c r="O542" t="b">
        <f>d11B!O544</f>
        <v>0</v>
      </c>
      <c r="P542" t="str">
        <f>d11B!P544</f>
        <v>NA</v>
      </c>
      <c r="Q542" t="str">
        <f>d11B!Q544</f>
        <v>NA</v>
      </c>
      <c r="R542" t="b">
        <f>d11B!R544</f>
        <v>0</v>
      </c>
      <c r="S542" t="str">
        <f>d11B!S544</f>
        <v>NA</v>
      </c>
      <c r="T542" t="b">
        <f>d11B!T544</f>
        <v>1</v>
      </c>
      <c r="U542" t="b">
        <f>d11B!U544</f>
        <v>0</v>
      </c>
      <c r="V542" t="str">
        <f>d11B!V544</f>
        <v>NA</v>
      </c>
      <c r="W542" t="str">
        <f>d11B!W544</f>
        <v>NA</v>
      </c>
      <c r="X542" t="b">
        <f>d11B!X544</f>
        <v>0</v>
      </c>
      <c r="Y542" t="str">
        <f>d11B!Y544</f>
        <v>added age uncertainties based on power fit on LR04 uncertainties</v>
      </c>
      <c r="Z542">
        <f>d11B!Z542</f>
        <v>926</v>
      </c>
    </row>
    <row r="543" spans="1:26">
      <c r="A543" t="str">
        <f>d11B!A545</f>
        <v>boron isotopes</v>
      </c>
      <c r="B543" t="str">
        <f>d11B!B545</f>
        <v>Sosdian</v>
      </c>
      <c r="C543">
        <f>d11B!C545</f>
        <v>2018</v>
      </c>
      <c r="D543" t="str">
        <f>d11B!D545</f>
        <v>10.1016/j.epsl.2018.06.017</v>
      </c>
      <c r="E543">
        <f>d11B!E545</f>
        <v>16379.999999999998</v>
      </c>
      <c r="F543">
        <f>d11B!F545</f>
        <v>82.24140666200816</v>
      </c>
      <c r="G543">
        <f>d11B!G545</f>
        <v>82.24140666200816</v>
      </c>
      <c r="H543">
        <f>d11B!H545</f>
        <v>16.38</v>
      </c>
      <c r="I543">
        <f>d11B!I545</f>
        <v>8.224140666200816E-2</v>
      </c>
      <c r="J543">
        <f>d11B!J545</f>
        <v>8.224140666200816E-2</v>
      </c>
      <c r="K543">
        <f>d11B!K545</f>
        <v>344.71680000000003</v>
      </c>
      <c r="L543">
        <f>d11B!L545</f>
        <v>120.00779999999997</v>
      </c>
      <c r="M543">
        <f>d11B!M545</f>
        <v>103.70880000000005</v>
      </c>
      <c r="N543" t="b">
        <f>d11B!N545</f>
        <v>1</v>
      </c>
      <c r="O543" t="b">
        <f>d11B!O545</f>
        <v>0</v>
      </c>
      <c r="P543" t="str">
        <f>d11B!P545</f>
        <v>NA</v>
      </c>
      <c r="Q543" t="str">
        <f>d11B!Q545</f>
        <v>NA</v>
      </c>
      <c r="R543" t="b">
        <f>d11B!R545</f>
        <v>0</v>
      </c>
      <c r="S543" t="str">
        <f>d11B!S545</f>
        <v>NA</v>
      </c>
      <c r="T543" t="b">
        <f>d11B!T545</f>
        <v>1</v>
      </c>
      <c r="U543" t="b">
        <f>d11B!U545</f>
        <v>0</v>
      </c>
      <c r="V543" t="str">
        <f>d11B!V545</f>
        <v>NA</v>
      </c>
      <c r="W543" t="str">
        <f>d11B!W545</f>
        <v>NA</v>
      </c>
      <c r="X543" t="b">
        <f>d11B!X545</f>
        <v>0</v>
      </c>
      <c r="Y543" t="str">
        <f>d11B!Y545</f>
        <v>added age uncertainties based on power fit on LR04 uncertainties</v>
      </c>
      <c r="Z543">
        <f>d11B!Z543</f>
        <v>926</v>
      </c>
    </row>
    <row r="544" spans="1:26">
      <c r="A544" t="str">
        <f>d11B!A546</f>
        <v>boron isotopes</v>
      </c>
      <c r="B544" t="str">
        <f>d11B!B546</f>
        <v>Sosdian</v>
      </c>
      <c r="C544">
        <f>d11B!C546</f>
        <v>2018</v>
      </c>
      <c r="D544" t="str">
        <f>d11B!D546</f>
        <v>10.1016/j.epsl.2018.06.017</v>
      </c>
      <c r="E544">
        <f>d11B!E546</f>
        <v>16010.000000000002</v>
      </c>
      <c r="F544">
        <f>d11B!F546</f>
        <v>80.478885465099964</v>
      </c>
      <c r="G544">
        <f>d11B!G546</f>
        <v>80.478885465099964</v>
      </c>
      <c r="H544">
        <f>d11B!H546</f>
        <v>16.010000000000002</v>
      </c>
      <c r="I544">
        <f>d11B!I546</f>
        <v>8.0478885465099959E-2</v>
      </c>
      <c r="J544">
        <f>d11B!J546</f>
        <v>8.0478885465099959E-2</v>
      </c>
      <c r="K544">
        <f>d11B!K546</f>
        <v>519.01130000000001</v>
      </c>
      <c r="L544">
        <f>d11B!L546</f>
        <v>198.42049999999995</v>
      </c>
      <c r="M544">
        <f>d11B!M546</f>
        <v>163.22229999999996</v>
      </c>
      <c r="N544" t="b">
        <f>d11B!N546</f>
        <v>1</v>
      </c>
      <c r="O544" t="b">
        <f>d11B!O546</f>
        <v>0</v>
      </c>
      <c r="P544" t="str">
        <f>d11B!P546</f>
        <v>NA</v>
      </c>
      <c r="Q544" t="str">
        <f>d11B!Q546</f>
        <v>NA</v>
      </c>
      <c r="R544" t="b">
        <f>d11B!R546</f>
        <v>0</v>
      </c>
      <c r="S544" t="str">
        <f>d11B!S546</f>
        <v>NA</v>
      </c>
      <c r="T544" t="b">
        <f>d11B!T546</f>
        <v>1</v>
      </c>
      <c r="U544" t="b">
        <f>d11B!U546</f>
        <v>0</v>
      </c>
      <c r="V544" t="str">
        <f>d11B!V546</f>
        <v>NA</v>
      </c>
      <c r="W544" t="str">
        <f>d11B!W546</f>
        <v>NA</v>
      </c>
      <c r="X544" t="b">
        <f>d11B!X546</f>
        <v>0</v>
      </c>
      <c r="Y544" t="str">
        <f>d11B!Y546</f>
        <v>added age uncertainties based on power fit on LR04 uncertainties</v>
      </c>
      <c r="Z544">
        <f>d11B!Z544</f>
        <v>926</v>
      </c>
    </row>
    <row r="545" spans="1:26">
      <c r="A545" t="str">
        <f>d11B!A547</f>
        <v>boron isotopes</v>
      </c>
      <c r="B545" t="str">
        <f>d11B!B547</f>
        <v>Sosdian</v>
      </c>
      <c r="C545">
        <f>d11B!C547</f>
        <v>2018</v>
      </c>
      <c r="D545" t="str">
        <f>d11B!D547</f>
        <v>10.1016/j.epsl.2018.06.017</v>
      </c>
      <c r="E545">
        <f>d11B!E547</f>
        <v>16020</v>
      </c>
      <c r="F545">
        <f>d11B!F547</f>
        <v>80.526548703682394</v>
      </c>
      <c r="G545">
        <f>d11B!G547</f>
        <v>80.526548703682394</v>
      </c>
      <c r="H545">
        <f>d11B!H547</f>
        <v>16.02</v>
      </c>
      <c r="I545">
        <f>d11B!I547</f>
        <v>8.0526548703682393E-2</v>
      </c>
      <c r="J545">
        <f>d11B!J547</f>
        <v>8.0526548703682393E-2</v>
      </c>
      <c r="K545">
        <f>d11B!K547</f>
        <v>379.51429999999999</v>
      </c>
      <c r="L545">
        <f>d11B!L547</f>
        <v>136.06059999999997</v>
      </c>
      <c r="M545">
        <f>d11B!M547</f>
        <v>116.16840000000002</v>
      </c>
      <c r="N545" t="b">
        <f>d11B!N547</f>
        <v>1</v>
      </c>
      <c r="O545" t="b">
        <f>d11B!O547</f>
        <v>0</v>
      </c>
      <c r="P545" t="str">
        <f>d11B!P547</f>
        <v>NA</v>
      </c>
      <c r="Q545" t="str">
        <f>d11B!Q547</f>
        <v>NA</v>
      </c>
      <c r="R545" t="b">
        <f>d11B!R547</f>
        <v>0</v>
      </c>
      <c r="S545" t="str">
        <f>d11B!S547</f>
        <v>NA</v>
      </c>
      <c r="T545" t="b">
        <f>d11B!T547</f>
        <v>1</v>
      </c>
      <c r="U545" t="b">
        <f>d11B!U547</f>
        <v>0</v>
      </c>
      <c r="V545" t="str">
        <f>d11B!V547</f>
        <v>NA</v>
      </c>
      <c r="W545" t="str">
        <f>d11B!W547</f>
        <v>NA</v>
      </c>
      <c r="X545" t="b">
        <f>d11B!X547</f>
        <v>0</v>
      </c>
      <c r="Y545" t="str">
        <f>d11B!Y547</f>
        <v>added age uncertainties based on power fit on LR04 uncertainties</v>
      </c>
      <c r="Z545">
        <f>d11B!Z545</f>
        <v>926</v>
      </c>
    </row>
    <row r="546" spans="1:26">
      <c r="A546" t="str">
        <f>d11B!A548</f>
        <v>boron isotopes</v>
      </c>
      <c r="B546" t="str">
        <f>d11B!B548</f>
        <v>Sosdian</v>
      </c>
      <c r="C546">
        <f>d11B!C548</f>
        <v>2018</v>
      </c>
      <c r="D546" t="str">
        <f>d11B!D548</f>
        <v>10.1016/j.epsl.2018.06.017</v>
      </c>
      <c r="E546">
        <f>d11B!E548</f>
        <v>16070</v>
      </c>
      <c r="F546">
        <f>d11B!F548</f>
        <v>80.764841799607765</v>
      </c>
      <c r="G546">
        <f>d11B!G548</f>
        <v>80.764841799607765</v>
      </c>
      <c r="H546">
        <f>d11B!H548</f>
        <v>16.07</v>
      </c>
      <c r="I546">
        <f>d11B!I548</f>
        <v>8.0764841799607759E-2</v>
      </c>
      <c r="J546">
        <f>d11B!J548</f>
        <v>8.0764841799607759E-2</v>
      </c>
      <c r="K546">
        <f>d11B!K548</f>
        <v>424.16800000000001</v>
      </c>
      <c r="L546">
        <f>d11B!L548</f>
        <v>157.82089999999994</v>
      </c>
      <c r="M546">
        <f>d11B!M548</f>
        <v>130.69639999999998</v>
      </c>
      <c r="N546" t="b">
        <f>d11B!N548</f>
        <v>1</v>
      </c>
      <c r="O546" t="b">
        <f>d11B!O548</f>
        <v>0</v>
      </c>
      <c r="P546" t="str">
        <f>d11B!P548</f>
        <v>NA</v>
      </c>
      <c r="Q546" t="str">
        <f>d11B!Q548</f>
        <v>NA</v>
      </c>
      <c r="R546" t="b">
        <f>d11B!R548</f>
        <v>0</v>
      </c>
      <c r="S546" t="str">
        <f>d11B!S548</f>
        <v>NA</v>
      </c>
      <c r="T546" t="b">
        <f>d11B!T548</f>
        <v>1</v>
      </c>
      <c r="U546" t="b">
        <f>d11B!U548</f>
        <v>0</v>
      </c>
      <c r="V546" t="str">
        <f>d11B!V548</f>
        <v>NA</v>
      </c>
      <c r="W546" t="str">
        <f>d11B!W548</f>
        <v>NA</v>
      </c>
      <c r="X546" t="b">
        <f>d11B!X548</f>
        <v>0</v>
      </c>
      <c r="Y546" t="str">
        <f>d11B!Y548</f>
        <v>added age uncertainties based on power fit on LR04 uncertainties</v>
      </c>
      <c r="Z546">
        <f>d11B!Z546</f>
        <v>926</v>
      </c>
    </row>
    <row r="547" spans="1:26">
      <c r="A547" t="str">
        <f>d11B!A549</f>
        <v>boron isotopes</v>
      </c>
      <c r="B547" t="str">
        <f>d11B!B549</f>
        <v>Sosdian</v>
      </c>
      <c r="C547">
        <f>d11B!C549</f>
        <v>2018</v>
      </c>
      <c r="D547" t="str">
        <f>d11B!D549</f>
        <v>10.1016/j.epsl.2018.06.017</v>
      </c>
      <c r="E547">
        <f>d11B!E549</f>
        <v>16860</v>
      </c>
      <c r="F547">
        <f>d11B!F549</f>
        <v>84.524856188249416</v>
      </c>
      <c r="G547">
        <f>d11B!G549</f>
        <v>84.524856188249416</v>
      </c>
      <c r="H547">
        <f>d11B!H549</f>
        <v>16.86</v>
      </c>
      <c r="I547">
        <f>d11B!I549</f>
        <v>8.4524856188249411E-2</v>
      </c>
      <c r="J547">
        <f>d11B!J549</f>
        <v>8.4524856188249411E-2</v>
      </c>
      <c r="K547">
        <f>d11B!K549</f>
        <v>371.07159999999999</v>
      </c>
      <c r="L547">
        <f>d11B!L549</f>
        <v>138.21520000000004</v>
      </c>
      <c r="M547">
        <f>d11B!M549</f>
        <v>116.2081</v>
      </c>
      <c r="N547" t="b">
        <f>d11B!N549</f>
        <v>1</v>
      </c>
      <c r="O547" t="b">
        <f>d11B!O549</f>
        <v>0</v>
      </c>
      <c r="P547" t="str">
        <f>d11B!P549</f>
        <v>NA</v>
      </c>
      <c r="Q547" t="str">
        <f>d11B!Q549</f>
        <v>NA</v>
      </c>
      <c r="R547" t="b">
        <f>d11B!R549</f>
        <v>0</v>
      </c>
      <c r="S547" t="str">
        <f>d11B!S549</f>
        <v>NA</v>
      </c>
      <c r="T547" t="b">
        <f>d11B!T549</f>
        <v>1</v>
      </c>
      <c r="U547" t="b">
        <f>d11B!U549</f>
        <v>0</v>
      </c>
      <c r="V547" t="str">
        <f>d11B!V549</f>
        <v>NA</v>
      </c>
      <c r="W547" t="str">
        <f>d11B!W549</f>
        <v>NA</v>
      </c>
      <c r="X547" t="b">
        <f>d11B!X549</f>
        <v>0</v>
      </c>
      <c r="Y547" t="str">
        <f>d11B!Y549</f>
        <v>added age uncertainties based on power fit on LR04 uncertainties</v>
      </c>
      <c r="Z547">
        <f>d11B!Z547</f>
        <v>926</v>
      </c>
    </row>
    <row r="548" spans="1:26">
      <c r="A548" t="str">
        <f>d11B!A550</f>
        <v>boron isotopes</v>
      </c>
      <c r="B548" t="str">
        <f>d11B!B550</f>
        <v>Sosdian</v>
      </c>
      <c r="C548">
        <f>d11B!C550</f>
        <v>2018</v>
      </c>
      <c r="D548" t="str">
        <f>d11B!D550</f>
        <v>10.1016/j.epsl.2018.06.017</v>
      </c>
      <c r="E548">
        <f>d11B!E550</f>
        <v>16900</v>
      </c>
      <c r="F548">
        <f>d11B!F550</f>
        <v>84.714990347091614</v>
      </c>
      <c r="G548">
        <f>d11B!G550</f>
        <v>84.714990347091614</v>
      </c>
      <c r="H548">
        <f>d11B!H550</f>
        <v>16.899999999999999</v>
      </c>
      <c r="I548">
        <f>d11B!I550</f>
        <v>8.4714990347091609E-2</v>
      </c>
      <c r="J548">
        <f>d11B!J550</f>
        <v>8.4714990347091609E-2</v>
      </c>
      <c r="K548">
        <f>d11B!K550</f>
        <v>389.42520000000002</v>
      </c>
      <c r="L548">
        <f>d11B!L550</f>
        <v>147.59450000000004</v>
      </c>
      <c r="M548">
        <f>d11B!M550</f>
        <v>124.02700000000004</v>
      </c>
      <c r="N548" t="b">
        <f>d11B!N550</f>
        <v>1</v>
      </c>
      <c r="O548" t="b">
        <f>d11B!O550</f>
        <v>0</v>
      </c>
      <c r="P548" t="str">
        <f>d11B!P550</f>
        <v>NA</v>
      </c>
      <c r="Q548" t="str">
        <f>d11B!Q550</f>
        <v>NA</v>
      </c>
      <c r="R548" t="b">
        <f>d11B!R550</f>
        <v>0</v>
      </c>
      <c r="S548" t="str">
        <f>d11B!S550</f>
        <v>NA</v>
      </c>
      <c r="T548" t="b">
        <f>d11B!T550</f>
        <v>1</v>
      </c>
      <c r="U548" t="b">
        <f>d11B!U550</f>
        <v>0</v>
      </c>
      <c r="V548" t="str">
        <f>d11B!V550</f>
        <v>NA</v>
      </c>
      <c r="W548" t="str">
        <f>d11B!W550</f>
        <v>NA</v>
      </c>
      <c r="X548" t="b">
        <f>d11B!X550</f>
        <v>0</v>
      </c>
      <c r="Y548" t="str">
        <f>d11B!Y550</f>
        <v>added age uncertainties based on power fit on LR04 uncertainties</v>
      </c>
      <c r="Z548">
        <f>d11B!Z548</f>
        <v>926</v>
      </c>
    </row>
    <row r="549" spans="1:26">
      <c r="A549" t="str">
        <f>d11B!A551</f>
        <v>boron isotopes</v>
      </c>
      <c r="B549" t="str">
        <f>d11B!B551</f>
        <v>Sosdian</v>
      </c>
      <c r="C549">
        <f>d11B!C551</f>
        <v>2018</v>
      </c>
      <c r="D549" t="str">
        <f>d11B!D551</f>
        <v>10.1016/j.epsl.2018.06.017</v>
      </c>
      <c r="E549">
        <f>d11B!E551</f>
        <v>17080</v>
      </c>
      <c r="F549">
        <f>d11B!F551</f>
        <v>85.570306437386634</v>
      </c>
      <c r="G549">
        <f>d11B!G551</f>
        <v>85.570306437386634</v>
      </c>
      <c r="H549">
        <f>d11B!H551</f>
        <v>17.079999999999998</v>
      </c>
      <c r="I549">
        <f>d11B!I551</f>
        <v>8.557030643738664E-2</v>
      </c>
      <c r="J549">
        <f>d11B!J551</f>
        <v>8.557030643738664E-2</v>
      </c>
      <c r="K549">
        <f>d11B!K551</f>
        <v>342.40370000000001</v>
      </c>
      <c r="L549">
        <f>d11B!L551</f>
        <v>128.56669999999997</v>
      </c>
      <c r="M549">
        <f>d11B!M551</f>
        <v>105.88800000000003</v>
      </c>
      <c r="N549" t="b">
        <f>d11B!N551</f>
        <v>1</v>
      </c>
      <c r="O549" t="b">
        <f>d11B!O551</f>
        <v>0</v>
      </c>
      <c r="P549" t="str">
        <f>d11B!P551</f>
        <v>NA</v>
      </c>
      <c r="Q549" t="str">
        <f>d11B!Q551</f>
        <v>NA</v>
      </c>
      <c r="R549" t="b">
        <f>d11B!R551</f>
        <v>0</v>
      </c>
      <c r="S549" t="str">
        <f>d11B!S551</f>
        <v>NA</v>
      </c>
      <c r="T549" t="b">
        <f>d11B!T551</f>
        <v>1</v>
      </c>
      <c r="U549" t="b">
        <f>d11B!U551</f>
        <v>0</v>
      </c>
      <c r="V549" t="str">
        <f>d11B!V551</f>
        <v>NA</v>
      </c>
      <c r="W549" t="str">
        <f>d11B!W551</f>
        <v>NA</v>
      </c>
      <c r="X549" t="b">
        <f>d11B!X551</f>
        <v>0</v>
      </c>
      <c r="Y549" t="str">
        <f>d11B!Y551</f>
        <v>added age uncertainties based on power fit on LR04 uncertainties</v>
      </c>
      <c r="Z549">
        <f>d11B!Z549</f>
        <v>926</v>
      </c>
    </row>
    <row r="550" spans="1:26">
      <c r="A550" t="str">
        <f>d11B!A552</f>
        <v>boron isotopes</v>
      </c>
      <c r="B550" t="str">
        <f>d11B!B552</f>
        <v>Sosdian</v>
      </c>
      <c r="C550">
        <f>d11B!C552</f>
        <v>2018</v>
      </c>
      <c r="D550" t="str">
        <f>d11B!D552</f>
        <v>10.1016/j.epsl.2018.06.017</v>
      </c>
      <c r="E550">
        <f>d11B!E552</f>
        <v>18250</v>
      </c>
      <c r="F550">
        <f>d11B!F552</f>
        <v>91.118706204995888</v>
      </c>
      <c r="G550">
        <f>d11B!G552</f>
        <v>91.118706204995888</v>
      </c>
      <c r="H550">
        <f>d11B!H552</f>
        <v>18.25</v>
      </c>
      <c r="I550">
        <f>d11B!I552</f>
        <v>9.1118706204995889E-2</v>
      </c>
      <c r="J550">
        <f>d11B!J552</f>
        <v>9.1118706204995889E-2</v>
      </c>
      <c r="K550">
        <f>d11B!K552</f>
        <v>311.52960000000002</v>
      </c>
      <c r="L550">
        <f>d11B!L552</f>
        <v>115.72120000000001</v>
      </c>
      <c r="M550">
        <f>d11B!M552</f>
        <v>96.073700000000002</v>
      </c>
      <c r="N550" t="b">
        <f>d11B!N552</f>
        <v>1</v>
      </c>
      <c r="O550" t="b">
        <f>d11B!O552</f>
        <v>0</v>
      </c>
      <c r="P550" t="str">
        <f>d11B!P552</f>
        <v>NA</v>
      </c>
      <c r="Q550" t="str">
        <f>d11B!Q552</f>
        <v>NA</v>
      </c>
      <c r="R550" t="b">
        <f>d11B!R552</f>
        <v>0</v>
      </c>
      <c r="S550" t="str">
        <f>d11B!S552</f>
        <v>NA</v>
      </c>
      <c r="T550" t="b">
        <f>d11B!T552</f>
        <v>1</v>
      </c>
      <c r="U550" t="b">
        <f>d11B!U552</f>
        <v>0</v>
      </c>
      <c r="V550" t="str">
        <f>d11B!V552</f>
        <v>NA</v>
      </c>
      <c r="W550" t="str">
        <f>d11B!W552</f>
        <v>NA</v>
      </c>
      <c r="X550" t="b">
        <f>d11B!X552</f>
        <v>0</v>
      </c>
      <c r="Y550" t="str">
        <f>d11B!Y552</f>
        <v>added age uncertainties based on power fit on LR04 uncertainties</v>
      </c>
      <c r="Z550">
        <f>d11B!Z550</f>
        <v>926</v>
      </c>
    </row>
    <row r="551" spans="1:26">
      <c r="A551" t="str">
        <f>d11B!A553</f>
        <v>boron isotopes</v>
      </c>
      <c r="B551" t="str">
        <f>d11B!B553</f>
        <v>Sosdian</v>
      </c>
      <c r="C551">
        <f>d11B!C553</f>
        <v>2018</v>
      </c>
      <c r="D551" t="str">
        <f>d11B!D553</f>
        <v>10.1016/j.epsl.2018.06.017</v>
      </c>
      <c r="E551">
        <f>d11B!E553</f>
        <v>19140</v>
      </c>
      <c r="F551">
        <f>d11B!F553</f>
        <v>95.326891994712938</v>
      </c>
      <c r="G551">
        <f>d11B!G553</f>
        <v>95.326891994712938</v>
      </c>
      <c r="H551">
        <f>d11B!H553</f>
        <v>19.14</v>
      </c>
      <c r="I551">
        <f>d11B!I553</f>
        <v>9.5326891994712934E-2</v>
      </c>
      <c r="J551">
        <f>d11B!J553</f>
        <v>9.5326891994712934E-2</v>
      </c>
      <c r="K551">
        <f>d11B!K553</f>
        <v>385.41320000000002</v>
      </c>
      <c r="L551">
        <f>d11B!L553</f>
        <v>153.94439999999992</v>
      </c>
      <c r="M551">
        <f>d11B!M553</f>
        <v>121.4932</v>
      </c>
      <c r="N551" t="b">
        <f>d11B!N553</f>
        <v>1</v>
      </c>
      <c r="O551" t="b">
        <f>d11B!O553</f>
        <v>0</v>
      </c>
      <c r="P551" t="str">
        <f>d11B!P553</f>
        <v>NA</v>
      </c>
      <c r="Q551" t="str">
        <f>d11B!Q553</f>
        <v>NA</v>
      </c>
      <c r="R551" t="b">
        <f>d11B!R553</f>
        <v>0</v>
      </c>
      <c r="S551" t="str">
        <f>d11B!S553</f>
        <v>NA</v>
      </c>
      <c r="T551" t="b">
        <f>d11B!T553</f>
        <v>1</v>
      </c>
      <c r="U551" t="b">
        <f>d11B!U553</f>
        <v>0</v>
      </c>
      <c r="V551" t="str">
        <f>d11B!V553</f>
        <v>NA</v>
      </c>
      <c r="W551" t="str">
        <f>d11B!W553</f>
        <v>NA</v>
      </c>
      <c r="X551" t="b">
        <f>d11B!X553</f>
        <v>0</v>
      </c>
      <c r="Y551" t="str">
        <f>d11B!Y553</f>
        <v>added age uncertainties based on power fit on LR04 uncertainties</v>
      </c>
      <c r="Z551">
        <f>d11B!Z551</f>
        <v>926</v>
      </c>
    </row>
    <row r="552" spans="1:26">
      <c r="A552" t="str">
        <f>d11B!A554</f>
        <v>boron isotopes</v>
      </c>
      <c r="B552" t="str">
        <f>d11B!B554</f>
        <v>Sosdian</v>
      </c>
      <c r="C552">
        <f>d11B!C554</f>
        <v>2018</v>
      </c>
      <c r="D552" t="str">
        <f>d11B!D554</f>
        <v>10.1016/j.epsl.2018.06.017</v>
      </c>
      <c r="E552">
        <f>d11B!E554</f>
        <v>20090</v>
      </c>
      <c r="F552">
        <f>d11B!F554</f>
        <v>99.807612834489959</v>
      </c>
      <c r="G552">
        <f>d11B!G554</f>
        <v>99.807612834489959</v>
      </c>
      <c r="H552">
        <f>d11B!H554</f>
        <v>20.09</v>
      </c>
      <c r="I552">
        <f>d11B!I554</f>
        <v>9.9807612834489953E-2</v>
      </c>
      <c r="J552">
        <f>d11B!J554</f>
        <v>9.9807612834489953E-2</v>
      </c>
      <c r="K552">
        <f>d11B!K554</f>
        <v>255.52119999999999</v>
      </c>
      <c r="L552">
        <f>d11B!L554</f>
        <v>98.583099999999973</v>
      </c>
      <c r="M552">
        <f>d11B!M554</f>
        <v>80.992099999999994</v>
      </c>
      <c r="N552" t="b">
        <f>d11B!N554</f>
        <v>1</v>
      </c>
      <c r="O552" t="b">
        <f>d11B!O554</f>
        <v>0</v>
      </c>
      <c r="P552" t="str">
        <f>d11B!P554</f>
        <v>NA</v>
      </c>
      <c r="Q552" t="str">
        <f>d11B!Q554</f>
        <v>NA</v>
      </c>
      <c r="R552" t="b">
        <f>d11B!R554</f>
        <v>0</v>
      </c>
      <c r="S552" t="str">
        <f>d11B!S554</f>
        <v>NA</v>
      </c>
      <c r="T552" t="b">
        <f>d11B!T554</f>
        <v>1</v>
      </c>
      <c r="U552" t="b">
        <f>d11B!U554</f>
        <v>0</v>
      </c>
      <c r="V552" t="str">
        <f>d11B!V554</f>
        <v>NA</v>
      </c>
      <c r="W552" t="str">
        <f>d11B!W554</f>
        <v>NA</v>
      </c>
      <c r="X552" t="b">
        <f>d11B!X554</f>
        <v>0</v>
      </c>
      <c r="Y552" t="str">
        <f>d11B!Y554</f>
        <v>added age uncertainties based on power fit on LR04 uncertainties</v>
      </c>
      <c r="Z552">
        <f>d11B!Z552</f>
        <v>926</v>
      </c>
    </row>
    <row r="553" spans="1:26">
      <c r="A553" t="str">
        <f>d11B!A555</f>
        <v>boron isotopes</v>
      </c>
      <c r="B553" t="str">
        <f>d11B!B555</f>
        <v>Sosdian</v>
      </c>
      <c r="C553">
        <f>d11B!C555</f>
        <v>2018</v>
      </c>
      <c r="D553" t="str">
        <f>d11B!D555</f>
        <v>10.1016/j.epsl.2018.06.017</v>
      </c>
      <c r="E553">
        <f>d11B!E555</f>
        <v>5810</v>
      </c>
      <c r="F553">
        <f>d11B!F555</f>
        <v>30.780091116125639</v>
      </c>
      <c r="G553">
        <f>d11B!G555</f>
        <v>30.780091116125639</v>
      </c>
      <c r="H553">
        <f>d11B!H555</f>
        <v>5.81</v>
      </c>
      <c r="I553">
        <f>d11B!I555</f>
        <v>3.0780091116125639E-2</v>
      </c>
      <c r="J553">
        <f>d11B!J555</f>
        <v>3.0780091116125639E-2</v>
      </c>
      <c r="K553">
        <f>d11B!K555</f>
        <v>312.2629</v>
      </c>
      <c r="L553">
        <f>d11B!L555</f>
        <v>99.252900000000011</v>
      </c>
      <c r="M553">
        <f>d11B!M555</f>
        <v>85.887900000000002</v>
      </c>
      <c r="N553" t="b">
        <f>d11B!N555</f>
        <v>1</v>
      </c>
      <c r="O553" t="b">
        <f>d11B!O555</f>
        <v>0</v>
      </c>
      <c r="P553" t="str">
        <f>d11B!P555</f>
        <v>NA</v>
      </c>
      <c r="Q553" t="str">
        <f>d11B!Q555</f>
        <v>NA</v>
      </c>
      <c r="R553" t="b">
        <f>d11B!R555</f>
        <v>0</v>
      </c>
      <c r="S553" t="str">
        <f>d11B!S555</f>
        <v>NA</v>
      </c>
      <c r="T553" t="b">
        <f>d11B!T555</f>
        <v>1</v>
      </c>
      <c r="U553" t="b">
        <f>d11B!U555</f>
        <v>0</v>
      </c>
      <c r="V553" t="str">
        <f>d11B!V555</f>
        <v>NA</v>
      </c>
      <c r="W553" t="str">
        <f>d11B!W555</f>
        <v>NA</v>
      </c>
      <c r="X553" t="b">
        <f>d11B!X555</f>
        <v>0</v>
      </c>
      <c r="Y553" t="str">
        <f>d11B!Y555</f>
        <v>added age uncertainties based on power fit on LR04 uncertainties</v>
      </c>
      <c r="Z553">
        <f>d11B!Z553</f>
        <v>926</v>
      </c>
    </row>
    <row r="554" spans="1:26">
      <c r="A554" t="str">
        <f>d11B!A556</f>
        <v>boron isotopes</v>
      </c>
      <c r="B554" t="str">
        <f>d11B!B556</f>
        <v>Sosdian</v>
      </c>
      <c r="C554">
        <f>d11B!C556</f>
        <v>2018</v>
      </c>
      <c r="D554" t="str">
        <f>d11B!D556</f>
        <v>10.1016/j.epsl.2018.06.017</v>
      </c>
      <c r="E554">
        <f>d11B!E556</f>
        <v>6540</v>
      </c>
      <c r="F554">
        <f>d11B!F556</f>
        <v>34.435699817647276</v>
      </c>
      <c r="G554">
        <f>d11B!G556</f>
        <v>34.435699817647276</v>
      </c>
      <c r="H554">
        <f>d11B!H556</f>
        <v>6.54</v>
      </c>
      <c r="I554">
        <f>d11B!I556</f>
        <v>3.4435699817647276E-2</v>
      </c>
      <c r="J554">
        <f>d11B!J556</f>
        <v>3.4435699817647276E-2</v>
      </c>
      <c r="K554">
        <f>d11B!K556</f>
        <v>382.20799999999997</v>
      </c>
      <c r="L554">
        <f>d11B!L556</f>
        <v>122.51999999999998</v>
      </c>
      <c r="M554">
        <f>d11B!M556</f>
        <v>108.32869999999997</v>
      </c>
      <c r="N554" t="b">
        <f>d11B!N556</f>
        <v>1</v>
      </c>
      <c r="O554" t="b">
        <f>d11B!O556</f>
        <v>0</v>
      </c>
      <c r="P554" t="str">
        <f>d11B!P556</f>
        <v>NA</v>
      </c>
      <c r="Q554" t="str">
        <f>d11B!Q556</f>
        <v>NA</v>
      </c>
      <c r="R554" t="b">
        <f>d11B!R556</f>
        <v>0</v>
      </c>
      <c r="S554" t="str">
        <f>d11B!S556</f>
        <v>NA</v>
      </c>
      <c r="T554" t="b">
        <f>d11B!T556</f>
        <v>1</v>
      </c>
      <c r="U554" t="b">
        <f>d11B!U556</f>
        <v>0</v>
      </c>
      <c r="V554" t="str">
        <f>d11B!V556</f>
        <v>NA</v>
      </c>
      <c r="W554" t="str">
        <f>d11B!W556</f>
        <v>NA</v>
      </c>
      <c r="X554" t="b">
        <f>d11B!X556</f>
        <v>0</v>
      </c>
      <c r="Y554" t="str">
        <f>d11B!Y556</f>
        <v>added age uncertainties based on power fit on LR04 uncertainties</v>
      </c>
      <c r="Z554">
        <f>d11B!Z554</f>
        <v>926</v>
      </c>
    </row>
    <row r="555" spans="1:26">
      <c r="A555" t="str">
        <f>d11B!A557</f>
        <v>boron isotopes</v>
      </c>
      <c r="B555" t="str">
        <f>d11B!B557</f>
        <v>Sosdian</v>
      </c>
      <c r="C555">
        <f>d11B!C557</f>
        <v>2018</v>
      </c>
      <c r="D555" t="str">
        <f>d11B!D557</f>
        <v>10.1016/j.epsl.2018.06.017</v>
      </c>
      <c r="E555">
        <f>d11B!E557</f>
        <v>7000</v>
      </c>
      <c r="F555">
        <f>d11B!F557</f>
        <v>36.728234609612777</v>
      </c>
      <c r="G555">
        <f>d11B!G557</f>
        <v>36.728234609612777</v>
      </c>
      <c r="H555">
        <f>d11B!H557</f>
        <v>7</v>
      </c>
      <c r="I555">
        <f>d11B!I557</f>
        <v>3.6728234609612775E-2</v>
      </c>
      <c r="J555">
        <f>d11B!J557</f>
        <v>3.6728234609612775E-2</v>
      </c>
      <c r="K555">
        <f>d11B!K557</f>
        <v>420.68209999999999</v>
      </c>
      <c r="L555">
        <f>d11B!L557</f>
        <v>136.13170000000002</v>
      </c>
      <c r="M555">
        <f>d11B!M557</f>
        <v>115.34320000000002</v>
      </c>
      <c r="N555" t="b">
        <f>d11B!N557</f>
        <v>1</v>
      </c>
      <c r="O555" t="b">
        <f>d11B!O557</f>
        <v>0</v>
      </c>
      <c r="P555" t="str">
        <f>d11B!P557</f>
        <v>NA</v>
      </c>
      <c r="Q555" t="str">
        <f>d11B!Q557</f>
        <v>NA</v>
      </c>
      <c r="R555" t="b">
        <f>d11B!R557</f>
        <v>0</v>
      </c>
      <c r="S555" t="str">
        <f>d11B!S557</f>
        <v>NA</v>
      </c>
      <c r="T555" t="b">
        <f>d11B!T557</f>
        <v>1</v>
      </c>
      <c r="U555" t="b">
        <f>d11B!U557</f>
        <v>0</v>
      </c>
      <c r="V555" t="str">
        <f>d11B!V557</f>
        <v>NA</v>
      </c>
      <c r="W555" t="str">
        <f>d11B!W557</f>
        <v>NA</v>
      </c>
      <c r="X555" t="b">
        <f>d11B!X557</f>
        <v>0</v>
      </c>
      <c r="Y555" t="str">
        <f>d11B!Y557</f>
        <v>added age uncertainties based on power fit on LR04 uncertainties</v>
      </c>
      <c r="Z555">
        <f>d11B!Z555</f>
        <v>1000</v>
      </c>
    </row>
    <row r="556" spans="1:26">
      <c r="A556" t="str">
        <f>d11B!A558</f>
        <v>boron isotopes</v>
      </c>
      <c r="B556" t="str">
        <f>d11B!B558</f>
        <v>Sosdian</v>
      </c>
      <c r="C556">
        <f>d11B!C558</f>
        <v>2018</v>
      </c>
      <c r="D556" t="str">
        <f>d11B!D558</f>
        <v>10.1016/j.epsl.2018.06.017</v>
      </c>
      <c r="E556">
        <f>d11B!E558</f>
        <v>8450</v>
      </c>
      <c r="F556">
        <f>d11B!F558</f>
        <v>43.905974800409233</v>
      </c>
      <c r="G556">
        <f>d11B!G558</f>
        <v>43.905974800409233</v>
      </c>
      <c r="H556">
        <f>d11B!H558</f>
        <v>8.4499999999999993</v>
      </c>
      <c r="I556">
        <f>d11B!I558</f>
        <v>4.3905974800409232E-2</v>
      </c>
      <c r="J556">
        <f>d11B!J558</f>
        <v>4.3905974800409232E-2</v>
      </c>
      <c r="K556">
        <f>d11B!K558</f>
        <v>402.55260000000004</v>
      </c>
      <c r="L556">
        <f>d11B!L558</f>
        <v>140.88549999999992</v>
      </c>
      <c r="M556">
        <f>d11B!M558</f>
        <v>116.78820000000002</v>
      </c>
      <c r="N556" t="b">
        <f>d11B!N558</f>
        <v>1</v>
      </c>
      <c r="O556" t="b">
        <f>d11B!O558</f>
        <v>0</v>
      </c>
      <c r="P556" t="str">
        <f>d11B!P558</f>
        <v>NA</v>
      </c>
      <c r="Q556" t="str">
        <f>d11B!Q558</f>
        <v>NA</v>
      </c>
      <c r="R556" t="b">
        <f>d11B!R558</f>
        <v>0</v>
      </c>
      <c r="S556" t="str">
        <f>d11B!S558</f>
        <v>NA</v>
      </c>
      <c r="T556" t="b">
        <f>d11B!T558</f>
        <v>1</v>
      </c>
      <c r="U556" t="b">
        <f>d11B!U558</f>
        <v>0</v>
      </c>
      <c r="V556" t="str">
        <f>d11B!V558</f>
        <v>NA</v>
      </c>
      <c r="W556" t="str">
        <f>d11B!W558</f>
        <v>NA</v>
      </c>
      <c r="X556" t="b">
        <f>d11B!X558</f>
        <v>0</v>
      </c>
      <c r="Y556" t="str">
        <f>d11B!Y558</f>
        <v>added age uncertainties based on power fit on LR04 uncertainties</v>
      </c>
      <c r="Z556">
        <f>d11B!Z556</f>
        <v>1000</v>
      </c>
    </row>
    <row r="557" spans="1:26">
      <c r="A557" t="str">
        <f>d11B!A559</f>
        <v>boron isotopes</v>
      </c>
      <c r="B557" t="str">
        <f>d11B!B559</f>
        <v>Sosdian</v>
      </c>
      <c r="C557">
        <f>d11B!C559</f>
        <v>2018</v>
      </c>
      <c r="D557" t="str">
        <f>d11B!D559</f>
        <v>10.1016/j.epsl.2018.06.017</v>
      </c>
      <c r="E557">
        <f>d11B!E559</f>
        <v>13950</v>
      </c>
      <c r="F557">
        <f>d11B!F559</f>
        <v>70.625796062917161</v>
      </c>
      <c r="G557">
        <f>d11B!G559</f>
        <v>70.625796062917161</v>
      </c>
      <c r="H557">
        <f>d11B!H559</f>
        <v>13.95</v>
      </c>
      <c r="I557">
        <f>d11B!I559</f>
        <v>7.0625796062917162E-2</v>
      </c>
      <c r="J557">
        <f>d11B!J559</f>
        <v>7.0625796062917162E-2</v>
      </c>
      <c r="K557">
        <f>d11B!K559</f>
        <v>572.51260000000002</v>
      </c>
      <c r="L557">
        <f>d11B!L559</f>
        <v>246.10450000000003</v>
      </c>
      <c r="M557">
        <f>d11B!M559</f>
        <v>173.4024</v>
      </c>
      <c r="N557" t="b">
        <f>d11B!N559</f>
        <v>1</v>
      </c>
      <c r="O557" t="b">
        <f>d11B!O559</f>
        <v>0</v>
      </c>
      <c r="P557" t="str">
        <f>d11B!P559</f>
        <v>NA</v>
      </c>
      <c r="Q557" t="str">
        <f>d11B!Q559</f>
        <v>NA</v>
      </c>
      <c r="R557" t="b">
        <f>d11B!R559</f>
        <v>0</v>
      </c>
      <c r="S557" t="str">
        <f>d11B!S559</f>
        <v>NA</v>
      </c>
      <c r="T557" t="b">
        <f>d11B!T559</f>
        <v>1</v>
      </c>
      <c r="U557" t="b">
        <f>d11B!U559</f>
        <v>0</v>
      </c>
      <c r="V557" t="str">
        <f>d11B!V559</f>
        <v>NA</v>
      </c>
      <c r="W557" t="str">
        <f>d11B!W559</f>
        <v>NA</v>
      </c>
      <c r="X557" t="b">
        <f>d11B!X559</f>
        <v>0</v>
      </c>
      <c r="Y557" t="str">
        <f>d11B!Y559</f>
        <v>added age uncertainties based on power fit on LR04 uncertainties</v>
      </c>
      <c r="Z557">
        <f>d11B!Z557</f>
        <v>1000</v>
      </c>
    </row>
    <row r="558" spans="1:26">
      <c r="A558" t="str">
        <f>d11B!A560</f>
        <v>boron isotopes</v>
      </c>
      <c r="B558" t="str">
        <f>d11B!B560</f>
        <v>Sosdian</v>
      </c>
      <c r="C558">
        <f>d11B!C560</f>
        <v>2018</v>
      </c>
      <c r="D558" t="str">
        <f>d11B!D560</f>
        <v>10.1016/j.epsl.2018.06.017</v>
      </c>
      <c r="E558">
        <f>d11B!E560</f>
        <v>13901.77</v>
      </c>
      <c r="F558">
        <f>d11B!F560</f>
        <v>70.39424579073372</v>
      </c>
      <c r="G558">
        <f>d11B!G560</f>
        <v>70.39424579073372</v>
      </c>
      <c r="H558">
        <f>d11B!H560</f>
        <v>13.901770000000001</v>
      </c>
      <c r="I558">
        <f>d11B!I560</f>
        <v>7.0394245790733723E-2</v>
      </c>
      <c r="J558">
        <f>d11B!J560</f>
        <v>7.0394245790733723E-2</v>
      </c>
      <c r="K558">
        <f>d11B!K560</f>
        <v>518.69650000000001</v>
      </c>
      <c r="L558">
        <f>d11B!L560</f>
        <v>220.8827</v>
      </c>
      <c r="M558">
        <f>d11B!M560</f>
        <v>155.51570000000004</v>
      </c>
      <c r="N558" t="b">
        <f>d11B!N560</f>
        <v>1</v>
      </c>
      <c r="O558" t="b">
        <f>d11B!O560</f>
        <v>0</v>
      </c>
      <c r="P558" t="str">
        <f>d11B!P560</f>
        <v>NA</v>
      </c>
      <c r="Q558" t="str">
        <f>d11B!Q560</f>
        <v>NA</v>
      </c>
      <c r="R558" t="b">
        <f>d11B!R560</f>
        <v>0</v>
      </c>
      <c r="S558" t="str">
        <f>d11B!S560</f>
        <v>NA</v>
      </c>
      <c r="T558" t="b">
        <f>d11B!T560</f>
        <v>1</v>
      </c>
      <c r="U558" t="b">
        <f>d11B!U560</f>
        <v>0</v>
      </c>
      <c r="V558" t="str">
        <f>d11B!V560</f>
        <v>NA</v>
      </c>
      <c r="W558" t="str">
        <f>d11B!W560</f>
        <v>NA</v>
      </c>
      <c r="X558" t="b">
        <f>d11B!X560</f>
        <v>0</v>
      </c>
      <c r="Y558" t="str">
        <f>d11B!Y560</f>
        <v>added age uncertainties based on power fit on LR04 uncertainties</v>
      </c>
      <c r="Z558">
        <f>d11B!Z558</f>
        <v>1000</v>
      </c>
    </row>
    <row r="559" spans="1:26">
      <c r="A559" t="str">
        <f>d11B!A561</f>
        <v>boron isotopes</v>
      </c>
      <c r="B559" t="str">
        <f>d11B!B561</f>
        <v>Sosdian</v>
      </c>
      <c r="C559">
        <f>d11B!C561</f>
        <v>2018</v>
      </c>
      <c r="D559" t="str">
        <f>d11B!D561</f>
        <v>10.1016/j.epsl.2018.06.017</v>
      </c>
      <c r="E559">
        <f>d11B!E561</f>
        <v>13829.42</v>
      </c>
      <c r="F559">
        <f>d11B!F561</f>
        <v>70.046818291110341</v>
      </c>
      <c r="G559">
        <f>d11B!G561</f>
        <v>70.046818291110341</v>
      </c>
      <c r="H559">
        <f>d11B!H561</f>
        <v>13.829420000000001</v>
      </c>
      <c r="I559">
        <f>d11B!I561</f>
        <v>7.0046818291110341E-2</v>
      </c>
      <c r="J559">
        <f>d11B!J561</f>
        <v>7.0046818291110341E-2</v>
      </c>
      <c r="K559">
        <f>d11B!K561</f>
        <v>549.33950000000004</v>
      </c>
      <c r="L559">
        <f>d11B!L561</f>
        <v>241.84169999999995</v>
      </c>
      <c r="M559">
        <f>d11B!M561</f>
        <v>165.67220000000003</v>
      </c>
      <c r="N559" t="b">
        <f>d11B!N561</f>
        <v>1</v>
      </c>
      <c r="O559" t="b">
        <f>d11B!O561</f>
        <v>0</v>
      </c>
      <c r="P559" t="str">
        <f>d11B!P561</f>
        <v>NA</v>
      </c>
      <c r="Q559" t="str">
        <f>d11B!Q561</f>
        <v>NA</v>
      </c>
      <c r="R559" t="b">
        <f>d11B!R561</f>
        <v>0</v>
      </c>
      <c r="S559" t="str">
        <f>d11B!S561</f>
        <v>NA</v>
      </c>
      <c r="T559" t="b">
        <f>d11B!T561</f>
        <v>1</v>
      </c>
      <c r="U559" t="b">
        <f>d11B!U561</f>
        <v>0</v>
      </c>
      <c r="V559" t="str">
        <f>d11B!V561</f>
        <v>NA</v>
      </c>
      <c r="W559" t="str">
        <f>d11B!W561</f>
        <v>NA</v>
      </c>
      <c r="X559" t="b">
        <f>d11B!X561</f>
        <v>0</v>
      </c>
      <c r="Y559" t="str">
        <f>d11B!Y561</f>
        <v>added age uncertainties based on power fit on LR04 uncertainties</v>
      </c>
      <c r="Z559" t="str">
        <f>d11B!Z559</f>
        <v>Blue Clay Formation</v>
      </c>
    </row>
    <row r="560" spans="1:26">
      <c r="A560" t="str">
        <f>d11B!A562</f>
        <v>boron isotopes</v>
      </c>
      <c r="B560" t="str">
        <f>d11B!B562</f>
        <v>Sosdian</v>
      </c>
      <c r="C560">
        <f>d11B!C562</f>
        <v>2018</v>
      </c>
      <c r="D560" t="str">
        <f>d11B!D562</f>
        <v>10.1016/j.epsl.2018.06.017</v>
      </c>
      <c r="E560">
        <f>d11B!E562</f>
        <v>13732.97</v>
      </c>
      <c r="F560">
        <f>d11B!F562</f>
        <v>69.583515130046024</v>
      </c>
      <c r="G560">
        <f>d11B!G562</f>
        <v>69.583515130046024</v>
      </c>
      <c r="H560">
        <f>d11B!H562</f>
        <v>13.73297</v>
      </c>
      <c r="I560">
        <f>d11B!I562</f>
        <v>6.9583515130046028E-2</v>
      </c>
      <c r="J560">
        <f>d11B!J562</f>
        <v>6.9583515130046028E-2</v>
      </c>
      <c r="K560">
        <f>d11B!K562</f>
        <v>425.05779999999999</v>
      </c>
      <c r="L560">
        <f>d11B!L562</f>
        <v>167.6429</v>
      </c>
      <c r="M560">
        <f>d11B!M562</f>
        <v>125.34039999999999</v>
      </c>
      <c r="N560" t="b">
        <f>d11B!N562</f>
        <v>1</v>
      </c>
      <c r="O560" t="b">
        <f>d11B!O562</f>
        <v>0</v>
      </c>
      <c r="P560" t="str">
        <f>d11B!P562</f>
        <v>NA</v>
      </c>
      <c r="Q560" t="str">
        <f>d11B!Q562</f>
        <v>NA</v>
      </c>
      <c r="R560" t="b">
        <f>d11B!R562</f>
        <v>0</v>
      </c>
      <c r="S560" t="str">
        <f>d11B!S562</f>
        <v>NA</v>
      </c>
      <c r="T560" t="b">
        <f>d11B!T562</f>
        <v>1</v>
      </c>
      <c r="U560" t="b">
        <f>d11B!U562</f>
        <v>0</v>
      </c>
      <c r="V560" t="str">
        <f>d11B!V562</f>
        <v>NA</v>
      </c>
      <c r="W560" t="str">
        <f>d11B!W562</f>
        <v>NA</v>
      </c>
      <c r="X560" t="b">
        <f>d11B!X562</f>
        <v>0</v>
      </c>
      <c r="Y560" t="str">
        <f>d11B!Y562</f>
        <v>added age uncertainties based on power fit on LR04 uncertainties</v>
      </c>
      <c r="Z560" t="str">
        <f>d11B!Z560</f>
        <v>Blue Clay Formation</v>
      </c>
    </row>
    <row r="561" spans="1:26">
      <c r="A561" t="str">
        <f>d11B!A563</f>
        <v>boron isotopes</v>
      </c>
      <c r="B561" t="str">
        <f>d11B!B563</f>
        <v>Sosdian</v>
      </c>
      <c r="C561">
        <f>d11B!C563</f>
        <v>2018</v>
      </c>
      <c r="D561" t="str">
        <f>d11B!D563</f>
        <v>10.1016/j.epsl.2018.06.017</v>
      </c>
      <c r="E561">
        <f>d11B!E563</f>
        <v>13708.85</v>
      </c>
      <c r="F561">
        <f>d11B!F563</f>
        <v>69.467627010771409</v>
      </c>
      <c r="G561">
        <f>d11B!G563</f>
        <v>69.467627010771409</v>
      </c>
      <c r="H561">
        <f>d11B!H563</f>
        <v>13.70885</v>
      </c>
      <c r="I561">
        <f>d11B!I563</f>
        <v>6.9467627010771416E-2</v>
      </c>
      <c r="J561">
        <f>d11B!J563</f>
        <v>6.9467627010771416E-2</v>
      </c>
      <c r="K561">
        <f>d11B!K563</f>
        <v>468.46280000000002</v>
      </c>
      <c r="L561">
        <f>d11B!L563</f>
        <v>195.33479999999997</v>
      </c>
      <c r="M561">
        <f>d11B!M563</f>
        <v>141.48310000000004</v>
      </c>
      <c r="N561" t="b">
        <f>d11B!N563</f>
        <v>1</v>
      </c>
      <c r="O561" t="b">
        <f>d11B!O563</f>
        <v>0</v>
      </c>
      <c r="P561" t="str">
        <f>d11B!P563</f>
        <v>NA</v>
      </c>
      <c r="Q561" t="str">
        <f>d11B!Q563</f>
        <v>NA</v>
      </c>
      <c r="R561" t="b">
        <f>d11B!R563</f>
        <v>0</v>
      </c>
      <c r="S561" t="str">
        <f>d11B!S563</f>
        <v>NA</v>
      </c>
      <c r="T561" t="b">
        <f>d11B!T563</f>
        <v>1</v>
      </c>
      <c r="U561" t="b">
        <f>d11B!U563</f>
        <v>0</v>
      </c>
      <c r="V561" t="str">
        <f>d11B!V563</f>
        <v>NA</v>
      </c>
      <c r="W561" t="str">
        <f>d11B!W563</f>
        <v>NA</v>
      </c>
      <c r="X561" t="b">
        <f>d11B!X563</f>
        <v>0</v>
      </c>
      <c r="Y561" t="str">
        <f>d11B!Y563</f>
        <v>added age uncertainties based on power fit on LR04 uncertainties</v>
      </c>
      <c r="Z561" t="str">
        <f>d11B!Z561</f>
        <v>Blue Clay Formation</v>
      </c>
    </row>
    <row r="562" spans="1:26">
      <c r="A562" t="str">
        <f>d11B!A564</f>
        <v>boron isotopes</v>
      </c>
      <c r="B562" t="str">
        <f>d11B!B564</f>
        <v>Sosdian</v>
      </c>
      <c r="C562">
        <f>d11B!C564</f>
        <v>2018</v>
      </c>
      <c r="D562" t="str">
        <f>d11B!D564</f>
        <v>10.1016/j.epsl.2018.06.017</v>
      </c>
      <c r="E562">
        <f>d11B!E564</f>
        <v>13646.800000000001</v>
      </c>
      <c r="F562">
        <f>d11B!F564</f>
        <v>69.16944999310634</v>
      </c>
      <c r="G562">
        <f>d11B!G564</f>
        <v>69.16944999310634</v>
      </c>
      <c r="H562">
        <f>d11B!H564</f>
        <v>13.646800000000001</v>
      </c>
      <c r="I562">
        <f>d11B!I564</f>
        <v>6.9169449993106341E-2</v>
      </c>
      <c r="J562">
        <f>d11B!J564</f>
        <v>6.9169449993106341E-2</v>
      </c>
      <c r="K562">
        <f>d11B!K564</f>
        <v>463.97829999999999</v>
      </c>
      <c r="L562">
        <f>d11B!L564</f>
        <v>184.15449999999998</v>
      </c>
      <c r="M562">
        <f>d11B!M564</f>
        <v>136.5401</v>
      </c>
      <c r="N562" t="b">
        <f>d11B!N564</f>
        <v>1</v>
      </c>
      <c r="O562" t="b">
        <f>d11B!O564</f>
        <v>0</v>
      </c>
      <c r="P562" t="str">
        <f>d11B!P564</f>
        <v>NA</v>
      </c>
      <c r="Q562" t="str">
        <f>d11B!Q564</f>
        <v>NA</v>
      </c>
      <c r="R562" t="b">
        <f>d11B!R564</f>
        <v>0</v>
      </c>
      <c r="S562" t="str">
        <f>d11B!S564</f>
        <v>NA</v>
      </c>
      <c r="T562" t="b">
        <f>d11B!T564</f>
        <v>1</v>
      </c>
      <c r="U562" t="b">
        <f>d11B!U564</f>
        <v>0</v>
      </c>
      <c r="V562" t="str">
        <f>d11B!V564</f>
        <v>NA</v>
      </c>
      <c r="W562" t="str">
        <f>d11B!W564</f>
        <v>NA</v>
      </c>
      <c r="X562" t="b">
        <f>d11B!X564</f>
        <v>0</v>
      </c>
      <c r="Y562" t="str">
        <f>d11B!Y564</f>
        <v>added age uncertainties based on power fit on LR04 uncertainties</v>
      </c>
      <c r="Z562" t="str">
        <f>d11B!Z562</f>
        <v>Blue Clay Formation</v>
      </c>
    </row>
    <row r="563" spans="1:26">
      <c r="A563" t="str">
        <f>d11B!A565</f>
        <v>boron isotopes</v>
      </c>
      <c r="B563" t="str">
        <f>d11B!B565</f>
        <v>Sosdian</v>
      </c>
      <c r="C563">
        <f>d11B!C565</f>
        <v>2018</v>
      </c>
      <c r="D563" t="str">
        <f>d11B!D565</f>
        <v>10.1016/j.epsl.2018.06.017</v>
      </c>
      <c r="E563">
        <f>d11B!E565</f>
        <v>1.66</v>
      </c>
      <c r="F563">
        <f>d11B!F565</f>
        <v>4</v>
      </c>
      <c r="G563">
        <f>d11B!G565</f>
        <v>4</v>
      </c>
      <c r="H563">
        <f>d11B!H565</f>
        <v>1.66E-3</v>
      </c>
      <c r="I563">
        <f>d11B!I565</f>
        <v>4.0000000000000001E-3</v>
      </c>
      <c r="J563">
        <f>d11B!J565</f>
        <v>4.0000000000000001E-3</v>
      </c>
      <c r="K563">
        <f>d11B!K565</f>
        <v>261.26190000000003</v>
      </c>
      <c r="L563">
        <f>d11B!L565</f>
        <v>19.988499999999988</v>
      </c>
      <c r="M563">
        <f>d11B!M565</f>
        <v>18.543900000000036</v>
      </c>
      <c r="N563" t="b">
        <f>d11B!N565</f>
        <v>1</v>
      </c>
      <c r="O563" t="b">
        <f>d11B!O565</f>
        <v>0</v>
      </c>
      <c r="P563" t="str">
        <f>d11B!P565</f>
        <v>NA</v>
      </c>
      <c r="Q563" t="str">
        <f>d11B!Q565</f>
        <v>NA</v>
      </c>
      <c r="R563" t="b">
        <f>d11B!R565</f>
        <v>0</v>
      </c>
      <c r="S563" t="str">
        <f>d11B!S565</f>
        <v>NA</v>
      </c>
      <c r="T563" t="b">
        <f>d11B!T565</f>
        <v>1</v>
      </c>
      <c r="U563" t="b">
        <f>d11B!U565</f>
        <v>0</v>
      </c>
      <c r="V563" t="str">
        <f>d11B!V565</f>
        <v>NA</v>
      </c>
      <c r="W563" t="str">
        <f>d11B!W565</f>
        <v>NA</v>
      </c>
      <c r="X563" t="b">
        <f>d11B!X565</f>
        <v>0</v>
      </c>
      <c r="Y563" t="str">
        <f>d11B!Y565</f>
        <v>added age uncertainty based on LR04</v>
      </c>
      <c r="Z563" t="str">
        <f>d11B!Z563</f>
        <v>Blue Clay Formation</v>
      </c>
    </row>
    <row r="564" spans="1:26">
      <c r="A564" t="str">
        <f>d11B!A566</f>
        <v>boron isotopes</v>
      </c>
      <c r="B564" t="str">
        <f>d11B!B566</f>
        <v>Sosdian</v>
      </c>
      <c r="C564">
        <f>d11B!C566</f>
        <v>2018</v>
      </c>
      <c r="D564" t="str">
        <f>d11B!D566</f>
        <v>10.1016/j.epsl.2018.06.017</v>
      </c>
      <c r="E564">
        <f>d11B!E566</f>
        <v>930.47117040578553</v>
      </c>
      <c r="F564">
        <f>d11B!F566</f>
        <v>4</v>
      </c>
      <c r="G564">
        <f>d11B!G566</f>
        <v>4</v>
      </c>
      <c r="H564">
        <f>d11B!H566</f>
        <v>0.93047117040578553</v>
      </c>
      <c r="I564">
        <f>d11B!I566</f>
        <v>4.0000000000000001E-3</v>
      </c>
      <c r="J564">
        <f>d11B!J566</f>
        <v>4.0000000000000001E-3</v>
      </c>
      <c r="K564">
        <f>d11B!K566</f>
        <v>246.73190000000002</v>
      </c>
      <c r="L564">
        <f>d11B!L566</f>
        <v>24.660799999999966</v>
      </c>
      <c r="M564">
        <f>d11B!M566</f>
        <v>22.629600000000039</v>
      </c>
      <c r="N564" t="b">
        <f>d11B!N566</f>
        <v>1</v>
      </c>
      <c r="O564" t="b">
        <f>d11B!O566</f>
        <v>0</v>
      </c>
      <c r="P564" t="str">
        <f>d11B!P566</f>
        <v>NA</v>
      </c>
      <c r="Q564" t="str">
        <f>d11B!Q566</f>
        <v>NA</v>
      </c>
      <c r="R564" t="b">
        <f>d11B!R566</f>
        <v>0</v>
      </c>
      <c r="S564" t="str">
        <f>d11B!S566</f>
        <v>NA</v>
      </c>
      <c r="T564" t="b">
        <f>d11B!T566</f>
        <v>1</v>
      </c>
      <c r="U564" t="b">
        <f>d11B!U566</f>
        <v>0</v>
      </c>
      <c r="V564" t="str">
        <f>d11B!V566</f>
        <v>NA</v>
      </c>
      <c r="W564" t="str">
        <f>d11B!W566</f>
        <v>NA</v>
      </c>
      <c r="X564" t="b">
        <f>d11B!X566</f>
        <v>0</v>
      </c>
      <c r="Y564" t="str">
        <f>d11B!Y566</f>
        <v>added age uncertainty based on LR04</v>
      </c>
      <c r="Z564" t="str">
        <f>d11B!Z564</f>
        <v>Blue Clay Formation</v>
      </c>
    </row>
    <row r="565" spans="1:26">
      <c r="A565" t="str">
        <f>d11B!A567</f>
        <v>boron isotopes</v>
      </c>
      <c r="B565" t="str">
        <f>d11B!B567</f>
        <v>Sosdian</v>
      </c>
      <c r="C565">
        <f>d11B!C567</f>
        <v>2018</v>
      </c>
      <c r="D565" t="str">
        <f>d11B!D567</f>
        <v>10.1016/j.epsl.2018.06.017</v>
      </c>
      <c r="E565">
        <f>d11B!E567</f>
        <v>1426.2647001579012</v>
      </c>
      <c r="F565">
        <f>d11B!F567</f>
        <v>6</v>
      </c>
      <c r="G565">
        <f>d11B!G567</f>
        <v>6</v>
      </c>
      <c r="H565">
        <f>d11B!H567</f>
        <v>1.4262647001579012</v>
      </c>
      <c r="I565">
        <f>d11B!I567</f>
        <v>6.0000000000000001E-3</v>
      </c>
      <c r="J565">
        <f>d11B!J567</f>
        <v>6.0000000000000001E-3</v>
      </c>
      <c r="K565">
        <f>d11B!K567</f>
        <v>215.0119</v>
      </c>
      <c r="L565">
        <f>d11B!L567</f>
        <v>25.543200000000013</v>
      </c>
      <c r="M565">
        <f>d11B!M567</f>
        <v>22.223299999999995</v>
      </c>
      <c r="N565" t="b">
        <f>d11B!N567</f>
        <v>1</v>
      </c>
      <c r="O565" t="b">
        <f>d11B!O567</f>
        <v>0</v>
      </c>
      <c r="P565" t="str">
        <f>d11B!P567</f>
        <v>NA</v>
      </c>
      <c r="Q565" t="str">
        <f>d11B!Q567</f>
        <v>NA</v>
      </c>
      <c r="R565" t="b">
        <f>d11B!R567</f>
        <v>0</v>
      </c>
      <c r="S565" t="str">
        <f>d11B!S567</f>
        <v>NA</v>
      </c>
      <c r="T565" t="b">
        <f>d11B!T567</f>
        <v>1</v>
      </c>
      <c r="U565" t="b">
        <f>d11B!U567</f>
        <v>0</v>
      </c>
      <c r="V565" t="str">
        <f>d11B!V567</f>
        <v>NA</v>
      </c>
      <c r="W565" t="str">
        <f>d11B!W567</f>
        <v>NA</v>
      </c>
      <c r="X565" t="b">
        <f>d11B!X567</f>
        <v>0</v>
      </c>
      <c r="Y565" t="str">
        <f>d11B!Y567</f>
        <v>added age uncertainty based on LR04</v>
      </c>
      <c r="Z565">
        <f>d11B!Z565</f>
        <v>999</v>
      </c>
    </row>
    <row r="566" spans="1:26">
      <c r="A566" t="str">
        <f>d11B!A568</f>
        <v>boron isotopes</v>
      </c>
      <c r="B566" t="str">
        <f>d11B!B568</f>
        <v>Sosdian</v>
      </c>
      <c r="C566">
        <f>d11B!C568</f>
        <v>2018</v>
      </c>
      <c r="D566" t="str">
        <f>d11B!D568</f>
        <v>10.1016/j.epsl.2018.06.017</v>
      </c>
      <c r="E566">
        <f>d11B!E568</f>
        <v>2019.2879375123835</v>
      </c>
      <c r="F566">
        <f>d11B!F568</f>
        <v>6</v>
      </c>
      <c r="G566">
        <f>d11B!G568</f>
        <v>6</v>
      </c>
      <c r="H566">
        <f>d11B!H568</f>
        <v>2.0192879375123836</v>
      </c>
      <c r="I566">
        <f>d11B!I568</f>
        <v>6.0000000000000001E-3</v>
      </c>
      <c r="J566">
        <f>d11B!J568</f>
        <v>6.0000000000000001E-3</v>
      </c>
      <c r="K566">
        <f>d11B!K568</f>
        <v>364.60660000000001</v>
      </c>
      <c r="L566">
        <f>d11B!L568</f>
        <v>50.121100000000013</v>
      </c>
      <c r="M566">
        <f>d11B!M568</f>
        <v>44.009900000000016</v>
      </c>
      <c r="N566" t="b">
        <f>d11B!N568</f>
        <v>1</v>
      </c>
      <c r="O566" t="b">
        <f>d11B!O568</f>
        <v>0</v>
      </c>
      <c r="P566" t="str">
        <f>d11B!P568</f>
        <v>NA</v>
      </c>
      <c r="Q566" t="str">
        <f>d11B!Q568</f>
        <v>NA</v>
      </c>
      <c r="R566" t="b">
        <f>d11B!R568</f>
        <v>0</v>
      </c>
      <c r="S566" t="str">
        <f>d11B!S568</f>
        <v>NA</v>
      </c>
      <c r="T566" t="b">
        <f>d11B!T568</f>
        <v>1</v>
      </c>
      <c r="U566" t="b">
        <f>d11B!U568</f>
        <v>0</v>
      </c>
      <c r="V566" t="str">
        <f>d11B!V568</f>
        <v>NA</v>
      </c>
      <c r="W566" t="str">
        <f>d11B!W568</f>
        <v>NA</v>
      </c>
      <c r="X566" t="b">
        <f>d11B!X568</f>
        <v>0</v>
      </c>
      <c r="Y566" t="str">
        <f>d11B!Y568</f>
        <v>added age uncertainty based on LR04</v>
      </c>
      <c r="Z566">
        <f>d11B!Z566</f>
        <v>999</v>
      </c>
    </row>
    <row r="567" spans="1:26">
      <c r="A567" t="str">
        <f>d11B!A569</f>
        <v>boron isotopes</v>
      </c>
      <c r="B567" t="str">
        <f>d11B!B569</f>
        <v>Sosdian</v>
      </c>
      <c r="C567">
        <f>d11B!C569</f>
        <v>2018</v>
      </c>
      <c r="D567" t="str">
        <f>d11B!D569</f>
        <v>10.1016/j.epsl.2018.06.017</v>
      </c>
      <c r="E567">
        <f>d11B!E569</f>
        <v>2941.2226107864203</v>
      </c>
      <c r="F567">
        <f>d11B!F569</f>
        <v>6</v>
      </c>
      <c r="G567">
        <f>d11B!G569</f>
        <v>6</v>
      </c>
      <c r="H567">
        <f>d11B!H569</f>
        <v>2.9412226107864203</v>
      </c>
      <c r="I567">
        <f>d11B!I569</f>
        <v>6.0000000000000001E-3</v>
      </c>
      <c r="J567">
        <f>d11B!J569</f>
        <v>6.0000000000000001E-3</v>
      </c>
      <c r="K567">
        <f>d11B!K569</f>
        <v>349.12479999999999</v>
      </c>
      <c r="L567">
        <f>d11B!L569</f>
        <v>44.36809999999997</v>
      </c>
      <c r="M567">
        <f>d11B!M569</f>
        <v>39.099999999999966</v>
      </c>
      <c r="N567" t="b">
        <f>d11B!N569</f>
        <v>1</v>
      </c>
      <c r="O567" t="b">
        <f>d11B!O569</f>
        <v>0</v>
      </c>
      <c r="P567" t="str">
        <f>d11B!P569</f>
        <v>NA</v>
      </c>
      <c r="Q567" t="str">
        <f>d11B!Q569</f>
        <v>NA</v>
      </c>
      <c r="R567" t="b">
        <f>d11B!R569</f>
        <v>0</v>
      </c>
      <c r="S567" t="str">
        <f>d11B!S569</f>
        <v>NA</v>
      </c>
      <c r="T567" t="b">
        <f>d11B!T569</f>
        <v>1</v>
      </c>
      <c r="U567" t="b">
        <f>d11B!U569</f>
        <v>0</v>
      </c>
      <c r="V567" t="str">
        <f>d11B!V569</f>
        <v>NA</v>
      </c>
      <c r="W567" t="str">
        <f>d11B!W569</f>
        <v>NA</v>
      </c>
      <c r="X567" t="b">
        <f>d11B!X569</f>
        <v>0</v>
      </c>
      <c r="Y567" t="str">
        <f>d11B!Y569</f>
        <v>added age uncertainty based on LR04</v>
      </c>
      <c r="Z567">
        <f>d11B!Z567</f>
        <v>999</v>
      </c>
    </row>
    <row r="568" spans="1:26">
      <c r="A568" t="str">
        <f>d11B!A570</f>
        <v>boron isotopes</v>
      </c>
      <c r="B568" t="str">
        <f>d11B!B570</f>
        <v>Sosdian</v>
      </c>
      <c r="C568">
        <f>d11B!C570</f>
        <v>2018</v>
      </c>
      <c r="D568" t="str">
        <f>d11B!D570</f>
        <v>10.1016/j.epsl.2018.06.017</v>
      </c>
      <c r="E568">
        <f>d11B!E570</f>
        <v>3204.4042042384226</v>
      </c>
      <c r="F568">
        <f>d11B!F570</f>
        <v>15</v>
      </c>
      <c r="G568">
        <f>d11B!G570</f>
        <v>15</v>
      </c>
      <c r="H568">
        <f>d11B!H570</f>
        <v>3.2044042042384224</v>
      </c>
      <c r="I568">
        <f>d11B!I570</f>
        <v>1.4999999999999999E-2</v>
      </c>
      <c r="J568">
        <f>d11B!J570</f>
        <v>1.4999999999999999E-2</v>
      </c>
      <c r="K568">
        <f>d11B!K570</f>
        <v>360.94659999999999</v>
      </c>
      <c r="L568">
        <f>d11B!L570</f>
        <v>46.664199999999994</v>
      </c>
      <c r="M568">
        <f>d11B!M570</f>
        <v>40.418199999999956</v>
      </c>
      <c r="N568" t="b">
        <f>d11B!N570</f>
        <v>1</v>
      </c>
      <c r="O568" t="b">
        <f>d11B!O570</f>
        <v>0</v>
      </c>
      <c r="P568" t="str">
        <f>d11B!P570</f>
        <v>NA</v>
      </c>
      <c r="Q568" t="str">
        <f>d11B!Q570</f>
        <v>NA</v>
      </c>
      <c r="R568" t="b">
        <f>d11B!R570</f>
        <v>0</v>
      </c>
      <c r="S568" t="str">
        <f>d11B!S570</f>
        <v>NA</v>
      </c>
      <c r="T568" t="b">
        <f>d11B!T570</f>
        <v>1</v>
      </c>
      <c r="U568" t="b">
        <f>d11B!U570</f>
        <v>0</v>
      </c>
      <c r="V568" t="str">
        <f>d11B!V570</f>
        <v>NA</v>
      </c>
      <c r="W568" t="str">
        <f>d11B!W570</f>
        <v>NA</v>
      </c>
      <c r="X568" t="b">
        <f>d11B!X570</f>
        <v>0</v>
      </c>
      <c r="Y568" t="str">
        <f>d11B!Y570</f>
        <v>added age uncertainty based on LR04</v>
      </c>
      <c r="Z568">
        <f>d11B!Z568</f>
        <v>999</v>
      </c>
    </row>
    <row r="569" spans="1:26">
      <c r="A569" t="str">
        <f>d11B!A571</f>
        <v>boron isotopes</v>
      </c>
      <c r="B569" t="str">
        <f>d11B!B571</f>
        <v>Sosdian</v>
      </c>
      <c r="C569">
        <f>d11B!C571</f>
        <v>2018</v>
      </c>
      <c r="D569" t="str">
        <f>d11B!D571</f>
        <v>10.1016/j.epsl.2018.06.017</v>
      </c>
      <c r="E569">
        <f>d11B!E571</f>
        <v>4003.1768113860212</v>
      </c>
      <c r="F569">
        <f>d11B!F571</f>
        <v>30</v>
      </c>
      <c r="G569">
        <f>d11B!G571</f>
        <v>30</v>
      </c>
      <c r="H569">
        <f>d11B!H571</f>
        <v>4.0031768113860213</v>
      </c>
      <c r="I569">
        <f>d11B!I571</f>
        <v>0.03</v>
      </c>
      <c r="J569">
        <f>d11B!J571</f>
        <v>0.03</v>
      </c>
      <c r="K569">
        <f>d11B!K571</f>
        <v>415.83330000000001</v>
      </c>
      <c r="L569">
        <f>d11B!L571</f>
        <v>144.58410000000003</v>
      </c>
      <c r="M569">
        <f>d11B!M571</f>
        <v>111.37590000000006</v>
      </c>
      <c r="N569" t="b">
        <f>d11B!N571</f>
        <v>1</v>
      </c>
      <c r="O569" t="b">
        <f>d11B!O571</f>
        <v>0</v>
      </c>
      <c r="P569" t="str">
        <f>d11B!P571</f>
        <v>NA</v>
      </c>
      <c r="Q569" t="str">
        <f>d11B!Q571</f>
        <v>NA</v>
      </c>
      <c r="R569" t="b">
        <f>d11B!R571</f>
        <v>0</v>
      </c>
      <c r="S569" t="str">
        <f>d11B!S571</f>
        <v>NA</v>
      </c>
      <c r="T569" t="b">
        <f>d11B!T571</f>
        <v>1</v>
      </c>
      <c r="U569" t="b">
        <f>d11B!U571</f>
        <v>0</v>
      </c>
      <c r="V569" t="str">
        <f>d11B!V571</f>
        <v>NA</v>
      </c>
      <c r="W569" t="str">
        <f>d11B!W571</f>
        <v>NA</v>
      </c>
      <c r="X569" t="b">
        <f>d11B!X571</f>
        <v>0</v>
      </c>
      <c r="Y569" t="str">
        <f>d11B!Y571</f>
        <v>added age uncertainty based on LR04</v>
      </c>
      <c r="Z569">
        <f>d11B!Z569</f>
        <v>999</v>
      </c>
    </row>
    <row r="570" spans="1:26">
      <c r="A570" t="str">
        <f>d11B!A572</f>
        <v>boron isotopes</v>
      </c>
      <c r="B570" t="str">
        <f>d11B!B572</f>
        <v>Sosdian</v>
      </c>
      <c r="C570">
        <f>d11B!C572</f>
        <v>2018</v>
      </c>
      <c r="D570" t="str">
        <f>d11B!D572</f>
        <v>10.1016/j.epsl.2018.06.017</v>
      </c>
      <c r="E570">
        <f>d11B!E572</f>
        <v>4225.7089281733424</v>
      </c>
      <c r="F570">
        <f>d11B!F572</f>
        <v>30</v>
      </c>
      <c r="G570">
        <f>d11B!G572</f>
        <v>30</v>
      </c>
      <c r="H570">
        <f>d11B!H572</f>
        <v>4.2257089281733426</v>
      </c>
      <c r="I570">
        <f>d11B!I572</f>
        <v>0.03</v>
      </c>
      <c r="J570">
        <f>d11B!J572</f>
        <v>0.03</v>
      </c>
      <c r="K570">
        <f>d11B!K572</f>
        <v>397.21559999999999</v>
      </c>
      <c r="L570">
        <f>d11B!L572</f>
        <v>135.77049999999997</v>
      </c>
      <c r="M570">
        <f>d11B!M572</f>
        <v>105.60829999999999</v>
      </c>
      <c r="N570" t="b">
        <f>d11B!N572</f>
        <v>1</v>
      </c>
      <c r="O570" t="b">
        <f>d11B!O572</f>
        <v>0</v>
      </c>
      <c r="P570" t="str">
        <f>d11B!P572</f>
        <v>NA</v>
      </c>
      <c r="Q570" t="str">
        <f>d11B!Q572</f>
        <v>NA</v>
      </c>
      <c r="R570" t="b">
        <f>d11B!R572</f>
        <v>0</v>
      </c>
      <c r="S570" t="str">
        <f>d11B!S572</f>
        <v>NA</v>
      </c>
      <c r="T570" t="b">
        <f>d11B!T572</f>
        <v>1</v>
      </c>
      <c r="U570" t="b">
        <f>d11B!U572</f>
        <v>0</v>
      </c>
      <c r="V570" t="str">
        <f>d11B!V572</f>
        <v>NA</v>
      </c>
      <c r="W570" t="str">
        <f>d11B!W572</f>
        <v>NA</v>
      </c>
      <c r="X570" t="b">
        <f>d11B!X572</f>
        <v>0</v>
      </c>
      <c r="Y570" t="str">
        <f>d11B!Y572</f>
        <v>added age uncertainty based on LR04</v>
      </c>
      <c r="Z570">
        <f>d11B!Z570</f>
        <v>999</v>
      </c>
    </row>
    <row r="571" spans="1:26">
      <c r="A571" t="str">
        <f>d11B!A573</f>
        <v>boron isotopes</v>
      </c>
      <c r="B571" t="str">
        <f>d11B!B573</f>
        <v>Sosdian</v>
      </c>
      <c r="C571">
        <f>d11B!C573</f>
        <v>2018</v>
      </c>
      <c r="D571" t="str">
        <f>d11B!D573</f>
        <v>10.1016/j.epsl.2018.06.017</v>
      </c>
      <c r="E571">
        <f>d11B!E573</f>
        <v>15653.578</v>
      </c>
      <c r="F571">
        <f>d11B!F573</f>
        <v>78.779048018653839</v>
      </c>
      <c r="G571">
        <f>d11B!G573</f>
        <v>78.779048018653839</v>
      </c>
      <c r="H571">
        <f>d11B!H573</f>
        <v>15.653578</v>
      </c>
      <c r="I571">
        <f>d11B!I573</f>
        <v>7.8779048018653833E-2</v>
      </c>
      <c r="J571">
        <f>d11B!J573</f>
        <v>7.8779048018653833E-2</v>
      </c>
      <c r="K571">
        <f>d11B!K573</f>
        <v>475.41829999999999</v>
      </c>
      <c r="L571">
        <f>d11B!L573</f>
        <v>210.56729999999999</v>
      </c>
      <c r="M571">
        <f>d11B!M573</f>
        <v>146.45429999999999</v>
      </c>
      <c r="N571" t="b">
        <f>d11B!N573</f>
        <v>1</v>
      </c>
      <c r="O571" t="b">
        <f>d11B!O573</f>
        <v>0</v>
      </c>
      <c r="P571" t="str">
        <f>d11B!P573</f>
        <v>NA</v>
      </c>
      <c r="Q571" t="str">
        <f>d11B!Q573</f>
        <v>NA</v>
      </c>
      <c r="R571" t="b">
        <f>d11B!R573</f>
        <v>0</v>
      </c>
      <c r="S571" t="str">
        <f>d11B!S573</f>
        <v>NA</v>
      </c>
      <c r="T571" t="b">
        <f>d11B!T573</f>
        <v>1</v>
      </c>
      <c r="U571" t="b">
        <f>d11B!U573</f>
        <v>0</v>
      </c>
      <c r="V571" t="str">
        <f>d11B!V573</f>
        <v>NA</v>
      </c>
      <c r="W571" t="str">
        <f>d11B!W573</f>
        <v>NA</v>
      </c>
      <c r="X571" t="b">
        <f>d11B!X573</f>
        <v>0</v>
      </c>
      <c r="Y571" t="str">
        <f>d11B!Y573</f>
        <v>added age uncertainties based on power fit on LR04 uncertainties</v>
      </c>
      <c r="Z571">
        <f>d11B!Z571</f>
        <v>999</v>
      </c>
    </row>
    <row r="572" spans="1:26">
      <c r="A572" t="str">
        <f>d11B!A574</f>
        <v>boron isotopes</v>
      </c>
      <c r="B572" t="str">
        <f>d11B!B574</f>
        <v>Sosdian</v>
      </c>
      <c r="C572">
        <f>d11B!C574</f>
        <v>2018</v>
      </c>
      <c r="D572" t="str">
        <f>d11B!D574</f>
        <v>10.1016/j.epsl.2018.06.017</v>
      </c>
      <c r="E572">
        <f>d11B!E574</f>
        <v>15715.463999999998</v>
      </c>
      <c r="F572">
        <f>d11B!F574</f>
        <v>79.074335516928812</v>
      </c>
      <c r="G572">
        <f>d11B!G574</f>
        <v>79.074335516928812</v>
      </c>
      <c r="H572">
        <f>d11B!H574</f>
        <v>15.715463999999999</v>
      </c>
      <c r="I572">
        <f>d11B!I574</f>
        <v>7.9074335516928815E-2</v>
      </c>
      <c r="J572">
        <f>d11B!J574</f>
        <v>7.9074335516928815E-2</v>
      </c>
      <c r="K572">
        <f>d11B!K574</f>
        <v>674.39330000000007</v>
      </c>
      <c r="L572">
        <f>d11B!L574</f>
        <v>369.22969999999998</v>
      </c>
      <c r="M572">
        <f>d11B!M574</f>
        <v>226.08490000000006</v>
      </c>
      <c r="N572" t="b">
        <f>d11B!N574</f>
        <v>1</v>
      </c>
      <c r="O572" t="b">
        <f>d11B!O574</f>
        <v>0</v>
      </c>
      <c r="P572" t="str">
        <f>d11B!P574</f>
        <v>NA</v>
      </c>
      <c r="Q572" t="str">
        <f>d11B!Q574</f>
        <v>NA</v>
      </c>
      <c r="R572" t="b">
        <f>d11B!R574</f>
        <v>0</v>
      </c>
      <c r="S572" t="str">
        <f>d11B!S574</f>
        <v>NA</v>
      </c>
      <c r="T572" t="b">
        <f>d11B!T574</f>
        <v>1</v>
      </c>
      <c r="U572" t="b">
        <f>d11B!U574</f>
        <v>0</v>
      </c>
      <c r="V572" t="str">
        <f>d11B!V574</f>
        <v>NA</v>
      </c>
      <c r="W572" t="str">
        <f>d11B!W574</f>
        <v>NA</v>
      </c>
      <c r="X572" t="b">
        <f>d11B!X574</f>
        <v>0</v>
      </c>
      <c r="Y572" t="str">
        <f>d11B!Y574</f>
        <v>added age uncertainties based on power fit on LR04 uncertainties</v>
      </c>
      <c r="Z572">
        <f>d11B!Z572</f>
        <v>999</v>
      </c>
    </row>
    <row r="573" spans="1:26">
      <c r="A573" t="str">
        <f>d11B!A575</f>
        <v>boron isotopes</v>
      </c>
      <c r="B573" t="str">
        <f>d11B!B575</f>
        <v>Sosdian</v>
      </c>
      <c r="C573">
        <f>d11B!C575</f>
        <v>2018</v>
      </c>
      <c r="D573" t="str">
        <f>d11B!D575</f>
        <v>10.1016/j.epsl.2018.06.017</v>
      </c>
      <c r="E573">
        <f>d11B!E575</f>
        <v>15729.528999999999</v>
      </c>
      <c r="F573">
        <f>d11B!F575</f>
        <v>79.141437903498456</v>
      </c>
      <c r="G573">
        <f>d11B!G575</f>
        <v>79.141437903498456</v>
      </c>
      <c r="H573">
        <f>d11B!H575</f>
        <v>15.729528999999999</v>
      </c>
      <c r="I573">
        <f>d11B!I575</f>
        <v>7.9141437903498452E-2</v>
      </c>
      <c r="J573">
        <f>d11B!J575</f>
        <v>7.9141437903498452E-2</v>
      </c>
      <c r="K573">
        <f>d11B!K575</f>
        <v>717.5397999999999</v>
      </c>
      <c r="L573">
        <f>d11B!L575</f>
        <v>400.83320000000015</v>
      </c>
      <c r="M573">
        <f>d11B!M575</f>
        <v>239.59579999999988</v>
      </c>
      <c r="N573" t="b">
        <f>d11B!N575</f>
        <v>1</v>
      </c>
      <c r="O573" t="b">
        <f>d11B!O575</f>
        <v>0</v>
      </c>
      <c r="P573" t="str">
        <f>d11B!P575</f>
        <v>NA</v>
      </c>
      <c r="Q573" t="str">
        <f>d11B!Q575</f>
        <v>NA</v>
      </c>
      <c r="R573" t="b">
        <f>d11B!R575</f>
        <v>0</v>
      </c>
      <c r="S573" t="str">
        <f>d11B!S575</f>
        <v>NA</v>
      </c>
      <c r="T573" t="b">
        <f>d11B!T575</f>
        <v>1</v>
      </c>
      <c r="U573" t="b">
        <f>d11B!U575</f>
        <v>0</v>
      </c>
      <c r="V573" t="str">
        <f>d11B!V575</f>
        <v>NA</v>
      </c>
      <c r="W573" t="str">
        <f>d11B!W575</f>
        <v>NA</v>
      </c>
      <c r="X573" t="b">
        <f>d11B!X575</f>
        <v>0</v>
      </c>
      <c r="Y573" t="str">
        <f>d11B!Y575</f>
        <v>added age uncertainties based on power fit on LR04 uncertainties</v>
      </c>
      <c r="Z573">
        <f>d11B!Z573</f>
        <v>761</v>
      </c>
    </row>
    <row r="574" spans="1:26">
      <c r="A574" t="str">
        <f>d11B!A576</f>
        <v>boron isotopes</v>
      </c>
      <c r="B574" t="str">
        <f>d11B!B576</f>
        <v>Sosdian</v>
      </c>
      <c r="C574">
        <f>d11B!C576</f>
        <v>2018</v>
      </c>
      <c r="D574" t="str">
        <f>d11B!D576</f>
        <v>10.1016/j.epsl.2018.06.017</v>
      </c>
      <c r="E574">
        <f>d11B!E576</f>
        <v>15743.593999999999</v>
      </c>
      <c r="F574">
        <f>d11B!F576</f>
        <v>79.208537182062969</v>
      </c>
      <c r="G574">
        <f>d11B!G576</f>
        <v>79.208537182062969</v>
      </c>
      <c r="H574">
        <f>d11B!H576</f>
        <v>15.743594</v>
      </c>
      <c r="I574">
        <f>d11B!I576</f>
        <v>7.9208537182062971E-2</v>
      </c>
      <c r="J574">
        <f>d11B!J576</f>
        <v>7.9208537182062971E-2</v>
      </c>
      <c r="K574">
        <f>d11B!K576</f>
        <v>518.41379999999992</v>
      </c>
      <c r="L574">
        <f>d11B!L576</f>
        <v>231.93580000000009</v>
      </c>
      <c r="M574">
        <f>d11B!M576</f>
        <v>162.2041999999999</v>
      </c>
      <c r="N574" t="b">
        <f>d11B!N576</f>
        <v>1</v>
      </c>
      <c r="O574" t="b">
        <f>d11B!O576</f>
        <v>0</v>
      </c>
      <c r="P574" t="str">
        <f>d11B!P576</f>
        <v>NA</v>
      </c>
      <c r="Q574" t="str">
        <f>d11B!Q576</f>
        <v>NA</v>
      </c>
      <c r="R574" t="b">
        <f>d11B!R576</f>
        <v>0</v>
      </c>
      <c r="S574" t="str">
        <f>d11B!S576</f>
        <v>NA</v>
      </c>
      <c r="T574" t="b">
        <f>d11B!T576</f>
        <v>1</v>
      </c>
      <c r="U574" t="b">
        <f>d11B!U576</f>
        <v>0</v>
      </c>
      <c r="V574" t="str">
        <f>d11B!V576</f>
        <v>NA</v>
      </c>
      <c r="W574" t="str">
        <f>d11B!W576</f>
        <v>NA</v>
      </c>
      <c r="X574" t="b">
        <f>d11B!X576</f>
        <v>0</v>
      </c>
      <c r="Y574" t="str">
        <f>d11B!Y576</f>
        <v>added age uncertainties based on power fit on LR04 uncertainties</v>
      </c>
      <c r="Z574">
        <f>d11B!Z574</f>
        <v>761</v>
      </c>
    </row>
    <row r="575" spans="1:26">
      <c r="A575" t="str">
        <f>d11B!A577</f>
        <v>boron isotopes</v>
      </c>
      <c r="B575" t="str">
        <f>d11B!B577</f>
        <v>Sosdian</v>
      </c>
      <c r="C575">
        <f>d11B!C577</f>
        <v>2018</v>
      </c>
      <c r="D575" t="str">
        <f>d11B!D577</f>
        <v>10.1016/j.epsl.2018.06.017</v>
      </c>
      <c r="E575">
        <f>d11B!E577</f>
        <v>15771.723999999998</v>
      </c>
      <c r="F575">
        <f>d11B!F577</f>
        <v>79.342726426852039</v>
      </c>
      <c r="G575">
        <f>d11B!G577</f>
        <v>79.342726426852039</v>
      </c>
      <c r="H575">
        <f>d11B!H577</f>
        <v>15.771723999999999</v>
      </c>
      <c r="I575">
        <f>d11B!I577</f>
        <v>7.9342726426852042E-2</v>
      </c>
      <c r="J575">
        <f>d11B!J577</f>
        <v>7.9342726426852042E-2</v>
      </c>
      <c r="K575">
        <f>d11B!K577</f>
        <v>462.233</v>
      </c>
      <c r="L575">
        <f>d11B!L577</f>
        <v>205.01749999999998</v>
      </c>
      <c r="M575">
        <f>d11B!M577</f>
        <v>142.58440000000002</v>
      </c>
      <c r="N575" t="b">
        <f>d11B!N577</f>
        <v>1</v>
      </c>
      <c r="O575" t="b">
        <f>d11B!O577</f>
        <v>0</v>
      </c>
      <c r="P575" t="str">
        <f>d11B!P577</f>
        <v>NA</v>
      </c>
      <c r="Q575" t="str">
        <f>d11B!Q577</f>
        <v>NA</v>
      </c>
      <c r="R575" t="b">
        <f>d11B!R577</f>
        <v>0</v>
      </c>
      <c r="S575" t="str">
        <f>d11B!S577</f>
        <v>NA</v>
      </c>
      <c r="T575" t="b">
        <f>d11B!T577</f>
        <v>1</v>
      </c>
      <c r="U575" t="b">
        <f>d11B!U577</f>
        <v>0</v>
      </c>
      <c r="V575" t="str">
        <f>d11B!V577</f>
        <v>NA</v>
      </c>
      <c r="W575" t="str">
        <f>d11B!W577</f>
        <v>NA</v>
      </c>
      <c r="X575" t="b">
        <f>d11B!X577</f>
        <v>0</v>
      </c>
      <c r="Y575" t="str">
        <f>d11B!Y577</f>
        <v>added age uncertainties based on power fit on LR04 uncertainties</v>
      </c>
      <c r="Z575">
        <f>d11B!Z575</f>
        <v>761</v>
      </c>
    </row>
    <row r="576" spans="1:26">
      <c r="A576" t="str">
        <f>d11B!A578</f>
        <v>boron isotopes</v>
      </c>
      <c r="B576" t="str">
        <f>d11B!B578</f>
        <v>Sosdian</v>
      </c>
      <c r="C576">
        <f>d11B!C578</f>
        <v>2018</v>
      </c>
      <c r="D576" t="str">
        <f>d11B!D578</f>
        <v>10.1016/j.epsl.2018.06.017</v>
      </c>
      <c r="E576">
        <f>d11B!E578</f>
        <v>15813.919</v>
      </c>
      <c r="F576">
        <f>d11B!F578</f>
        <v>79.543987056832549</v>
      </c>
      <c r="G576">
        <f>d11B!G578</f>
        <v>79.543987056832549</v>
      </c>
      <c r="H576">
        <f>d11B!H578</f>
        <v>15.813919</v>
      </c>
      <c r="I576">
        <f>d11B!I578</f>
        <v>7.9543987056832549E-2</v>
      </c>
      <c r="J576">
        <f>d11B!J578</f>
        <v>7.9543987056832549E-2</v>
      </c>
      <c r="K576">
        <f>d11B!K578</f>
        <v>452.3168</v>
      </c>
      <c r="L576">
        <f>d11B!L578</f>
        <v>216.97779999999995</v>
      </c>
      <c r="M576">
        <f>d11B!M578</f>
        <v>148.11369999999999</v>
      </c>
      <c r="N576" t="b">
        <f>d11B!N578</f>
        <v>1</v>
      </c>
      <c r="O576" t="b">
        <f>d11B!O578</f>
        <v>0</v>
      </c>
      <c r="P576" t="str">
        <f>d11B!P578</f>
        <v>NA</v>
      </c>
      <c r="Q576" t="str">
        <f>d11B!Q578</f>
        <v>NA</v>
      </c>
      <c r="R576" t="b">
        <f>d11B!R578</f>
        <v>0</v>
      </c>
      <c r="S576" t="str">
        <f>d11B!S578</f>
        <v>NA</v>
      </c>
      <c r="T576" t="b">
        <f>d11B!T578</f>
        <v>1</v>
      </c>
      <c r="U576" t="b">
        <f>d11B!U578</f>
        <v>0</v>
      </c>
      <c r="V576" t="str">
        <f>d11B!V578</f>
        <v>NA</v>
      </c>
      <c r="W576" t="str">
        <f>d11B!W578</f>
        <v>NA</v>
      </c>
      <c r="X576" t="b">
        <f>d11B!X578</f>
        <v>0</v>
      </c>
      <c r="Y576" t="str">
        <f>d11B!Y578</f>
        <v>added age uncertainties based on power fit on LR04 uncertainties</v>
      </c>
      <c r="Z576">
        <f>d11B!Z576</f>
        <v>761</v>
      </c>
    </row>
    <row r="577" spans="1:26">
      <c r="A577" t="str">
        <f>d11B!A579</f>
        <v>boron isotopes</v>
      </c>
      <c r="B577" t="str">
        <f>d11B!B579</f>
        <v>Sosdian</v>
      </c>
      <c r="C577">
        <f>d11B!C579</f>
        <v>2018</v>
      </c>
      <c r="D577" t="str">
        <f>d11B!D579</f>
        <v>10.1016/j.epsl.2018.06.017</v>
      </c>
      <c r="E577">
        <f>d11B!E579</f>
        <v>15842.048999999997</v>
      </c>
      <c r="F577">
        <f>d11B!F579</f>
        <v>79.67814535250676</v>
      </c>
      <c r="G577">
        <f>d11B!G579</f>
        <v>79.67814535250676</v>
      </c>
      <c r="H577">
        <f>d11B!H579</f>
        <v>15.842048999999998</v>
      </c>
      <c r="I577">
        <f>d11B!I579</f>
        <v>7.9678145352506766E-2</v>
      </c>
      <c r="J577">
        <f>d11B!J579</f>
        <v>7.9678145352506766E-2</v>
      </c>
      <c r="K577">
        <f>d11B!K579</f>
        <v>751.43360000000007</v>
      </c>
      <c r="L577">
        <f>d11B!L579</f>
        <v>644.02739999999994</v>
      </c>
      <c r="M577">
        <f>d11B!M579</f>
        <v>283.79210000000006</v>
      </c>
      <c r="N577" t="b">
        <f>d11B!N579</f>
        <v>1</v>
      </c>
      <c r="O577" t="b">
        <f>d11B!O579</f>
        <v>0</v>
      </c>
      <c r="P577" t="str">
        <f>d11B!P579</f>
        <v>NA</v>
      </c>
      <c r="Q577" t="str">
        <f>d11B!Q579</f>
        <v>NA</v>
      </c>
      <c r="R577" t="b">
        <f>d11B!R579</f>
        <v>0</v>
      </c>
      <c r="S577" t="str">
        <f>d11B!S579</f>
        <v>NA</v>
      </c>
      <c r="T577" t="b">
        <f>d11B!T579</f>
        <v>1</v>
      </c>
      <c r="U577" t="b">
        <f>d11B!U579</f>
        <v>0</v>
      </c>
      <c r="V577" t="str">
        <f>d11B!V579</f>
        <v>NA</v>
      </c>
      <c r="W577" t="str">
        <f>d11B!W579</f>
        <v>NA</v>
      </c>
      <c r="X577" t="b">
        <f>d11B!X579</f>
        <v>0</v>
      </c>
      <c r="Y577" t="str">
        <f>d11B!Y579</f>
        <v>added age uncertainties based on power fit on LR04 uncertainties</v>
      </c>
      <c r="Z577">
        <f>d11B!Z577</f>
        <v>761</v>
      </c>
    </row>
    <row r="578" spans="1:26">
      <c r="A578" t="str">
        <f>d11B!A580</f>
        <v>boron isotopes</v>
      </c>
      <c r="B578" t="str">
        <f>d11B!B580</f>
        <v>Sosdian</v>
      </c>
      <c r="C578">
        <f>d11B!C580</f>
        <v>2018</v>
      </c>
      <c r="D578" t="str">
        <f>d11B!D580</f>
        <v>10.1016/j.epsl.2018.06.017</v>
      </c>
      <c r="E578">
        <f>d11B!E580</f>
        <v>15884.244000000001</v>
      </c>
      <c r="F578">
        <f>d11B!F580</f>
        <v>79.879359667266854</v>
      </c>
      <c r="G578">
        <f>d11B!G580</f>
        <v>79.879359667266854</v>
      </c>
      <c r="H578">
        <f>d11B!H580</f>
        <v>15.884244000000001</v>
      </c>
      <c r="I578">
        <f>d11B!I580</f>
        <v>7.987935966726685E-2</v>
      </c>
      <c r="J578">
        <f>d11B!J580</f>
        <v>7.987935966726685E-2</v>
      </c>
      <c r="K578">
        <f>d11B!K580</f>
        <v>455.88260000000002</v>
      </c>
      <c r="L578">
        <f>d11B!L580</f>
        <v>217.05059999999992</v>
      </c>
      <c r="M578">
        <f>d11B!M580</f>
        <v>147.56010000000003</v>
      </c>
      <c r="N578" t="b">
        <f>d11B!N580</f>
        <v>1</v>
      </c>
      <c r="O578" t="b">
        <f>d11B!O580</f>
        <v>0</v>
      </c>
      <c r="P578" t="str">
        <f>d11B!P580</f>
        <v>NA</v>
      </c>
      <c r="Q578" t="str">
        <f>d11B!Q580</f>
        <v>NA</v>
      </c>
      <c r="R578" t="b">
        <f>d11B!R580</f>
        <v>0</v>
      </c>
      <c r="S578" t="str">
        <f>d11B!S580</f>
        <v>NA</v>
      </c>
      <c r="T578" t="b">
        <f>d11B!T580</f>
        <v>1</v>
      </c>
      <c r="U578" t="b">
        <f>d11B!U580</f>
        <v>0</v>
      </c>
      <c r="V578" t="str">
        <f>d11B!V580</f>
        <v>NA</v>
      </c>
      <c r="W578" t="str">
        <f>d11B!W580</f>
        <v>NA</v>
      </c>
      <c r="X578" t="b">
        <f>d11B!X580</f>
        <v>0</v>
      </c>
      <c r="Y578" t="str">
        <f>d11B!Y580</f>
        <v>added age uncertainties based on power fit on LR04 uncertainties</v>
      </c>
      <c r="Z578">
        <f>d11B!Z578</f>
        <v>761</v>
      </c>
    </row>
    <row r="579" spans="1:26">
      <c r="A579" t="str">
        <f>d11B!A581</f>
        <v>boron isotopes</v>
      </c>
      <c r="B579" t="str">
        <f>d11B!B581</f>
        <v>Sosdian</v>
      </c>
      <c r="C579">
        <f>d11B!C581</f>
        <v>2018</v>
      </c>
      <c r="D579" t="str">
        <f>d11B!D581</f>
        <v>10.1016/j.epsl.2018.06.017</v>
      </c>
      <c r="E579">
        <f>d11B!E581</f>
        <v>15898.308999999999</v>
      </c>
      <c r="F579">
        <f>d11B!F581</f>
        <v>79.946424949349549</v>
      </c>
      <c r="G579">
        <f>d11B!G581</f>
        <v>79.946424949349549</v>
      </c>
      <c r="H579">
        <f>d11B!H581</f>
        <v>15.898308999999999</v>
      </c>
      <c r="I579">
        <f>d11B!I581</f>
        <v>7.9946424949349545E-2</v>
      </c>
      <c r="J579">
        <f>d11B!J581</f>
        <v>7.9946424949349545E-2</v>
      </c>
      <c r="K579">
        <f>d11B!K581</f>
        <v>483.59030000000001</v>
      </c>
      <c r="L579">
        <f>d11B!L581</f>
        <v>240.48629999999997</v>
      </c>
      <c r="M579">
        <f>d11B!M581</f>
        <v>157.33460000000002</v>
      </c>
      <c r="N579" t="b">
        <f>d11B!N581</f>
        <v>1</v>
      </c>
      <c r="O579" t="b">
        <f>d11B!O581</f>
        <v>0</v>
      </c>
      <c r="P579" t="str">
        <f>d11B!P581</f>
        <v>NA</v>
      </c>
      <c r="Q579" t="str">
        <f>d11B!Q581</f>
        <v>NA</v>
      </c>
      <c r="R579" t="b">
        <f>d11B!R581</f>
        <v>0</v>
      </c>
      <c r="S579" t="str">
        <f>d11B!S581</f>
        <v>NA</v>
      </c>
      <c r="T579" t="b">
        <f>d11B!T581</f>
        <v>1</v>
      </c>
      <c r="U579" t="b">
        <f>d11B!U581</f>
        <v>0</v>
      </c>
      <c r="V579" t="str">
        <f>d11B!V581</f>
        <v>NA</v>
      </c>
      <c r="W579" t="str">
        <f>d11B!W581</f>
        <v>NA</v>
      </c>
      <c r="X579" t="b">
        <f>d11B!X581</f>
        <v>0</v>
      </c>
      <c r="Y579" t="str">
        <f>d11B!Y581</f>
        <v>added age uncertainties based on power fit on LR04 uncertainties</v>
      </c>
      <c r="Z579">
        <f>d11B!Z579</f>
        <v>761</v>
      </c>
    </row>
    <row r="580" spans="1:26">
      <c r="A580" t="str">
        <f>d11B!A582</f>
        <v>boron isotopes</v>
      </c>
      <c r="B580" t="str">
        <f>d11B!B582</f>
        <v>Sosdian</v>
      </c>
      <c r="C580">
        <f>d11B!C582</f>
        <v>2018</v>
      </c>
      <c r="D580" t="str">
        <f>d11B!D582</f>
        <v>10.1016/j.epsl.2018.06.017</v>
      </c>
      <c r="E580">
        <f>d11B!E582</f>
        <v>15934.877999999999</v>
      </c>
      <c r="F580">
        <f>d11B!F582</f>
        <v>80.120780306801507</v>
      </c>
      <c r="G580">
        <f>d11B!G582</f>
        <v>80.120780306801507</v>
      </c>
      <c r="H580">
        <f>d11B!H582</f>
        <v>15.934877999999999</v>
      </c>
      <c r="I580">
        <f>d11B!I582</f>
        <v>8.0120780306801503E-2</v>
      </c>
      <c r="J580">
        <f>d11B!J582</f>
        <v>8.0120780306801503E-2</v>
      </c>
      <c r="K580">
        <f>d11B!K582</f>
        <v>787.40959999999995</v>
      </c>
      <c r="L580">
        <f>d11B!L582</f>
        <v>507.97340000000008</v>
      </c>
      <c r="M580">
        <f>d11B!M582</f>
        <v>275.95129999999995</v>
      </c>
      <c r="N580" t="b">
        <f>d11B!N582</f>
        <v>1</v>
      </c>
      <c r="O580" t="b">
        <f>d11B!O582</f>
        <v>0</v>
      </c>
      <c r="P580" t="str">
        <f>d11B!P582</f>
        <v>NA</v>
      </c>
      <c r="Q580" t="str">
        <f>d11B!Q582</f>
        <v>NA</v>
      </c>
      <c r="R580" t="b">
        <f>d11B!R582</f>
        <v>0</v>
      </c>
      <c r="S580" t="str">
        <f>d11B!S582</f>
        <v>NA</v>
      </c>
      <c r="T580" t="b">
        <f>d11B!T582</f>
        <v>1</v>
      </c>
      <c r="U580" t="b">
        <f>d11B!U582</f>
        <v>0</v>
      </c>
      <c r="V580" t="str">
        <f>d11B!V582</f>
        <v>NA</v>
      </c>
      <c r="W580" t="str">
        <f>d11B!W582</f>
        <v>NA</v>
      </c>
      <c r="X580" t="b">
        <f>d11B!X582</f>
        <v>0</v>
      </c>
      <c r="Y580" t="str">
        <f>d11B!Y582</f>
        <v>added age uncertainties based on power fit on LR04 uncertainties</v>
      </c>
      <c r="Z580">
        <f>d11B!Z580</f>
        <v>761</v>
      </c>
    </row>
    <row r="581" spans="1:26">
      <c r="A581" t="str">
        <f>d11B!A583</f>
        <v>boron isotopes</v>
      </c>
      <c r="B581" t="str">
        <f>d11B!B583</f>
        <v>Sosdian</v>
      </c>
      <c r="C581">
        <f>d11B!C583</f>
        <v>2018</v>
      </c>
      <c r="D581" t="str">
        <f>d11B!D583</f>
        <v>10.1016/j.epsl.2018.06.017</v>
      </c>
      <c r="E581">
        <f>d11B!E583</f>
        <v>15968.634</v>
      </c>
      <c r="F581">
        <f>d11B!F583</f>
        <v>80.281705317172765</v>
      </c>
      <c r="G581">
        <f>d11B!G583</f>
        <v>80.281705317172765</v>
      </c>
      <c r="H581">
        <f>d11B!H583</f>
        <v>15.968634</v>
      </c>
      <c r="I581">
        <f>d11B!I583</f>
        <v>8.0281705317172769E-2</v>
      </c>
      <c r="J581">
        <f>d11B!J583</f>
        <v>8.0281705317172769E-2</v>
      </c>
      <c r="K581">
        <f>d11B!K583</f>
        <v>665.00120000000004</v>
      </c>
      <c r="L581">
        <f>d11B!L583</f>
        <v>355.80880000000002</v>
      </c>
      <c r="M581">
        <f>d11B!M583</f>
        <v>226.12680000000006</v>
      </c>
      <c r="N581" t="b">
        <f>d11B!N583</f>
        <v>1</v>
      </c>
      <c r="O581" t="b">
        <f>d11B!O583</f>
        <v>0</v>
      </c>
      <c r="P581" t="str">
        <f>d11B!P583</f>
        <v>NA</v>
      </c>
      <c r="Q581" t="str">
        <f>d11B!Q583</f>
        <v>NA</v>
      </c>
      <c r="R581" t="b">
        <f>d11B!R583</f>
        <v>0</v>
      </c>
      <c r="S581" t="str">
        <f>d11B!S583</f>
        <v>NA</v>
      </c>
      <c r="T581" t="b">
        <f>d11B!T583</f>
        <v>1</v>
      </c>
      <c r="U581" t="b">
        <f>d11B!U583</f>
        <v>0</v>
      </c>
      <c r="V581" t="str">
        <f>d11B!V583</f>
        <v>NA</v>
      </c>
      <c r="W581" t="str">
        <f>d11B!W583</f>
        <v>NA</v>
      </c>
      <c r="X581" t="b">
        <f>d11B!X583</f>
        <v>0</v>
      </c>
      <c r="Y581" t="str">
        <f>d11B!Y583</f>
        <v>added age uncertainties based on power fit on LR04 uncertainties</v>
      </c>
      <c r="Z581">
        <f>d11B!Z581</f>
        <v>761</v>
      </c>
    </row>
    <row r="582" spans="1:26">
      <c r="A582" t="str">
        <f>d11B!A584</f>
        <v>boron isotopes</v>
      </c>
      <c r="B582" t="str">
        <f>d11B!B584</f>
        <v>Sosdian</v>
      </c>
      <c r="C582">
        <f>d11B!C584</f>
        <v>2018</v>
      </c>
      <c r="D582" t="str">
        <f>d11B!D584</f>
        <v>10.1016/j.epsl.2018.06.017</v>
      </c>
      <c r="E582">
        <f>d11B!E584</f>
        <v>16011.514000000001</v>
      </c>
      <c r="F582">
        <f>d11B!F584</f>
        <v>80.486101778463265</v>
      </c>
      <c r="G582">
        <f>d11B!G584</f>
        <v>80.486101778463265</v>
      </c>
      <c r="H582">
        <f>d11B!H584</f>
        <v>16.011514000000002</v>
      </c>
      <c r="I582">
        <f>d11B!I584</f>
        <v>8.048610177846327E-2</v>
      </c>
      <c r="J582">
        <f>d11B!J584</f>
        <v>8.048610177846327E-2</v>
      </c>
      <c r="K582">
        <f>d11B!K584</f>
        <v>442.58929999999998</v>
      </c>
      <c r="L582">
        <f>d11B!L584</f>
        <v>180.7124</v>
      </c>
      <c r="M582">
        <f>d11B!M584</f>
        <v>136.37049999999999</v>
      </c>
      <c r="N582" t="b">
        <f>d11B!N584</f>
        <v>1</v>
      </c>
      <c r="O582" t="b">
        <f>d11B!O584</f>
        <v>0</v>
      </c>
      <c r="P582" t="str">
        <f>d11B!P584</f>
        <v>NA</v>
      </c>
      <c r="Q582" t="str">
        <f>d11B!Q584</f>
        <v>NA</v>
      </c>
      <c r="R582" t="b">
        <f>d11B!R584</f>
        <v>0</v>
      </c>
      <c r="S582" t="str">
        <f>d11B!S584</f>
        <v>NA</v>
      </c>
      <c r="T582" t="b">
        <f>d11B!T584</f>
        <v>1</v>
      </c>
      <c r="U582" t="b">
        <f>d11B!U584</f>
        <v>0</v>
      </c>
      <c r="V582" t="str">
        <f>d11B!V584</f>
        <v>NA</v>
      </c>
      <c r="W582" t="str">
        <f>d11B!W584</f>
        <v>NA</v>
      </c>
      <c r="X582" t="b">
        <f>d11B!X584</f>
        <v>0</v>
      </c>
      <c r="Y582" t="str">
        <f>d11B!Y584</f>
        <v>added age uncertainties based on power fit on LR04 uncertainties</v>
      </c>
      <c r="Z582">
        <f>d11B!Z582</f>
        <v>761</v>
      </c>
    </row>
    <row r="583" spans="1:26">
      <c r="A583" t="str">
        <f>d11B!A585</f>
        <v>boron isotopes</v>
      </c>
      <c r="B583" t="str">
        <f>d11B!B585</f>
        <v>Sosdian</v>
      </c>
      <c r="C583">
        <f>d11B!C585</f>
        <v>2018</v>
      </c>
      <c r="D583" t="str">
        <f>d11B!D585</f>
        <v>10.1016/j.epsl.2018.06.017</v>
      </c>
      <c r="E583">
        <f>d11B!E585</f>
        <v>16039.079999999998</v>
      </c>
      <c r="F583">
        <f>d11B!F585</f>
        <v>80.617485888249959</v>
      </c>
      <c r="G583">
        <f>d11B!G585</f>
        <v>80.617485888249959</v>
      </c>
      <c r="H583">
        <f>d11B!H585</f>
        <v>16.039079999999998</v>
      </c>
      <c r="I583">
        <f>d11B!I585</f>
        <v>8.0617485888249962E-2</v>
      </c>
      <c r="J583">
        <f>d11B!J585</f>
        <v>8.0617485888249962E-2</v>
      </c>
      <c r="K583">
        <f>d11B!K585</f>
        <v>449.13240000000002</v>
      </c>
      <c r="L583">
        <f>d11B!L585</f>
        <v>244.4862</v>
      </c>
      <c r="M583">
        <f>d11B!M585</f>
        <v>151.67930000000001</v>
      </c>
      <c r="N583" t="b">
        <f>d11B!N585</f>
        <v>1</v>
      </c>
      <c r="O583" t="b">
        <f>d11B!O585</f>
        <v>0</v>
      </c>
      <c r="P583" t="str">
        <f>d11B!P585</f>
        <v>NA</v>
      </c>
      <c r="Q583" t="str">
        <f>d11B!Q585</f>
        <v>NA</v>
      </c>
      <c r="R583" t="b">
        <f>d11B!R585</f>
        <v>0</v>
      </c>
      <c r="S583" t="str">
        <f>d11B!S585</f>
        <v>NA</v>
      </c>
      <c r="T583" t="b">
        <f>d11B!T585</f>
        <v>1</v>
      </c>
      <c r="U583" t="b">
        <f>d11B!U585</f>
        <v>0</v>
      </c>
      <c r="V583" t="str">
        <f>d11B!V585</f>
        <v>NA</v>
      </c>
      <c r="W583" t="str">
        <f>d11B!W585</f>
        <v>NA</v>
      </c>
      <c r="X583" t="b">
        <f>d11B!X585</f>
        <v>0</v>
      </c>
      <c r="Y583" t="str">
        <f>d11B!Y585</f>
        <v>added age uncertainties based on power fit on LR04 uncertainties</v>
      </c>
      <c r="Z583">
        <f>d11B!Z583</f>
        <v>761</v>
      </c>
    </row>
    <row r="584" spans="1:26">
      <c r="A584" t="str">
        <f>d11B!A586</f>
        <v>boron isotopes</v>
      </c>
      <c r="B584" t="str">
        <f>d11B!B586</f>
        <v>Sosdian</v>
      </c>
      <c r="C584">
        <f>d11B!C586</f>
        <v>2018</v>
      </c>
      <c r="D584" t="str">
        <f>d11B!D586</f>
        <v>10.1016/j.epsl.2018.06.017</v>
      </c>
      <c r="E584">
        <f>d11B!E586</f>
        <v>16042.839</v>
      </c>
      <c r="F584">
        <f>d11B!F586</f>
        <v>80.635400996529214</v>
      </c>
      <c r="G584">
        <f>d11B!G586</f>
        <v>80.635400996529214</v>
      </c>
      <c r="H584">
        <f>d11B!H586</f>
        <v>16.042839000000001</v>
      </c>
      <c r="I584">
        <f>d11B!I586</f>
        <v>8.0635400996529216E-2</v>
      </c>
      <c r="J584">
        <f>d11B!J586</f>
        <v>8.0635400996529216E-2</v>
      </c>
      <c r="K584">
        <f>d11B!K586</f>
        <v>492.34110000000004</v>
      </c>
      <c r="L584">
        <f>d11B!L586</f>
        <v>229.33469999999994</v>
      </c>
      <c r="M584">
        <f>d11B!M586</f>
        <v>156.03220000000005</v>
      </c>
      <c r="N584" t="b">
        <f>d11B!N586</f>
        <v>1</v>
      </c>
      <c r="O584" t="b">
        <f>d11B!O586</f>
        <v>0</v>
      </c>
      <c r="P584" t="str">
        <f>d11B!P586</f>
        <v>NA</v>
      </c>
      <c r="Q584" t="str">
        <f>d11B!Q586</f>
        <v>NA</v>
      </c>
      <c r="R584" t="b">
        <f>d11B!R586</f>
        <v>0</v>
      </c>
      <c r="S584" t="str">
        <f>d11B!S586</f>
        <v>NA</v>
      </c>
      <c r="T584" t="b">
        <f>d11B!T586</f>
        <v>1</v>
      </c>
      <c r="U584" t="b">
        <f>d11B!U586</f>
        <v>0</v>
      </c>
      <c r="V584" t="str">
        <f>d11B!V586</f>
        <v>NA</v>
      </c>
      <c r="W584" t="str">
        <f>d11B!W586</f>
        <v>NA</v>
      </c>
      <c r="X584" t="b">
        <f>d11B!X586</f>
        <v>0</v>
      </c>
      <c r="Y584" t="str">
        <f>d11B!Y586</f>
        <v>added age uncertainties based on power fit on LR04 uncertainties</v>
      </c>
      <c r="Z584">
        <f>d11B!Z584</f>
        <v>761</v>
      </c>
    </row>
    <row r="585" spans="1:26">
      <c r="A585" t="str">
        <f>d11B!A587</f>
        <v>boron isotopes</v>
      </c>
      <c r="B585" t="str">
        <f>d11B!B587</f>
        <v>Sosdian</v>
      </c>
      <c r="C585">
        <f>d11B!C587</f>
        <v>2018</v>
      </c>
      <c r="D585" t="str">
        <f>d11B!D587</f>
        <v>10.1016/j.epsl.2018.06.017</v>
      </c>
      <c r="E585">
        <f>d11B!E587</f>
        <v>16049.103999999999</v>
      </c>
      <c r="F585">
        <f>d11B!F587</f>
        <v>80.665259027156509</v>
      </c>
      <c r="G585">
        <f>d11B!G587</f>
        <v>80.665259027156509</v>
      </c>
      <c r="H585">
        <f>d11B!H587</f>
        <v>16.049104</v>
      </c>
      <c r="I585">
        <f>d11B!I587</f>
        <v>8.0665259027156502E-2</v>
      </c>
      <c r="J585">
        <f>d11B!J587</f>
        <v>8.0665259027156502E-2</v>
      </c>
      <c r="K585">
        <f>d11B!K587</f>
        <v>910.52719999999999</v>
      </c>
      <c r="L585">
        <f>d11B!L587</f>
        <v>617.50980000000004</v>
      </c>
      <c r="M585">
        <f>d11B!M587</f>
        <v>325.13210000000004</v>
      </c>
      <c r="N585" t="b">
        <f>d11B!N587</f>
        <v>1</v>
      </c>
      <c r="O585" t="b">
        <f>d11B!O587</f>
        <v>0</v>
      </c>
      <c r="P585" t="str">
        <f>d11B!P587</f>
        <v>NA</v>
      </c>
      <c r="Q585" t="str">
        <f>d11B!Q587</f>
        <v>NA</v>
      </c>
      <c r="R585" t="b">
        <f>d11B!R587</f>
        <v>0</v>
      </c>
      <c r="S585" t="str">
        <f>d11B!S587</f>
        <v>NA</v>
      </c>
      <c r="T585" t="b">
        <f>d11B!T587</f>
        <v>1</v>
      </c>
      <c r="U585" t="b">
        <f>d11B!U587</f>
        <v>0</v>
      </c>
      <c r="V585" t="str">
        <f>d11B!V587</f>
        <v>NA</v>
      </c>
      <c r="W585" t="str">
        <f>d11B!W587</f>
        <v>NA</v>
      </c>
      <c r="X585" t="b">
        <f>d11B!X587</f>
        <v>0</v>
      </c>
      <c r="Y585" t="str">
        <f>d11B!Y587</f>
        <v>added age uncertainties based on power fit on LR04 uncertainties</v>
      </c>
      <c r="Z585">
        <f>d11B!Z585</f>
        <v>761</v>
      </c>
    </row>
    <row r="586" spans="1:26">
      <c r="A586" t="str">
        <f>d11B!A588</f>
        <v>boron isotopes</v>
      </c>
      <c r="B586" t="str">
        <f>d11B!B588</f>
        <v>Sosdian</v>
      </c>
      <c r="C586">
        <f>d11B!C588</f>
        <v>2018</v>
      </c>
      <c r="D586" t="str">
        <f>d11B!D588</f>
        <v>10.1016/j.epsl.2018.06.017</v>
      </c>
      <c r="E586">
        <f>d11B!E588</f>
        <v>16055.368999999999</v>
      </c>
      <c r="F586">
        <f>d11B!F588</f>
        <v>80.695116454034206</v>
      </c>
      <c r="G586">
        <f>d11B!G588</f>
        <v>80.695116454034206</v>
      </c>
      <c r="H586">
        <f>d11B!H588</f>
        <v>16.055368999999999</v>
      </c>
      <c r="I586">
        <f>d11B!I588</f>
        <v>8.069511645403421E-2</v>
      </c>
      <c r="J586">
        <f>d11B!J588</f>
        <v>8.069511645403421E-2</v>
      </c>
      <c r="K586">
        <f>d11B!K588</f>
        <v>501.14829999999995</v>
      </c>
      <c r="L586">
        <f>d11B!L588</f>
        <v>225.85660000000007</v>
      </c>
      <c r="M586">
        <f>d11B!M588</f>
        <v>155.82419999999991</v>
      </c>
      <c r="N586" t="b">
        <f>d11B!N588</f>
        <v>1</v>
      </c>
      <c r="O586" t="b">
        <f>d11B!O588</f>
        <v>0</v>
      </c>
      <c r="P586" t="str">
        <f>d11B!P588</f>
        <v>NA</v>
      </c>
      <c r="Q586" t="str">
        <f>d11B!Q588</f>
        <v>NA</v>
      </c>
      <c r="R586" t="b">
        <f>d11B!R588</f>
        <v>0</v>
      </c>
      <c r="S586" t="str">
        <f>d11B!S588</f>
        <v>NA</v>
      </c>
      <c r="T586" t="b">
        <f>d11B!T588</f>
        <v>1</v>
      </c>
      <c r="U586" t="b">
        <f>d11B!U588</f>
        <v>0</v>
      </c>
      <c r="V586" t="str">
        <f>d11B!V588</f>
        <v>NA</v>
      </c>
      <c r="W586" t="str">
        <f>d11B!W588</f>
        <v>NA</v>
      </c>
      <c r="X586" t="b">
        <f>d11B!X588</f>
        <v>0</v>
      </c>
      <c r="Y586" t="str">
        <f>d11B!Y588</f>
        <v>added age uncertainties based on power fit on LR04 uncertainties</v>
      </c>
      <c r="Z586">
        <f>d11B!Z586</f>
        <v>761</v>
      </c>
    </row>
    <row r="587" spans="1:26">
      <c r="A587" t="str">
        <f>d11B!A589</f>
        <v>boron isotopes</v>
      </c>
      <c r="B587" t="str">
        <f>d11B!B589</f>
        <v>Sosdian</v>
      </c>
      <c r="C587">
        <f>d11B!C589</f>
        <v>2018</v>
      </c>
      <c r="D587" t="str">
        <f>d11B!D589</f>
        <v>10.1016/j.epsl.2018.06.017</v>
      </c>
      <c r="E587">
        <f>d11B!E589</f>
        <v>16086.694000000001</v>
      </c>
      <c r="F587">
        <f>d11B!F589</f>
        <v>80.844394540845059</v>
      </c>
      <c r="G587">
        <f>d11B!G589</f>
        <v>80.844394540845059</v>
      </c>
      <c r="H587">
        <f>d11B!H589</f>
        <v>16.086694000000001</v>
      </c>
      <c r="I587">
        <f>d11B!I589</f>
        <v>8.0844394540845063E-2</v>
      </c>
      <c r="J587">
        <f>d11B!J589</f>
        <v>8.0844394540845063E-2</v>
      </c>
      <c r="K587">
        <f>d11B!K589</f>
        <v>454.34980000000002</v>
      </c>
      <c r="L587">
        <f>d11B!L589</f>
        <v>195.40709999999996</v>
      </c>
      <c r="M587">
        <f>d11B!M589</f>
        <v>140.73880000000003</v>
      </c>
      <c r="N587" t="b">
        <f>d11B!N589</f>
        <v>1</v>
      </c>
      <c r="O587" t="b">
        <f>d11B!O589</f>
        <v>0</v>
      </c>
      <c r="P587" t="str">
        <f>d11B!P589</f>
        <v>NA</v>
      </c>
      <c r="Q587" t="str">
        <f>d11B!Q589</f>
        <v>NA</v>
      </c>
      <c r="R587" t="b">
        <f>d11B!R589</f>
        <v>0</v>
      </c>
      <c r="S587" t="str">
        <f>d11B!S589</f>
        <v>NA</v>
      </c>
      <c r="T587" t="b">
        <f>d11B!T589</f>
        <v>1</v>
      </c>
      <c r="U587" t="b">
        <f>d11B!U589</f>
        <v>0</v>
      </c>
      <c r="V587" t="str">
        <f>d11B!V589</f>
        <v>NA</v>
      </c>
      <c r="W587" t="str">
        <f>d11B!W589</f>
        <v>NA</v>
      </c>
      <c r="X587" t="b">
        <f>d11B!X589</f>
        <v>0</v>
      </c>
      <c r="Y587" t="str">
        <f>d11B!Y589</f>
        <v>added age uncertainties based on power fit on LR04 uncertainties</v>
      </c>
      <c r="Z587">
        <f>d11B!Z587</f>
        <v>761</v>
      </c>
    </row>
    <row r="588" spans="1:26">
      <c r="A588" t="str">
        <f>d11B!A590</f>
        <v>boron isotopes</v>
      </c>
      <c r="B588" t="str">
        <f>d11B!B590</f>
        <v>Sosdian</v>
      </c>
      <c r="C588">
        <f>d11B!C590</f>
        <v>2018</v>
      </c>
      <c r="D588" t="str">
        <f>d11B!D590</f>
        <v>10.1016/j.epsl.2018.06.017</v>
      </c>
      <c r="E588">
        <f>d11B!E590</f>
        <v>16111.754000000001</v>
      </c>
      <c r="F588">
        <f>d11B!F590</f>
        <v>80.963806168023424</v>
      </c>
      <c r="G588">
        <f>d11B!G590</f>
        <v>80.963806168023424</v>
      </c>
      <c r="H588">
        <f>d11B!H590</f>
        <v>16.111754000000001</v>
      </c>
      <c r="I588">
        <f>d11B!I590</f>
        <v>8.0963806168023428E-2</v>
      </c>
      <c r="J588">
        <f>d11B!J590</f>
        <v>8.0963806168023428E-2</v>
      </c>
      <c r="K588">
        <f>d11B!K590</f>
        <v>612.19560000000001</v>
      </c>
      <c r="L588">
        <f>d11B!L590</f>
        <v>350.92560000000003</v>
      </c>
      <c r="M588">
        <f>d11B!M590</f>
        <v>209.15660000000003</v>
      </c>
      <c r="N588" t="b">
        <f>d11B!N590</f>
        <v>1</v>
      </c>
      <c r="O588" t="b">
        <f>d11B!O590</f>
        <v>0</v>
      </c>
      <c r="P588" t="str">
        <f>d11B!P590</f>
        <v>NA</v>
      </c>
      <c r="Q588" t="str">
        <f>d11B!Q590</f>
        <v>NA</v>
      </c>
      <c r="R588" t="b">
        <f>d11B!R590</f>
        <v>0</v>
      </c>
      <c r="S588" t="str">
        <f>d11B!S590</f>
        <v>NA</v>
      </c>
      <c r="T588" t="b">
        <f>d11B!T590</f>
        <v>1</v>
      </c>
      <c r="U588" t="b">
        <f>d11B!U590</f>
        <v>0</v>
      </c>
      <c r="V588" t="str">
        <f>d11B!V590</f>
        <v>NA</v>
      </c>
      <c r="W588" t="str">
        <f>d11B!W590</f>
        <v>NA</v>
      </c>
      <c r="X588" t="b">
        <f>d11B!X590</f>
        <v>0</v>
      </c>
      <c r="Y588" t="str">
        <f>d11B!Y590</f>
        <v>added age uncertainties based on power fit on LR04 uncertainties</v>
      </c>
      <c r="Z588">
        <f>d11B!Z588</f>
        <v>761</v>
      </c>
    </row>
    <row r="589" spans="1:26">
      <c r="A589" t="str">
        <f>d11B!A591</f>
        <v>boron isotopes</v>
      </c>
      <c r="B589" t="str">
        <f>d11B!B591</f>
        <v>Sosdian</v>
      </c>
      <c r="C589">
        <f>d11B!C591</f>
        <v>2018</v>
      </c>
      <c r="D589" t="str">
        <f>d11B!D591</f>
        <v>10.1016/j.epsl.2018.06.017</v>
      </c>
      <c r="E589">
        <f>d11B!E591</f>
        <v>16124.284</v>
      </c>
      <c r="F589">
        <f>d11B!F591</f>
        <v>81.02350837294486</v>
      </c>
      <c r="G589">
        <f>d11B!G591</f>
        <v>81.02350837294486</v>
      </c>
      <c r="H589">
        <f>d11B!H591</f>
        <v>16.124283999999999</v>
      </c>
      <c r="I589">
        <f>d11B!I591</f>
        <v>8.1023508372944864E-2</v>
      </c>
      <c r="J589">
        <f>d11B!J591</f>
        <v>8.1023508372944864E-2</v>
      </c>
      <c r="K589">
        <f>d11B!K591</f>
        <v>481.45170000000002</v>
      </c>
      <c r="L589">
        <f>d11B!L591</f>
        <v>209.26040000000006</v>
      </c>
      <c r="M589">
        <f>d11B!M591</f>
        <v>149.79899999999998</v>
      </c>
      <c r="N589" t="b">
        <f>d11B!N591</f>
        <v>1</v>
      </c>
      <c r="O589" t="b">
        <f>d11B!O591</f>
        <v>0</v>
      </c>
      <c r="P589" t="str">
        <f>d11B!P591</f>
        <v>NA</v>
      </c>
      <c r="Q589" t="str">
        <f>d11B!Q591</f>
        <v>NA</v>
      </c>
      <c r="R589" t="b">
        <f>d11B!R591</f>
        <v>0</v>
      </c>
      <c r="S589" t="str">
        <f>d11B!S591</f>
        <v>NA</v>
      </c>
      <c r="T589" t="b">
        <f>d11B!T591</f>
        <v>1</v>
      </c>
      <c r="U589" t="b">
        <f>d11B!U591</f>
        <v>0</v>
      </c>
      <c r="V589" t="str">
        <f>d11B!V591</f>
        <v>NA</v>
      </c>
      <c r="W589" t="str">
        <f>d11B!W591</f>
        <v>NA</v>
      </c>
      <c r="X589" t="b">
        <f>d11B!X591</f>
        <v>0</v>
      </c>
      <c r="Y589" t="str">
        <f>d11B!Y591</f>
        <v>added age uncertainties based on power fit on LR04 uncertainties</v>
      </c>
      <c r="Z589">
        <f>d11B!Z589</f>
        <v>761</v>
      </c>
    </row>
    <row r="590" spans="1:26">
      <c r="A590" t="str">
        <f>d11B!A592</f>
        <v>boron isotopes</v>
      </c>
      <c r="B590" t="str">
        <f>d11B!B592</f>
        <v>Sosdian</v>
      </c>
      <c r="C590">
        <f>d11B!C592</f>
        <v>2018</v>
      </c>
      <c r="D590" t="str">
        <f>d11B!D592</f>
        <v>10.1016/j.epsl.2018.06.017</v>
      </c>
      <c r="E590">
        <f>d11B!E592</f>
        <v>16136.814</v>
      </c>
      <c r="F590">
        <f>d11B!F592</f>
        <v>81.083208174709611</v>
      </c>
      <c r="G590">
        <f>d11B!G592</f>
        <v>81.083208174709611</v>
      </c>
      <c r="H590">
        <f>d11B!H592</f>
        <v>16.136814000000001</v>
      </c>
      <c r="I590">
        <f>d11B!I592</f>
        <v>8.1083208174709612E-2</v>
      </c>
      <c r="J590">
        <f>d11B!J592</f>
        <v>8.1083208174709612E-2</v>
      </c>
      <c r="K590">
        <f>d11B!K592</f>
        <v>423.6164</v>
      </c>
      <c r="L590">
        <f>d11B!L592</f>
        <v>188.33949999999993</v>
      </c>
      <c r="M590">
        <f>d11B!M592</f>
        <v>130.71160000000003</v>
      </c>
      <c r="N590" t="b">
        <f>d11B!N592</f>
        <v>1</v>
      </c>
      <c r="O590" t="b">
        <f>d11B!O592</f>
        <v>0</v>
      </c>
      <c r="P590" t="str">
        <f>d11B!P592</f>
        <v>NA</v>
      </c>
      <c r="Q590" t="str">
        <f>d11B!Q592</f>
        <v>NA</v>
      </c>
      <c r="R590" t="b">
        <f>d11B!R592</f>
        <v>0</v>
      </c>
      <c r="S590" t="str">
        <f>d11B!S592</f>
        <v>NA</v>
      </c>
      <c r="T590" t="b">
        <f>d11B!T592</f>
        <v>1</v>
      </c>
      <c r="U590" t="b">
        <f>d11B!U592</f>
        <v>0</v>
      </c>
      <c r="V590" t="str">
        <f>d11B!V592</f>
        <v>NA</v>
      </c>
      <c r="W590" t="str">
        <f>d11B!W592</f>
        <v>NA</v>
      </c>
      <c r="X590" t="b">
        <f>d11B!X592</f>
        <v>0</v>
      </c>
      <c r="Y590" t="str">
        <f>d11B!Y592</f>
        <v>added age uncertainties based on power fit on LR04 uncertainties</v>
      </c>
      <c r="Z590">
        <f>d11B!Z590</f>
        <v>761</v>
      </c>
    </row>
    <row r="591" spans="1:26">
      <c r="A591" t="str">
        <f>d11B!A593</f>
        <v>boron isotopes</v>
      </c>
      <c r="B591" t="str">
        <f>d11B!B593</f>
        <v>Sosdian</v>
      </c>
      <c r="C591">
        <f>d11B!C593</f>
        <v>2018</v>
      </c>
      <c r="D591" t="str">
        <f>d11B!D593</f>
        <v>10.1016/j.epsl.2018.06.017</v>
      </c>
      <c r="E591">
        <f>d11B!E593</f>
        <v>16149.343999999999</v>
      </c>
      <c r="F591">
        <f>d11B!F593</f>
        <v>81.142905575280309</v>
      </c>
      <c r="G591">
        <f>d11B!G593</f>
        <v>81.142905575280309</v>
      </c>
      <c r="H591">
        <f>d11B!H593</f>
        <v>16.149343999999999</v>
      </c>
      <c r="I591">
        <f>d11B!I593</f>
        <v>8.1142905575280311E-2</v>
      </c>
      <c r="J591">
        <f>d11B!J593</f>
        <v>8.1142905575280311E-2</v>
      </c>
      <c r="K591">
        <f>d11B!K593</f>
        <v>370.7516</v>
      </c>
      <c r="L591">
        <f>d11B!L593</f>
        <v>166.73129999999998</v>
      </c>
      <c r="M591">
        <f>d11B!M593</f>
        <v>116.83849999999998</v>
      </c>
      <c r="N591" t="b">
        <f>d11B!N593</f>
        <v>1</v>
      </c>
      <c r="O591" t="b">
        <f>d11B!O593</f>
        <v>0</v>
      </c>
      <c r="P591" t="str">
        <f>d11B!P593</f>
        <v>NA</v>
      </c>
      <c r="Q591" t="str">
        <f>d11B!Q593</f>
        <v>NA</v>
      </c>
      <c r="R591" t="b">
        <f>d11B!R593</f>
        <v>0</v>
      </c>
      <c r="S591" t="str">
        <f>d11B!S593</f>
        <v>NA</v>
      </c>
      <c r="T591" t="b">
        <f>d11B!T593</f>
        <v>1</v>
      </c>
      <c r="U591" t="b">
        <f>d11B!U593</f>
        <v>0</v>
      </c>
      <c r="V591" t="str">
        <f>d11B!V593</f>
        <v>NA</v>
      </c>
      <c r="W591" t="str">
        <f>d11B!W593</f>
        <v>NA</v>
      </c>
      <c r="X591" t="b">
        <f>d11B!X593</f>
        <v>0</v>
      </c>
      <c r="Y591" t="str">
        <f>d11B!Y593</f>
        <v>added age uncertainties based on power fit on LR04 uncertainties</v>
      </c>
      <c r="Z591">
        <f>d11B!Z591</f>
        <v>761</v>
      </c>
    </row>
    <row r="592" spans="1:26">
      <c r="A592" t="str">
        <f>d11B!A594</f>
        <v>boron isotopes</v>
      </c>
      <c r="B592" t="str">
        <f>d11B!B594</f>
        <v>Sosdian</v>
      </c>
      <c r="C592">
        <f>d11B!C594</f>
        <v>2018</v>
      </c>
      <c r="D592" t="str">
        <f>d11B!D594</f>
        <v>10.1016/j.epsl.2018.06.017</v>
      </c>
      <c r="E592">
        <f>d11B!E594</f>
        <v>16161.874000000002</v>
      </c>
      <c r="F592">
        <f>d11B!F594</f>
        <v>81.202600576616831</v>
      </c>
      <c r="G592">
        <f>d11B!G594</f>
        <v>81.202600576616831</v>
      </c>
      <c r="H592">
        <f>d11B!H594</f>
        <v>16.161874000000001</v>
      </c>
      <c r="I592">
        <f>d11B!I594</f>
        <v>8.1202600576616837E-2</v>
      </c>
      <c r="J592">
        <f>d11B!J594</f>
        <v>8.1202600576616837E-2</v>
      </c>
      <c r="K592">
        <f>d11B!K594</f>
        <v>713.32339999999999</v>
      </c>
      <c r="L592">
        <f>d11B!L594</f>
        <v>492.99559999999997</v>
      </c>
      <c r="M592">
        <f>d11B!M594</f>
        <v>261.4486</v>
      </c>
      <c r="N592" t="b">
        <f>d11B!N594</f>
        <v>1</v>
      </c>
      <c r="O592" t="b">
        <f>d11B!O594</f>
        <v>0</v>
      </c>
      <c r="P592" t="str">
        <f>d11B!P594</f>
        <v>NA</v>
      </c>
      <c r="Q592" t="str">
        <f>d11B!Q594</f>
        <v>NA</v>
      </c>
      <c r="R592" t="b">
        <f>d11B!R594</f>
        <v>0</v>
      </c>
      <c r="S592" t="str">
        <f>d11B!S594</f>
        <v>NA</v>
      </c>
      <c r="T592" t="b">
        <f>d11B!T594</f>
        <v>1</v>
      </c>
      <c r="U592" t="b">
        <f>d11B!U594</f>
        <v>0</v>
      </c>
      <c r="V592" t="str">
        <f>d11B!V594</f>
        <v>NA</v>
      </c>
      <c r="W592" t="str">
        <f>d11B!W594</f>
        <v>NA</v>
      </c>
      <c r="X592" t="b">
        <f>d11B!X594</f>
        <v>0</v>
      </c>
      <c r="Y592" t="str">
        <f>d11B!Y594</f>
        <v>added age uncertainties based on power fit on LR04 uncertainties</v>
      </c>
      <c r="Z592">
        <f>d11B!Z592</f>
        <v>761</v>
      </c>
    </row>
    <row r="593" spans="1:26">
      <c r="A593" t="str">
        <f>d11B!A595</f>
        <v>boron isotopes</v>
      </c>
      <c r="B593" t="str">
        <f>d11B!B595</f>
        <v>Sosdian</v>
      </c>
      <c r="C593">
        <f>d11B!C595</f>
        <v>2018</v>
      </c>
      <c r="D593" t="str">
        <f>d11B!D595</f>
        <v>10.1016/j.epsl.2018.06.017</v>
      </c>
      <c r="E593">
        <f>d11B!E595</f>
        <v>16174.403999999999</v>
      </c>
      <c r="F593">
        <f>d11B!F595</f>
        <v>81.262293180675172</v>
      </c>
      <c r="G593">
        <f>d11B!G595</f>
        <v>81.262293180675172</v>
      </c>
      <c r="H593">
        <f>d11B!H595</f>
        <v>16.174403999999999</v>
      </c>
      <c r="I593">
        <f>d11B!I595</f>
        <v>8.1262293180675169E-2</v>
      </c>
      <c r="J593">
        <f>d11B!J595</f>
        <v>8.1262293180675169E-2</v>
      </c>
      <c r="K593">
        <f>d11B!K595</f>
        <v>430.8587</v>
      </c>
      <c r="L593">
        <f>d11B!L595</f>
        <v>183.92579999999998</v>
      </c>
      <c r="M593">
        <f>d11B!M595</f>
        <v>132.2285</v>
      </c>
      <c r="N593" t="b">
        <f>d11B!N595</f>
        <v>1</v>
      </c>
      <c r="O593" t="b">
        <f>d11B!O595</f>
        <v>0</v>
      </c>
      <c r="P593" t="str">
        <f>d11B!P595</f>
        <v>NA</v>
      </c>
      <c r="Q593" t="str">
        <f>d11B!Q595</f>
        <v>NA</v>
      </c>
      <c r="R593" t="b">
        <f>d11B!R595</f>
        <v>0</v>
      </c>
      <c r="S593" t="str">
        <f>d11B!S595</f>
        <v>NA</v>
      </c>
      <c r="T593" t="b">
        <f>d11B!T595</f>
        <v>1</v>
      </c>
      <c r="U593" t="b">
        <f>d11B!U595</f>
        <v>0</v>
      </c>
      <c r="V593" t="str">
        <f>d11B!V595</f>
        <v>NA</v>
      </c>
      <c r="W593" t="str">
        <f>d11B!W595</f>
        <v>NA</v>
      </c>
      <c r="X593" t="b">
        <f>d11B!X595</f>
        <v>0</v>
      </c>
      <c r="Y593" t="str">
        <f>d11B!Y595</f>
        <v>added age uncertainties based on power fit on LR04 uncertainties</v>
      </c>
      <c r="Z593">
        <f>d11B!Z593</f>
        <v>761</v>
      </c>
    </row>
    <row r="594" spans="1:26">
      <c r="A594" t="str">
        <f>d11B!A596</f>
        <v>boron isotopes</v>
      </c>
      <c r="B594" t="str">
        <f>d11B!B596</f>
        <v>Sosdian</v>
      </c>
      <c r="C594">
        <f>d11B!C596</f>
        <v>2018</v>
      </c>
      <c r="D594" t="str">
        <f>d11B!D596</f>
        <v>10.1016/j.epsl.2018.06.017</v>
      </c>
      <c r="E594">
        <f>d11B!E596</f>
        <v>16186.934000000001</v>
      </c>
      <c r="F594">
        <f>d11B!F596</f>
        <v>81.321983389408913</v>
      </c>
      <c r="G594">
        <f>d11B!G596</f>
        <v>81.321983389408913</v>
      </c>
      <c r="H594">
        <f>d11B!H596</f>
        <v>16.186934000000001</v>
      </c>
      <c r="I594">
        <f>d11B!I596</f>
        <v>8.1321983389408908E-2</v>
      </c>
      <c r="J594">
        <f>d11B!J596</f>
        <v>8.1321983389408908E-2</v>
      </c>
      <c r="K594">
        <f>d11B!K596</f>
        <v>707.82410000000004</v>
      </c>
      <c r="L594">
        <f>d11B!L596</f>
        <v>402.08389999999986</v>
      </c>
      <c r="M594">
        <f>d11B!M596</f>
        <v>239.8725</v>
      </c>
      <c r="N594" t="b">
        <f>d11B!N596</f>
        <v>1</v>
      </c>
      <c r="O594" t="b">
        <f>d11B!O596</f>
        <v>0</v>
      </c>
      <c r="P594" t="str">
        <f>d11B!P596</f>
        <v>NA</v>
      </c>
      <c r="Q594" t="str">
        <f>d11B!Q596</f>
        <v>NA</v>
      </c>
      <c r="R594" t="b">
        <f>d11B!R596</f>
        <v>0</v>
      </c>
      <c r="S594" t="str">
        <f>d11B!S596</f>
        <v>NA</v>
      </c>
      <c r="T594" t="b">
        <f>d11B!T596</f>
        <v>1</v>
      </c>
      <c r="U594" t="b">
        <f>d11B!U596</f>
        <v>0</v>
      </c>
      <c r="V594" t="str">
        <f>d11B!V596</f>
        <v>NA</v>
      </c>
      <c r="W594" t="str">
        <f>d11B!W596</f>
        <v>NA</v>
      </c>
      <c r="X594" t="b">
        <f>d11B!X596</f>
        <v>0</v>
      </c>
      <c r="Y594" t="str">
        <f>d11B!Y596</f>
        <v>added age uncertainties based on power fit on LR04 uncertainties</v>
      </c>
      <c r="Z594">
        <f>d11B!Z594</f>
        <v>761</v>
      </c>
    </row>
    <row r="595" spans="1:26">
      <c r="A595" t="str">
        <f>d11B!A597</f>
        <v>boron isotopes</v>
      </c>
      <c r="B595" t="str">
        <f>d11B!B597</f>
        <v>Sosdian</v>
      </c>
      <c r="C595">
        <f>d11B!C597</f>
        <v>2018</v>
      </c>
      <c r="D595" t="str">
        <f>d11B!D597</f>
        <v>10.1016/j.epsl.2018.06.017</v>
      </c>
      <c r="E595">
        <f>d11B!E597</f>
        <v>16199.463999999998</v>
      </c>
      <c r="F595">
        <f>d11B!F597</f>
        <v>81.381671204767869</v>
      </c>
      <c r="G595">
        <f>d11B!G597</f>
        <v>81.381671204767869</v>
      </c>
      <c r="H595">
        <f>d11B!H597</f>
        <v>16.199463999999999</v>
      </c>
      <c r="I595">
        <f>d11B!I597</f>
        <v>8.1381671204767872E-2</v>
      </c>
      <c r="J595">
        <f>d11B!J597</f>
        <v>8.1381671204767872E-2</v>
      </c>
      <c r="K595">
        <f>d11B!K597</f>
        <v>409.46480000000003</v>
      </c>
      <c r="L595">
        <f>d11B!L597</f>
        <v>167.85750000000002</v>
      </c>
      <c r="M595">
        <f>d11B!M597</f>
        <v>123.33160000000004</v>
      </c>
      <c r="N595" t="b">
        <f>d11B!N597</f>
        <v>1</v>
      </c>
      <c r="O595" t="b">
        <f>d11B!O597</f>
        <v>0</v>
      </c>
      <c r="P595" t="str">
        <f>d11B!P597</f>
        <v>NA</v>
      </c>
      <c r="Q595" t="str">
        <f>d11B!Q597</f>
        <v>NA</v>
      </c>
      <c r="R595" t="b">
        <f>d11B!R597</f>
        <v>0</v>
      </c>
      <c r="S595" t="str">
        <f>d11B!S597</f>
        <v>NA</v>
      </c>
      <c r="T595" t="b">
        <f>d11B!T597</f>
        <v>1</v>
      </c>
      <c r="U595" t="b">
        <f>d11B!U597</f>
        <v>0</v>
      </c>
      <c r="V595" t="str">
        <f>d11B!V597</f>
        <v>NA</v>
      </c>
      <c r="W595" t="str">
        <f>d11B!W597</f>
        <v>NA</v>
      </c>
      <c r="X595" t="b">
        <f>d11B!X597</f>
        <v>0</v>
      </c>
      <c r="Y595" t="str">
        <f>d11B!Y597</f>
        <v>added age uncertainties based on power fit on LR04 uncertainties</v>
      </c>
      <c r="Z595">
        <f>d11B!Z595</f>
        <v>761</v>
      </c>
    </row>
    <row r="596" spans="1:26">
      <c r="A596" t="str">
        <f>d11B!A598</f>
        <v>boron isotopes</v>
      </c>
      <c r="B596" t="str">
        <f>d11B!B598</f>
        <v>Sosdian</v>
      </c>
      <c r="C596">
        <f>d11B!C598</f>
        <v>2018</v>
      </c>
      <c r="D596" t="str">
        <f>d11B!D598</f>
        <v>10.1016/j.epsl.2018.06.017</v>
      </c>
      <c r="E596">
        <f>d11B!E598</f>
        <v>16211.994000000001</v>
      </c>
      <c r="F596">
        <f>d11B!F598</f>
        <v>81.441356628699538</v>
      </c>
      <c r="G596">
        <f>d11B!G598</f>
        <v>81.441356628699538</v>
      </c>
      <c r="H596">
        <f>d11B!H598</f>
        <v>16.211994000000001</v>
      </c>
      <c r="I596">
        <f>d11B!I598</f>
        <v>8.1441356628699543E-2</v>
      </c>
      <c r="J596">
        <f>d11B!J598</f>
        <v>8.1441356628699543E-2</v>
      </c>
      <c r="K596">
        <f>d11B!K598</f>
        <v>756.85990000000004</v>
      </c>
      <c r="L596">
        <f>d11B!L598</f>
        <v>456.30010000000004</v>
      </c>
      <c r="M596">
        <f>d11B!M598</f>
        <v>260.07420000000002</v>
      </c>
      <c r="N596" t="b">
        <f>d11B!N598</f>
        <v>1</v>
      </c>
      <c r="O596" t="b">
        <f>d11B!O598</f>
        <v>0</v>
      </c>
      <c r="P596" t="str">
        <f>d11B!P598</f>
        <v>NA</v>
      </c>
      <c r="Q596" t="str">
        <f>d11B!Q598</f>
        <v>NA</v>
      </c>
      <c r="R596" t="b">
        <f>d11B!R598</f>
        <v>0</v>
      </c>
      <c r="S596" t="str">
        <f>d11B!S598</f>
        <v>NA</v>
      </c>
      <c r="T596" t="b">
        <f>d11B!T598</f>
        <v>1</v>
      </c>
      <c r="U596" t="b">
        <f>d11B!U598</f>
        <v>0</v>
      </c>
      <c r="V596" t="str">
        <f>d11B!V598</f>
        <v>NA</v>
      </c>
      <c r="W596" t="str">
        <f>d11B!W598</f>
        <v>NA</v>
      </c>
      <c r="X596" t="b">
        <f>d11B!X598</f>
        <v>0</v>
      </c>
      <c r="Y596" t="str">
        <f>d11B!Y598</f>
        <v>added age uncertainties based on power fit on LR04 uncertainties</v>
      </c>
      <c r="Z596">
        <f>d11B!Z596</f>
        <v>761</v>
      </c>
    </row>
    <row r="597" spans="1:26">
      <c r="A597" t="str">
        <f>d11B!A599</f>
        <v>boron isotopes</v>
      </c>
      <c r="B597" t="str">
        <f>d11B!B599</f>
        <v>Sosdian</v>
      </c>
      <c r="C597">
        <f>d11B!C599</f>
        <v>2018</v>
      </c>
      <c r="D597" t="str">
        <f>d11B!D599</f>
        <v>10.1016/j.epsl.2018.06.017</v>
      </c>
      <c r="E597">
        <f>d11B!E599</f>
        <v>16224.523999999999</v>
      </c>
      <c r="F597">
        <f>d11B!F599</f>
        <v>81.501039663147594</v>
      </c>
      <c r="G597">
        <f>d11B!G599</f>
        <v>81.501039663147594</v>
      </c>
      <c r="H597">
        <f>d11B!H599</f>
        <v>16.224523999999999</v>
      </c>
      <c r="I597">
        <f>d11B!I599</f>
        <v>8.150103966314759E-2</v>
      </c>
      <c r="J597">
        <f>d11B!J599</f>
        <v>8.150103966314759E-2</v>
      </c>
      <c r="K597">
        <f>d11B!K599</f>
        <v>654.00710000000004</v>
      </c>
      <c r="L597">
        <f>d11B!L599</f>
        <v>338.88070000000005</v>
      </c>
      <c r="M597">
        <f>d11B!M599</f>
        <v>217.56850000000003</v>
      </c>
      <c r="N597" t="b">
        <f>d11B!N599</f>
        <v>1</v>
      </c>
      <c r="O597" t="b">
        <f>d11B!O599</f>
        <v>0</v>
      </c>
      <c r="P597" t="str">
        <f>d11B!P599</f>
        <v>NA</v>
      </c>
      <c r="Q597" t="str">
        <f>d11B!Q599</f>
        <v>NA</v>
      </c>
      <c r="R597" t="b">
        <f>d11B!R599</f>
        <v>0</v>
      </c>
      <c r="S597" t="str">
        <f>d11B!S599</f>
        <v>NA</v>
      </c>
      <c r="T597" t="b">
        <f>d11B!T599</f>
        <v>1</v>
      </c>
      <c r="U597" t="b">
        <f>d11B!U599</f>
        <v>0</v>
      </c>
      <c r="V597" t="str">
        <f>d11B!V599</f>
        <v>NA</v>
      </c>
      <c r="W597" t="str">
        <f>d11B!W599</f>
        <v>NA</v>
      </c>
      <c r="X597" t="b">
        <f>d11B!X599</f>
        <v>0</v>
      </c>
      <c r="Y597" t="str">
        <f>d11B!Y599</f>
        <v>added age uncertainties based on power fit on LR04 uncertainties</v>
      </c>
      <c r="Z597">
        <f>d11B!Z597</f>
        <v>761</v>
      </c>
    </row>
    <row r="598" spans="1:26">
      <c r="A598" t="str">
        <f>d11B!A600</f>
        <v>boron isotopes</v>
      </c>
      <c r="B598" t="str">
        <f>d11B!B600</f>
        <v>Sosdian</v>
      </c>
      <c r="C598">
        <f>d11B!C600</f>
        <v>2018</v>
      </c>
      <c r="D598" t="str">
        <f>d11B!D600</f>
        <v>10.1016/j.epsl.2018.06.017</v>
      </c>
      <c r="E598">
        <f>d11B!E600</f>
        <v>16230.789000000001</v>
      </c>
      <c r="F598">
        <f>d11B!F600</f>
        <v>81.530880284922134</v>
      </c>
      <c r="G598">
        <f>d11B!G600</f>
        <v>81.530880284922134</v>
      </c>
      <c r="H598">
        <f>d11B!H600</f>
        <v>16.230789000000001</v>
      </c>
      <c r="I598">
        <f>d11B!I600</f>
        <v>8.1530880284922128E-2</v>
      </c>
      <c r="J598">
        <f>d11B!J600</f>
        <v>8.1530880284922128E-2</v>
      </c>
      <c r="K598">
        <f>d11B!K600</f>
        <v>355.83609999999999</v>
      </c>
      <c r="L598">
        <f>d11B!L600</f>
        <v>139.7724</v>
      </c>
      <c r="M598">
        <f>d11B!M600</f>
        <v>106.69940000000003</v>
      </c>
      <c r="N598" t="b">
        <f>d11B!N600</f>
        <v>1</v>
      </c>
      <c r="O598" t="b">
        <f>d11B!O600</f>
        <v>0</v>
      </c>
      <c r="P598" t="str">
        <f>d11B!P600</f>
        <v>NA</v>
      </c>
      <c r="Q598" t="str">
        <f>d11B!Q600</f>
        <v>NA</v>
      </c>
      <c r="R598" t="b">
        <f>d11B!R600</f>
        <v>0</v>
      </c>
      <c r="S598" t="str">
        <f>d11B!S600</f>
        <v>NA</v>
      </c>
      <c r="T598" t="b">
        <f>d11B!T600</f>
        <v>1</v>
      </c>
      <c r="U598" t="b">
        <f>d11B!U600</f>
        <v>0</v>
      </c>
      <c r="V598" t="str">
        <f>d11B!V600</f>
        <v>NA</v>
      </c>
      <c r="W598" t="str">
        <f>d11B!W600</f>
        <v>NA</v>
      </c>
      <c r="X598" t="b">
        <f>d11B!X600</f>
        <v>0</v>
      </c>
      <c r="Y598" t="str">
        <f>d11B!Y600</f>
        <v>added age uncertainties based on power fit on LR04 uncertainties</v>
      </c>
      <c r="Z598">
        <f>d11B!Z598</f>
        <v>761</v>
      </c>
    </row>
    <row r="599" spans="1:26">
      <c r="A599" t="str">
        <f>d11B!A601</f>
        <v>boron isotopes</v>
      </c>
      <c r="B599" t="str">
        <f>d11B!B601</f>
        <v>Sosdian</v>
      </c>
      <c r="C599">
        <f>d11B!C601</f>
        <v>2018</v>
      </c>
      <c r="D599" t="str">
        <f>d11B!D601</f>
        <v>10.1016/j.epsl.2018.06.017</v>
      </c>
      <c r="E599">
        <f>d11B!E601</f>
        <v>16249.583999999999</v>
      </c>
      <c r="F599">
        <f>d11B!F601</f>
        <v>81.62039857135413</v>
      </c>
      <c r="G599">
        <f>d11B!G601</f>
        <v>81.62039857135413</v>
      </c>
      <c r="H599">
        <f>d11B!H601</f>
        <v>16.249583999999999</v>
      </c>
      <c r="I599">
        <f>d11B!I601</f>
        <v>8.1620398571354127E-2</v>
      </c>
      <c r="J599">
        <f>d11B!J601</f>
        <v>8.1620398571354127E-2</v>
      </c>
      <c r="K599">
        <f>d11B!K601</f>
        <v>782.03729999999996</v>
      </c>
      <c r="L599">
        <f>d11B!L601</f>
        <v>657.04970000000003</v>
      </c>
      <c r="M599">
        <f>d11B!M601</f>
        <v>300.32279999999997</v>
      </c>
      <c r="N599" t="b">
        <f>d11B!N601</f>
        <v>1</v>
      </c>
      <c r="O599" t="b">
        <f>d11B!O601</f>
        <v>0</v>
      </c>
      <c r="P599" t="str">
        <f>d11B!P601</f>
        <v>NA</v>
      </c>
      <c r="Q599" t="str">
        <f>d11B!Q601</f>
        <v>NA</v>
      </c>
      <c r="R599" t="b">
        <f>d11B!R601</f>
        <v>0</v>
      </c>
      <c r="S599" t="str">
        <f>d11B!S601</f>
        <v>NA</v>
      </c>
      <c r="T599" t="b">
        <f>d11B!T601</f>
        <v>1</v>
      </c>
      <c r="U599" t="b">
        <f>d11B!U601</f>
        <v>0</v>
      </c>
      <c r="V599" t="str">
        <f>d11B!V601</f>
        <v>NA</v>
      </c>
      <c r="W599" t="str">
        <f>d11B!W601</f>
        <v>NA</v>
      </c>
      <c r="X599" t="b">
        <f>d11B!X601</f>
        <v>0</v>
      </c>
      <c r="Y599" t="str">
        <f>d11B!Y601</f>
        <v>added age uncertainties based on power fit on LR04 uncertainties</v>
      </c>
      <c r="Z599">
        <f>d11B!Z599</f>
        <v>761</v>
      </c>
    </row>
    <row r="600" spans="1:26">
      <c r="A600" t="str">
        <f>d11B!A602</f>
        <v>boron isotopes</v>
      </c>
      <c r="B600" t="str">
        <f>d11B!B602</f>
        <v>Sosdian</v>
      </c>
      <c r="C600">
        <f>d11B!C602</f>
        <v>2018</v>
      </c>
      <c r="D600" t="str">
        <f>d11B!D602</f>
        <v>10.1016/j.epsl.2018.06.017</v>
      </c>
      <c r="E600">
        <f>d11B!E602</f>
        <v>16292.614</v>
      </c>
      <c r="F600">
        <f>d11B!F602</f>
        <v>81.825325014206598</v>
      </c>
      <c r="G600">
        <f>d11B!G602</f>
        <v>81.825325014206598</v>
      </c>
      <c r="H600">
        <f>d11B!H602</f>
        <v>16.292614</v>
      </c>
      <c r="I600">
        <f>d11B!I602</f>
        <v>8.1825325014206599E-2</v>
      </c>
      <c r="J600">
        <f>d11B!J602</f>
        <v>8.1825325014206599E-2</v>
      </c>
      <c r="K600">
        <f>d11B!K602</f>
        <v>419.79129999999998</v>
      </c>
      <c r="L600">
        <f>d11B!L602</f>
        <v>175.81080000000009</v>
      </c>
      <c r="M600">
        <f>d11B!M602</f>
        <v>127.17230000000001</v>
      </c>
      <c r="N600" t="b">
        <f>d11B!N602</f>
        <v>1</v>
      </c>
      <c r="O600" t="b">
        <f>d11B!O602</f>
        <v>0</v>
      </c>
      <c r="P600" t="str">
        <f>d11B!P602</f>
        <v>NA</v>
      </c>
      <c r="Q600" t="str">
        <f>d11B!Q602</f>
        <v>NA</v>
      </c>
      <c r="R600" t="b">
        <f>d11B!R602</f>
        <v>0</v>
      </c>
      <c r="S600" t="str">
        <f>d11B!S602</f>
        <v>NA</v>
      </c>
      <c r="T600" t="b">
        <f>d11B!T602</f>
        <v>1</v>
      </c>
      <c r="U600" t="b">
        <f>d11B!U602</f>
        <v>0</v>
      </c>
      <c r="V600" t="str">
        <f>d11B!V602</f>
        <v>NA</v>
      </c>
      <c r="W600" t="str">
        <f>d11B!W602</f>
        <v>NA</v>
      </c>
      <c r="X600" t="b">
        <f>d11B!X602</f>
        <v>0</v>
      </c>
      <c r="Y600" t="str">
        <f>d11B!Y602</f>
        <v>added age uncertainties based on power fit on LR04 uncertainties</v>
      </c>
      <c r="Z600">
        <f>d11B!Z600</f>
        <v>761</v>
      </c>
    </row>
    <row r="601" spans="1:26">
      <c r="A601" t="str">
        <f>d11B!A603</f>
        <v>boron isotopes</v>
      </c>
      <c r="B601" t="str">
        <f>d11B!B603</f>
        <v>Sosdian</v>
      </c>
      <c r="C601">
        <f>d11B!C603</f>
        <v>2018</v>
      </c>
      <c r="D601" t="str">
        <f>d11B!D603</f>
        <v>10.1016/j.epsl.2018.06.017</v>
      </c>
      <c r="E601">
        <f>d11B!E603</f>
        <v>16307.284</v>
      </c>
      <c r="F601">
        <f>d11B!F603</f>
        <v>81.895183136880036</v>
      </c>
      <c r="G601">
        <f>d11B!G603</f>
        <v>81.895183136880036</v>
      </c>
      <c r="H601">
        <f>d11B!H603</f>
        <v>16.307283999999999</v>
      </c>
      <c r="I601">
        <f>d11B!I603</f>
        <v>8.1895183136880031E-2</v>
      </c>
      <c r="J601">
        <f>d11B!J603</f>
        <v>8.1895183136880031E-2</v>
      </c>
      <c r="K601">
        <f>d11B!K603</f>
        <v>384.23919999999998</v>
      </c>
      <c r="L601">
        <f>d11B!L603</f>
        <v>149.36239999999998</v>
      </c>
      <c r="M601">
        <f>d11B!M603</f>
        <v>113.60450000000003</v>
      </c>
      <c r="N601" t="b">
        <f>d11B!N603</f>
        <v>1</v>
      </c>
      <c r="O601" t="b">
        <f>d11B!O603</f>
        <v>0</v>
      </c>
      <c r="P601" t="str">
        <f>d11B!P603</f>
        <v>NA</v>
      </c>
      <c r="Q601" t="str">
        <f>d11B!Q603</f>
        <v>NA</v>
      </c>
      <c r="R601" t="b">
        <f>d11B!R603</f>
        <v>0</v>
      </c>
      <c r="S601" t="str">
        <f>d11B!S603</f>
        <v>NA</v>
      </c>
      <c r="T601" t="b">
        <f>d11B!T603</f>
        <v>1</v>
      </c>
      <c r="U601" t="b">
        <f>d11B!U603</f>
        <v>0</v>
      </c>
      <c r="V601" t="str">
        <f>d11B!V603</f>
        <v>NA</v>
      </c>
      <c r="W601" t="str">
        <f>d11B!W603</f>
        <v>NA</v>
      </c>
      <c r="X601" t="b">
        <f>d11B!X603</f>
        <v>0</v>
      </c>
      <c r="Y601" t="str">
        <f>d11B!Y603</f>
        <v>added age uncertainties based on power fit on LR04 uncertainties</v>
      </c>
      <c r="Z601">
        <f>d11B!Z601</f>
        <v>761</v>
      </c>
    </row>
    <row r="602" spans="1:26">
      <c r="A602" t="str">
        <f>d11B!A604</f>
        <v>boron isotopes</v>
      </c>
      <c r="B602" t="str">
        <f>d11B!B604</f>
        <v>Sosdian</v>
      </c>
      <c r="C602">
        <f>d11B!C604</f>
        <v>2018</v>
      </c>
      <c r="D602" t="str">
        <f>d11B!D604</f>
        <v>10.1016/j.epsl.2018.06.017</v>
      </c>
      <c r="E602">
        <f>d11B!E604</f>
        <v>16317.063999999998</v>
      </c>
      <c r="F602">
        <f>d11B!F604</f>
        <v>81.94175340999692</v>
      </c>
      <c r="G602">
        <f>d11B!G604</f>
        <v>81.94175340999692</v>
      </c>
      <c r="H602">
        <f>d11B!H604</f>
        <v>16.317063999999998</v>
      </c>
      <c r="I602">
        <f>d11B!I604</f>
        <v>8.1941753409996917E-2</v>
      </c>
      <c r="J602">
        <f>d11B!J604</f>
        <v>8.1941753409996917E-2</v>
      </c>
      <c r="K602">
        <f>d11B!K604</f>
        <v>370.12120000000004</v>
      </c>
      <c r="L602">
        <f>d11B!L604</f>
        <v>157.84489999999994</v>
      </c>
      <c r="M602">
        <f>d11B!M604</f>
        <v>112.71170000000001</v>
      </c>
      <c r="N602" t="b">
        <f>d11B!N604</f>
        <v>1</v>
      </c>
      <c r="O602" t="b">
        <f>d11B!O604</f>
        <v>0</v>
      </c>
      <c r="P602" t="str">
        <f>d11B!P604</f>
        <v>NA</v>
      </c>
      <c r="Q602" t="str">
        <f>d11B!Q604</f>
        <v>NA</v>
      </c>
      <c r="R602" t="b">
        <f>d11B!R604</f>
        <v>0</v>
      </c>
      <c r="S602" t="str">
        <f>d11B!S604</f>
        <v>NA</v>
      </c>
      <c r="T602" t="b">
        <f>d11B!T604</f>
        <v>1</v>
      </c>
      <c r="U602" t="b">
        <f>d11B!U604</f>
        <v>0</v>
      </c>
      <c r="V602" t="str">
        <f>d11B!V604</f>
        <v>NA</v>
      </c>
      <c r="W602" t="str">
        <f>d11B!W604</f>
        <v>NA</v>
      </c>
      <c r="X602" t="b">
        <f>d11B!X604</f>
        <v>0</v>
      </c>
      <c r="Y602" t="str">
        <f>d11B!Y604</f>
        <v>added age uncertainties based on power fit on LR04 uncertainties</v>
      </c>
      <c r="Z602">
        <f>d11B!Z602</f>
        <v>761</v>
      </c>
    </row>
    <row r="603" spans="1:26">
      <c r="A603" t="str">
        <f>d11B!A605</f>
        <v>boron isotopes</v>
      </c>
      <c r="B603" t="str">
        <f>d11B!B605</f>
        <v>Sosdian</v>
      </c>
      <c r="C603">
        <f>d11B!C605</f>
        <v>2018</v>
      </c>
      <c r="D603" t="str">
        <f>d11B!D605</f>
        <v>10.1016/j.epsl.2018.06.017</v>
      </c>
      <c r="E603">
        <f>d11B!E605</f>
        <v>16336.624</v>
      </c>
      <c r="F603">
        <f>d11B!F605</f>
        <v>82.034889619537196</v>
      </c>
      <c r="G603">
        <f>d11B!G605</f>
        <v>82.034889619537196</v>
      </c>
      <c r="H603">
        <f>d11B!H605</f>
        <v>16.336624</v>
      </c>
      <c r="I603">
        <f>d11B!I605</f>
        <v>8.2034889619537199E-2</v>
      </c>
      <c r="J603">
        <f>d11B!J605</f>
        <v>8.2034889619537199E-2</v>
      </c>
      <c r="K603">
        <f>d11B!K605</f>
        <v>515.83979999999997</v>
      </c>
      <c r="L603">
        <f>d11B!L605</f>
        <v>244.92150000000004</v>
      </c>
      <c r="M603">
        <f>d11B!M605</f>
        <v>162.52209999999997</v>
      </c>
      <c r="N603" t="b">
        <f>d11B!N605</f>
        <v>1</v>
      </c>
      <c r="O603" t="b">
        <f>d11B!O605</f>
        <v>0</v>
      </c>
      <c r="P603" t="str">
        <f>d11B!P605</f>
        <v>NA</v>
      </c>
      <c r="Q603" t="str">
        <f>d11B!Q605</f>
        <v>NA</v>
      </c>
      <c r="R603" t="b">
        <f>d11B!R605</f>
        <v>0</v>
      </c>
      <c r="S603" t="str">
        <f>d11B!S605</f>
        <v>NA</v>
      </c>
      <c r="T603" t="b">
        <f>d11B!T605</f>
        <v>1</v>
      </c>
      <c r="U603" t="b">
        <f>d11B!U605</f>
        <v>0</v>
      </c>
      <c r="V603" t="str">
        <f>d11B!V605</f>
        <v>NA</v>
      </c>
      <c r="W603" t="str">
        <f>d11B!W605</f>
        <v>NA</v>
      </c>
      <c r="X603" t="b">
        <f>d11B!X605</f>
        <v>0</v>
      </c>
      <c r="Y603" t="str">
        <f>d11B!Y605</f>
        <v>added age uncertainties based on power fit on LR04 uncertainties</v>
      </c>
      <c r="Z603">
        <f>d11B!Z603</f>
        <v>761</v>
      </c>
    </row>
    <row r="604" spans="1:26">
      <c r="A604" t="str">
        <f>d11B!A606</f>
        <v>boron isotopes</v>
      </c>
      <c r="B604" t="str">
        <f>d11B!B606</f>
        <v>Sosdian</v>
      </c>
      <c r="C604">
        <f>d11B!C606</f>
        <v>2018</v>
      </c>
      <c r="D604" t="str">
        <f>d11B!D606</f>
        <v>10.1016/j.epsl.2018.06.017</v>
      </c>
      <c r="E604">
        <f>d11B!E606</f>
        <v>16385.524000000001</v>
      </c>
      <c r="F604">
        <f>d11B!F606</f>
        <v>82.267704888443475</v>
      </c>
      <c r="G604">
        <f>d11B!G606</f>
        <v>82.267704888443475</v>
      </c>
      <c r="H604">
        <f>d11B!H606</f>
        <v>16.385524</v>
      </c>
      <c r="I604">
        <f>d11B!I606</f>
        <v>8.2267704888443469E-2</v>
      </c>
      <c r="J604">
        <f>d11B!J606</f>
        <v>8.2267704888443469E-2</v>
      </c>
      <c r="K604">
        <f>d11B!K606</f>
        <v>328.30059999999997</v>
      </c>
      <c r="L604">
        <f>d11B!L606</f>
        <v>137.68960000000004</v>
      </c>
      <c r="M604">
        <f>d11B!M606</f>
        <v>102.98289999999997</v>
      </c>
      <c r="N604" t="b">
        <f>d11B!N606</f>
        <v>1</v>
      </c>
      <c r="O604" t="b">
        <f>d11B!O606</f>
        <v>0</v>
      </c>
      <c r="P604" t="str">
        <f>d11B!P606</f>
        <v>NA</v>
      </c>
      <c r="Q604" t="str">
        <f>d11B!Q606</f>
        <v>NA</v>
      </c>
      <c r="R604" t="b">
        <f>d11B!R606</f>
        <v>0</v>
      </c>
      <c r="S604" t="str">
        <f>d11B!S606</f>
        <v>NA</v>
      </c>
      <c r="T604" t="b">
        <f>d11B!T606</f>
        <v>1</v>
      </c>
      <c r="U604" t="b">
        <f>d11B!U606</f>
        <v>0</v>
      </c>
      <c r="V604" t="str">
        <f>d11B!V606</f>
        <v>NA</v>
      </c>
      <c r="W604" t="str">
        <f>d11B!W606</f>
        <v>NA</v>
      </c>
      <c r="X604" t="b">
        <f>d11B!X606</f>
        <v>0</v>
      </c>
      <c r="Y604" t="str">
        <f>d11B!Y606</f>
        <v>added age uncertainties based on power fit on LR04 uncertainties</v>
      </c>
      <c r="Z604">
        <f>d11B!Z604</f>
        <v>761</v>
      </c>
    </row>
    <row r="605" spans="1:26">
      <c r="A605" t="str">
        <f>d11B!A607</f>
        <v>boron isotopes</v>
      </c>
      <c r="B605" t="str">
        <f>d11B!B607</f>
        <v>Sosdian</v>
      </c>
      <c r="C605">
        <f>d11B!C607</f>
        <v>2018</v>
      </c>
      <c r="D605" t="str">
        <f>d11B!D607</f>
        <v>10.1016/j.epsl.2018.06.017</v>
      </c>
      <c r="E605">
        <f>d11B!E607</f>
        <v>16484</v>
      </c>
      <c r="F605">
        <f>d11B!F607</f>
        <v>82.73644479952047</v>
      </c>
      <c r="G605">
        <f>d11B!G607</f>
        <v>82.73644479952047</v>
      </c>
      <c r="H605">
        <f>d11B!H607</f>
        <v>16.484000000000002</v>
      </c>
      <c r="I605">
        <f>d11B!I607</f>
        <v>8.273644479952047E-2</v>
      </c>
      <c r="J605">
        <f>d11B!J607</f>
        <v>8.273644479952047E-2</v>
      </c>
      <c r="K605">
        <f>d11B!K607</f>
        <v>392.6918</v>
      </c>
      <c r="L605">
        <f>d11B!L607</f>
        <v>165.02660000000009</v>
      </c>
      <c r="M605">
        <f>d11B!M607</f>
        <v>119.93759999999997</v>
      </c>
      <c r="N605" t="b">
        <f>d11B!N607</f>
        <v>1</v>
      </c>
      <c r="O605" t="b">
        <f>d11B!O607</f>
        <v>0</v>
      </c>
      <c r="P605" t="str">
        <f>d11B!P607</f>
        <v>NA</v>
      </c>
      <c r="Q605" t="str">
        <f>d11B!Q607</f>
        <v>NA</v>
      </c>
      <c r="R605" t="b">
        <f>d11B!R607</f>
        <v>0</v>
      </c>
      <c r="S605" t="str">
        <f>d11B!S607</f>
        <v>NA</v>
      </c>
      <c r="T605" t="b">
        <f>d11B!T607</f>
        <v>1</v>
      </c>
      <c r="U605" t="b">
        <f>d11B!U607</f>
        <v>0</v>
      </c>
      <c r="V605" t="str">
        <f>d11B!V607</f>
        <v>NA</v>
      </c>
      <c r="W605" t="str">
        <f>d11B!W607</f>
        <v>NA</v>
      </c>
      <c r="X605" t="b">
        <f>d11B!X607</f>
        <v>0</v>
      </c>
      <c r="Y605" t="str">
        <f>d11B!Y607</f>
        <v>added age uncertainties based on power fit on LR04 uncertainties</v>
      </c>
      <c r="Z605">
        <f>d11B!Z605</f>
        <v>761</v>
      </c>
    </row>
    <row r="606" spans="1:26">
      <c r="A606" t="str">
        <f>d11B!A608</f>
        <v>boron isotopes</v>
      </c>
      <c r="B606" t="str">
        <f>d11B!B608</f>
        <v>Sosdian</v>
      </c>
      <c r="C606">
        <f>d11B!C608</f>
        <v>2018</v>
      </c>
      <c r="D606" t="str">
        <f>d11B!D608</f>
        <v>10.1016/j.epsl.2018.06.017</v>
      </c>
      <c r="E606">
        <f>d11B!E608</f>
        <v>12374.578949999999</v>
      </c>
      <c r="F606">
        <f>d11B!F608</f>
        <v>63.03989002952224</v>
      </c>
      <c r="G606">
        <f>d11B!G608</f>
        <v>63.03989002952224</v>
      </c>
      <c r="H606">
        <f>d11B!H608</f>
        <v>12.374578949999998</v>
      </c>
      <c r="I606">
        <f>d11B!I608</f>
        <v>6.3039890029522247E-2</v>
      </c>
      <c r="J606">
        <f>d11B!J608</f>
        <v>6.3039890029522247E-2</v>
      </c>
      <c r="K606">
        <f>d11B!K608</f>
        <v>338.74209999999999</v>
      </c>
      <c r="L606">
        <f>d11B!L608</f>
        <v>125.18459999999999</v>
      </c>
      <c r="M606">
        <f>d11B!M608</f>
        <v>94.795500000000004</v>
      </c>
      <c r="N606" t="b">
        <f>d11B!N608</f>
        <v>1</v>
      </c>
      <c r="O606" t="b">
        <f>d11B!O608</f>
        <v>0</v>
      </c>
      <c r="P606" t="str">
        <f>d11B!P608</f>
        <v>NA</v>
      </c>
      <c r="Q606" t="str">
        <f>d11B!Q608</f>
        <v>NA</v>
      </c>
      <c r="R606" t="b">
        <f>d11B!R608</f>
        <v>0</v>
      </c>
      <c r="S606" t="str">
        <f>d11B!S608</f>
        <v>NA</v>
      </c>
      <c r="T606" t="b">
        <f>d11B!T608</f>
        <v>1</v>
      </c>
      <c r="U606" t="b">
        <f>d11B!U608</f>
        <v>0</v>
      </c>
      <c r="V606" t="str">
        <f>d11B!V608</f>
        <v>NA</v>
      </c>
      <c r="W606" t="str">
        <f>d11B!W608</f>
        <v>NA</v>
      </c>
      <c r="X606" t="b">
        <f>d11B!X608</f>
        <v>0</v>
      </c>
      <c r="Y606" t="str">
        <f>d11B!Y608</f>
        <v>added age uncertainties based on power fit on LR04 uncertainties</v>
      </c>
      <c r="Z606">
        <f>d11B!Z606</f>
        <v>761</v>
      </c>
    </row>
    <row r="607" spans="1:26">
      <c r="A607" t="str">
        <f>d11B!A609</f>
        <v>boron isotopes</v>
      </c>
      <c r="B607" t="str">
        <f>d11B!B609</f>
        <v>Sosdian</v>
      </c>
      <c r="C607">
        <f>d11B!C609</f>
        <v>2018</v>
      </c>
      <c r="D607" t="str">
        <f>d11B!D609</f>
        <v>10.1016/j.epsl.2018.06.017</v>
      </c>
      <c r="E607">
        <f>d11B!E609</f>
        <v>12774.05263</v>
      </c>
      <c r="F607">
        <f>d11B!F609</f>
        <v>64.967920613923297</v>
      </c>
      <c r="G607">
        <f>d11B!G609</f>
        <v>64.967920613923297</v>
      </c>
      <c r="H607">
        <f>d11B!H609</f>
        <v>12.77405263</v>
      </c>
      <c r="I607">
        <f>d11B!I609</f>
        <v>6.49679206139233E-2</v>
      </c>
      <c r="J607">
        <f>d11B!J609</f>
        <v>6.49679206139233E-2</v>
      </c>
      <c r="K607">
        <f>d11B!K609</f>
        <v>388.95580000000001</v>
      </c>
      <c r="L607">
        <f>d11B!L609</f>
        <v>149.46730000000008</v>
      </c>
      <c r="M607">
        <f>d11B!M609</f>
        <v>113.57869999999997</v>
      </c>
      <c r="N607" t="b">
        <f>d11B!N609</f>
        <v>1</v>
      </c>
      <c r="O607" t="b">
        <f>d11B!O609</f>
        <v>0</v>
      </c>
      <c r="P607" t="str">
        <f>d11B!P609</f>
        <v>NA</v>
      </c>
      <c r="Q607" t="str">
        <f>d11B!Q609</f>
        <v>NA</v>
      </c>
      <c r="R607" t="b">
        <f>d11B!R609</f>
        <v>0</v>
      </c>
      <c r="S607" t="str">
        <f>d11B!S609</f>
        <v>NA</v>
      </c>
      <c r="T607" t="b">
        <f>d11B!T609</f>
        <v>1</v>
      </c>
      <c r="U607" t="b">
        <f>d11B!U609</f>
        <v>0</v>
      </c>
      <c r="V607" t="str">
        <f>d11B!V609</f>
        <v>NA</v>
      </c>
      <c r="W607" t="str">
        <f>d11B!W609</f>
        <v>NA</v>
      </c>
      <c r="X607" t="b">
        <f>d11B!X609</f>
        <v>0</v>
      </c>
      <c r="Y607" t="str">
        <f>d11B!Y609</f>
        <v>added age uncertainties based on power fit on LR04 uncertainties</v>
      </c>
      <c r="Z607">
        <f>d11B!Z607</f>
        <v>761</v>
      </c>
    </row>
    <row r="608" spans="1:26">
      <c r="A608" t="str">
        <f>d11B!A610</f>
        <v>boron isotopes</v>
      </c>
      <c r="B608" t="str">
        <f>d11B!B610</f>
        <v>Sosdian</v>
      </c>
      <c r="C608">
        <f>d11B!C610</f>
        <v>2018</v>
      </c>
      <c r="D608" t="str">
        <f>d11B!D610</f>
        <v>10.1016/j.epsl.2018.06.017</v>
      </c>
      <c r="E608">
        <f>d11B!E610</f>
        <v>13224.375</v>
      </c>
      <c r="F608">
        <f>d11B!F610</f>
        <v>67.137631374380902</v>
      </c>
      <c r="G608">
        <f>d11B!G610</f>
        <v>67.137631374380902</v>
      </c>
      <c r="H608">
        <f>d11B!H610</f>
        <v>13.224375</v>
      </c>
      <c r="I608">
        <f>d11B!I610</f>
        <v>6.7137631374380904E-2</v>
      </c>
      <c r="J608">
        <f>d11B!J610</f>
        <v>6.7137631374380904E-2</v>
      </c>
      <c r="K608">
        <f>d11B!K610</f>
        <v>421.8879</v>
      </c>
      <c r="L608">
        <f>d11B!L610</f>
        <v>171.46629999999999</v>
      </c>
      <c r="M608">
        <f>d11B!M610</f>
        <v>123.05180000000001</v>
      </c>
      <c r="N608" t="b">
        <f>d11B!N610</f>
        <v>1</v>
      </c>
      <c r="O608" t="b">
        <f>d11B!O610</f>
        <v>0</v>
      </c>
      <c r="P608" t="str">
        <f>d11B!P610</f>
        <v>NA</v>
      </c>
      <c r="Q608" t="str">
        <f>d11B!Q610</f>
        <v>NA</v>
      </c>
      <c r="R608" t="b">
        <f>d11B!R610</f>
        <v>0</v>
      </c>
      <c r="S608" t="str">
        <f>d11B!S610</f>
        <v>NA</v>
      </c>
      <c r="T608" t="b">
        <f>d11B!T610</f>
        <v>1</v>
      </c>
      <c r="U608" t="b">
        <f>d11B!U610</f>
        <v>0</v>
      </c>
      <c r="V608" t="str">
        <f>d11B!V610</f>
        <v>NA</v>
      </c>
      <c r="W608" t="str">
        <f>d11B!W610</f>
        <v>NA</v>
      </c>
      <c r="X608" t="b">
        <f>d11B!X610</f>
        <v>0</v>
      </c>
      <c r="Y608" t="str">
        <f>d11B!Y610</f>
        <v>added age uncertainties based on power fit on LR04 uncertainties</v>
      </c>
      <c r="Z608">
        <f>d11B!Z608</f>
        <v>761</v>
      </c>
    </row>
    <row r="609" spans="1:26">
      <c r="A609" t="str">
        <f>d11B!A611</f>
        <v>boron isotopes</v>
      </c>
      <c r="B609" t="str">
        <f>d11B!B611</f>
        <v>Sosdian</v>
      </c>
      <c r="C609">
        <f>d11B!C611</f>
        <v>2018</v>
      </c>
      <c r="D609" t="str">
        <f>d11B!D611</f>
        <v>10.1016/j.epsl.2018.06.017</v>
      </c>
      <c r="E609">
        <f>d11B!E611</f>
        <v>13385</v>
      </c>
      <c r="F609">
        <f>d11B!F611</f>
        <v>67.910610712671755</v>
      </c>
      <c r="G609">
        <f>d11B!G611</f>
        <v>67.910610712671755</v>
      </c>
      <c r="H609">
        <f>d11B!H611</f>
        <v>13.385</v>
      </c>
      <c r="I609">
        <f>d11B!I611</f>
        <v>6.7910610712671751E-2</v>
      </c>
      <c r="J609">
        <f>d11B!J611</f>
        <v>6.7910610712671751E-2</v>
      </c>
      <c r="K609">
        <f>d11B!K611</f>
        <v>418.49</v>
      </c>
      <c r="L609">
        <f>d11B!L611</f>
        <v>169.21399999999994</v>
      </c>
      <c r="M609">
        <f>d11B!M611</f>
        <v>122.57440000000003</v>
      </c>
      <c r="N609" t="b">
        <f>d11B!N611</f>
        <v>1</v>
      </c>
      <c r="O609" t="b">
        <f>d11B!O611</f>
        <v>0</v>
      </c>
      <c r="P609" t="str">
        <f>d11B!P611</f>
        <v>NA</v>
      </c>
      <c r="Q609" t="str">
        <f>d11B!Q611</f>
        <v>NA</v>
      </c>
      <c r="R609" t="b">
        <f>d11B!R611</f>
        <v>0</v>
      </c>
      <c r="S609" t="str">
        <f>d11B!S611</f>
        <v>NA</v>
      </c>
      <c r="T609" t="b">
        <f>d11B!T611</f>
        <v>1</v>
      </c>
      <c r="U609" t="b">
        <f>d11B!U611</f>
        <v>0</v>
      </c>
      <c r="V609" t="str">
        <f>d11B!V611</f>
        <v>NA</v>
      </c>
      <c r="W609" t="str">
        <f>d11B!W611</f>
        <v>NA</v>
      </c>
      <c r="X609" t="b">
        <f>d11B!X611</f>
        <v>0</v>
      </c>
      <c r="Y609" t="str">
        <f>d11B!Y611</f>
        <v>added age uncertainties based on power fit on LR04 uncertainties</v>
      </c>
      <c r="Z609">
        <f>d11B!Z609</f>
        <v>761</v>
      </c>
    </row>
    <row r="610" spans="1:26">
      <c r="A610" t="str">
        <f>d11B!A612</f>
        <v>boron isotopes</v>
      </c>
      <c r="B610" t="str">
        <f>d11B!B612</f>
        <v>Sosdian</v>
      </c>
      <c r="C610">
        <f>d11B!C612</f>
        <v>2018</v>
      </c>
      <c r="D610" t="str">
        <f>d11B!D612</f>
        <v>10.1016/j.epsl.2018.06.017</v>
      </c>
      <c r="E610">
        <f>d11B!E612</f>
        <v>13535</v>
      </c>
      <c r="F610">
        <f>d11B!F612</f>
        <v>68.632025251916843</v>
      </c>
      <c r="G610">
        <f>d11B!G612</f>
        <v>68.632025251916843</v>
      </c>
      <c r="H610">
        <f>d11B!H612</f>
        <v>13.535</v>
      </c>
      <c r="I610">
        <f>d11B!I612</f>
        <v>6.8632025251916848E-2</v>
      </c>
      <c r="J610">
        <f>d11B!J612</f>
        <v>6.8632025251916848E-2</v>
      </c>
      <c r="K610">
        <f>d11B!K612</f>
        <v>412.29910000000001</v>
      </c>
      <c r="L610">
        <f>d11B!L612</f>
        <v>166.05539999999991</v>
      </c>
      <c r="M610">
        <f>d11B!M612</f>
        <v>122.34030000000001</v>
      </c>
      <c r="N610" t="b">
        <f>d11B!N612</f>
        <v>1</v>
      </c>
      <c r="O610" t="b">
        <f>d11B!O612</f>
        <v>0</v>
      </c>
      <c r="P610" t="str">
        <f>d11B!P612</f>
        <v>NA</v>
      </c>
      <c r="Q610" t="str">
        <f>d11B!Q612</f>
        <v>NA</v>
      </c>
      <c r="R610" t="b">
        <f>d11B!R612</f>
        <v>0</v>
      </c>
      <c r="S610" t="str">
        <f>d11B!S612</f>
        <v>NA</v>
      </c>
      <c r="T610" t="b">
        <f>d11B!T612</f>
        <v>1</v>
      </c>
      <c r="U610" t="b">
        <f>d11B!U612</f>
        <v>0</v>
      </c>
      <c r="V610" t="str">
        <f>d11B!V612</f>
        <v>NA</v>
      </c>
      <c r="W610" t="str">
        <f>d11B!W612</f>
        <v>NA</v>
      </c>
      <c r="X610" t="b">
        <f>d11B!X612</f>
        <v>0</v>
      </c>
      <c r="Y610" t="str">
        <f>d11B!Y612</f>
        <v>added age uncertainties based on power fit on LR04 uncertainties</v>
      </c>
      <c r="Z610">
        <f>d11B!Z610</f>
        <v>761</v>
      </c>
    </row>
    <row r="611" spans="1:26">
      <c r="A611" t="str">
        <f>d11B!A613</f>
        <v>boron isotopes</v>
      </c>
      <c r="B611" t="str">
        <f>d11B!B613</f>
        <v>Sosdian</v>
      </c>
      <c r="C611">
        <f>d11B!C613</f>
        <v>2018</v>
      </c>
      <c r="D611" t="str">
        <f>d11B!D613</f>
        <v>10.1016/j.epsl.2018.06.017</v>
      </c>
      <c r="E611">
        <f>d11B!E613</f>
        <v>13610</v>
      </c>
      <c r="F611">
        <f>d11B!F613</f>
        <v>68.992576959396956</v>
      </c>
      <c r="G611">
        <f>d11B!G613</f>
        <v>68.992576959396956</v>
      </c>
      <c r="H611">
        <f>d11B!H613</f>
        <v>13.61</v>
      </c>
      <c r="I611">
        <f>d11B!I613</f>
        <v>6.8992576959396951E-2</v>
      </c>
      <c r="J611">
        <f>d11B!J613</f>
        <v>6.8992576959396951E-2</v>
      </c>
      <c r="K611">
        <f>d11B!K613</f>
        <v>439.6823</v>
      </c>
      <c r="L611">
        <f>d11B!L613</f>
        <v>184.79799999999994</v>
      </c>
      <c r="M611">
        <f>d11B!M613</f>
        <v>129.02029999999996</v>
      </c>
      <c r="N611" t="b">
        <f>d11B!N613</f>
        <v>1</v>
      </c>
      <c r="O611" t="b">
        <f>d11B!O613</f>
        <v>0</v>
      </c>
      <c r="P611" t="str">
        <f>d11B!P613</f>
        <v>NA</v>
      </c>
      <c r="Q611" t="str">
        <f>d11B!Q613</f>
        <v>NA</v>
      </c>
      <c r="R611" t="b">
        <f>d11B!R613</f>
        <v>0</v>
      </c>
      <c r="S611" t="str">
        <f>d11B!S613</f>
        <v>NA</v>
      </c>
      <c r="T611" t="b">
        <f>d11B!T613</f>
        <v>1</v>
      </c>
      <c r="U611" t="b">
        <f>d11B!U613</f>
        <v>0</v>
      </c>
      <c r="V611" t="str">
        <f>d11B!V613</f>
        <v>NA</v>
      </c>
      <c r="W611" t="str">
        <f>d11B!W613</f>
        <v>NA</v>
      </c>
      <c r="X611" t="b">
        <f>d11B!X613</f>
        <v>0</v>
      </c>
      <c r="Y611" t="str">
        <f>d11B!Y613</f>
        <v>added age uncertainties based on power fit on LR04 uncertainties</v>
      </c>
      <c r="Z611">
        <f>d11B!Z611</f>
        <v>761</v>
      </c>
    </row>
    <row r="612" spans="1:26">
      <c r="A612" t="str">
        <f>d11B!A614</f>
        <v>boron isotopes</v>
      </c>
      <c r="B612" t="str">
        <f>d11B!B614</f>
        <v>Sosdian</v>
      </c>
      <c r="C612">
        <f>d11B!C614</f>
        <v>2018</v>
      </c>
      <c r="D612" t="str">
        <f>d11B!D614</f>
        <v>10.1016/j.epsl.2018.06.017</v>
      </c>
      <c r="E612">
        <f>d11B!E614</f>
        <v>13870.521739999998</v>
      </c>
      <c r="F612">
        <f>d11B!F614</f>
        <v>70.24420195616662</v>
      </c>
      <c r="G612">
        <f>d11B!G614</f>
        <v>70.24420195616662</v>
      </c>
      <c r="H612">
        <f>d11B!H614</f>
        <v>13.870521739999999</v>
      </c>
      <c r="I612">
        <f>d11B!I614</f>
        <v>7.0244201956166624E-2</v>
      </c>
      <c r="J612">
        <f>d11B!J614</f>
        <v>7.0244201956166624E-2</v>
      </c>
      <c r="K612">
        <f>d11B!K614</f>
        <v>456.39349999999996</v>
      </c>
      <c r="L612">
        <f>d11B!L614</f>
        <v>193.93009999999998</v>
      </c>
      <c r="M612">
        <f>d11B!M614</f>
        <v>138.1361</v>
      </c>
      <c r="N612" t="b">
        <f>d11B!N614</f>
        <v>1</v>
      </c>
      <c r="O612" t="b">
        <f>d11B!O614</f>
        <v>0</v>
      </c>
      <c r="P612" t="str">
        <f>d11B!P614</f>
        <v>NA</v>
      </c>
      <c r="Q612" t="str">
        <f>d11B!Q614</f>
        <v>NA</v>
      </c>
      <c r="R612" t="b">
        <f>d11B!R614</f>
        <v>0</v>
      </c>
      <c r="S612" t="str">
        <f>d11B!S614</f>
        <v>NA</v>
      </c>
      <c r="T612" t="b">
        <f>d11B!T614</f>
        <v>1</v>
      </c>
      <c r="U612" t="b">
        <f>d11B!U614</f>
        <v>0</v>
      </c>
      <c r="V612" t="str">
        <f>d11B!V614</f>
        <v>NA</v>
      </c>
      <c r="W612" t="str">
        <f>d11B!W614</f>
        <v>NA</v>
      </c>
      <c r="X612" t="b">
        <f>d11B!X614</f>
        <v>0</v>
      </c>
      <c r="Y612" t="str">
        <f>d11B!Y614</f>
        <v>added age uncertainties based on power fit on LR04 uncertainties</v>
      </c>
      <c r="Z612">
        <f>d11B!Z612</f>
        <v>761</v>
      </c>
    </row>
    <row r="613" spans="1:26">
      <c r="A613" t="str">
        <f>d11B!A615</f>
        <v>boron isotopes</v>
      </c>
      <c r="B613" t="str">
        <f>d11B!B615</f>
        <v>Sosdian</v>
      </c>
      <c r="C613">
        <f>d11B!C615</f>
        <v>2018</v>
      </c>
      <c r="D613" t="str">
        <f>d11B!D615</f>
        <v>10.1016/j.epsl.2018.06.017</v>
      </c>
      <c r="E613">
        <f>d11B!E615</f>
        <v>13936.652170000001</v>
      </c>
      <c r="F613">
        <f>d11B!F615</f>
        <v>70.561717829170263</v>
      </c>
      <c r="G613">
        <f>d11B!G615</f>
        <v>70.561717829170263</v>
      </c>
      <c r="H613">
        <f>d11B!H615</f>
        <v>13.93665217</v>
      </c>
      <c r="I613">
        <f>d11B!I615</f>
        <v>7.0561717829170256E-2</v>
      </c>
      <c r="J613">
        <f>d11B!J615</f>
        <v>7.0561717829170256E-2</v>
      </c>
      <c r="K613">
        <f>d11B!K615</f>
        <v>462.73110000000003</v>
      </c>
      <c r="L613">
        <f>d11B!L615</f>
        <v>194.00280000000004</v>
      </c>
      <c r="M613">
        <f>d11B!M615</f>
        <v>140.09980000000007</v>
      </c>
      <c r="N613" t="b">
        <f>d11B!N615</f>
        <v>1</v>
      </c>
      <c r="O613" t="b">
        <f>d11B!O615</f>
        <v>0</v>
      </c>
      <c r="P613" t="str">
        <f>d11B!P615</f>
        <v>NA</v>
      </c>
      <c r="Q613" t="str">
        <f>d11B!Q615</f>
        <v>NA</v>
      </c>
      <c r="R613" t="b">
        <f>d11B!R615</f>
        <v>0</v>
      </c>
      <c r="S613" t="str">
        <f>d11B!S615</f>
        <v>NA</v>
      </c>
      <c r="T613" t="b">
        <f>d11B!T615</f>
        <v>1</v>
      </c>
      <c r="U613" t="b">
        <f>d11B!U615</f>
        <v>0</v>
      </c>
      <c r="V613" t="str">
        <f>d11B!V615</f>
        <v>NA</v>
      </c>
      <c r="W613" t="str">
        <f>d11B!W615</f>
        <v>NA</v>
      </c>
      <c r="X613" t="b">
        <f>d11B!X615</f>
        <v>0</v>
      </c>
      <c r="Y613" t="str">
        <f>d11B!Y615</f>
        <v>added age uncertainties based on power fit on LR04 uncertainties</v>
      </c>
      <c r="Z613">
        <f>d11B!Z613</f>
        <v>761</v>
      </c>
    </row>
    <row r="614" spans="1:26">
      <c r="A614" t="str">
        <f>d11B!A616</f>
        <v>boron isotopes</v>
      </c>
      <c r="B614" t="str">
        <f>d11B!B616</f>
        <v>Sosdian</v>
      </c>
      <c r="C614">
        <f>d11B!C616</f>
        <v>2018</v>
      </c>
      <c r="D614" t="str">
        <f>d11B!D616</f>
        <v>10.1016/j.epsl.2018.06.017</v>
      </c>
      <c r="E614">
        <f>d11B!E616</f>
        <v>14184.21739</v>
      </c>
      <c r="F614">
        <f>d11B!F616</f>
        <v>71.749677357124483</v>
      </c>
      <c r="G614">
        <f>d11B!G616</f>
        <v>71.749677357124483</v>
      </c>
      <c r="H614">
        <f>d11B!H616</f>
        <v>14.184217390000001</v>
      </c>
      <c r="I614">
        <f>d11B!I616</f>
        <v>7.1749677357124481E-2</v>
      </c>
      <c r="J614">
        <f>d11B!J616</f>
        <v>7.1749677357124481E-2</v>
      </c>
      <c r="K614">
        <f>d11B!K616</f>
        <v>632.87699999999995</v>
      </c>
      <c r="L614">
        <f>d11B!L616</f>
        <v>331.53670000000011</v>
      </c>
      <c r="M614">
        <f>d11B!M616</f>
        <v>206.44959999999998</v>
      </c>
      <c r="N614" t="b">
        <f>d11B!N616</f>
        <v>1</v>
      </c>
      <c r="O614" t="b">
        <f>d11B!O616</f>
        <v>0</v>
      </c>
      <c r="P614" t="str">
        <f>d11B!P616</f>
        <v>NA</v>
      </c>
      <c r="Q614" t="str">
        <f>d11B!Q616</f>
        <v>NA</v>
      </c>
      <c r="R614" t="b">
        <f>d11B!R616</f>
        <v>0</v>
      </c>
      <c r="S614" t="str">
        <f>d11B!S616</f>
        <v>NA</v>
      </c>
      <c r="T614" t="b">
        <f>d11B!T616</f>
        <v>1</v>
      </c>
      <c r="U614" t="b">
        <f>d11B!U616</f>
        <v>0</v>
      </c>
      <c r="V614" t="str">
        <f>d11B!V616</f>
        <v>NA</v>
      </c>
      <c r="W614" t="str">
        <f>d11B!W616</f>
        <v>NA</v>
      </c>
      <c r="X614" t="b">
        <f>d11B!X616</f>
        <v>0</v>
      </c>
      <c r="Y614" t="str">
        <f>d11B!Y616</f>
        <v>added age uncertainties based on power fit on LR04 uncertainties</v>
      </c>
      <c r="Z614">
        <f>d11B!Z614</f>
        <v>761</v>
      </c>
    </row>
    <row r="615" spans="1:26">
      <c r="A615" t="str">
        <f>d11B!A617</f>
        <v>boron isotopes</v>
      </c>
      <c r="B615" t="str">
        <f>d11B!B617</f>
        <v>Sosdian</v>
      </c>
      <c r="C615">
        <f>d11B!C617</f>
        <v>2018</v>
      </c>
      <c r="D615" t="str">
        <f>d11B!D617</f>
        <v>10.1016/j.epsl.2018.06.017</v>
      </c>
      <c r="E615">
        <f>d11B!E617</f>
        <v>15136.5625</v>
      </c>
      <c r="F615">
        <f>d11B!F617</f>
        <v>76.309733852214137</v>
      </c>
      <c r="G615">
        <f>d11B!G617</f>
        <v>76.309733852214137</v>
      </c>
      <c r="H615">
        <f>d11B!H617</f>
        <v>15.1365625</v>
      </c>
      <c r="I615">
        <f>d11B!I617</f>
        <v>7.6309733852214137E-2</v>
      </c>
      <c r="J615">
        <f>d11B!J617</f>
        <v>7.6309733852214137E-2</v>
      </c>
      <c r="K615">
        <f>d11B!K617</f>
        <v>547.34990000000005</v>
      </c>
      <c r="L615">
        <f>d11B!L617</f>
        <v>272.7562999999999</v>
      </c>
      <c r="M615">
        <f>d11B!M617</f>
        <v>174.60850000000005</v>
      </c>
      <c r="N615" t="b">
        <f>d11B!N617</f>
        <v>1</v>
      </c>
      <c r="O615" t="b">
        <f>d11B!O617</f>
        <v>0</v>
      </c>
      <c r="P615" t="str">
        <f>d11B!P617</f>
        <v>NA</v>
      </c>
      <c r="Q615" t="str">
        <f>d11B!Q617</f>
        <v>NA</v>
      </c>
      <c r="R615" t="b">
        <f>d11B!R617</f>
        <v>0</v>
      </c>
      <c r="S615" t="str">
        <f>d11B!S617</f>
        <v>NA</v>
      </c>
      <c r="T615" t="b">
        <f>d11B!T617</f>
        <v>1</v>
      </c>
      <c r="U615" t="b">
        <f>d11B!U617</f>
        <v>0</v>
      </c>
      <c r="V615" t="str">
        <f>d11B!V617</f>
        <v>NA</v>
      </c>
      <c r="W615" t="str">
        <f>d11B!W617</f>
        <v>NA</v>
      </c>
      <c r="X615" t="b">
        <f>d11B!X617</f>
        <v>0</v>
      </c>
      <c r="Y615" t="str">
        <f>d11B!Y617</f>
        <v>added age uncertainties based on power fit on LR04 uncertainties</v>
      </c>
      <c r="Z615">
        <f>d11B!Z615</f>
        <v>761</v>
      </c>
    </row>
    <row r="616" spans="1:26">
      <c r="A616" t="str">
        <f>d11B!A618</f>
        <v>boron isotopes</v>
      </c>
      <c r="B616" t="str">
        <f>d11B!B618</f>
        <v>Sosdian</v>
      </c>
      <c r="C616">
        <f>d11B!C618</f>
        <v>2018</v>
      </c>
      <c r="D616" t="str">
        <f>d11B!D618</f>
        <v>10.1016/j.epsl.2018.06.017</v>
      </c>
      <c r="E616">
        <f>d11B!E618</f>
        <v>15670.9375</v>
      </c>
      <c r="F616">
        <f>d11B!F618</f>
        <v>78.861884530042801</v>
      </c>
      <c r="G616">
        <f>d11B!G618</f>
        <v>78.861884530042801</v>
      </c>
      <c r="H616">
        <f>d11B!H618</f>
        <v>15.670937500000001</v>
      </c>
      <c r="I616">
        <f>d11B!I618</f>
        <v>7.8861884530042795E-2</v>
      </c>
      <c r="J616">
        <f>d11B!J618</f>
        <v>7.8861884530042795E-2</v>
      </c>
      <c r="K616">
        <f>d11B!K618</f>
        <v>490.47990000000004</v>
      </c>
      <c r="L616">
        <f>d11B!L618</f>
        <v>222.04759999999987</v>
      </c>
      <c r="M616">
        <f>d11B!M618</f>
        <v>149.84060000000005</v>
      </c>
      <c r="N616" t="b">
        <f>d11B!N618</f>
        <v>1</v>
      </c>
      <c r="O616" t="b">
        <f>d11B!O618</f>
        <v>0</v>
      </c>
      <c r="P616" t="str">
        <f>d11B!P618</f>
        <v>NA</v>
      </c>
      <c r="Q616" t="str">
        <f>d11B!Q618</f>
        <v>NA</v>
      </c>
      <c r="R616" t="b">
        <f>d11B!R618</f>
        <v>0</v>
      </c>
      <c r="S616" t="str">
        <f>d11B!S618</f>
        <v>NA</v>
      </c>
      <c r="T616" t="b">
        <f>d11B!T618</f>
        <v>1</v>
      </c>
      <c r="U616" t="b">
        <f>d11B!U618</f>
        <v>0</v>
      </c>
      <c r="V616" t="str">
        <f>d11B!V618</f>
        <v>NA</v>
      </c>
      <c r="W616" t="str">
        <f>d11B!W618</f>
        <v>NA</v>
      </c>
      <c r="X616" t="b">
        <f>d11B!X618</f>
        <v>0</v>
      </c>
      <c r="Y616" t="str">
        <f>d11B!Y618</f>
        <v>added age uncertainties based on power fit on LR04 uncertainties</v>
      </c>
      <c r="Z616">
        <f>d11B!Z616</f>
        <v>761</v>
      </c>
    </row>
    <row r="617" spans="1:26">
      <c r="A617" t="str">
        <f>d11B!A619</f>
        <v>boron isotopes</v>
      </c>
      <c r="B617" t="str">
        <f>d11B!B619</f>
        <v>Sosdian</v>
      </c>
      <c r="C617">
        <f>d11B!C619</f>
        <v>2018</v>
      </c>
      <c r="D617" t="str">
        <f>d11B!D619</f>
        <v>10.1016/j.epsl.2018.06.017</v>
      </c>
      <c r="E617">
        <f>d11B!E619</f>
        <v>15994.375</v>
      </c>
      <c r="F617">
        <f>d11B!F619</f>
        <v>80.404408567105264</v>
      </c>
      <c r="G617">
        <f>d11B!G619</f>
        <v>80.404408567105264</v>
      </c>
      <c r="H617">
        <f>d11B!H619</f>
        <v>15.994375</v>
      </c>
      <c r="I617">
        <f>d11B!I619</f>
        <v>8.0404408567105262E-2</v>
      </c>
      <c r="J617">
        <f>d11B!J619</f>
        <v>8.0404408567105262E-2</v>
      </c>
      <c r="K617">
        <f>d11B!K619</f>
        <v>642.62710000000004</v>
      </c>
      <c r="L617">
        <f>d11B!L619</f>
        <v>353.7983999999999</v>
      </c>
      <c r="M617">
        <f>d11B!M619</f>
        <v>214.22300000000007</v>
      </c>
      <c r="N617" t="b">
        <f>d11B!N619</f>
        <v>1</v>
      </c>
      <c r="O617" t="b">
        <f>d11B!O619</f>
        <v>0</v>
      </c>
      <c r="P617" t="str">
        <f>d11B!P619</f>
        <v>NA</v>
      </c>
      <c r="Q617" t="str">
        <f>d11B!Q619</f>
        <v>NA</v>
      </c>
      <c r="R617" t="b">
        <f>d11B!R619</f>
        <v>0</v>
      </c>
      <c r="S617" t="str">
        <f>d11B!S619</f>
        <v>NA</v>
      </c>
      <c r="T617" t="b">
        <f>d11B!T619</f>
        <v>1</v>
      </c>
      <c r="U617" t="b">
        <f>d11B!U619</f>
        <v>0</v>
      </c>
      <c r="V617" t="str">
        <f>d11B!V619</f>
        <v>NA</v>
      </c>
      <c r="W617" t="str">
        <f>d11B!W619</f>
        <v>NA</v>
      </c>
      <c r="X617" t="b">
        <f>d11B!X619</f>
        <v>0</v>
      </c>
      <c r="Y617" t="str">
        <f>d11B!Y619</f>
        <v>added age uncertainties based on power fit on LR04 uncertainties</v>
      </c>
      <c r="Z617">
        <f>d11B!Z617</f>
        <v>761</v>
      </c>
    </row>
    <row r="618" spans="1:26">
      <c r="A618" t="str">
        <f>d11B!A620</f>
        <v>boron isotopes</v>
      </c>
      <c r="B618" t="str">
        <f>d11B!B620</f>
        <v>Sosdian</v>
      </c>
      <c r="C618">
        <f>d11B!C620</f>
        <v>2018</v>
      </c>
      <c r="D618" t="str">
        <f>d11B!D620</f>
        <v>10.1016/j.epsl.2018.06.017</v>
      </c>
      <c r="E618">
        <f>d11B!E620</f>
        <v>16219.999999999998</v>
      </c>
      <c r="F618">
        <f>d11B!F620</f>
        <v>81.479491171857688</v>
      </c>
      <c r="G618">
        <f>d11B!G620</f>
        <v>81.479491171857688</v>
      </c>
      <c r="H618">
        <f>d11B!H620</f>
        <v>16.22</v>
      </c>
      <c r="I618">
        <f>d11B!I620</f>
        <v>8.1479491171857682E-2</v>
      </c>
      <c r="J618">
        <f>d11B!J620</f>
        <v>8.1479491171857682E-2</v>
      </c>
      <c r="K618">
        <f>d11B!K620</f>
        <v>369.7106</v>
      </c>
      <c r="L618">
        <f>d11B!L620</f>
        <v>145.98239999999998</v>
      </c>
      <c r="M618">
        <f>d11B!M620</f>
        <v>111.66230000000002</v>
      </c>
      <c r="N618" t="b">
        <f>d11B!N620</f>
        <v>1</v>
      </c>
      <c r="O618" t="b">
        <f>d11B!O620</f>
        <v>0</v>
      </c>
      <c r="P618" t="str">
        <f>d11B!P620</f>
        <v>NA</v>
      </c>
      <c r="Q618" t="str">
        <f>d11B!Q620</f>
        <v>NA</v>
      </c>
      <c r="R618" t="b">
        <f>d11B!R620</f>
        <v>0</v>
      </c>
      <c r="S618" t="str">
        <f>d11B!S620</f>
        <v>NA</v>
      </c>
      <c r="T618" t="b">
        <f>d11B!T620</f>
        <v>1</v>
      </c>
      <c r="U618" t="b">
        <f>d11B!U620</f>
        <v>0</v>
      </c>
      <c r="V618" t="str">
        <f>d11B!V620</f>
        <v>NA</v>
      </c>
      <c r="W618" t="str">
        <f>d11B!W620</f>
        <v>NA</v>
      </c>
      <c r="X618" t="b">
        <f>d11B!X620</f>
        <v>0</v>
      </c>
      <c r="Y618" t="str">
        <f>d11B!Y620</f>
        <v>added age uncertainties based on power fit on LR04 uncertainties</v>
      </c>
      <c r="Z618">
        <f>d11B!Z618</f>
        <v>761</v>
      </c>
    </row>
    <row r="619" spans="1:26">
      <c r="A619" t="str">
        <f>d11B!A621</f>
        <v>boron isotopes</v>
      </c>
      <c r="B619" t="str">
        <f>d11B!B621</f>
        <v>Sosdian</v>
      </c>
      <c r="C619">
        <f>d11B!C621</f>
        <v>2018</v>
      </c>
      <c r="D619" t="str">
        <f>d11B!D621</f>
        <v>10.1016/j.epsl.2018.06.017</v>
      </c>
      <c r="E619">
        <f>d11B!E621</f>
        <v>11697.869404004961</v>
      </c>
      <c r="F619">
        <f>d11B!F621</f>
        <v>59.76637704743888</v>
      </c>
      <c r="G619">
        <f>d11B!G621</f>
        <v>59.76637704743888</v>
      </c>
      <c r="H619">
        <f>d11B!H621</f>
        <v>11.697869404004962</v>
      </c>
      <c r="I619">
        <f>d11B!I621</f>
        <v>5.9766377047438882E-2</v>
      </c>
      <c r="J619">
        <f>d11B!J621</f>
        <v>5.9766377047438882E-2</v>
      </c>
      <c r="K619">
        <f>d11B!K621</f>
        <v>445.73009999999999</v>
      </c>
      <c r="L619">
        <f>d11B!L621</f>
        <v>189.17169999999999</v>
      </c>
      <c r="M619">
        <f>d11B!M621</f>
        <v>131.96289999999999</v>
      </c>
      <c r="N619" t="b">
        <f>d11B!N621</f>
        <v>1</v>
      </c>
      <c r="O619" t="b">
        <f>d11B!O621</f>
        <v>0</v>
      </c>
      <c r="P619" t="str">
        <f>d11B!P621</f>
        <v>NA</v>
      </c>
      <c r="Q619" t="str">
        <f>d11B!Q621</f>
        <v>NA</v>
      </c>
      <c r="R619" t="b">
        <f>d11B!R621</f>
        <v>0</v>
      </c>
      <c r="S619" t="str">
        <f>d11B!S621</f>
        <v>NA</v>
      </c>
      <c r="T619" t="b">
        <f>d11B!T621</f>
        <v>1</v>
      </c>
      <c r="U619" t="b">
        <f>d11B!U621</f>
        <v>0</v>
      </c>
      <c r="V619" t="str">
        <f>d11B!V621</f>
        <v>NA</v>
      </c>
      <c r="W619" t="str">
        <f>d11B!W621</f>
        <v>NA</v>
      </c>
      <c r="X619" t="b">
        <f>d11B!X621</f>
        <v>0</v>
      </c>
      <c r="Y619" t="str">
        <f>d11B!Y621</f>
        <v>added age uncertainties based on power fit on LR04 uncertainties</v>
      </c>
      <c r="Z619">
        <f>d11B!Z619</f>
        <v>761</v>
      </c>
    </row>
    <row r="620" spans="1:26">
      <c r="A620" t="str">
        <f>d11B!A622</f>
        <v>boron isotopes</v>
      </c>
      <c r="B620" t="str">
        <f>d11B!B622</f>
        <v>Sosdian</v>
      </c>
      <c r="C620">
        <f>d11B!C622</f>
        <v>2018</v>
      </c>
      <c r="D620" t="str">
        <f>d11B!D622</f>
        <v>10.1016/j.epsl.2018.06.017</v>
      </c>
      <c r="E620">
        <f>d11B!E622</f>
        <v>13763.133516579244</v>
      </c>
      <c r="F620">
        <f>d11B!F622</f>
        <v>69.728425387478069</v>
      </c>
      <c r="G620">
        <f>d11B!G622</f>
        <v>69.728425387478069</v>
      </c>
      <c r="H620">
        <f>d11B!H622</f>
        <v>13.763133516579245</v>
      </c>
      <c r="I620">
        <f>d11B!I622</f>
        <v>6.9728425387478074E-2</v>
      </c>
      <c r="J620">
        <f>d11B!J622</f>
        <v>6.9728425387478074E-2</v>
      </c>
      <c r="K620">
        <f>d11B!K622</f>
        <v>402.12439999999998</v>
      </c>
      <c r="L620">
        <f>d11B!L622</f>
        <v>156.09790000000004</v>
      </c>
      <c r="M620">
        <f>d11B!M622</f>
        <v>119.48899999999998</v>
      </c>
      <c r="N620" t="b">
        <f>d11B!N622</f>
        <v>1</v>
      </c>
      <c r="O620" t="b">
        <f>d11B!O622</f>
        <v>0</v>
      </c>
      <c r="P620" t="str">
        <f>d11B!P622</f>
        <v>NA</v>
      </c>
      <c r="Q620" t="str">
        <f>d11B!Q622</f>
        <v>NA</v>
      </c>
      <c r="R620" t="b">
        <f>d11B!R622</f>
        <v>0</v>
      </c>
      <c r="S620" t="str">
        <f>d11B!S622</f>
        <v>NA</v>
      </c>
      <c r="T620" t="b">
        <f>d11B!T622</f>
        <v>1</v>
      </c>
      <c r="U620" t="b">
        <f>d11B!U622</f>
        <v>0</v>
      </c>
      <c r="V620" t="str">
        <f>d11B!V622</f>
        <v>NA</v>
      </c>
      <c r="W620" t="str">
        <f>d11B!W622</f>
        <v>NA</v>
      </c>
      <c r="X620" t="b">
        <f>d11B!X622</f>
        <v>0</v>
      </c>
      <c r="Y620" t="str">
        <f>d11B!Y622</f>
        <v>added age uncertainties based on power fit on LR04 uncertainties</v>
      </c>
      <c r="Z620">
        <f>d11B!Z620</f>
        <v>761</v>
      </c>
    </row>
    <row r="621" spans="1:26">
      <c r="A621" t="str">
        <f>d11B!A623</f>
        <v>boron isotopes</v>
      </c>
      <c r="B621" t="str">
        <f>d11B!B623</f>
        <v>Sosdian</v>
      </c>
      <c r="C621">
        <f>d11B!C623</f>
        <v>2018</v>
      </c>
      <c r="D621" t="str">
        <f>d11B!D623</f>
        <v>10.1016/j.epsl.2018.06.017</v>
      </c>
      <c r="E621">
        <f>d11B!E623</f>
        <v>15838.071018764613</v>
      </c>
      <c r="F621">
        <f>d11B!F623</f>
        <v>79.659174215075069</v>
      </c>
      <c r="G621">
        <f>d11B!G623</f>
        <v>79.659174215075069</v>
      </c>
      <c r="H621">
        <f>d11B!H623</f>
        <v>15.838071018764612</v>
      </c>
      <c r="I621">
        <f>d11B!I623</f>
        <v>7.9659174215075068E-2</v>
      </c>
      <c r="J621">
        <f>d11B!J623</f>
        <v>7.9659174215075068E-2</v>
      </c>
      <c r="K621">
        <f>d11B!K623</f>
        <v>575.31499999999994</v>
      </c>
      <c r="L621">
        <f>d11B!L623</f>
        <v>281.00760000000002</v>
      </c>
      <c r="M621">
        <f>d11B!M623</f>
        <v>182.96759999999995</v>
      </c>
      <c r="N621" t="b">
        <f>d11B!N623</f>
        <v>1</v>
      </c>
      <c r="O621" t="b">
        <f>d11B!O623</f>
        <v>0</v>
      </c>
      <c r="P621" t="str">
        <f>d11B!P623</f>
        <v>NA</v>
      </c>
      <c r="Q621" t="str">
        <f>d11B!Q623</f>
        <v>NA</v>
      </c>
      <c r="R621" t="b">
        <f>d11B!R623</f>
        <v>0</v>
      </c>
      <c r="S621" t="str">
        <f>d11B!S623</f>
        <v>NA</v>
      </c>
      <c r="T621" t="b">
        <f>d11B!T623</f>
        <v>1</v>
      </c>
      <c r="U621" t="b">
        <f>d11B!U623</f>
        <v>0</v>
      </c>
      <c r="V621" t="str">
        <f>d11B!V623</f>
        <v>NA</v>
      </c>
      <c r="W621" t="str">
        <f>d11B!W623</f>
        <v>NA</v>
      </c>
      <c r="X621" t="b">
        <f>d11B!X623</f>
        <v>0</v>
      </c>
      <c r="Y621" t="str">
        <f>d11B!Y623</f>
        <v>added age uncertainties based on power fit on LR04 uncertainties</v>
      </c>
      <c r="Z621">
        <f>d11B!Z621</f>
        <v>926</v>
      </c>
    </row>
    <row r="622" spans="1:26">
      <c r="A622" t="str">
        <f>d11B!A624</f>
        <v>boron isotopes</v>
      </c>
      <c r="B622" t="str">
        <f>d11B!B624</f>
        <v>Sosdian</v>
      </c>
      <c r="C622">
        <f>d11B!C624</f>
        <v>2018</v>
      </c>
      <c r="D622" t="str">
        <f>d11B!D624</f>
        <v>10.1016/j.epsl.2018.06.017</v>
      </c>
      <c r="E622">
        <f>d11B!E624</f>
        <v>3.9110250469999999</v>
      </c>
      <c r="F622">
        <f>d11B!F624</f>
        <v>4</v>
      </c>
      <c r="G622">
        <f>d11B!G624</f>
        <v>4</v>
      </c>
      <c r="H622">
        <f>d11B!H624</f>
        <v>3.9110250469999996E-3</v>
      </c>
      <c r="I622">
        <f>d11B!I624</f>
        <v>4.0000000000000001E-3</v>
      </c>
      <c r="J622">
        <f>d11B!J624</f>
        <v>4.0000000000000001E-3</v>
      </c>
      <c r="K622">
        <f>d11B!K624</f>
        <v>273.9015</v>
      </c>
      <c r="L622">
        <f>d11B!L624</f>
        <v>23.527900000000045</v>
      </c>
      <c r="M622">
        <f>d11B!M624</f>
        <v>22.355499999999978</v>
      </c>
      <c r="N622" t="b">
        <f>d11B!N624</f>
        <v>1</v>
      </c>
      <c r="O622" t="b">
        <f>d11B!O624</f>
        <v>0</v>
      </c>
      <c r="P622" t="str">
        <f>d11B!P624</f>
        <v>NA</v>
      </c>
      <c r="Q622" t="str">
        <f>d11B!Q624</f>
        <v>NA</v>
      </c>
      <c r="R622" t="b">
        <f>d11B!R624</f>
        <v>0</v>
      </c>
      <c r="S622" t="str">
        <f>d11B!S624</f>
        <v>NA</v>
      </c>
      <c r="T622" t="b">
        <f>d11B!T624</f>
        <v>1</v>
      </c>
      <c r="U622" t="b">
        <f>d11B!U624</f>
        <v>0</v>
      </c>
      <c r="V622" t="str">
        <f>d11B!V624</f>
        <v>NA</v>
      </c>
      <c r="W622" t="str">
        <f>d11B!W624</f>
        <v>NA</v>
      </c>
      <c r="X622" t="b">
        <f>d11B!X624</f>
        <v>0</v>
      </c>
      <c r="Y622" t="str">
        <f>d11B!Y624</f>
        <v>added age uncertainties based on LR04</v>
      </c>
      <c r="Z622">
        <f>d11B!Z622</f>
        <v>926</v>
      </c>
    </row>
    <row r="623" spans="1:26">
      <c r="A623" t="str">
        <f>d11B!A625</f>
        <v>boron isotopes</v>
      </c>
      <c r="B623" t="str">
        <f>d11B!B625</f>
        <v>Sosdian</v>
      </c>
      <c r="C623">
        <f>d11B!C625</f>
        <v>2018</v>
      </c>
      <c r="D623" t="str">
        <f>d11B!D625</f>
        <v>10.1016/j.epsl.2018.06.017</v>
      </c>
      <c r="E623">
        <f>d11B!E625</f>
        <v>4.63</v>
      </c>
      <c r="F623">
        <f>d11B!F625</f>
        <v>4</v>
      </c>
      <c r="G623">
        <f>d11B!G625</f>
        <v>4</v>
      </c>
      <c r="H623">
        <f>d11B!H625</f>
        <v>4.6299999999999996E-3</v>
      </c>
      <c r="I623">
        <f>d11B!I625</f>
        <v>4.0000000000000001E-3</v>
      </c>
      <c r="J623">
        <f>d11B!J625</f>
        <v>4.0000000000000001E-3</v>
      </c>
      <c r="K623">
        <f>d11B!K625</f>
        <v>263.0582</v>
      </c>
      <c r="L623">
        <f>d11B!L625</f>
        <v>21.027199999999993</v>
      </c>
      <c r="M623">
        <f>d11B!M625</f>
        <v>19.247500000000002</v>
      </c>
      <c r="N623" t="b">
        <f>d11B!N625</f>
        <v>1</v>
      </c>
      <c r="O623" t="b">
        <f>d11B!O625</f>
        <v>0</v>
      </c>
      <c r="P623" t="str">
        <f>d11B!P625</f>
        <v>NA</v>
      </c>
      <c r="Q623" t="str">
        <f>d11B!Q625</f>
        <v>NA</v>
      </c>
      <c r="R623" t="b">
        <f>d11B!R625</f>
        <v>0</v>
      </c>
      <c r="S623" t="str">
        <f>d11B!S625</f>
        <v>NA</v>
      </c>
      <c r="T623" t="b">
        <f>d11B!T625</f>
        <v>1</v>
      </c>
      <c r="U623" t="b">
        <f>d11B!U625</f>
        <v>0</v>
      </c>
      <c r="V623" t="str">
        <f>d11B!V625</f>
        <v>NA</v>
      </c>
      <c r="W623" t="str">
        <f>d11B!W625</f>
        <v>NA</v>
      </c>
      <c r="X623" t="b">
        <f>d11B!X625</f>
        <v>0</v>
      </c>
      <c r="Y623" t="str">
        <f>d11B!Y625</f>
        <v>added age uncertainties based on LR04</v>
      </c>
      <c r="Z623">
        <f>d11B!Z623</f>
        <v>926</v>
      </c>
    </row>
    <row r="624" spans="1:26">
      <c r="A624" t="str">
        <f>d11B!A626</f>
        <v>boron isotopes</v>
      </c>
      <c r="B624" t="str">
        <f>d11B!B626</f>
        <v>Sosdian</v>
      </c>
      <c r="C624">
        <f>d11B!C626</f>
        <v>2018</v>
      </c>
      <c r="D624" t="str">
        <f>d11B!D626</f>
        <v>10.1016/j.epsl.2018.06.017</v>
      </c>
      <c r="E624">
        <f>d11B!E626</f>
        <v>5.0199999999999996</v>
      </c>
      <c r="F624">
        <f>d11B!F626</f>
        <v>4</v>
      </c>
      <c r="G624">
        <f>d11B!G626</f>
        <v>4</v>
      </c>
      <c r="H624">
        <f>d11B!H626</f>
        <v>5.0199999999999993E-3</v>
      </c>
      <c r="I624">
        <f>d11B!I626</f>
        <v>4.0000000000000001E-3</v>
      </c>
      <c r="J624">
        <f>d11B!J626</f>
        <v>4.0000000000000001E-3</v>
      </c>
      <c r="K624">
        <f>d11B!K626</f>
        <v>281.13759999999996</v>
      </c>
      <c r="L624">
        <f>d11B!L626</f>
        <v>23.640000000000043</v>
      </c>
      <c r="M624">
        <f>d11B!M626</f>
        <v>22.572399999999959</v>
      </c>
      <c r="N624" t="b">
        <f>d11B!N626</f>
        <v>1</v>
      </c>
      <c r="O624" t="b">
        <f>d11B!O626</f>
        <v>0</v>
      </c>
      <c r="P624" t="str">
        <f>d11B!P626</f>
        <v>NA</v>
      </c>
      <c r="Q624" t="str">
        <f>d11B!Q626</f>
        <v>NA</v>
      </c>
      <c r="R624" t="b">
        <f>d11B!R626</f>
        <v>0</v>
      </c>
      <c r="S624" t="str">
        <f>d11B!S626</f>
        <v>NA</v>
      </c>
      <c r="T624" t="b">
        <f>d11B!T626</f>
        <v>1</v>
      </c>
      <c r="U624" t="b">
        <f>d11B!U626</f>
        <v>0</v>
      </c>
      <c r="V624" t="str">
        <f>d11B!V626</f>
        <v>NA</v>
      </c>
      <c r="W624" t="str">
        <f>d11B!W626</f>
        <v>NA</v>
      </c>
      <c r="X624" t="b">
        <f>d11B!X626</f>
        <v>0</v>
      </c>
      <c r="Y624" t="str">
        <f>d11B!Y626</f>
        <v>added age uncertainties based on LR04</v>
      </c>
      <c r="Z624">
        <f>d11B!Z624</f>
        <v>999</v>
      </c>
    </row>
    <row r="625" spans="1:26">
      <c r="A625" t="str">
        <f>d11B!A627</f>
        <v>boron isotopes</v>
      </c>
      <c r="B625" t="str">
        <f>d11B!B627</f>
        <v>Sosdian</v>
      </c>
      <c r="C625">
        <f>d11B!C627</f>
        <v>2018</v>
      </c>
      <c r="D625" t="str">
        <f>d11B!D627</f>
        <v>10.1016/j.epsl.2018.06.017</v>
      </c>
      <c r="E625">
        <f>d11B!E627</f>
        <v>7.82</v>
      </c>
      <c r="F625">
        <f>d11B!F627</f>
        <v>4</v>
      </c>
      <c r="G625">
        <f>d11B!G627</f>
        <v>4</v>
      </c>
      <c r="H625">
        <f>d11B!H627</f>
        <v>7.8200000000000006E-3</v>
      </c>
      <c r="I625">
        <f>d11B!I627</f>
        <v>4.0000000000000001E-3</v>
      </c>
      <c r="J625">
        <f>d11B!J627</f>
        <v>4.0000000000000001E-3</v>
      </c>
      <c r="K625">
        <f>d11B!K627</f>
        <v>258.56180000000001</v>
      </c>
      <c r="L625">
        <f>d11B!L627</f>
        <v>22.671899999999994</v>
      </c>
      <c r="M625">
        <f>d11B!M627</f>
        <v>21.232800000000026</v>
      </c>
      <c r="N625" t="b">
        <f>d11B!N627</f>
        <v>1</v>
      </c>
      <c r="O625" t="b">
        <f>d11B!O627</f>
        <v>0</v>
      </c>
      <c r="P625" t="str">
        <f>d11B!P627</f>
        <v>NA</v>
      </c>
      <c r="Q625" t="str">
        <f>d11B!Q627</f>
        <v>NA</v>
      </c>
      <c r="R625" t="b">
        <f>d11B!R627</f>
        <v>0</v>
      </c>
      <c r="S625" t="str">
        <f>d11B!S627</f>
        <v>NA</v>
      </c>
      <c r="T625" t="b">
        <f>d11B!T627</f>
        <v>1</v>
      </c>
      <c r="U625" t="b">
        <f>d11B!U627</f>
        <v>0</v>
      </c>
      <c r="V625" t="str">
        <f>d11B!V627</f>
        <v>NA</v>
      </c>
      <c r="W625" t="str">
        <f>d11B!W627</f>
        <v>NA</v>
      </c>
      <c r="X625" t="b">
        <f>d11B!X627</f>
        <v>0</v>
      </c>
      <c r="Y625" t="str">
        <f>d11B!Y627</f>
        <v>added age uncertainties based on LR04</v>
      </c>
      <c r="Z625">
        <f>d11B!Z625</f>
        <v>999</v>
      </c>
    </row>
    <row r="626" spans="1:26">
      <c r="A626" t="str">
        <f>d11B!A628</f>
        <v>boron isotopes</v>
      </c>
      <c r="B626" t="str">
        <f>d11B!B628</f>
        <v>Sosdian</v>
      </c>
      <c r="C626">
        <f>d11B!C628</f>
        <v>2018</v>
      </c>
      <c r="D626" t="str">
        <f>d11B!D628</f>
        <v>10.1016/j.epsl.2018.06.017</v>
      </c>
      <c r="E626">
        <f>d11B!E628</f>
        <v>7.82</v>
      </c>
      <c r="F626">
        <f>d11B!F628</f>
        <v>4</v>
      </c>
      <c r="G626">
        <f>d11B!G628</f>
        <v>4</v>
      </c>
      <c r="H626">
        <f>d11B!H628</f>
        <v>7.8200000000000006E-3</v>
      </c>
      <c r="I626">
        <f>d11B!I628</f>
        <v>4.0000000000000001E-3</v>
      </c>
      <c r="J626">
        <f>d11B!J628</f>
        <v>4.0000000000000001E-3</v>
      </c>
      <c r="K626">
        <f>d11B!K628</f>
        <v>268.5763</v>
      </c>
      <c r="L626">
        <f>d11B!L628</f>
        <v>24.879399999999976</v>
      </c>
      <c r="M626">
        <f>d11B!M628</f>
        <v>22.232200000000006</v>
      </c>
      <c r="N626" t="b">
        <f>d11B!N628</f>
        <v>1</v>
      </c>
      <c r="O626" t="b">
        <f>d11B!O628</f>
        <v>0</v>
      </c>
      <c r="P626" t="str">
        <f>d11B!P628</f>
        <v>NA</v>
      </c>
      <c r="Q626" t="str">
        <f>d11B!Q628</f>
        <v>NA</v>
      </c>
      <c r="R626" t="b">
        <f>d11B!R628</f>
        <v>0</v>
      </c>
      <c r="S626" t="str">
        <f>d11B!S628</f>
        <v>NA</v>
      </c>
      <c r="T626" t="b">
        <f>d11B!T628</f>
        <v>1</v>
      </c>
      <c r="U626" t="b">
        <f>d11B!U628</f>
        <v>0</v>
      </c>
      <c r="V626" t="str">
        <f>d11B!V628</f>
        <v>NA</v>
      </c>
      <c r="W626" t="str">
        <f>d11B!W628</f>
        <v>NA</v>
      </c>
      <c r="X626" t="b">
        <f>d11B!X628</f>
        <v>0</v>
      </c>
      <c r="Y626" t="str">
        <f>d11B!Y628</f>
        <v>added age uncertainties based on LR04</v>
      </c>
      <c r="Z626">
        <f>d11B!Z626</f>
        <v>999</v>
      </c>
    </row>
    <row r="627" spans="1:26">
      <c r="A627" t="str">
        <f>d11B!A629</f>
        <v>boron isotopes</v>
      </c>
      <c r="B627" t="str">
        <f>d11B!B629</f>
        <v>Sosdian</v>
      </c>
      <c r="C627">
        <f>d11B!C629</f>
        <v>2018</v>
      </c>
      <c r="D627" t="str">
        <f>d11B!D629</f>
        <v>10.1016/j.epsl.2018.06.017</v>
      </c>
      <c r="E627">
        <f>d11B!E629</f>
        <v>9.49</v>
      </c>
      <c r="F627">
        <f>d11B!F629</f>
        <v>4</v>
      </c>
      <c r="G627">
        <f>d11B!G629</f>
        <v>4</v>
      </c>
      <c r="H627">
        <f>d11B!H629</f>
        <v>9.4900000000000002E-3</v>
      </c>
      <c r="I627">
        <f>d11B!I629</f>
        <v>4.0000000000000001E-3</v>
      </c>
      <c r="J627">
        <f>d11B!J629</f>
        <v>4.0000000000000001E-3</v>
      </c>
      <c r="K627">
        <f>d11B!K629</f>
        <v>266.08429999999998</v>
      </c>
      <c r="L627">
        <f>d11B!L629</f>
        <v>23.102399999999989</v>
      </c>
      <c r="M627">
        <f>d11B!M629</f>
        <v>21.822499999999962</v>
      </c>
      <c r="N627" t="b">
        <f>d11B!N629</f>
        <v>1</v>
      </c>
      <c r="O627" t="b">
        <f>d11B!O629</f>
        <v>0</v>
      </c>
      <c r="P627" t="str">
        <f>d11B!P629</f>
        <v>NA</v>
      </c>
      <c r="Q627" t="str">
        <f>d11B!Q629</f>
        <v>NA</v>
      </c>
      <c r="R627" t="b">
        <f>d11B!R629</f>
        <v>0</v>
      </c>
      <c r="S627" t="str">
        <f>d11B!S629</f>
        <v>NA</v>
      </c>
      <c r="T627" t="b">
        <f>d11B!T629</f>
        <v>1</v>
      </c>
      <c r="U627" t="b">
        <f>d11B!U629</f>
        <v>0</v>
      </c>
      <c r="V627" t="str">
        <f>d11B!V629</f>
        <v>NA</v>
      </c>
      <c r="W627" t="str">
        <f>d11B!W629</f>
        <v>NA</v>
      </c>
      <c r="X627" t="b">
        <f>d11B!X629</f>
        <v>0</v>
      </c>
      <c r="Y627" t="str">
        <f>d11B!Y629</f>
        <v>added age uncertainties based on LR04</v>
      </c>
      <c r="Z627">
        <f>d11B!Z627</f>
        <v>999</v>
      </c>
    </row>
    <row r="628" spans="1:26">
      <c r="A628" t="str">
        <f>d11B!A630</f>
        <v>boron isotopes</v>
      </c>
      <c r="B628" t="str">
        <f>d11B!B630</f>
        <v>Sosdian</v>
      </c>
      <c r="C628">
        <f>d11B!C630</f>
        <v>2018</v>
      </c>
      <c r="D628" t="str">
        <f>d11B!D630</f>
        <v>10.1016/j.epsl.2018.06.017</v>
      </c>
      <c r="E628">
        <f>d11B!E630</f>
        <v>10.32</v>
      </c>
      <c r="F628">
        <f>d11B!F630</f>
        <v>4</v>
      </c>
      <c r="G628">
        <f>d11B!G630</f>
        <v>4</v>
      </c>
      <c r="H628">
        <f>d11B!H630</f>
        <v>1.0320000000000001E-2</v>
      </c>
      <c r="I628">
        <f>d11B!I630</f>
        <v>4.0000000000000001E-3</v>
      </c>
      <c r="J628">
        <f>d11B!J630</f>
        <v>4.0000000000000001E-3</v>
      </c>
      <c r="K628">
        <f>d11B!K630</f>
        <v>240.78870000000001</v>
      </c>
      <c r="L628">
        <f>d11B!L630</f>
        <v>22.812600000000032</v>
      </c>
      <c r="M628">
        <f>d11B!M630</f>
        <v>21.493600000000015</v>
      </c>
      <c r="N628" t="b">
        <f>d11B!N630</f>
        <v>1</v>
      </c>
      <c r="O628" t="b">
        <f>d11B!O630</f>
        <v>0</v>
      </c>
      <c r="P628" t="str">
        <f>d11B!P630</f>
        <v>NA</v>
      </c>
      <c r="Q628" t="str">
        <f>d11B!Q630</f>
        <v>NA</v>
      </c>
      <c r="R628" t="b">
        <f>d11B!R630</f>
        <v>0</v>
      </c>
      <c r="S628" t="str">
        <f>d11B!S630</f>
        <v>NA</v>
      </c>
      <c r="T628" t="b">
        <f>d11B!T630</f>
        <v>1</v>
      </c>
      <c r="U628" t="b">
        <f>d11B!U630</f>
        <v>0</v>
      </c>
      <c r="V628" t="str">
        <f>d11B!V630</f>
        <v>NA</v>
      </c>
      <c r="W628" t="str">
        <f>d11B!W630</f>
        <v>NA</v>
      </c>
      <c r="X628" t="b">
        <f>d11B!X630</f>
        <v>0</v>
      </c>
      <c r="Y628" t="str">
        <f>d11B!Y630</f>
        <v>added age uncertainties based on LR04</v>
      </c>
      <c r="Z628">
        <f>d11B!Z628</f>
        <v>999</v>
      </c>
    </row>
    <row r="629" spans="1:26">
      <c r="A629" t="str">
        <f>d11B!A631</f>
        <v>boron isotopes</v>
      </c>
      <c r="B629" t="str">
        <f>d11B!B631</f>
        <v>Sosdian</v>
      </c>
      <c r="C629">
        <f>d11B!C631</f>
        <v>2018</v>
      </c>
      <c r="D629" t="str">
        <f>d11B!D631</f>
        <v>10.1016/j.epsl.2018.06.017</v>
      </c>
      <c r="E629">
        <f>d11B!E631</f>
        <v>11.65</v>
      </c>
      <c r="F629">
        <f>d11B!F631</f>
        <v>4</v>
      </c>
      <c r="G629">
        <f>d11B!G631</f>
        <v>4</v>
      </c>
      <c r="H629">
        <f>d11B!H631</f>
        <v>1.1650000000000001E-2</v>
      </c>
      <c r="I629">
        <f>d11B!I631</f>
        <v>4.0000000000000001E-3</v>
      </c>
      <c r="J629">
        <f>d11B!J631</f>
        <v>4.0000000000000001E-3</v>
      </c>
      <c r="K629">
        <f>d11B!K631</f>
        <v>256.26389999999998</v>
      </c>
      <c r="L629">
        <f>d11B!L631</f>
        <v>22.780500000000018</v>
      </c>
      <c r="M629">
        <f>d11B!M631</f>
        <v>21.642899999999997</v>
      </c>
      <c r="N629" t="b">
        <f>d11B!N631</f>
        <v>1</v>
      </c>
      <c r="O629" t="b">
        <f>d11B!O631</f>
        <v>0</v>
      </c>
      <c r="P629" t="str">
        <f>d11B!P631</f>
        <v>NA</v>
      </c>
      <c r="Q629" t="str">
        <f>d11B!Q631</f>
        <v>NA</v>
      </c>
      <c r="R629" t="b">
        <f>d11B!R631</f>
        <v>0</v>
      </c>
      <c r="S629" t="str">
        <f>d11B!S631</f>
        <v>NA</v>
      </c>
      <c r="T629" t="b">
        <f>d11B!T631</f>
        <v>1</v>
      </c>
      <c r="U629" t="b">
        <f>d11B!U631</f>
        <v>0</v>
      </c>
      <c r="V629" t="str">
        <f>d11B!V631</f>
        <v>NA</v>
      </c>
      <c r="W629" t="str">
        <f>d11B!W631</f>
        <v>NA</v>
      </c>
      <c r="X629" t="b">
        <f>d11B!X631</f>
        <v>0</v>
      </c>
      <c r="Y629" t="str">
        <f>d11B!Y631</f>
        <v>added age uncertainties based on LR04</v>
      </c>
      <c r="Z629">
        <f>d11B!Z629</f>
        <v>999</v>
      </c>
    </row>
    <row r="630" spans="1:26">
      <c r="A630" t="str">
        <f>d11B!A632</f>
        <v>boron isotopes</v>
      </c>
      <c r="B630" t="str">
        <f>d11B!B632</f>
        <v>Sosdian</v>
      </c>
      <c r="C630">
        <f>d11B!C632</f>
        <v>2018</v>
      </c>
      <c r="D630" t="str">
        <f>d11B!D632</f>
        <v>10.1016/j.epsl.2018.06.017</v>
      </c>
      <c r="E630">
        <f>d11B!E632</f>
        <v>14.01</v>
      </c>
      <c r="F630">
        <f>d11B!F632</f>
        <v>4</v>
      </c>
      <c r="G630">
        <f>d11B!G632</f>
        <v>4</v>
      </c>
      <c r="H630">
        <f>d11B!H632</f>
        <v>1.401E-2</v>
      </c>
      <c r="I630">
        <f>d11B!I632</f>
        <v>4.0000000000000001E-3</v>
      </c>
      <c r="J630">
        <f>d11B!J632</f>
        <v>4.0000000000000001E-3</v>
      </c>
      <c r="K630">
        <f>d11B!K632</f>
        <v>234.3151</v>
      </c>
      <c r="L630">
        <f>d11B!L632</f>
        <v>20.442199999999985</v>
      </c>
      <c r="M630">
        <f>d11B!M632</f>
        <v>18.769599999999997</v>
      </c>
      <c r="N630" t="b">
        <f>d11B!N632</f>
        <v>1</v>
      </c>
      <c r="O630" t="b">
        <f>d11B!O632</f>
        <v>0</v>
      </c>
      <c r="P630" t="str">
        <f>d11B!P632</f>
        <v>NA</v>
      </c>
      <c r="Q630" t="str">
        <f>d11B!Q632</f>
        <v>NA</v>
      </c>
      <c r="R630" t="b">
        <f>d11B!R632</f>
        <v>0</v>
      </c>
      <c r="S630" t="str">
        <f>d11B!S632</f>
        <v>NA</v>
      </c>
      <c r="T630" t="b">
        <f>d11B!T632</f>
        <v>1</v>
      </c>
      <c r="U630" t="b">
        <f>d11B!U632</f>
        <v>0</v>
      </c>
      <c r="V630" t="str">
        <f>d11B!V632</f>
        <v>NA</v>
      </c>
      <c r="W630" t="str">
        <f>d11B!W632</f>
        <v>NA</v>
      </c>
      <c r="X630" t="b">
        <f>d11B!X632</f>
        <v>0</v>
      </c>
      <c r="Y630" t="str">
        <f>d11B!Y632</f>
        <v>added age uncertainties based on LR04</v>
      </c>
      <c r="Z630">
        <f>d11B!Z630</f>
        <v>999</v>
      </c>
    </row>
    <row r="631" spans="1:26">
      <c r="A631" t="str">
        <f>d11B!A633</f>
        <v>boron isotopes</v>
      </c>
      <c r="B631" t="str">
        <f>d11B!B633</f>
        <v>Sosdian</v>
      </c>
      <c r="C631">
        <f>d11B!C633</f>
        <v>2018</v>
      </c>
      <c r="D631" t="str">
        <f>d11B!D633</f>
        <v>10.1016/j.epsl.2018.06.017</v>
      </c>
      <c r="E631">
        <f>d11B!E633</f>
        <v>15.07</v>
      </c>
      <c r="F631">
        <f>d11B!F633</f>
        <v>4</v>
      </c>
      <c r="G631">
        <f>d11B!G633</f>
        <v>4</v>
      </c>
      <c r="H631">
        <f>d11B!H633</f>
        <v>1.507E-2</v>
      </c>
      <c r="I631">
        <f>d11B!I633</f>
        <v>4.0000000000000001E-3</v>
      </c>
      <c r="J631">
        <f>d11B!J633</f>
        <v>4.0000000000000001E-3</v>
      </c>
      <c r="K631">
        <f>d11B!K633</f>
        <v>231.41479999999999</v>
      </c>
      <c r="L631">
        <f>d11B!L633</f>
        <v>20.269700000000029</v>
      </c>
      <c r="M631">
        <f>d11B!M633</f>
        <v>18.714399999999983</v>
      </c>
      <c r="N631" t="b">
        <f>d11B!N633</f>
        <v>1</v>
      </c>
      <c r="O631" t="b">
        <f>d11B!O633</f>
        <v>0</v>
      </c>
      <c r="P631" t="str">
        <f>d11B!P633</f>
        <v>NA</v>
      </c>
      <c r="Q631" t="str">
        <f>d11B!Q633</f>
        <v>NA</v>
      </c>
      <c r="R631" t="b">
        <f>d11B!R633</f>
        <v>0</v>
      </c>
      <c r="S631" t="str">
        <f>d11B!S633</f>
        <v>NA</v>
      </c>
      <c r="T631" t="b">
        <f>d11B!T633</f>
        <v>1</v>
      </c>
      <c r="U631" t="b">
        <f>d11B!U633</f>
        <v>0</v>
      </c>
      <c r="V631" t="str">
        <f>d11B!V633</f>
        <v>NA</v>
      </c>
      <c r="W631" t="str">
        <f>d11B!W633</f>
        <v>NA</v>
      </c>
      <c r="X631" t="b">
        <f>d11B!X633</f>
        <v>0</v>
      </c>
      <c r="Y631" t="str">
        <f>d11B!Y633</f>
        <v>added age uncertainties based on LR04</v>
      </c>
      <c r="Z631">
        <f>d11B!Z631</f>
        <v>999</v>
      </c>
    </row>
    <row r="632" spans="1:26">
      <c r="A632" t="str">
        <f>d11B!A634</f>
        <v>boron isotopes</v>
      </c>
      <c r="B632" t="str">
        <f>d11B!B634</f>
        <v>Sosdian</v>
      </c>
      <c r="C632">
        <f>d11B!C634</f>
        <v>2018</v>
      </c>
      <c r="D632" t="str">
        <f>d11B!D634</f>
        <v>10.1016/j.epsl.2018.06.017</v>
      </c>
      <c r="E632">
        <f>d11B!E634</f>
        <v>15.07</v>
      </c>
      <c r="F632">
        <f>d11B!F634</f>
        <v>4</v>
      </c>
      <c r="G632">
        <f>d11B!G634</f>
        <v>4</v>
      </c>
      <c r="H632">
        <f>d11B!H634</f>
        <v>1.507E-2</v>
      </c>
      <c r="I632">
        <f>d11B!I634</f>
        <v>4.0000000000000001E-3</v>
      </c>
      <c r="J632">
        <f>d11B!J634</f>
        <v>4.0000000000000001E-3</v>
      </c>
      <c r="K632">
        <f>d11B!K634</f>
        <v>220.21519999999998</v>
      </c>
      <c r="L632">
        <f>d11B!L634</f>
        <v>19.346300000000014</v>
      </c>
      <c r="M632">
        <f>d11B!M634</f>
        <v>18.307099999999991</v>
      </c>
      <c r="N632" t="b">
        <f>d11B!N634</f>
        <v>1</v>
      </c>
      <c r="O632" t="b">
        <f>d11B!O634</f>
        <v>0</v>
      </c>
      <c r="P632" t="str">
        <f>d11B!P634</f>
        <v>NA</v>
      </c>
      <c r="Q632" t="str">
        <f>d11B!Q634</f>
        <v>NA</v>
      </c>
      <c r="R632" t="b">
        <f>d11B!R634</f>
        <v>0</v>
      </c>
      <c r="S632" t="str">
        <f>d11B!S634</f>
        <v>NA</v>
      </c>
      <c r="T632" t="b">
        <f>d11B!T634</f>
        <v>1</v>
      </c>
      <c r="U632" t="b">
        <f>d11B!U634</f>
        <v>0</v>
      </c>
      <c r="V632" t="str">
        <f>d11B!V634</f>
        <v>NA</v>
      </c>
      <c r="W632" t="str">
        <f>d11B!W634</f>
        <v>NA</v>
      </c>
      <c r="X632" t="b">
        <f>d11B!X634</f>
        <v>0</v>
      </c>
      <c r="Y632" t="str">
        <f>d11B!Y634</f>
        <v>added age uncertainties based on LR04</v>
      </c>
      <c r="Z632">
        <f>d11B!Z632</f>
        <v>999</v>
      </c>
    </row>
    <row r="633" spans="1:26">
      <c r="A633" t="str">
        <f>d11B!A635</f>
        <v>boron isotopes</v>
      </c>
      <c r="B633" t="str">
        <f>d11B!B635</f>
        <v>Sosdian</v>
      </c>
      <c r="C633">
        <f>d11B!C635</f>
        <v>2018</v>
      </c>
      <c r="D633" t="str">
        <f>d11B!D635</f>
        <v>10.1016/j.epsl.2018.06.017</v>
      </c>
      <c r="E633">
        <f>d11B!E635</f>
        <v>17.260000000000002</v>
      </c>
      <c r="F633">
        <f>d11B!F635</f>
        <v>4</v>
      </c>
      <c r="G633">
        <f>d11B!G635</f>
        <v>4</v>
      </c>
      <c r="H633">
        <f>d11B!H635</f>
        <v>1.7260000000000001E-2</v>
      </c>
      <c r="I633">
        <f>d11B!I635</f>
        <v>4.0000000000000001E-3</v>
      </c>
      <c r="J633">
        <f>d11B!J635</f>
        <v>4.0000000000000001E-3</v>
      </c>
      <c r="K633">
        <f>d11B!K635</f>
        <v>223.2302</v>
      </c>
      <c r="L633">
        <f>d11B!L635</f>
        <v>19.113</v>
      </c>
      <c r="M633">
        <f>d11B!M635</f>
        <v>17.475500000000011</v>
      </c>
      <c r="N633" t="b">
        <f>d11B!N635</f>
        <v>1</v>
      </c>
      <c r="O633" t="b">
        <f>d11B!O635</f>
        <v>0</v>
      </c>
      <c r="P633" t="str">
        <f>d11B!P635</f>
        <v>NA</v>
      </c>
      <c r="Q633" t="str">
        <f>d11B!Q635</f>
        <v>NA</v>
      </c>
      <c r="R633" t="b">
        <f>d11B!R635</f>
        <v>0</v>
      </c>
      <c r="S633" t="str">
        <f>d11B!S635</f>
        <v>NA</v>
      </c>
      <c r="T633" t="b">
        <f>d11B!T635</f>
        <v>1</v>
      </c>
      <c r="U633" t="b">
        <f>d11B!U635</f>
        <v>0</v>
      </c>
      <c r="V633" t="str">
        <f>d11B!V635</f>
        <v>NA</v>
      </c>
      <c r="W633" t="str">
        <f>d11B!W635</f>
        <v>NA</v>
      </c>
      <c r="X633" t="b">
        <f>d11B!X635</f>
        <v>0</v>
      </c>
      <c r="Y633" t="str">
        <f>d11B!Y635</f>
        <v>added age uncertainties based on LR04</v>
      </c>
      <c r="Z633">
        <f>d11B!Z633</f>
        <v>999</v>
      </c>
    </row>
    <row r="634" spans="1:26">
      <c r="A634" t="str">
        <f>d11B!A636</f>
        <v>boron isotopes</v>
      </c>
      <c r="B634" t="str">
        <f>d11B!B636</f>
        <v>Sosdian</v>
      </c>
      <c r="C634">
        <f>d11B!C636</f>
        <v>2018</v>
      </c>
      <c r="D634" t="str">
        <f>d11B!D636</f>
        <v>10.1016/j.epsl.2018.06.017</v>
      </c>
      <c r="E634">
        <f>d11B!E636</f>
        <v>19.190000000000001</v>
      </c>
      <c r="F634">
        <f>d11B!F636</f>
        <v>4</v>
      </c>
      <c r="G634">
        <f>d11B!G636</f>
        <v>4</v>
      </c>
      <c r="H634">
        <f>d11B!H636</f>
        <v>1.9190000000000002E-2</v>
      </c>
      <c r="I634">
        <f>d11B!I636</f>
        <v>4.0000000000000001E-3</v>
      </c>
      <c r="J634">
        <f>d11B!J636</f>
        <v>4.0000000000000001E-3</v>
      </c>
      <c r="K634">
        <f>d11B!K636</f>
        <v>166.35940000000002</v>
      </c>
      <c r="L634">
        <f>d11B!L636</f>
        <v>15.315299999999979</v>
      </c>
      <c r="M634">
        <f>d11B!M636</f>
        <v>14.081200000000024</v>
      </c>
      <c r="N634" t="b">
        <f>d11B!N636</f>
        <v>1</v>
      </c>
      <c r="O634" t="b">
        <f>d11B!O636</f>
        <v>0</v>
      </c>
      <c r="P634" t="str">
        <f>d11B!P636</f>
        <v>NA</v>
      </c>
      <c r="Q634" t="str">
        <f>d11B!Q636</f>
        <v>NA</v>
      </c>
      <c r="R634" t="b">
        <f>d11B!R636</f>
        <v>0</v>
      </c>
      <c r="S634" t="str">
        <f>d11B!S636</f>
        <v>NA</v>
      </c>
      <c r="T634" t="b">
        <f>d11B!T636</f>
        <v>1</v>
      </c>
      <c r="U634" t="b">
        <f>d11B!U636</f>
        <v>0</v>
      </c>
      <c r="V634" t="str">
        <f>d11B!V636</f>
        <v>NA</v>
      </c>
      <c r="W634" t="str">
        <f>d11B!W636</f>
        <v>NA</v>
      </c>
      <c r="X634" t="b">
        <f>d11B!X636</f>
        <v>0</v>
      </c>
      <c r="Y634" t="str">
        <f>d11B!Y636</f>
        <v>added age uncertainties based on LR04</v>
      </c>
      <c r="Z634">
        <f>d11B!Z634</f>
        <v>999</v>
      </c>
    </row>
    <row r="635" spans="1:26">
      <c r="A635" t="str">
        <f>d11B!A637</f>
        <v>boron isotopes</v>
      </c>
      <c r="B635" t="str">
        <f>d11B!B637</f>
        <v>Sosdian</v>
      </c>
      <c r="C635">
        <f>d11B!C637</f>
        <v>2018</v>
      </c>
      <c r="D635" t="str">
        <f>d11B!D637</f>
        <v>10.1016/j.epsl.2018.06.017</v>
      </c>
      <c r="E635">
        <f>d11B!E637</f>
        <v>21.12</v>
      </c>
      <c r="F635">
        <f>d11B!F637</f>
        <v>4</v>
      </c>
      <c r="G635">
        <f>d11B!G637</f>
        <v>4</v>
      </c>
      <c r="H635">
        <f>d11B!H637</f>
        <v>2.112E-2</v>
      </c>
      <c r="I635">
        <f>d11B!I637</f>
        <v>4.0000000000000001E-3</v>
      </c>
      <c r="J635">
        <f>d11B!J637</f>
        <v>4.0000000000000001E-3</v>
      </c>
      <c r="K635">
        <f>d11B!K637</f>
        <v>201.24610000000001</v>
      </c>
      <c r="L635">
        <f>d11B!L637</f>
        <v>16.660799999999995</v>
      </c>
      <c r="M635">
        <f>d11B!M637</f>
        <v>15.533700000000039</v>
      </c>
      <c r="N635" t="b">
        <f>d11B!N637</f>
        <v>1</v>
      </c>
      <c r="O635" t="b">
        <f>d11B!O637</f>
        <v>0</v>
      </c>
      <c r="P635" t="str">
        <f>d11B!P637</f>
        <v>NA</v>
      </c>
      <c r="Q635" t="str">
        <f>d11B!Q637</f>
        <v>NA</v>
      </c>
      <c r="R635" t="b">
        <f>d11B!R637</f>
        <v>0</v>
      </c>
      <c r="S635" t="str">
        <f>d11B!S637</f>
        <v>NA</v>
      </c>
      <c r="T635" t="b">
        <f>d11B!T637</f>
        <v>1</v>
      </c>
      <c r="U635" t="b">
        <f>d11B!U637</f>
        <v>0</v>
      </c>
      <c r="V635" t="str">
        <f>d11B!V637</f>
        <v>NA</v>
      </c>
      <c r="W635" t="str">
        <f>d11B!W637</f>
        <v>NA</v>
      </c>
      <c r="X635" t="b">
        <f>d11B!X637</f>
        <v>0</v>
      </c>
      <c r="Y635" t="str">
        <f>d11B!Y637</f>
        <v>added age uncertainties based on LR04</v>
      </c>
      <c r="Z635">
        <f>d11B!Z635</f>
        <v>999</v>
      </c>
    </row>
    <row r="636" spans="1:26">
      <c r="A636" t="str">
        <f>d11B!A638</f>
        <v>boron isotopes</v>
      </c>
      <c r="B636" t="str">
        <f>d11B!B638</f>
        <v>Sosdian</v>
      </c>
      <c r="C636">
        <f>d11B!C638</f>
        <v>2018</v>
      </c>
      <c r="D636" t="str">
        <f>d11B!D638</f>
        <v>10.1016/j.epsl.2018.06.017</v>
      </c>
      <c r="E636">
        <f>d11B!E638</f>
        <v>22.61</v>
      </c>
      <c r="F636">
        <f>d11B!F638</f>
        <v>4</v>
      </c>
      <c r="G636">
        <f>d11B!G638</f>
        <v>4</v>
      </c>
      <c r="H636">
        <f>d11B!H638</f>
        <v>2.2609999999999998E-2</v>
      </c>
      <c r="I636">
        <f>d11B!I638</f>
        <v>4.0000000000000001E-3</v>
      </c>
      <c r="J636">
        <f>d11B!J638</f>
        <v>4.0000000000000001E-3</v>
      </c>
      <c r="K636">
        <f>d11B!K638</f>
        <v>203.89510000000001</v>
      </c>
      <c r="L636">
        <f>d11B!L638</f>
        <v>17.341700000000003</v>
      </c>
      <c r="M636">
        <f>d11B!M638</f>
        <v>16.33250000000001</v>
      </c>
      <c r="N636" t="b">
        <f>d11B!N638</f>
        <v>1</v>
      </c>
      <c r="O636" t="b">
        <f>d11B!O638</f>
        <v>0</v>
      </c>
      <c r="P636" t="str">
        <f>d11B!P638</f>
        <v>NA</v>
      </c>
      <c r="Q636" t="str">
        <f>d11B!Q638</f>
        <v>NA</v>
      </c>
      <c r="R636" t="b">
        <f>d11B!R638</f>
        <v>0</v>
      </c>
      <c r="S636" t="str">
        <f>d11B!S638</f>
        <v>NA</v>
      </c>
      <c r="T636" t="b">
        <f>d11B!T638</f>
        <v>1</v>
      </c>
      <c r="U636" t="b">
        <f>d11B!U638</f>
        <v>0</v>
      </c>
      <c r="V636" t="str">
        <f>d11B!V638</f>
        <v>NA</v>
      </c>
      <c r="W636" t="str">
        <f>d11B!W638</f>
        <v>NA</v>
      </c>
      <c r="X636" t="b">
        <f>d11B!X638</f>
        <v>0</v>
      </c>
      <c r="Y636" t="str">
        <f>d11B!Y638</f>
        <v>added age uncertainties based on LR04</v>
      </c>
      <c r="Z636">
        <f>d11B!Z636</f>
        <v>999</v>
      </c>
    </row>
    <row r="637" spans="1:26">
      <c r="A637" t="str">
        <f>d11B!A639</f>
        <v>boron isotopes</v>
      </c>
      <c r="B637" t="str">
        <f>d11B!B639</f>
        <v>Sosdian</v>
      </c>
      <c r="C637">
        <f>d11B!C639</f>
        <v>2018</v>
      </c>
      <c r="D637" t="str">
        <f>d11B!D639</f>
        <v>10.1016/j.epsl.2018.06.017</v>
      </c>
      <c r="E637">
        <f>d11B!E639</f>
        <v>24.38</v>
      </c>
      <c r="F637">
        <f>d11B!F639</f>
        <v>4</v>
      </c>
      <c r="G637">
        <f>d11B!G639</f>
        <v>4</v>
      </c>
      <c r="H637">
        <f>d11B!H639</f>
        <v>2.4379999999999999E-2</v>
      </c>
      <c r="I637">
        <f>d11B!I639</f>
        <v>4.0000000000000001E-3</v>
      </c>
      <c r="J637">
        <f>d11B!J639</f>
        <v>4.0000000000000001E-3</v>
      </c>
      <c r="K637">
        <f>d11B!K639</f>
        <v>183.9195</v>
      </c>
      <c r="L637">
        <f>d11B!L639</f>
        <v>15.419900000000013</v>
      </c>
      <c r="M637">
        <f>d11B!M639</f>
        <v>14.474500000000006</v>
      </c>
      <c r="N637" t="b">
        <f>d11B!N639</f>
        <v>1</v>
      </c>
      <c r="O637" t="b">
        <f>d11B!O639</f>
        <v>0</v>
      </c>
      <c r="P637" t="str">
        <f>d11B!P639</f>
        <v>NA</v>
      </c>
      <c r="Q637" t="str">
        <f>d11B!Q639</f>
        <v>NA</v>
      </c>
      <c r="R637" t="b">
        <f>d11B!R639</f>
        <v>0</v>
      </c>
      <c r="S637" t="str">
        <f>d11B!S639</f>
        <v>NA</v>
      </c>
      <c r="T637" t="b">
        <f>d11B!T639</f>
        <v>1</v>
      </c>
      <c r="U637" t="b">
        <f>d11B!U639</f>
        <v>0</v>
      </c>
      <c r="V637" t="str">
        <f>d11B!V639</f>
        <v>NA</v>
      </c>
      <c r="W637" t="str">
        <f>d11B!W639</f>
        <v>NA</v>
      </c>
      <c r="X637" t="b">
        <f>d11B!X639</f>
        <v>0</v>
      </c>
      <c r="Y637" t="str">
        <f>d11B!Y639</f>
        <v>added age uncertainties based on LR04</v>
      </c>
      <c r="Z637">
        <f>d11B!Z637</f>
        <v>999</v>
      </c>
    </row>
    <row r="638" spans="1:26">
      <c r="A638" t="str">
        <f>d11B!A640</f>
        <v>boron isotopes</v>
      </c>
      <c r="B638" t="str">
        <f>d11B!B640</f>
        <v>Sosdian</v>
      </c>
      <c r="C638">
        <f>d11B!C640</f>
        <v>2018</v>
      </c>
      <c r="D638" t="str">
        <f>d11B!D640</f>
        <v>10.1016/j.epsl.2018.06.017</v>
      </c>
      <c r="E638">
        <f>d11B!E640</f>
        <v>25.51</v>
      </c>
      <c r="F638">
        <f>d11B!F640</f>
        <v>4</v>
      </c>
      <c r="G638">
        <f>d11B!G640</f>
        <v>4</v>
      </c>
      <c r="H638">
        <f>d11B!H640</f>
        <v>2.5510000000000001E-2</v>
      </c>
      <c r="I638">
        <f>d11B!I640</f>
        <v>4.0000000000000001E-3</v>
      </c>
      <c r="J638">
        <f>d11B!J640</f>
        <v>4.0000000000000001E-3</v>
      </c>
      <c r="K638">
        <f>d11B!K640</f>
        <v>175.5531</v>
      </c>
      <c r="L638">
        <f>d11B!L640</f>
        <v>16.817499999999995</v>
      </c>
      <c r="M638">
        <f>d11B!M640</f>
        <v>15.916300000000007</v>
      </c>
      <c r="N638" t="b">
        <f>d11B!N640</f>
        <v>1</v>
      </c>
      <c r="O638" t="b">
        <f>d11B!O640</f>
        <v>0</v>
      </c>
      <c r="P638" t="str">
        <f>d11B!P640</f>
        <v>NA</v>
      </c>
      <c r="Q638" t="str">
        <f>d11B!Q640</f>
        <v>NA</v>
      </c>
      <c r="R638" t="b">
        <f>d11B!R640</f>
        <v>0</v>
      </c>
      <c r="S638" t="str">
        <f>d11B!S640</f>
        <v>NA</v>
      </c>
      <c r="T638" t="b">
        <f>d11B!T640</f>
        <v>1</v>
      </c>
      <c r="U638" t="b">
        <f>d11B!U640</f>
        <v>0</v>
      </c>
      <c r="V638" t="str">
        <f>d11B!V640</f>
        <v>NA</v>
      </c>
      <c r="W638" t="str">
        <f>d11B!W640</f>
        <v>NA</v>
      </c>
      <c r="X638" t="b">
        <f>d11B!X640</f>
        <v>0</v>
      </c>
      <c r="Y638" t="str">
        <f>d11B!Y640</f>
        <v>added age uncertainties based on LR04</v>
      </c>
      <c r="Z638">
        <f>d11B!Z638</f>
        <v>999</v>
      </c>
    </row>
    <row r="639" spans="1:26">
      <c r="A639" t="str">
        <f>d11B!A641</f>
        <v>boron isotopes</v>
      </c>
      <c r="B639" t="str">
        <f>d11B!B641</f>
        <v>Sosdian</v>
      </c>
      <c r="C639">
        <f>d11B!C641</f>
        <v>2018</v>
      </c>
      <c r="D639" t="str">
        <f>d11B!D641</f>
        <v>10.1016/j.epsl.2018.06.017</v>
      </c>
      <c r="E639">
        <f>d11B!E641</f>
        <v>25.51</v>
      </c>
      <c r="F639">
        <f>d11B!F641</f>
        <v>4</v>
      </c>
      <c r="G639">
        <f>d11B!G641</f>
        <v>4</v>
      </c>
      <c r="H639">
        <f>d11B!H641</f>
        <v>2.5510000000000001E-2</v>
      </c>
      <c r="I639">
        <f>d11B!I641</f>
        <v>4.0000000000000001E-3</v>
      </c>
      <c r="J639">
        <f>d11B!J641</f>
        <v>4.0000000000000001E-3</v>
      </c>
      <c r="K639">
        <f>d11B!K641</f>
        <v>170.91470000000001</v>
      </c>
      <c r="L639">
        <f>d11B!L641</f>
        <v>14.941000000000003</v>
      </c>
      <c r="M639">
        <f>d11B!M641</f>
        <v>13.680499999999995</v>
      </c>
      <c r="N639" t="b">
        <f>d11B!N641</f>
        <v>1</v>
      </c>
      <c r="O639" t="b">
        <f>d11B!O641</f>
        <v>0</v>
      </c>
      <c r="P639" t="str">
        <f>d11B!P641</f>
        <v>NA</v>
      </c>
      <c r="Q639" t="str">
        <f>d11B!Q641</f>
        <v>NA</v>
      </c>
      <c r="R639" t="b">
        <f>d11B!R641</f>
        <v>0</v>
      </c>
      <c r="S639" t="str">
        <f>d11B!S641</f>
        <v>NA</v>
      </c>
      <c r="T639" t="b">
        <f>d11B!T641</f>
        <v>1</v>
      </c>
      <c r="U639" t="b">
        <f>d11B!U641</f>
        <v>0</v>
      </c>
      <c r="V639" t="str">
        <f>d11B!V641</f>
        <v>NA</v>
      </c>
      <c r="W639" t="str">
        <f>d11B!W641</f>
        <v>NA</v>
      </c>
      <c r="X639" t="b">
        <f>d11B!X641</f>
        <v>0</v>
      </c>
      <c r="Y639" t="str">
        <f>d11B!Y641</f>
        <v>added age uncertainties based on LR04</v>
      </c>
      <c r="Z639">
        <f>d11B!Z639</f>
        <v>999</v>
      </c>
    </row>
    <row r="640" spans="1:26">
      <c r="A640" t="str">
        <f>d11B!A642</f>
        <v>boron isotopes</v>
      </c>
      <c r="B640" t="str">
        <f>d11B!B642</f>
        <v>Sosdian</v>
      </c>
      <c r="C640">
        <f>d11B!C642</f>
        <v>2018</v>
      </c>
      <c r="D640" t="str">
        <f>d11B!D642</f>
        <v>10.1016/j.epsl.2018.06.017</v>
      </c>
      <c r="E640">
        <f>d11B!E642</f>
        <v>35.82</v>
      </c>
      <c r="F640">
        <f>d11B!F642</f>
        <v>4</v>
      </c>
      <c r="G640">
        <f>d11B!G642</f>
        <v>4</v>
      </c>
      <c r="H640">
        <f>d11B!H642</f>
        <v>3.5819999999999998E-2</v>
      </c>
      <c r="I640">
        <f>d11B!I642</f>
        <v>4.0000000000000001E-3</v>
      </c>
      <c r="J640">
        <f>d11B!J642</f>
        <v>4.0000000000000001E-3</v>
      </c>
      <c r="K640">
        <f>d11B!K642</f>
        <v>214.423</v>
      </c>
      <c r="L640">
        <f>d11B!L642</f>
        <v>18.77170000000001</v>
      </c>
      <c r="M640">
        <f>d11B!M642</f>
        <v>17.433699999999988</v>
      </c>
      <c r="N640" t="b">
        <f>d11B!N642</f>
        <v>1</v>
      </c>
      <c r="O640" t="b">
        <f>d11B!O642</f>
        <v>0</v>
      </c>
      <c r="P640" t="str">
        <f>d11B!P642</f>
        <v>NA</v>
      </c>
      <c r="Q640" t="str">
        <f>d11B!Q642</f>
        <v>NA</v>
      </c>
      <c r="R640" t="b">
        <f>d11B!R642</f>
        <v>0</v>
      </c>
      <c r="S640" t="str">
        <f>d11B!S642</f>
        <v>NA</v>
      </c>
      <c r="T640" t="b">
        <f>d11B!T642</f>
        <v>1</v>
      </c>
      <c r="U640" t="b">
        <f>d11B!U642</f>
        <v>0</v>
      </c>
      <c r="V640" t="str">
        <f>d11B!V642</f>
        <v>NA</v>
      </c>
      <c r="W640" t="str">
        <f>d11B!W642</f>
        <v>NA</v>
      </c>
      <c r="X640" t="b">
        <f>d11B!X642</f>
        <v>0</v>
      </c>
      <c r="Y640" t="str">
        <f>d11B!Y642</f>
        <v>added age uncertainties based on LR04</v>
      </c>
      <c r="Z640">
        <f>d11B!Z640</f>
        <v>999</v>
      </c>
    </row>
    <row r="641" spans="1:26">
      <c r="A641" t="str">
        <f>d11B!A643</f>
        <v>boron isotopes</v>
      </c>
      <c r="B641" t="str">
        <f>d11B!B643</f>
        <v>Sosdian</v>
      </c>
      <c r="C641">
        <f>d11B!C643</f>
        <v>2018</v>
      </c>
      <c r="D641" t="str">
        <f>d11B!D643</f>
        <v>10.1016/j.epsl.2018.06.017</v>
      </c>
      <c r="E641">
        <f>d11B!E643</f>
        <v>46.61</v>
      </c>
      <c r="F641">
        <f>d11B!F643</f>
        <v>4</v>
      </c>
      <c r="G641">
        <f>d11B!G643</f>
        <v>4</v>
      </c>
      <c r="H641">
        <f>d11B!H643</f>
        <v>4.6609999999999999E-2</v>
      </c>
      <c r="I641">
        <f>d11B!I643</f>
        <v>4.0000000000000001E-3</v>
      </c>
      <c r="J641">
        <f>d11B!J643</f>
        <v>4.0000000000000001E-3</v>
      </c>
      <c r="K641">
        <f>d11B!K643</f>
        <v>210.3135</v>
      </c>
      <c r="L641">
        <f>d11B!L643</f>
        <v>17.70920000000001</v>
      </c>
      <c r="M641">
        <f>d11B!M643</f>
        <v>16.859499999999997</v>
      </c>
      <c r="N641" t="b">
        <f>d11B!N643</f>
        <v>1</v>
      </c>
      <c r="O641" t="b">
        <f>d11B!O643</f>
        <v>0</v>
      </c>
      <c r="P641" t="str">
        <f>d11B!P643</f>
        <v>NA</v>
      </c>
      <c r="Q641" t="str">
        <f>d11B!Q643</f>
        <v>NA</v>
      </c>
      <c r="R641" t="b">
        <f>d11B!R643</f>
        <v>0</v>
      </c>
      <c r="S641" t="str">
        <f>d11B!S643</f>
        <v>NA</v>
      </c>
      <c r="T641" t="b">
        <f>d11B!T643</f>
        <v>1</v>
      </c>
      <c r="U641" t="b">
        <f>d11B!U643</f>
        <v>0</v>
      </c>
      <c r="V641" t="str">
        <f>d11B!V643</f>
        <v>NA</v>
      </c>
      <c r="W641" t="str">
        <f>d11B!W643</f>
        <v>NA</v>
      </c>
      <c r="X641" t="b">
        <f>d11B!X643</f>
        <v>0</v>
      </c>
      <c r="Y641" t="str">
        <f>d11B!Y643</f>
        <v>added age uncertainties based on LR04</v>
      </c>
      <c r="Z641">
        <f>d11B!Z641</f>
        <v>999</v>
      </c>
    </row>
    <row r="642" spans="1:26">
      <c r="A642" t="str">
        <f>d11B!A644</f>
        <v>boron isotopes</v>
      </c>
      <c r="B642" t="str">
        <f>d11B!B644</f>
        <v>Sosdian</v>
      </c>
      <c r="C642">
        <f>d11B!C644</f>
        <v>2018</v>
      </c>
      <c r="D642" t="str">
        <f>d11B!D644</f>
        <v>10.1016/j.epsl.2018.06.017</v>
      </c>
      <c r="E642">
        <f>d11B!E644</f>
        <v>52.14</v>
      </c>
      <c r="F642">
        <f>d11B!F644</f>
        <v>4</v>
      </c>
      <c r="G642">
        <f>d11B!G644</f>
        <v>4</v>
      </c>
      <c r="H642">
        <f>d11B!H644</f>
        <v>5.2139999999999999E-2</v>
      </c>
      <c r="I642">
        <f>d11B!I644</f>
        <v>4.0000000000000001E-3</v>
      </c>
      <c r="J642">
        <f>d11B!J644</f>
        <v>4.0000000000000001E-3</v>
      </c>
      <c r="K642">
        <f>d11B!K644</f>
        <v>200.68430000000001</v>
      </c>
      <c r="L642">
        <f>d11B!L644</f>
        <v>18.368200000000002</v>
      </c>
      <c r="M642">
        <f>d11B!M644</f>
        <v>16.962799999999987</v>
      </c>
      <c r="N642" t="b">
        <f>d11B!N644</f>
        <v>1</v>
      </c>
      <c r="O642" t="b">
        <f>d11B!O644</f>
        <v>0</v>
      </c>
      <c r="P642" t="str">
        <f>d11B!P644</f>
        <v>NA</v>
      </c>
      <c r="Q642" t="str">
        <f>d11B!Q644</f>
        <v>NA</v>
      </c>
      <c r="R642" t="b">
        <f>d11B!R644</f>
        <v>0</v>
      </c>
      <c r="S642" t="str">
        <f>d11B!S644</f>
        <v>NA</v>
      </c>
      <c r="T642" t="b">
        <f>d11B!T644</f>
        <v>1</v>
      </c>
      <c r="U642" t="b">
        <f>d11B!U644</f>
        <v>0</v>
      </c>
      <c r="V642" t="str">
        <f>d11B!V644</f>
        <v>NA</v>
      </c>
      <c r="W642" t="str">
        <f>d11B!W644</f>
        <v>NA</v>
      </c>
      <c r="X642" t="b">
        <f>d11B!X644</f>
        <v>0</v>
      </c>
      <c r="Y642" t="str">
        <f>d11B!Y644</f>
        <v>added age uncertainties based on LR04</v>
      </c>
      <c r="Z642">
        <f>d11B!Z642</f>
        <v>999</v>
      </c>
    </row>
    <row r="643" spans="1:26">
      <c r="A643" t="str">
        <f>d11B!A645</f>
        <v>boron isotopes</v>
      </c>
      <c r="B643" t="str">
        <f>d11B!B645</f>
        <v>Sosdian</v>
      </c>
      <c r="C643">
        <f>d11B!C645</f>
        <v>2018</v>
      </c>
      <c r="D643" t="str">
        <f>d11B!D645</f>
        <v>10.1016/j.epsl.2018.06.017</v>
      </c>
      <c r="E643">
        <f>d11B!E645</f>
        <v>61.28</v>
      </c>
      <c r="F643">
        <f>d11B!F645</f>
        <v>4</v>
      </c>
      <c r="G643">
        <f>d11B!G645</f>
        <v>4</v>
      </c>
      <c r="H643">
        <f>d11B!H645</f>
        <v>6.1280000000000001E-2</v>
      </c>
      <c r="I643">
        <f>d11B!I645</f>
        <v>4.0000000000000001E-3</v>
      </c>
      <c r="J643">
        <f>d11B!J645</f>
        <v>4.0000000000000001E-3</v>
      </c>
      <c r="K643">
        <f>d11B!K645</f>
        <v>201.40469999999999</v>
      </c>
      <c r="L643">
        <f>d11B!L645</f>
        <v>21.114600000000024</v>
      </c>
      <c r="M643">
        <f>d11B!M645</f>
        <v>18.796099999999996</v>
      </c>
      <c r="N643" t="b">
        <f>d11B!N645</f>
        <v>1</v>
      </c>
      <c r="O643" t="b">
        <f>d11B!O645</f>
        <v>0</v>
      </c>
      <c r="P643" t="str">
        <f>d11B!P645</f>
        <v>NA</v>
      </c>
      <c r="Q643" t="str">
        <f>d11B!Q645</f>
        <v>NA</v>
      </c>
      <c r="R643" t="b">
        <f>d11B!R645</f>
        <v>0</v>
      </c>
      <c r="S643" t="str">
        <f>d11B!S645</f>
        <v>NA</v>
      </c>
      <c r="T643" t="b">
        <f>d11B!T645</f>
        <v>1</v>
      </c>
      <c r="U643" t="b">
        <f>d11B!U645</f>
        <v>0</v>
      </c>
      <c r="V643" t="str">
        <f>d11B!V645</f>
        <v>NA</v>
      </c>
      <c r="W643" t="str">
        <f>d11B!W645</f>
        <v>NA</v>
      </c>
      <c r="X643" t="b">
        <f>d11B!X645</f>
        <v>0</v>
      </c>
      <c r="Y643" t="str">
        <f>d11B!Y645</f>
        <v>added age uncertainties based on LR04</v>
      </c>
      <c r="Z643">
        <f>d11B!Z643</f>
        <v>999</v>
      </c>
    </row>
    <row r="644" spans="1:26">
      <c r="A644" t="str">
        <f>d11B!A646</f>
        <v>boron isotopes</v>
      </c>
      <c r="B644" t="str">
        <f>d11B!B646</f>
        <v>Sosdian</v>
      </c>
      <c r="C644">
        <f>d11B!C646</f>
        <v>2018</v>
      </c>
      <c r="D644" t="str">
        <f>d11B!D646</f>
        <v>10.1016/j.epsl.2018.06.017</v>
      </c>
      <c r="E644">
        <f>d11B!E646</f>
        <v>77.3</v>
      </c>
      <c r="F644">
        <f>d11B!F646</f>
        <v>4</v>
      </c>
      <c r="G644">
        <f>d11B!G646</f>
        <v>4</v>
      </c>
      <c r="H644">
        <f>d11B!H646</f>
        <v>7.7299999999999994E-2</v>
      </c>
      <c r="I644">
        <f>d11B!I646</f>
        <v>4.0000000000000001E-3</v>
      </c>
      <c r="J644">
        <f>d11B!J646</f>
        <v>4.0000000000000001E-3</v>
      </c>
      <c r="K644">
        <f>d11B!K646</f>
        <v>236.92769999999999</v>
      </c>
      <c r="L644">
        <f>d11B!L646</f>
        <v>21.444199999999995</v>
      </c>
      <c r="M644">
        <f>d11B!M646</f>
        <v>19.730099999999993</v>
      </c>
      <c r="N644" t="b">
        <f>d11B!N646</f>
        <v>1</v>
      </c>
      <c r="O644" t="b">
        <f>d11B!O646</f>
        <v>0</v>
      </c>
      <c r="P644" t="str">
        <f>d11B!P646</f>
        <v>NA</v>
      </c>
      <c r="Q644" t="str">
        <f>d11B!Q646</f>
        <v>NA</v>
      </c>
      <c r="R644" t="b">
        <f>d11B!R646</f>
        <v>0</v>
      </c>
      <c r="S644" t="str">
        <f>d11B!S646</f>
        <v>NA</v>
      </c>
      <c r="T644" t="b">
        <f>d11B!T646</f>
        <v>1</v>
      </c>
      <c r="U644" t="b">
        <f>d11B!U646</f>
        <v>0</v>
      </c>
      <c r="V644" t="str">
        <f>d11B!V646</f>
        <v>NA</v>
      </c>
      <c r="W644" t="str">
        <f>d11B!W646</f>
        <v>NA</v>
      </c>
      <c r="X644" t="b">
        <f>d11B!X646</f>
        <v>0</v>
      </c>
      <c r="Y644" t="str">
        <f>d11B!Y646</f>
        <v>added age uncertainties based on LR04</v>
      </c>
      <c r="Z644">
        <f>d11B!Z644</f>
        <v>999</v>
      </c>
    </row>
    <row r="645" spans="1:26">
      <c r="A645" t="str">
        <f>d11B!A647</f>
        <v>boron isotopes</v>
      </c>
      <c r="B645" t="str">
        <f>d11B!B647</f>
        <v>Sosdian</v>
      </c>
      <c r="C645">
        <f>d11B!C647</f>
        <v>2018</v>
      </c>
      <c r="D645" t="str">
        <f>d11B!D647</f>
        <v>10.1016/j.epsl.2018.06.017</v>
      </c>
      <c r="E645">
        <f>d11B!E647</f>
        <v>84.33</v>
      </c>
      <c r="F645">
        <f>d11B!F647</f>
        <v>4</v>
      </c>
      <c r="G645">
        <f>d11B!G647</f>
        <v>4</v>
      </c>
      <c r="H645">
        <f>d11B!H647</f>
        <v>8.4330000000000002E-2</v>
      </c>
      <c r="I645">
        <f>d11B!I647</f>
        <v>4.0000000000000001E-3</v>
      </c>
      <c r="J645">
        <f>d11B!J647</f>
        <v>4.0000000000000001E-3</v>
      </c>
      <c r="K645">
        <f>d11B!K647</f>
        <v>238.17619999999999</v>
      </c>
      <c r="L645">
        <f>d11B!L647</f>
        <v>23.087400000000002</v>
      </c>
      <c r="M645">
        <f>d11B!M647</f>
        <v>21.542099999999976</v>
      </c>
      <c r="N645" t="b">
        <f>d11B!N647</f>
        <v>1</v>
      </c>
      <c r="O645" t="b">
        <f>d11B!O647</f>
        <v>0</v>
      </c>
      <c r="P645" t="str">
        <f>d11B!P647</f>
        <v>NA</v>
      </c>
      <c r="Q645" t="str">
        <f>d11B!Q647</f>
        <v>NA</v>
      </c>
      <c r="R645" t="b">
        <f>d11B!R647</f>
        <v>0</v>
      </c>
      <c r="S645" t="str">
        <f>d11B!S647</f>
        <v>NA</v>
      </c>
      <c r="T645" t="b">
        <f>d11B!T647</f>
        <v>1</v>
      </c>
      <c r="U645" t="b">
        <f>d11B!U647</f>
        <v>0</v>
      </c>
      <c r="V645" t="str">
        <f>d11B!V647</f>
        <v>NA</v>
      </c>
      <c r="W645" t="str">
        <f>d11B!W647</f>
        <v>NA</v>
      </c>
      <c r="X645" t="b">
        <f>d11B!X647</f>
        <v>0</v>
      </c>
      <c r="Y645" t="str">
        <f>d11B!Y647</f>
        <v>added age uncertainties based on LR04</v>
      </c>
      <c r="Z645">
        <f>d11B!Z645</f>
        <v>999</v>
      </c>
    </row>
    <row r="646" spans="1:26">
      <c r="A646" t="str">
        <f>d11B!A648</f>
        <v>boron isotopes</v>
      </c>
      <c r="B646" t="str">
        <f>d11B!B648</f>
        <v>Sosdian</v>
      </c>
      <c r="C646">
        <f>d11B!C648</f>
        <v>2018</v>
      </c>
      <c r="D646" t="str">
        <f>d11B!D648</f>
        <v>10.1016/j.epsl.2018.06.017</v>
      </c>
      <c r="E646">
        <f>d11B!E648</f>
        <v>89.11</v>
      </c>
      <c r="F646">
        <f>d11B!F648</f>
        <v>4</v>
      </c>
      <c r="G646">
        <f>d11B!G648</f>
        <v>4</v>
      </c>
      <c r="H646">
        <f>d11B!H648</f>
        <v>8.9109999999999995E-2</v>
      </c>
      <c r="I646">
        <f>d11B!I648</f>
        <v>4.0000000000000001E-3</v>
      </c>
      <c r="J646">
        <f>d11B!J648</f>
        <v>4.0000000000000001E-3</v>
      </c>
      <c r="K646">
        <f>d11B!K648</f>
        <v>263.21100000000001</v>
      </c>
      <c r="L646">
        <f>d11B!L648</f>
        <v>23.691800000000001</v>
      </c>
      <c r="M646">
        <f>d11B!M648</f>
        <v>21.810699999999997</v>
      </c>
      <c r="N646" t="b">
        <f>d11B!N648</f>
        <v>1</v>
      </c>
      <c r="O646" t="b">
        <f>d11B!O648</f>
        <v>0</v>
      </c>
      <c r="P646" t="str">
        <f>d11B!P648</f>
        <v>NA</v>
      </c>
      <c r="Q646" t="str">
        <f>d11B!Q648</f>
        <v>NA</v>
      </c>
      <c r="R646" t="b">
        <f>d11B!R648</f>
        <v>0</v>
      </c>
      <c r="S646" t="str">
        <f>d11B!S648</f>
        <v>NA</v>
      </c>
      <c r="T646" t="b">
        <f>d11B!T648</f>
        <v>1</v>
      </c>
      <c r="U646" t="b">
        <f>d11B!U648</f>
        <v>0</v>
      </c>
      <c r="V646" t="str">
        <f>d11B!V648</f>
        <v>NA</v>
      </c>
      <c r="W646" t="str">
        <f>d11B!W648</f>
        <v>NA</v>
      </c>
      <c r="X646" t="b">
        <f>d11B!X648</f>
        <v>0</v>
      </c>
      <c r="Y646" t="str">
        <f>d11B!Y648</f>
        <v>added age uncertainties based on LR04</v>
      </c>
      <c r="Z646">
        <f>d11B!Z646</f>
        <v>999</v>
      </c>
    </row>
    <row r="647" spans="1:26">
      <c r="A647" t="str">
        <f>d11B!A649</f>
        <v>boron isotopes</v>
      </c>
      <c r="B647" t="str">
        <f>d11B!B649</f>
        <v>Sosdian</v>
      </c>
      <c r="C647">
        <f>d11B!C649</f>
        <v>2018</v>
      </c>
      <c r="D647" t="str">
        <f>d11B!D649</f>
        <v>10.1016/j.epsl.2018.06.017</v>
      </c>
      <c r="E647">
        <f>d11B!E649</f>
        <v>100.36</v>
      </c>
      <c r="F647">
        <f>d11B!F649</f>
        <v>4</v>
      </c>
      <c r="G647">
        <f>d11B!G649</f>
        <v>4</v>
      </c>
      <c r="H647">
        <f>d11B!H649</f>
        <v>0.10036</v>
      </c>
      <c r="I647">
        <f>d11B!I649</f>
        <v>4.0000000000000001E-3</v>
      </c>
      <c r="J647">
        <f>d11B!J649</f>
        <v>4.0000000000000001E-3</v>
      </c>
      <c r="K647">
        <f>d11B!K649</f>
        <v>272.10890000000001</v>
      </c>
      <c r="L647">
        <f>d11B!L649</f>
        <v>26.485500000000002</v>
      </c>
      <c r="M647">
        <f>d11B!M649</f>
        <v>24.542500000000018</v>
      </c>
      <c r="N647" t="b">
        <f>d11B!N649</f>
        <v>1</v>
      </c>
      <c r="O647" t="b">
        <f>d11B!O649</f>
        <v>0</v>
      </c>
      <c r="P647" t="str">
        <f>d11B!P649</f>
        <v>NA</v>
      </c>
      <c r="Q647" t="str">
        <f>d11B!Q649</f>
        <v>NA</v>
      </c>
      <c r="R647" t="b">
        <f>d11B!R649</f>
        <v>0</v>
      </c>
      <c r="S647" t="str">
        <f>d11B!S649</f>
        <v>NA</v>
      </c>
      <c r="T647" t="b">
        <f>d11B!T649</f>
        <v>1</v>
      </c>
      <c r="U647" t="b">
        <f>d11B!U649</f>
        <v>0</v>
      </c>
      <c r="V647" t="str">
        <f>d11B!V649</f>
        <v>NA</v>
      </c>
      <c r="W647" t="str">
        <f>d11B!W649</f>
        <v>NA</v>
      </c>
      <c r="X647" t="b">
        <f>d11B!X649</f>
        <v>0</v>
      </c>
      <c r="Y647" t="str">
        <f>d11B!Y649</f>
        <v>added age uncertainties based on LR04</v>
      </c>
      <c r="Z647">
        <f>d11B!Z647</f>
        <v>999</v>
      </c>
    </row>
    <row r="648" spans="1:26">
      <c r="A648" t="str">
        <f>d11B!A650</f>
        <v>boron isotopes</v>
      </c>
      <c r="B648" t="str">
        <f>d11B!B650</f>
        <v>Sosdian</v>
      </c>
      <c r="C648">
        <f>d11B!C650</f>
        <v>2018</v>
      </c>
      <c r="D648" t="str">
        <f>d11B!D650</f>
        <v>10.1016/j.epsl.2018.06.017</v>
      </c>
      <c r="E648">
        <f>d11B!E650</f>
        <v>106.12</v>
      </c>
      <c r="F648">
        <f>d11B!F650</f>
        <v>4</v>
      </c>
      <c r="G648">
        <f>d11B!G650</f>
        <v>4</v>
      </c>
      <c r="H648">
        <f>d11B!H650</f>
        <v>0.10612000000000001</v>
      </c>
      <c r="I648">
        <f>d11B!I650</f>
        <v>4.0000000000000001E-3</v>
      </c>
      <c r="J648">
        <f>d11B!J650</f>
        <v>4.0000000000000001E-3</v>
      </c>
      <c r="K648">
        <f>d11B!K650</f>
        <v>250.38300000000001</v>
      </c>
      <c r="L648">
        <f>d11B!L650</f>
        <v>23.256699999999995</v>
      </c>
      <c r="M648">
        <f>d11B!M650</f>
        <v>22.135799999999989</v>
      </c>
      <c r="N648" t="b">
        <f>d11B!N650</f>
        <v>1</v>
      </c>
      <c r="O648" t="b">
        <f>d11B!O650</f>
        <v>0</v>
      </c>
      <c r="P648" t="str">
        <f>d11B!P650</f>
        <v>NA</v>
      </c>
      <c r="Q648" t="str">
        <f>d11B!Q650</f>
        <v>NA</v>
      </c>
      <c r="R648" t="b">
        <f>d11B!R650</f>
        <v>0</v>
      </c>
      <c r="S648" t="str">
        <f>d11B!S650</f>
        <v>NA</v>
      </c>
      <c r="T648" t="b">
        <f>d11B!T650</f>
        <v>1</v>
      </c>
      <c r="U648" t="b">
        <f>d11B!U650</f>
        <v>0</v>
      </c>
      <c r="V648" t="str">
        <f>d11B!V650</f>
        <v>NA</v>
      </c>
      <c r="W648" t="str">
        <f>d11B!W650</f>
        <v>NA</v>
      </c>
      <c r="X648" t="b">
        <f>d11B!X650</f>
        <v>0</v>
      </c>
      <c r="Y648" t="str">
        <f>d11B!Y650</f>
        <v>added age uncertainties based on LR04</v>
      </c>
      <c r="Z648">
        <f>d11B!Z648</f>
        <v>999</v>
      </c>
    </row>
    <row r="649" spans="1:26">
      <c r="A649" t="str">
        <f>d11B!A651</f>
        <v>boron isotopes</v>
      </c>
      <c r="B649" t="str">
        <f>d11B!B651</f>
        <v>Sosdian</v>
      </c>
      <c r="C649">
        <f>d11B!C651</f>
        <v>2018</v>
      </c>
      <c r="D649" t="str">
        <f>d11B!D651</f>
        <v>10.1016/j.epsl.2018.06.017</v>
      </c>
      <c r="E649">
        <f>d11B!E651</f>
        <v>111.32</v>
      </c>
      <c r="F649">
        <f>d11B!F651</f>
        <v>4</v>
      </c>
      <c r="G649">
        <f>d11B!G651</f>
        <v>4</v>
      </c>
      <c r="H649">
        <f>d11B!H651</f>
        <v>0.11131999999999999</v>
      </c>
      <c r="I649">
        <f>d11B!I651</f>
        <v>4.0000000000000001E-3</v>
      </c>
      <c r="J649">
        <f>d11B!J651</f>
        <v>4.0000000000000001E-3</v>
      </c>
      <c r="K649">
        <f>d11B!K651</f>
        <v>276.43430000000001</v>
      </c>
      <c r="L649">
        <f>d11B!L651</f>
        <v>26.055999999999983</v>
      </c>
      <c r="M649">
        <f>d11B!M651</f>
        <v>24.779800000000023</v>
      </c>
      <c r="N649" t="b">
        <f>d11B!N651</f>
        <v>1</v>
      </c>
      <c r="O649" t="b">
        <f>d11B!O651</f>
        <v>0</v>
      </c>
      <c r="P649" t="str">
        <f>d11B!P651</f>
        <v>NA</v>
      </c>
      <c r="Q649" t="str">
        <f>d11B!Q651</f>
        <v>NA</v>
      </c>
      <c r="R649" t="b">
        <f>d11B!R651</f>
        <v>0</v>
      </c>
      <c r="S649" t="str">
        <f>d11B!S651</f>
        <v>NA</v>
      </c>
      <c r="T649" t="b">
        <f>d11B!T651</f>
        <v>1</v>
      </c>
      <c r="U649" t="b">
        <f>d11B!U651</f>
        <v>0</v>
      </c>
      <c r="V649" t="str">
        <f>d11B!V651</f>
        <v>NA</v>
      </c>
      <c r="W649" t="str">
        <f>d11B!W651</f>
        <v>NA</v>
      </c>
      <c r="X649" t="b">
        <f>d11B!X651</f>
        <v>0</v>
      </c>
      <c r="Y649" t="str">
        <f>d11B!Y651</f>
        <v>added age uncertainties based on LR04</v>
      </c>
      <c r="Z649">
        <f>d11B!Z649</f>
        <v>999</v>
      </c>
    </row>
    <row r="650" spans="1:26">
      <c r="A650" t="str">
        <f>d11B!A652</f>
        <v>boron isotopes</v>
      </c>
      <c r="B650" t="str">
        <f>d11B!B652</f>
        <v>Sosdian</v>
      </c>
      <c r="C650">
        <f>d11B!C652</f>
        <v>2018</v>
      </c>
      <c r="D650" t="str">
        <f>d11B!D652</f>
        <v>10.1016/j.epsl.2018.06.017</v>
      </c>
      <c r="E650">
        <f>d11B!E652</f>
        <v>116.82</v>
      </c>
      <c r="F650">
        <f>d11B!F652</f>
        <v>4</v>
      </c>
      <c r="G650">
        <f>d11B!G652</f>
        <v>4</v>
      </c>
      <c r="H650">
        <f>d11B!H652</f>
        <v>0.11681999999999999</v>
      </c>
      <c r="I650">
        <f>d11B!I652</f>
        <v>4.0000000000000001E-3</v>
      </c>
      <c r="J650">
        <f>d11B!J652</f>
        <v>4.0000000000000001E-3</v>
      </c>
      <c r="K650">
        <f>d11B!K652</f>
        <v>305.46099999999996</v>
      </c>
      <c r="L650">
        <f>d11B!L652</f>
        <v>33.861500000000035</v>
      </c>
      <c r="M650">
        <f>d11B!M652</f>
        <v>31.216299999999933</v>
      </c>
      <c r="N650" t="b">
        <f>d11B!N652</f>
        <v>1</v>
      </c>
      <c r="O650" t="b">
        <f>d11B!O652</f>
        <v>0</v>
      </c>
      <c r="P650" t="str">
        <f>d11B!P652</f>
        <v>NA</v>
      </c>
      <c r="Q650" t="str">
        <f>d11B!Q652</f>
        <v>NA</v>
      </c>
      <c r="R650" t="b">
        <f>d11B!R652</f>
        <v>0</v>
      </c>
      <c r="S650" t="str">
        <f>d11B!S652</f>
        <v>NA</v>
      </c>
      <c r="T650" t="b">
        <f>d11B!T652</f>
        <v>1</v>
      </c>
      <c r="U650" t="b">
        <f>d11B!U652</f>
        <v>0</v>
      </c>
      <c r="V650" t="str">
        <f>d11B!V652</f>
        <v>NA</v>
      </c>
      <c r="W650" t="str">
        <f>d11B!W652</f>
        <v>NA</v>
      </c>
      <c r="X650" t="b">
        <f>d11B!X652</f>
        <v>0</v>
      </c>
      <c r="Y650" t="str">
        <f>d11B!Y652</f>
        <v>added age uncertainties based on LR04</v>
      </c>
      <c r="Z650">
        <f>d11B!Z650</f>
        <v>999</v>
      </c>
    </row>
    <row r="651" spans="1:26">
      <c r="A651" t="str">
        <f>d11B!A653</f>
        <v>boron isotopes</v>
      </c>
      <c r="B651" t="str">
        <f>d11B!B653</f>
        <v>Sosdian</v>
      </c>
      <c r="C651">
        <f>d11B!C653</f>
        <v>2018</v>
      </c>
      <c r="D651" t="str">
        <f>d11B!D653</f>
        <v>10.1016/j.epsl.2018.06.017</v>
      </c>
      <c r="E651">
        <f>d11B!E653</f>
        <v>118.81</v>
      </c>
      <c r="F651">
        <f>d11B!F653</f>
        <v>4</v>
      </c>
      <c r="G651">
        <f>d11B!G653</f>
        <v>4</v>
      </c>
      <c r="H651">
        <f>d11B!H653</f>
        <v>0.11881</v>
      </c>
      <c r="I651">
        <f>d11B!I653</f>
        <v>4.0000000000000001E-3</v>
      </c>
      <c r="J651">
        <f>d11B!J653</f>
        <v>4.0000000000000001E-3</v>
      </c>
      <c r="K651">
        <f>d11B!K653</f>
        <v>320.9194</v>
      </c>
      <c r="L651">
        <f>d11B!L653</f>
        <v>36.903599999999983</v>
      </c>
      <c r="M651">
        <f>d11B!M653</f>
        <v>32.215700000000027</v>
      </c>
      <c r="N651" t="b">
        <f>d11B!N653</f>
        <v>1</v>
      </c>
      <c r="O651" t="b">
        <f>d11B!O653</f>
        <v>0</v>
      </c>
      <c r="P651" t="str">
        <f>d11B!P653</f>
        <v>NA</v>
      </c>
      <c r="Q651" t="str">
        <f>d11B!Q653</f>
        <v>NA</v>
      </c>
      <c r="R651" t="b">
        <f>d11B!R653</f>
        <v>0</v>
      </c>
      <c r="S651" t="str">
        <f>d11B!S653</f>
        <v>NA</v>
      </c>
      <c r="T651" t="b">
        <f>d11B!T653</f>
        <v>1</v>
      </c>
      <c r="U651" t="b">
        <f>d11B!U653</f>
        <v>0</v>
      </c>
      <c r="V651" t="str">
        <f>d11B!V653</f>
        <v>NA</v>
      </c>
      <c r="W651" t="str">
        <f>d11B!W653</f>
        <v>NA</v>
      </c>
      <c r="X651" t="b">
        <f>d11B!X653</f>
        <v>0</v>
      </c>
      <c r="Y651" t="str">
        <f>d11B!Y653</f>
        <v>added age uncertainties based on LR04</v>
      </c>
      <c r="Z651">
        <f>d11B!Z651</f>
        <v>999</v>
      </c>
    </row>
    <row r="652" spans="1:26">
      <c r="A652" t="str">
        <f>d11B!A654</f>
        <v>boron isotopes</v>
      </c>
      <c r="B652" t="str">
        <f>d11B!B654</f>
        <v>Sosdian</v>
      </c>
      <c r="C652">
        <f>d11B!C654</f>
        <v>2018</v>
      </c>
      <c r="D652" t="str">
        <f>d11B!D654</f>
        <v>10.1016/j.epsl.2018.06.017</v>
      </c>
      <c r="E652">
        <f>d11B!E654</f>
        <v>119.06</v>
      </c>
      <c r="F652">
        <f>d11B!F654</f>
        <v>4</v>
      </c>
      <c r="G652">
        <f>d11B!G654</f>
        <v>4</v>
      </c>
      <c r="H652">
        <f>d11B!H654</f>
        <v>0.11906</v>
      </c>
      <c r="I652">
        <f>d11B!I654</f>
        <v>4.0000000000000001E-3</v>
      </c>
      <c r="J652">
        <f>d11B!J654</f>
        <v>4.0000000000000001E-3</v>
      </c>
      <c r="K652">
        <f>d11B!K654</f>
        <v>297.43130000000002</v>
      </c>
      <c r="L652">
        <f>d11B!L654</f>
        <v>31.516500000000008</v>
      </c>
      <c r="M652">
        <f>d11B!M654</f>
        <v>28.121700000000033</v>
      </c>
      <c r="N652" t="b">
        <f>d11B!N654</f>
        <v>1</v>
      </c>
      <c r="O652" t="b">
        <f>d11B!O654</f>
        <v>0</v>
      </c>
      <c r="P652" t="str">
        <f>d11B!P654</f>
        <v>NA</v>
      </c>
      <c r="Q652" t="str">
        <f>d11B!Q654</f>
        <v>NA</v>
      </c>
      <c r="R652" t="b">
        <f>d11B!R654</f>
        <v>0</v>
      </c>
      <c r="S652" t="str">
        <f>d11B!S654</f>
        <v>NA</v>
      </c>
      <c r="T652" t="b">
        <f>d11B!T654</f>
        <v>1</v>
      </c>
      <c r="U652" t="b">
        <f>d11B!U654</f>
        <v>0</v>
      </c>
      <c r="V652" t="str">
        <f>d11B!V654</f>
        <v>NA</v>
      </c>
      <c r="W652" t="str">
        <f>d11B!W654</f>
        <v>NA</v>
      </c>
      <c r="X652" t="b">
        <f>d11B!X654</f>
        <v>0</v>
      </c>
      <c r="Y652" t="str">
        <f>d11B!Y654</f>
        <v>added age uncertainties based on LR04</v>
      </c>
      <c r="Z652">
        <f>d11B!Z652</f>
        <v>999</v>
      </c>
    </row>
    <row r="653" spans="1:26">
      <c r="A653" t="str">
        <f>d11B!A655</f>
        <v>boron isotopes</v>
      </c>
      <c r="B653" t="str">
        <f>d11B!B655</f>
        <v>Sosdian</v>
      </c>
      <c r="C653">
        <f>d11B!C655</f>
        <v>2018</v>
      </c>
      <c r="D653" t="str">
        <f>d11B!D655</f>
        <v>10.1016/j.epsl.2018.06.017</v>
      </c>
      <c r="E653">
        <f>d11B!E655</f>
        <v>121.79</v>
      </c>
      <c r="F653">
        <f>d11B!F655</f>
        <v>4</v>
      </c>
      <c r="G653">
        <f>d11B!G655</f>
        <v>4</v>
      </c>
      <c r="H653">
        <f>d11B!H655</f>
        <v>0.12179000000000001</v>
      </c>
      <c r="I653">
        <f>d11B!I655</f>
        <v>4.0000000000000001E-3</v>
      </c>
      <c r="J653">
        <f>d11B!J655</f>
        <v>4.0000000000000001E-3</v>
      </c>
      <c r="K653">
        <f>d11B!K655</f>
        <v>331.35489999999999</v>
      </c>
      <c r="L653">
        <f>d11B!L655</f>
        <v>30.156999999999982</v>
      </c>
      <c r="M653">
        <f>d11B!M655</f>
        <v>28.425599999999974</v>
      </c>
      <c r="N653" t="b">
        <f>d11B!N655</f>
        <v>1</v>
      </c>
      <c r="O653" t="b">
        <f>d11B!O655</f>
        <v>0</v>
      </c>
      <c r="P653" t="str">
        <f>d11B!P655</f>
        <v>NA</v>
      </c>
      <c r="Q653" t="str">
        <f>d11B!Q655</f>
        <v>NA</v>
      </c>
      <c r="R653" t="b">
        <f>d11B!R655</f>
        <v>0</v>
      </c>
      <c r="S653" t="str">
        <f>d11B!S655</f>
        <v>NA</v>
      </c>
      <c r="T653" t="b">
        <f>d11B!T655</f>
        <v>1</v>
      </c>
      <c r="U653" t="b">
        <f>d11B!U655</f>
        <v>0</v>
      </c>
      <c r="V653" t="str">
        <f>d11B!V655</f>
        <v>NA</v>
      </c>
      <c r="W653" t="str">
        <f>d11B!W655</f>
        <v>NA</v>
      </c>
      <c r="X653" t="b">
        <f>d11B!X655</f>
        <v>0</v>
      </c>
      <c r="Y653" t="str">
        <f>d11B!Y655</f>
        <v>added age uncertainties based on LR04</v>
      </c>
      <c r="Z653">
        <f>d11B!Z653</f>
        <v>999</v>
      </c>
    </row>
    <row r="654" spans="1:26">
      <c r="A654" t="str">
        <f>d11B!A656</f>
        <v>boron isotopes</v>
      </c>
      <c r="B654" t="str">
        <f>d11B!B656</f>
        <v>Sosdian</v>
      </c>
      <c r="C654">
        <f>d11B!C656</f>
        <v>2018</v>
      </c>
      <c r="D654" t="str">
        <f>d11B!D656</f>
        <v>10.1016/j.epsl.2018.06.017</v>
      </c>
      <c r="E654">
        <f>d11B!E656</f>
        <v>123.77</v>
      </c>
      <c r="F654">
        <f>d11B!F656</f>
        <v>4</v>
      </c>
      <c r="G654">
        <f>d11B!G656</f>
        <v>4</v>
      </c>
      <c r="H654">
        <f>d11B!H656</f>
        <v>0.12376999999999999</v>
      </c>
      <c r="I654">
        <f>d11B!I656</f>
        <v>4.0000000000000001E-3</v>
      </c>
      <c r="J654">
        <f>d11B!J656</f>
        <v>4.0000000000000001E-3</v>
      </c>
      <c r="K654">
        <f>d11B!K656</f>
        <v>267.1866</v>
      </c>
      <c r="L654">
        <f>d11B!L656</f>
        <v>23.671899999999994</v>
      </c>
      <c r="M654">
        <f>d11B!M656</f>
        <v>21.97829999999999</v>
      </c>
      <c r="N654" t="b">
        <f>d11B!N656</f>
        <v>1</v>
      </c>
      <c r="O654" t="b">
        <f>d11B!O656</f>
        <v>0</v>
      </c>
      <c r="P654" t="str">
        <f>d11B!P656</f>
        <v>NA</v>
      </c>
      <c r="Q654" t="str">
        <f>d11B!Q656</f>
        <v>NA</v>
      </c>
      <c r="R654" t="b">
        <f>d11B!R656</f>
        <v>0</v>
      </c>
      <c r="S654" t="str">
        <f>d11B!S656</f>
        <v>NA</v>
      </c>
      <c r="T654" t="b">
        <f>d11B!T656</f>
        <v>1</v>
      </c>
      <c r="U654" t="b">
        <f>d11B!U656</f>
        <v>0</v>
      </c>
      <c r="V654" t="str">
        <f>d11B!V656</f>
        <v>NA</v>
      </c>
      <c r="W654" t="str">
        <f>d11B!W656</f>
        <v>NA</v>
      </c>
      <c r="X654" t="b">
        <f>d11B!X656</f>
        <v>0</v>
      </c>
      <c r="Y654" t="str">
        <f>d11B!Y656</f>
        <v>added age uncertainties based on LR04</v>
      </c>
      <c r="Z654">
        <f>d11B!Z654</f>
        <v>999</v>
      </c>
    </row>
    <row r="655" spans="1:26">
      <c r="A655" t="str">
        <f>d11B!A657</f>
        <v>boron isotopes</v>
      </c>
      <c r="B655" t="str">
        <f>d11B!B657</f>
        <v>Sosdian</v>
      </c>
      <c r="C655">
        <f>d11B!C657</f>
        <v>2018</v>
      </c>
      <c r="D655" t="str">
        <f>d11B!D657</f>
        <v>10.1016/j.epsl.2018.06.017</v>
      </c>
      <c r="E655">
        <f>d11B!E657</f>
        <v>124.37</v>
      </c>
      <c r="F655">
        <f>d11B!F657</f>
        <v>4</v>
      </c>
      <c r="G655">
        <f>d11B!G657</f>
        <v>4</v>
      </c>
      <c r="H655">
        <f>d11B!H657</f>
        <v>0.12437000000000001</v>
      </c>
      <c r="I655">
        <f>d11B!I657</f>
        <v>4.0000000000000001E-3</v>
      </c>
      <c r="J655">
        <f>d11B!J657</f>
        <v>4.0000000000000001E-3</v>
      </c>
      <c r="K655">
        <f>d11B!K657</f>
        <v>281.17689999999999</v>
      </c>
      <c r="L655">
        <f>d11B!L657</f>
        <v>24.674900000000036</v>
      </c>
      <c r="M655">
        <f>d11B!M657</f>
        <v>23.063400000000001</v>
      </c>
      <c r="N655" t="b">
        <f>d11B!N657</f>
        <v>1</v>
      </c>
      <c r="O655" t="b">
        <f>d11B!O657</f>
        <v>0</v>
      </c>
      <c r="P655" t="str">
        <f>d11B!P657</f>
        <v>NA</v>
      </c>
      <c r="Q655" t="str">
        <f>d11B!Q657</f>
        <v>NA</v>
      </c>
      <c r="R655" t="b">
        <f>d11B!R657</f>
        <v>0</v>
      </c>
      <c r="S655" t="str">
        <f>d11B!S657</f>
        <v>NA</v>
      </c>
      <c r="T655" t="b">
        <f>d11B!T657</f>
        <v>1</v>
      </c>
      <c r="U655" t="b">
        <f>d11B!U657</f>
        <v>0</v>
      </c>
      <c r="V655" t="str">
        <f>d11B!V657</f>
        <v>NA</v>
      </c>
      <c r="W655" t="str">
        <f>d11B!W657</f>
        <v>NA</v>
      </c>
      <c r="X655" t="b">
        <f>d11B!X657</f>
        <v>0</v>
      </c>
      <c r="Y655" t="str">
        <f>d11B!Y657</f>
        <v>added age uncertainties based on LR04</v>
      </c>
      <c r="Z655">
        <f>d11B!Z655</f>
        <v>999</v>
      </c>
    </row>
    <row r="656" spans="1:26">
      <c r="A656" t="str">
        <f>d11B!A658</f>
        <v>boron isotopes</v>
      </c>
      <c r="B656" t="str">
        <f>d11B!B658</f>
        <v>Sosdian</v>
      </c>
      <c r="C656">
        <f>d11B!C658</f>
        <v>2018</v>
      </c>
      <c r="D656" t="str">
        <f>d11B!D658</f>
        <v>10.1016/j.epsl.2018.06.017</v>
      </c>
      <c r="E656">
        <f>d11B!E658</f>
        <v>127.48</v>
      </c>
      <c r="F656">
        <f>d11B!F658</f>
        <v>4</v>
      </c>
      <c r="G656">
        <f>d11B!G658</f>
        <v>4</v>
      </c>
      <c r="H656">
        <f>d11B!H658</f>
        <v>0.12748000000000001</v>
      </c>
      <c r="I656">
        <f>d11B!I658</f>
        <v>4.0000000000000001E-3</v>
      </c>
      <c r="J656">
        <f>d11B!J658</f>
        <v>4.0000000000000001E-3</v>
      </c>
      <c r="K656">
        <f>d11B!K658</f>
        <v>271.51349999999996</v>
      </c>
      <c r="L656">
        <f>d11B!L658</f>
        <v>26.205000000000041</v>
      </c>
      <c r="M656">
        <f>d11B!M658</f>
        <v>23.280099999999948</v>
      </c>
      <c r="N656" t="b">
        <f>d11B!N658</f>
        <v>1</v>
      </c>
      <c r="O656" t="b">
        <f>d11B!O658</f>
        <v>0</v>
      </c>
      <c r="P656" t="str">
        <f>d11B!P658</f>
        <v>NA</v>
      </c>
      <c r="Q656" t="str">
        <f>d11B!Q658</f>
        <v>NA</v>
      </c>
      <c r="R656" t="b">
        <f>d11B!R658</f>
        <v>0</v>
      </c>
      <c r="S656" t="str">
        <f>d11B!S658</f>
        <v>NA</v>
      </c>
      <c r="T656" t="b">
        <f>d11B!T658</f>
        <v>1</v>
      </c>
      <c r="U656" t="b">
        <f>d11B!U658</f>
        <v>0</v>
      </c>
      <c r="V656" t="str">
        <f>d11B!V658</f>
        <v>NA</v>
      </c>
      <c r="W656" t="str">
        <f>d11B!W658</f>
        <v>NA</v>
      </c>
      <c r="X656" t="b">
        <f>d11B!X658</f>
        <v>0</v>
      </c>
      <c r="Y656" t="str">
        <f>d11B!Y658</f>
        <v>added age uncertainties based on LR04</v>
      </c>
      <c r="Z656">
        <f>d11B!Z656</f>
        <v>999</v>
      </c>
    </row>
    <row r="657" spans="1:26">
      <c r="A657" t="str">
        <f>d11B!A659</f>
        <v>boron isotopes</v>
      </c>
      <c r="B657" t="str">
        <f>d11B!B659</f>
        <v>Sosdian</v>
      </c>
      <c r="C657">
        <f>d11B!C659</f>
        <v>2018</v>
      </c>
      <c r="D657" t="str">
        <f>d11B!D659</f>
        <v>10.1016/j.epsl.2018.06.017</v>
      </c>
      <c r="E657">
        <f>d11B!E659</f>
        <v>130.86000000000001</v>
      </c>
      <c r="F657">
        <f>d11B!F659</f>
        <v>4</v>
      </c>
      <c r="G657">
        <f>d11B!G659</f>
        <v>4</v>
      </c>
      <c r="H657">
        <f>d11B!H659</f>
        <v>0.13086</v>
      </c>
      <c r="I657">
        <f>d11B!I659</f>
        <v>4.0000000000000001E-3</v>
      </c>
      <c r="J657">
        <f>d11B!J659</f>
        <v>4.0000000000000001E-3</v>
      </c>
      <c r="K657">
        <f>d11B!K659</f>
        <v>281.49979999999999</v>
      </c>
      <c r="L657">
        <f>d11B!L659</f>
        <v>30.643799999999999</v>
      </c>
      <c r="M657">
        <f>d11B!M659</f>
        <v>28.564099999999996</v>
      </c>
      <c r="N657" t="b">
        <f>d11B!N659</f>
        <v>1</v>
      </c>
      <c r="O657" t="b">
        <f>d11B!O659</f>
        <v>0</v>
      </c>
      <c r="P657" t="str">
        <f>d11B!P659</f>
        <v>NA</v>
      </c>
      <c r="Q657" t="str">
        <f>d11B!Q659</f>
        <v>NA</v>
      </c>
      <c r="R657" t="b">
        <f>d11B!R659</f>
        <v>0</v>
      </c>
      <c r="S657" t="str">
        <f>d11B!S659</f>
        <v>NA</v>
      </c>
      <c r="T657" t="b">
        <f>d11B!T659</f>
        <v>1</v>
      </c>
      <c r="U657" t="b">
        <f>d11B!U659</f>
        <v>0</v>
      </c>
      <c r="V657" t="str">
        <f>d11B!V659</f>
        <v>NA</v>
      </c>
      <c r="W657" t="str">
        <f>d11B!W659</f>
        <v>NA</v>
      </c>
      <c r="X657" t="b">
        <f>d11B!X659</f>
        <v>0</v>
      </c>
      <c r="Y657" t="str">
        <f>d11B!Y659</f>
        <v>added age uncertainties based on LR04</v>
      </c>
      <c r="Z657">
        <f>d11B!Z657</f>
        <v>999</v>
      </c>
    </row>
    <row r="658" spans="1:26">
      <c r="A658" t="str">
        <f>d11B!A660</f>
        <v>boron isotopes</v>
      </c>
      <c r="B658" t="str">
        <f>d11B!B660</f>
        <v>Sosdian</v>
      </c>
      <c r="C658">
        <f>d11B!C660</f>
        <v>2018</v>
      </c>
      <c r="D658" t="str">
        <f>d11B!D660</f>
        <v>10.1016/j.epsl.2018.06.017</v>
      </c>
      <c r="E658">
        <f>d11B!E660</f>
        <v>131.91</v>
      </c>
      <c r="F658">
        <f>d11B!F660</f>
        <v>4</v>
      </c>
      <c r="G658">
        <f>d11B!G660</f>
        <v>4</v>
      </c>
      <c r="H658">
        <f>d11B!H660</f>
        <v>0.13191</v>
      </c>
      <c r="I658">
        <f>d11B!I660</f>
        <v>4.0000000000000001E-3</v>
      </c>
      <c r="J658">
        <f>d11B!J660</f>
        <v>4.0000000000000001E-3</v>
      </c>
      <c r="K658">
        <f>d11B!K660</f>
        <v>248.65789999999998</v>
      </c>
      <c r="L658">
        <f>d11B!L660</f>
        <v>22.794800000000009</v>
      </c>
      <c r="M658">
        <f>d11B!M660</f>
        <v>21.568999999999988</v>
      </c>
      <c r="N658" t="b">
        <f>d11B!N660</f>
        <v>1</v>
      </c>
      <c r="O658" t="b">
        <f>d11B!O660</f>
        <v>0</v>
      </c>
      <c r="P658" t="str">
        <f>d11B!P660</f>
        <v>NA</v>
      </c>
      <c r="Q658" t="str">
        <f>d11B!Q660</f>
        <v>NA</v>
      </c>
      <c r="R658" t="b">
        <f>d11B!R660</f>
        <v>0</v>
      </c>
      <c r="S658" t="str">
        <f>d11B!S660</f>
        <v>NA</v>
      </c>
      <c r="T658" t="b">
        <f>d11B!T660</f>
        <v>1</v>
      </c>
      <c r="U658" t="b">
        <f>d11B!U660</f>
        <v>0</v>
      </c>
      <c r="V658" t="str">
        <f>d11B!V660</f>
        <v>NA</v>
      </c>
      <c r="W658" t="str">
        <f>d11B!W660</f>
        <v>NA</v>
      </c>
      <c r="X658" t="b">
        <f>d11B!X660</f>
        <v>0</v>
      </c>
      <c r="Y658" t="str">
        <f>d11B!Y660</f>
        <v>added age uncertainties based on LR04</v>
      </c>
      <c r="Z658">
        <f>d11B!Z658</f>
        <v>999</v>
      </c>
    </row>
    <row r="659" spans="1:26">
      <c r="A659" t="str">
        <f>d11B!A661</f>
        <v>boron isotopes</v>
      </c>
      <c r="B659" t="str">
        <f>d11B!B661</f>
        <v>Sosdian</v>
      </c>
      <c r="C659">
        <f>d11B!C661</f>
        <v>2018</v>
      </c>
      <c r="D659" t="str">
        <f>d11B!D661</f>
        <v>10.1016/j.epsl.2018.06.017</v>
      </c>
      <c r="E659">
        <f>d11B!E661</f>
        <v>133.22</v>
      </c>
      <c r="F659">
        <f>d11B!F661</f>
        <v>4</v>
      </c>
      <c r="G659">
        <f>d11B!G661</f>
        <v>4</v>
      </c>
      <c r="H659">
        <f>d11B!H661</f>
        <v>0.13322000000000001</v>
      </c>
      <c r="I659">
        <f>d11B!I661</f>
        <v>4.0000000000000001E-3</v>
      </c>
      <c r="J659">
        <f>d11B!J661</f>
        <v>4.0000000000000001E-3</v>
      </c>
      <c r="K659">
        <f>d11B!K661</f>
        <v>236.4648</v>
      </c>
      <c r="L659">
        <f>d11B!L661</f>
        <v>22.091500000000025</v>
      </c>
      <c r="M659">
        <f>d11B!M661</f>
        <v>20.24430000000001</v>
      </c>
      <c r="N659" t="b">
        <f>d11B!N661</f>
        <v>1</v>
      </c>
      <c r="O659" t="b">
        <f>d11B!O661</f>
        <v>0</v>
      </c>
      <c r="P659" t="str">
        <f>d11B!P661</f>
        <v>NA</v>
      </c>
      <c r="Q659" t="str">
        <f>d11B!Q661</f>
        <v>NA</v>
      </c>
      <c r="R659" t="b">
        <f>d11B!R661</f>
        <v>0</v>
      </c>
      <c r="S659" t="str">
        <f>d11B!S661</f>
        <v>NA</v>
      </c>
      <c r="T659" t="b">
        <f>d11B!T661</f>
        <v>1</v>
      </c>
      <c r="U659" t="b">
        <f>d11B!U661</f>
        <v>0</v>
      </c>
      <c r="V659" t="str">
        <f>d11B!V661</f>
        <v>NA</v>
      </c>
      <c r="W659" t="str">
        <f>d11B!W661</f>
        <v>NA</v>
      </c>
      <c r="X659" t="b">
        <f>d11B!X661</f>
        <v>0</v>
      </c>
      <c r="Y659" t="str">
        <f>d11B!Y661</f>
        <v>added age uncertainties based on LR04</v>
      </c>
      <c r="Z659">
        <f>d11B!Z659</f>
        <v>999</v>
      </c>
    </row>
    <row r="660" spans="1:26">
      <c r="A660" t="str">
        <f>d11B!A662</f>
        <v>boron isotopes</v>
      </c>
      <c r="B660" t="str">
        <f>d11B!B662</f>
        <v>Sosdian</v>
      </c>
      <c r="C660">
        <f>d11B!C662</f>
        <v>2018</v>
      </c>
      <c r="D660" t="str">
        <f>d11B!D662</f>
        <v>10.1016/j.epsl.2018.06.017</v>
      </c>
      <c r="E660">
        <f>d11B!E662</f>
        <v>134</v>
      </c>
      <c r="F660">
        <f>d11B!F662</f>
        <v>4</v>
      </c>
      <c r="G660">
        <f>d11B!G662</f>
        <v>4</v>
      </c>
      <c r="H660">
        <f>d11B!H662</f>
        <v>0.13400000000000001</v>
      </c>
      <c r="I660">
        <f>d11B!I662</f>
        <v>4.0000000000000001E-3</v>
      </c>
      <c r="J660">
        <f>d11B!J662</f>
        <v>4.0000000000000001E-3</v>
      </c>
      <c r="K660">
        <f>d11B!K662</f>
        <v>210.9348</v>
      </c>
      <c r="L660">
        <f>d11B!L662</f>
        <v>20.368500000000012</v>
      </c>
      <c r="M660">
        <f>d11B!M662</f>
        <v>19.109899999999982</v>
      </c>
      <c r="N660" t="b">
        <f>d11B!N662</f>
        <v>1</v>
      </c>
      <c r="O660" t="b">
        <f>d11B!O662</f>
        <v>0</v>
      </c>
      <c r="P660" t="str">
        <f>d11B!P662</f>
        <v>NA</v>
      </c>
      <c r="Q660" t="str">
        <f>d11B!Q662</f>
        <v>NA</v>
      </c>
      <c r="R660" t="b">
        <f>d11B!R662</f>
        <v>0</v>
      </c>
      <c r="S660" t="str">
        <f>d11B!S662</f>
        <v>NA</v>
      </c>
      <c r="T660" t="b">
        <f>d11B!T662</f>
        <v>1</v>
      </c>
      <c r="U660" t="b">
        <f>d11B!U662</f>
        <v>0</v>
      </c>
      <c r="V660" t="str">
        <f>d11B!V662</f>
        <v>NA</v>
      </c>
      <c r="W660" t="str">
        <f>d11B!W662</f>
        <v>NA</v>
      </c>
      <c r="X660" t="b">
        <f>d11B!X662</f>
        <v>0</v>
      </c>
      <c r="Y660" t="str">
        <f>d11B!Y662</f>
        <v>added age uncertainties based on LR04</v>
      </c>
      <c r="Z660">
        <f>d11B!Z660</f>
        <v>999</v>
      </c>
    </row>
    <row r="661" spans="1:26">
      <c r="A661" t="str">
        <f>d11B!A663</f>
        <v>boron isotopes</v>
      </c>
      <c r="B661" t="str">
        <f>d11B!B663</f>
        <v>Sosdian</v>
      </c>
      <c r="C661">
        <f>d11B!C663</f>
        <v>2018</v>
      </c>
      <c r="D661" t="str">
        <f>d11B!D663</f>
        <v>10.1016/j.epsl.2018.06.017</v>
      </c>
      <c r="E661">
        <f>d11B!E663</f>
        <v>135.57</v>
      </c>
      <c r="F661">
        <f>d11B!F663</f>
        <v>4</v>
      </c>
      <c r="G661">
        <f>d11B!G663</f>
        <v>4</v>
      </c>
      <c r="H661">
        <f>d11B!H663</f>
        <v>0.13557</v>
      </c>
      <c r="I661">
        <f>d11B!I663</f>
        <v>4.0000000000000001E-3</v>
      </c>
      <c r="J661">
        <f>d11B!J663</f>
        <v>4.0000000000000001E-3</v>
      </c>
      <c r="K661">
        <f>d11B!K663</f>
        <v>208.7193</v>
      </c>
      <c r="L661">
        <f>d11B!L663</f>
        <v>20.196899999999999</v>
      </c>
      <c r="M661">
        <f>d11B!M663</f>
        <v>18.597200000000015</v>
      </c>
      <c r="N661" t="b">
        <f>d11B!N663</f>
        <v>1</v>
      </c>
      <c r="O661" t="b">
        <f>d11B!O663</f>
        <v>0</v>
      </c>
      <c r="P661" t="str">
        <f>d11B!P663</f>
        <v>NA</v>
      </c>
      <c r="Q661" t="str">
        <f>d11B!Q663</f>
        <v>NA</v>
      </c>
      <c r="R661" t="b">
        <f>d11B!R663</f>
        <v>0</v>
      </c>
      <c r="S661" t="str">
        <f>d11B!S663</f>
        <v>NA</v>
      </c>
      <c r="T661" t="b">
        <f>d11B!T663</f>
        <v>1</v>
      </c>
      <c r="U661" t="b">
        <f>d11B!U663</f>
        <v>0</v>
      </c>
      <c r="V661" t="str">
        <f>d11B!V663</f>
        <v>NA</v>
      </c>
      <c r="W661" t="str">
        <f>d11B!W663</f>
        <v>NA</v>
      </c>
      <c r="X661" t="b">
        <f>d11B!X663</f>
        <v>0</v>
      </c>
      <c r="Y661" t="str">
        <f>d11B!Y663</f>
        <v>added age uncertainties based on LR04</v>
      </c>
      <c r="Z661">
        <f>d11B!Z661</f>
        <v>999</v>
      </c>
    </row>
    <row r="662" spans="1:26">
      <c r="A662" t="str">
        <f>d11B!A664</f>
        <v>boron isotopes</v>
      </c>
      <c r="B662" t="str">
        <f>d11B!B664</f>
        <v>Sosdian</v>
      </c>
      <c r="C662">
        <f>d11B!C664</f>
        <v>2018</v>
      </c>
      <c r="D662" t="str">
        <f>d11B!D664</f>
        <v>10.1016/j.epsl.2018.06.017</v>
      </c>
      <c r="E662">
        <f>d11B!E664</f>
        <v>138.97</v>
      </c>
      <c r="F662">
        <f>d11B!F664</f>
        <v>4</v>
      </c>
      <c r="G662">
        <f>d11B!G664</f>
        <v>4</v>
      </c>
      <c r="H662">
        <f>d11B!H664</f>
        <v>0.13897000000000001</v>
      </c>
      <c r="I662">
        <f>d11B!I664</f>
        <v>4.0000000000000001E-3</v>
      </c>
      <c r="J662">
        <f>d11B!J664</f>
        <v>4.0000000000000001E-3</v>
      </c>
      <c r="K662">
        <f>d11B!K664</f>
        <v>208.6122</v>
      </c>
      <c r="L662">
        <f>d11B!L664</f>
        <v>19.280499999999989</v>
      </c>
      <c r="M662">
        <f>d11B!M664</f>
        <v>18.26260000000002</v>
      </c>
      <c r="N662" t="b">
        <f>d11B!N664</f>
        <v>1</v>
      </c>
      <c r="O662" t="b">
        <f>d11B!O664</f>
        <v>0</v>
      </c>
      <c r="P662" t="str">
        <f>d11B!P664</f>
        <v>NA</v>
      </c>
      <c r="Q662" t="str">
        <f>d11B!Q664</f>
        <v>NA</v>
      </c>
      <c r="R662" t="b">
        <f>d11B!R664</f>
        <v>0</v>
      </c>
      <c r="S662" t="str">
        <f>d11B!S664</f>
        <v>NA</v>
      </c>
      <c r="T662" t="b">
        <f>d11B!T664</f>
        <v>1</v>
      </c>
      <c r="U662" t="b">
        <f>d11B!U664</f>
        <v>0</v>
      </c>
      <c r="V662" t="str">
        <f>d11B!V664</f>
        <v>NA</v>
      </c>
      <c r="W662" t="str">
        <f>d11B!W664</f>
        <v>NA</v>
      </c>
      <c r="X662" t="b">
        <f>d11B!X664</f>
        <v>0</v>
      </c>
      <c r="Y662" t="str">
        <f>d11B!Y664</f>
        <v>added age uncertainties based on LR04</v>
      </c>
      <c r="Z662">
        <f>d11B!Z662</f>
        <v>999</v>
      </c>
    </row>
    <row r="663" spans="1:26">
      <c r="A663" t="str">
        <f>d11B!A665</f>
        <v>boron isotopes</v>
      </c>
      <c r="B663" t="str">
        <f>d11B!B665</f>
        <v>Sosdian</v>
      </c>
      <c r="C663">
        <f>d11B!C665</f>
        <v>2018</v>
      </c>
      <c r="D663" t="str">
        <f>d11B!D665</f>
        <v>10.1016/j.epsl.2018.06.017</v>
      </c>
      <c r="E663">
        <f>d11B!E665</f>
        <v>146.69</v>
      </c>
      <c r="F663">
        <f>d11B!F665</f>
        <v>4</v>
      </c>
      <c r="G663">
        <f>d11B!G665</f>
        <v>4</v>
      </c>
      <c r="H663">
        <f>d11B!H665</f>
        <v>0.14668999999999999</v>
      </c>
      <c r="I663">
        <f>d11B!I665</f>
        <v>4.0000000000000001E-3</v>
      </c>
      <c r="J663">
        <f>d11B!J665</f>
        <v>4.0000000000000001E-3</v>
      </c>
      <c r="K663">
        <f>d11B!K665</f>
        <v>216.62630000000001</v>
      </c>
      <c r="L663">
        <f>d11B!L665</f>
        <v>20.432199999999966</v>
      </c>
      <c r="M663">
        <f>d11B!M665</f>
        <v>19.240400000000022</v>
      </c>
      <c r="N663" t="b">
        <f>d11B!N665</f>
        <v>1</v>
      </c>
      <c r="O663" t="b">
        <f>d11B!O665</f>
        <v>0</v>
      </c>
      <c r="P663" t="str">
        <f>d11B!P665</f>
        <v>NA</v>
      </c>
      <c r="Q663" t="str">
        <f>d11B!Q665</f>
        <v>NA</v>
      </c>
      <c r="R663" t="b">
        <f>d11B!R665</f>
        <v>0</v>
      </c>
      <c r="S663" t="str">
        <f>d11B!S665</f>
        <v>NA</v>
      </c>
      <c r="T663" t="b">
        <f>d11B!T665</f>
        <v>1</v>
      </c>
      <c r="U663" t="b">
        <f>d11B!U665</f>
        <v>0</v>
      </c>
      <c r="V663" t="str">
        <f>d11B!V665</f>
        <v>NA</v>
      </c>
      <c r="W663" t="str">
        <f>d11B!W665</f>
        <v>NA</v>
      </c>
      <c r="X663" t="b">
        <f>d11B!X665</f>
        <v>0</v>
      </c>
      <c r="Y663" t="str">
        <f>d11B!Y665</f>
        <v>added age uncertainties based on LR04</v>
      </c>
      <c r="Z663">
        <f>d11B!Z663</f>
        <v>999</v>
      </c>
    </row>
    <row r="664" spans="1:26">
      <c r="A664" t="str">
        <f>d11B!A666</f>
        <v>boron isotopes</v>
      </c>
      <c r="B664" t="str">
        <f>d11B!B666</f>
        <v>Sosdian</v>
      </c>
      <c r="C664">
        <f>d11B!C666</f>
        <v>2018</v>
      </c>
      <c r="D664" t="str">
        <f>d11B!D666</f>
        <v>10.1016/j.epsl.2018.06.017</v>
      </c>
      <c r="E664">
        <f>d11B!E666</f>
        <v>150.04</v>
      </c>
      <c r="F664">
        <f>d11B!F666</f>
        <v>4</v>
      </c>
      <c r="G664">
        <f>d11B!G666</f>
        <v>4</v>
      </c>
      <c r="H664">
        <f>d11B!H666</f>
        <v>0.15003999999999998</v>
      </c>
      <c r="I664">
        <f>d11B!I666</f>
        <v>4.0000000000000001E-3</v>
      </c>
      <c r="J664">
        <f>d11B!J666</f>
        <v>4.0000000000000001E-3</v>
      </c>
      <c r="K664">
        <f>d11B!K666</f>
        <v>209.7877</v>
      </c>
      <c r="L664">
        <f>d11B!L666</f>
        <v>19.955600000000004</v>
      </c>
      <c r="M664">
        <f>d11B!M666</f>
        <v>18.361199999999997</v>
      </c>
      <c r="N664" t="b">
        <f>d11B!N666</f>
        <v>1</v>
      </c>
      <c r="O664" t="b">
        <f>d11B!O666</f>
        <v>0</v>
      </c>
      <c r="P664" t="str">
        <f>d11B!P666</f>
        <v>NA</v>
      </c>
      <c r="Q664" t="str">
        <f>d11B!Q666</f>
        <v>NA</v>
      </c>
      <c r="R664" t="b">
        <f>d11B!R666</f>
        <v>0</v>
      </c>
      <c r="S664" t="str">
        <f>d11B!S666</f>
        <v>NA</v>
      </c>
      <c r="T664" t="b">
        <f>d11B!T666</f>
        <v>1</v>
      </c>
      <c r="U664" t="b">
        <f>d11B!U666</f>
        <v>0</v>
      </c>
      <c r="V664" t="str">
        <f>d11B!V666</f>
        <v>NA</v>
      </c>
      <c r="W664" t="str">
        <f>d11B!W666</f>
        <v>NA</v>
      </c>
      <c r="X664" t="b">
        <f>d11B!X666</f>
        <v>0</v>
      </c>
      <c r="Y664" t="str">
        <f>d11B!Y666</f>
        <v>added age uncertainties based on LR04</v>
      </c>
      <c r="Z664">
        <f>d11B!Z664</f>
        <v>999</v>
      </c>
    </row>
    <row r="665" spans="1:26">
      <c r="A665" t="str">
        <f>d11B!A667</f>
        <v>boron isotopes</v>
      </c>
      <c r="B665" t="str">
        <f>d11B!B667</f>
        <v>Sosdian</v>
      </c>
      <c r="C665">
        <f>d11B!C667</f>
        <v>2018</v>
      </c>
      <c r="D665" t="str">
        <f>d11B!D667</f>
        <v>10.1016/j.epsl.2018.06.017</v>
      </c>
      <c r="E665">
        <f>d11B!E667</f>
        <v>169.76</v>
      </c>
      <c r="F665">
        <f>d11B!F667</f>
        <v>4</v>
      </c>
      <c r="G665">
        <f>d11B!G667</f>
        <v>4</v>
      </c>
      <c r="H665">
        <f>d11B!H667</f>
        <v>0.16975999999999999</v>
      </c>
      <c r="I665">
        <f>d11B!I667</f>
        <v>4.0000000000000001E-3</v>
      </c>
      <c r="J665">
        <f>d11B!J667</f>
        <v>4.0000000000000001E-3</v>
      </c>
      <c r="K665">
        <f>d11B!K667</f>
        <v>209.5797</v>
      </c>
      <c r="L665">
        <f>d11B!L667</f>
        <v>19.410600000000017</v>
      </c>
      <c r="M665">
        <f>d11B!M667</f>
        <v>18.182299999999998</v>
      </c>
      <c r="N665" t="b">
        <f>d11B!N667</f>
        <v>1</v>
      </c>
      <c r="O665" t="b">
        <f>d11B!O667</f>
        <v>0</v>
      </c>
      <c r="P665" t="str">
        <f>d11B!P667</f>
        <v>NA</v>
      </c>
      <c r="Q665" t="str">
        <f>d11B!Q667</f>
        <v>NA</v>
      </c>
      <c r="R665" t="b">
        <f>d11B!R667</f>
        <v>0</v>
      </c>
      <c r="S665" t="str">
        <f>d11B!S667</f>
        <v>NA</v>
      </c>
      <c r="T665" t="b">
        <f>d11B!T667</f>
        <v>1</v>
      </c>
      <c r="U665" t="b">
        <f>d11B!U667</f>
        <v>0</v>
      </c>
      <c r="V665" t="str">
        <f>d11B!V667</f>
        <v>NA</v>
      </c>
      <c r="W665" t="str">
        <f>d11B!W667</f>
        <v>NA</v>
      </c>
      <c r="X665" t="b">
        <f>d11B!X667</f>
        <v>0</v>
      </c>
      <c r="Y665" t="str">
        <f>d11B!Y667</f>
        <v>added age uncertainties based on LR04</v>
      </c>
      <c r="Z665">
        <f>d11B!Z665</f>
        <v>999</v>
      </c>
    </row>
    <row r="666" spans="1:26">
      <c r="A666" t="str">
        <f>d11B!A668</f>
        <v>boron isotopes</v>
      </c>
      <c r="B666" t="str">
        <f>d11B!B668</f>
        <v>Sosdian</v>
      </c>
      <c r="C666">
        <f>d11B!C668</f>
        <v>2018</v>
      </c>
      <c r="D666" t="str">
        <f>d11B!D668</f>
        <v>10.1016/j.epsl.2018.06.017</v>
      </c>
      <c r="E666">
        <f>d11B!E668</f>
        <v>179.94</v>
      </c>
      <c r="F666">
        <f>d11B!F668</f>
        <v>4</v>
      </c>
      <c r="G666">
        <f>d11B!G668</f>
        <v>4</v>
      </c>
      <c r="H666">
        <f>d11B!H668</f>
        <v>0.17993999999999999</v>
      </c>
      <c r="I666">
        <f>d11B!I668</f>
        <v>4.0000000000000001E-3</v>
      </c>
      <c r="J666">
        <f>d11B!J668</f>
        <v>4.0000000000000001E-3</v>
      </c>
      <c r="K666">
        <f>d11B!K668</f>
        <v>206.54319999999998</v>
      </c>
      <c r="L666">
        <f>d11B!L668</f>
        <v>19.658999999999992</v>
      </c>
      <c r="M666">
        <f>d11B!M668</f>
        <v>17.693899999999985</v>
      </c>
      <c r="N666" t="b">
        <f>d11B!N668</f>
        <v>1</v>
      </c>
      <c r="O666" t="b">
        <f>d11B!O668</f>
        <v>0</v>
      </c>
      <c r="P666" t="str">
        <f>d11B!P668</f>
        <v>NA</v>
      </c>
      <c r="Q666" t="str">
        <f>d11B!Q668</f>
        <v>NA</v>
      </c>
      <c r="R666" t="b">
        <f>d11B!R668</f>
        <v>0</v>
      </c>
      <c r="S666" t="str">
        <f>d11B!S668</f>
        <v>NA</v>
      </c>
      <c r="T666" t="b">
        <f>d11B!T668</f>
        <v>1</v>
      </c>
      <c r="U666" t="b">
        <f>d11B!U668</f>
        <v>0</v>
      </c>
      <c r="V666" t="str">
        <f>d11B!V668</f>
        <v>NA</v>
      </c>
      <c r="W666" t="str">
        <f>d11B!W668</f>
        <v>NA</v>
      </c>
      <c r="X666" t="b">
        <f>d11B!X668</f>
        <v>0</v>
      </c>
      <c r="Y666" t="str">
        <f>d11B!Y668</f>
        <v>added age uncertainties based on LR04</v>
      </c>
      <c r="Z666">
        <f>d11B!Z666</f>
        <v>999</v>
      </c>
    </row>
    <row r="667" spans="1:26">
      <c r="A667" t="str">
        <f>d11B!A669</f>
        <v>boron isotopes</v>
      </c>
      <c r="B667" t="str">
        <f>d11B!B669</f>
        <v>Sosdian</v>
      </c>
      <c r="C667">
        <f>d11B!C669</f>
        <v>2018</v>
      </c>
      <c r="D667" t="str">
        <f>d11B!D669</f>
        <v>10.1016/j.epsl.2018.06.017</v>
      </c>
      <c r="E667">
        <f>d11B!E669</f>
        <v>184.37</v>
      </c>
      <c r="F667">
        <f>d11B!F669</f>
        <v>4</v>
      </c>
      <c r="G667">
        <f>d11B!G669</f>
        <v>4</v>
      </c>
      <c r="H667">
        <f>d11B!H669</f>
        <v>0.18437000000000001</v>
      </c>
      <c r="I667">
        <f>d11B!I669</f>
        <v>4.0000000000000001E-3</v>
      </c>
      <c r="J667">
        <f>d11B!J669</f>
        <v>4.0000000000000001E-3</v>
      </c>
      <c r="K667">
        <f>d11B!K669</f>
        <v>214.37140000000002</v>
      </c>
      <c r="L667">
        <f>d11B!L669</f>
        <v>20.897799999999961</v>
      </c>
      <c r="M667">
        <f>d11B!M669</f>
        <v>19.204200000000014</v>
      </c>
      <c r="N667" t="b">
        <f>d11B!N669</f>
        <v>1</v>
      </c>
      <c r="O667" t="b">
        <f>d11B!O669</f>
        <v>0</v>
      </c>
      <c r="P667" t="str">
        <f>d11B!P669</f>
        <v>NA</v>
      </c>
      <c r="Q667" t="str">
        <f>d11B!Q669</f>
        <v>NA</v>
      </c>
      <c r="R667" t="b">
        <f>d11B!R669</f>
        <v>0</v>
      </c>
      <c r="S667" t="str">
        <f>d11B!S669</f>
        <v>NA</v>
      </c>
      <c r="T667" t="b">
        <f>d11B!T669</f>
        <v>1</v>
      </c>
      <c r="U667" t="b">
        <f>d11B!U669</f>
        <v>0</v>
      </c>
      <c r="V667" t="str">
        <f>d11B!V669</f>
        <v>NA</v>
      </c>
      <c r="W667" t="str">
        <f>d11B!W669</f>
        <v>NA</v>
      </c>
      <c r="X667" t="b">
        <f>d11B!X669</f>
        <v>0</v>
      </c>
      <c r="Y667" t="str">
        <f>d11B!Y669</f>
        <v>added age uncertainties based on LR04</v>
      </c>
      <c r="Z667">
        <f>d11B!Z667</f>
        <v>999</v>
      </c>
    </row>
    <row r="668" spans="1:26">
      <c r="A668" t="str">
        <f>d11B!A670</f>
        <v>boron isotopes</v>
      </c>
      <c r="B668" t="str">
        <f>d11B!B670</f>
        <v>Sosdian</v>
      </c>
      <c r="C668">
        <f>d11B!C670</f>
        <v>2018</v>
      </c>
      <c r="D668" t="str">
        <f>d11B!D670</f>
        <v>10.1016/j.epsl.2018.06.017</v>
      </c>
      <c r="E668">
        <f>d11B!E670</f>
        <v>190.01</v>
      </c>
      <c r="F668">
        <f>d11B!F670</f>
        <v>4</v>
      </c>
      <c r="G668">
        <f>d11B!G670</f>
        <v>4</v>
      </c>
      <c r="H668">
        <f>d11B!H670</f>
        <v>0.19000999999999998</v>
      </c>
      <c r="I668">
        <f>d11B!I670</f>
        <v>4.0000000000000001E-3</v>
      </c>
      <c r="J668">
        <f>d11B!J670</f>
        <v>4.0000000000000001E-3</v>
      </c>
      <c r="K668">
        <f>d11B!K670</f>
        <v>223.74549999999999</v>
      </c>
      <c r="L668">
        <f>d11B!L670</f>
        <v>21.379599999999982</v>
      </c>
      <c r="M668">
        <f>d11B!M670</f>
        <v>19.213600000000014</v>
      </c>
      <c r="N668" t="b">
        <f>d11B!N670</f>
        <v>1</v>
      </c>
      <c r="O668" t="b">
        <f>d11B!O670</f>
        <v>0</v>
      </c>
      <c r="P668" t="str">
        <f>d11B!P670</f>
        <v>NA</v>
      </c>
      <c r="Q668" t="str">
        <f>d11B!Q670</f>
        <v>NA</v>
      </c>
      <c r="R668" t="b">
        <f>d11B!R670</f>
        <v>0</v>
      </c>
      <c r="S668" t="str">
        <f>d11B!S670</f>
        <v>NA</v>
      </c>
      <c r="T668" t="b">
        <f>d11B!T670</f>
        <v>1</v>
      </c>
      <c r="U668" t="b">
        <f>d11B!U670</f>
        <v>0</v>
      </c>
      <c r="V668" t="str">
        <f>d11B!V670</f>
        <v>NA</v>
      </c>
      <c r="W668" t="str">
        <f>d11B!W670</f>
        <v>NA</v>
      </c>
      <c r="X668" t="b">
        <f>d11B!X670</f>
        <v>0</v>
      </c>
      <c r="Y668" t="str">
        <f>d11B!Y670</f>
        <v>added age uncertainties based on LR04</v>
      </c>
      <c r="Z668">
        <f>d11B!Z668</f>
        <v>999</v>
      </c>
    </row>
    <row r="669" spans="1:26">
      <c r="A669" t="str">
        <f>d11B!A671</f>
        <v>boron isotopes</v>
      </c>
      <c r="B669" t="str">
        <f>d11B!B671</f>
        <v>Sosdian</v>
      </c>
      <c r="C669">
        <f>d11B!C671</f>
        <v>2018</v>
      </c>
      <c r="D669" t="str">
        <f>d11B!D671</f>
        <v>10.1016/j.epsl.2018.06.017</v>
      </c>
      <c r="E669">
        <f>d11B!E671</f>
        <v>191.68</v>
      </c>
      <c r="F669">
        <f>d11B!F671</f>
        <v>4</v>
      </c>
      <c r="G669">
        <f>d11B!G671</f>
        <v>4</v>
      </c>
      <c r="H669">
        <f>d11B!H671</f>
        <v>0.19168000000000002</v>
      </c>
      <c r="I669">
        <f>d11B!I671</f>
        <v>4.0000000000000001E-3</v>
      </c>
      <c r="J669">
        <f>d11B!J671</f>
        <v>4.0000000000000001E-3</v>
      </c>
      <c r="K669">
        <f>d11B!K671</f>
        <v>223.8134</v>
      </c>
      <c r="L669">
        <f>d11B!L671</f>
        <v>20.950199999999995</v>
      </c>
      <c r="M669">
        <f>d11B!M671</f>
        <v>19.830700000000007</v>
      </c>
      <c r="N669" t="b">
        <f>d11B!N671</f>
        <v>1</v>
      </c>
      <c r="O669" t="b">
        <f>d11B!O671</f>
        <v>0</v>
      </c>
      <c r="P669" t="str">
        <f>d11B!P671</f>
        <v>NA</v>
      </c>
      <c r="Q669" t="str">
        <f>d11B!Q671</f>
        <v>NA</v>
      </c>
      <c r="R669" t="b">
        <f>d11B!R671</f>
        <v>0</v>
      </c>
      <c r="S669" t="str">
        <f>d11B!S671</f>
        <v>NA</v>
      </c>
      <c r="T669" t="b">
        <f>d11B!T671</f>
        <v>1</v>
      </c>
      <c r="U669" t="b">
        <f>d11B!U671</f>
        <v>0</v>
      </c>
      <c r="V669" t="str">
        <f>d11B!V671</f>
        <v>NA</v>
      </c>
      <c r="W669" t="str">
        <f>d11B!W671</f>
        <v>NA</v>
      </c>
      <c r="X669" t="b">
        <f>d11B!X671</f>
        <v>0</v>
      </c>
      <c r="Y669" t="str">
        <f>d11B!Y671</f>
        <v>added age uncertainties based on LR04</v>
      </c>
      <c r="Z669">
        <f>d11B!Z669</f>
        <v>999</v>
      </c>
    </row>
    <row r="670" spans="1:26">
      <c r="A670" t="str">
        <f>d11B!A672</f>
        <v>boron isotopes</v>
      </c>
      <c r="B670" t="str">
        <f>d11B!B672</f>
        <v>Sosdian</v>
      </c>
      <c r="C670">
        <f>d11B!C672</f>
        <v>2018</v>
      </c>
      <c r="D670" t="str">
        <f>d11B!D672</f>
        <v>10.1016/j.epsl.2018.06.017</v>
      </c>
      <c r="E670">
        <f>d11B!E672</f>
        <v>198.07</v>
      </c>
      <c r="F670">
        <f>d11B!F672</f>
        <v>4</v>
      </c>
      <c r="G670">
        <f>d11B!G672</f>
        <v>4</v>
      </c>
      <c r="H670">
        <f>d11B!H672</f>
        <v>0.19807</v>
      </c>
      <c r="I670">
        <f>d11B!I672</f>
        <v>4.0000000000000001E-3</v>
      </c>
      <c r="J670">
        <f>d11B!J672</f>
        <v>4.0000000000000001E-3</v>
      </c>
      <c r="K670">
        <f>d11B!K672</f>
        <v>246.2276</v>
      </c>
      <c r="L670">
        <f>d11B!L672</f>
        <v>22.467600000000004</v>
      </c>
      <c r="M670">
        <f>d11B!M672</f>
        <v>21.830099999999987</v>
      </c>
      <c r="N670" t="b">
        <f>d11B!N672</f>
        <v>1</v>
      </c>
      <c r="O670" t="b">
        <f>d11B!O672</f>
        <v>0</v>
      </c>
      <c r="P670" t="str">
        <f>d11B!P672</f>
        <v>NA</v>
      </c>
      <c r="Q670" t="str">
        <f>d11B!Q672</f>
        <v>NA</v>
      </c>
      <c r="R670" t="b">
        <f>d11B!R672</f>
        <v>0</v>
      </c>
      <c r="S670" t="str">
        <f>d11B!S672</f>
        <v>NA</v>
      </c>
      <c r="T670" t="b">
        <f>d11B!T672</f>
        <v>1</v>
      </c>
      <c r="U670" t="b">
        <f>d11B!U672</f>
        <v>0</v>
      </c>
      <c r="V670" t="str">
        <f>d11B!V672</f>
        <v>NA</v>
      </c>
      <c r="W670" t="str">
        <f>d11B!W672</f>
        <v>NA</v>
      </c>
      <c r="X670" t="b">
        <f>d11B!X672</f>
        <v>0</v>
      </c>
      <c r="Y670" t="str">
        <f>d11B!Y672</f>
        <v>added age uncertainties based on LR04</v>
      </c>
      <c r="Z670">
        <f>d11B!Z670</f>
        <v>999</v>
      </c>
    </row>
    <row r="671" spans="1:26">
      <c r="A671" t="str">
        <f>d11B!A673</f>
        <v>boron isotopes</v>
      </c>
      <c r="B671" t="str">
        <f>d11B!B673</f>
        <v>Sosdian</v>
      </c>
      <c r="C671">
        <f>d11B!C673</f>
        <v>2018</v>
      </c>
      <c r="D671" t="str">
        <f>d11B!D673</f>
        <v>10.1016/j.epsl.2018.06.017</v>
      </c>
      <c r="E671">
        <f>d11B!E673</f>
        <v>211.57</v>
      </c>
      <c r="F671">
        <f>d11B!F673</f>
        <v>4</v>
      </c>
      <c r="G671">
        <f>d11B!G673</f>
        <v>4</v>
      </c>
      <c r="H671">
        <f>d11B!H673</f>
        <v>0.21156999999999998</v>
      </c>
      <c r="I671">
        <f>d11B!I673</f>
        <v>4.0000000000000001E-3</v>
      </c>
      <c r="J671">
        <f>d11B!J673</f>
        <v>4.0000000000000001E-3</v>
      </c>
      <c r="K671">
        <f>d11B!K673</f>
        <v>274.42059999999998</v>
      </c>
      <c r="L671">
        <f>d11B!L673</f>
        <v>27.412800000000061</v>
      </c>
      <c r="M671">
        <f>d11B!M673</f>
        <v>24.916200000000003</v>
      </c>
      <c r="N671" t="b">
        <f>d11B!N673</f>
        <v>1</v>
      </c>
      <c r="O671" t="b">
        <f>d11B!O673</f>
        <v>0</v>
      </c>
      <c r="P671" t="str">
        <f>d11B!P673</f>
        <v>NA</v>
      </c>
      <c r="Q671" t="str">
        <f>d11B!Q673</f>
        <v>NA</v>
      </c>
      <c r="R671" t="b">
        <f>d11B!R673</f>
        <v>0</v>
      </c>
      <c r="S671" t="str">
        <f>d11B!S673</f>
        <v>NA</v>
      </c>
      <c r="T671" t="b">
        <f>d11B!T673</f>
        <v>1</v>
      </c>
      <c r="U671" t="b">
        <f>d11B!U673</f>
        <v>0</v>
      </c>
      <c r="V671" t="str">
        <f>d11B!V673</f>
        <v>NA</v>
      </c>
      <c r="W671" t="str">
        <f>d11B!W673</f>
        <v>NA</v>
      </c>
      <c r="X671" t="b">
        <f>d11B!X673</f>
        <v>0</v>
      </c>
      <c r="Y671" t="str">
        <f>d11B!Y673</f>
        <v>added age uncertainties based on LR04</v>
      </c>
      <c r="Z671">
        <f>d11B!Z671</f>
        <v>999</v>
      </c>
    </row>
    <row r="672" spans="1:26">
      <c r="A672" t="str">
        <f>d11B!A674</f>
        <v>boron isotopes</v>
      </c>
      <c r="B672" t="str">
        <f>d11B!B674</f>
        <v>Sosdian</v>
      </c>
      <c r="C672">
        <f>d11B!C674</f>
        <v>2018</v>
      </c>
      <c r="D672" t="str">
        <f>d11B!D674</f>
        <v>10.1016/j.epsl.2018.06.017</v>
      </c>
      <c r="E672">
        <f>d11B!E674</f>
        <v>220.44</v>
      </c>
      <c r="F672">
        <f>d11B!F674</f>
        <v>4</v>
      </c>
      <c r="G672">
        <f>d11B!G674</f>
        <v>4</v>
      </c>
      <c r="H672">
        <f>d11B!H674</f>
        <v>0.22044</v>
      </c>
      <c r="I672">
        <f>d11B!I674</f>
        <v>4.0000000000000001E-3</v>
      </c>
      <c r="J672">
        <f>d11B!J674</f>
        <v>4.0000000000000001E-3</v>
      </c>
      <c r="K672">
        <f>d11B!K674</f>
        <v>261.02539999999999</v>
      </c>
      <c r="L672">
        <f>d11B!L674</f>
        <v>24.349300000000028</v>
      </c>
      <c r="M672">
        <f>d11B!M674</f>
        <v>22.289599999999979</v>
      </c>
      <c r="N672" t="b">
        <f>d11B!N674</f>
        <v>1</v>
      </c>
      <c r="O672" t="b">
        <f>d11B!O674</f>
        <v>0</v>
      </c>
      <c r="P672" t="str">
        <f>d11B!P674</f>
        <v>NA</v>
      </c>
      <c r="Q672" t="str">
        <f>d11B!Q674</f>
        <v>NA</v>
      </c>
      <c r="R672" t="b">
        <f>d11B!R674</f>
        <v>0</v>
      </c>
      <c r="S672" t="str">
        <f>d11B!S674</f>
        <v>NA</v>
      </c>
      <c r="T672" t="b">
        <f>d11B!T674</f>
        <v>1</v>
      </c>
      <c r="U672" t="b">
        <f>d11B!U674</f>
        <v>0</v>
      </c>
      <c r="V672" t="str">
        <f>d11B!V674</f>
        <v>NA</v>
      </c>
      <c r="W672" t="str">
        <f>d11B!W674</f>
        <v>NA</v>
      </c>
      <c r="X672" t="b">
        <f>d11B!X674</f>
        <v>0</v>
      </c>
      <c r="Y672" t="str">
        <f>d11B!Y674</f>
        <v>added age uncertainties based on LR04</v>
      </c>
      <c r="Z672">
        <f>d11B!Z672</f>
        <v>999</v>
      </c>
    </row>
    <row r="673" spans="1:26">
      <c r="A673" t="str">
        <f>d11B!A675</f>
        <v>boron isotopes</v>
      </c>
      <c r="B673" t="str">
        <f>d11B!B675</f>
        <v>Sosdian</v>
      </c>
      <c r="C673">
        <f>d11B!C675</f>
        <v>2018</v>
      </c>
      <c r="D673" t="str">
        <f>d11B!D675</f>
        <v>10.1016/j.epsl.2018.06.017</v>
      </c>
      <c r="E673">
        <f>d11B!E675</f>
        <v>223.66</v>
      </c>
      <c r="F673">
        <f>d11B!F675</f>
        <v>4</v>
      </c>
      <c r="G673">
        <f>d11B!G675</f>
        <v>4</v>
      </c>
      <c r="H673">
        <f>d11B!H675</f>
        <v>0.22366</v>
      </c>
      <c r="I673">
        <f>d11B!I675</f>
        <v>4.0000000000000001E-3</v>
      </c>
      <c r="J673">
        <f>d11B!J675</f>
        <v>4.0000000000000001E-3</v>
      </c>
      <c r="K673">
        <f>d11B!K675</f>
        <v>259.32499999999999</v>
      </c>
      <c r="L673">
        <f>d11B!L675</f>
        <v>27.23399999999998</v>
      </c>
      <c r="M673">
        <f>d11B!M675</f>
        <v>24.373899999999992</v>
      </c>
      <c r="N673" t="b">
        <f>d11B!N675</f>
        <v>1</v>
      </c>
      <c r="O673" t="b">
        <f>d11B!O675</f>
        <v>0</v>
      </c>
      <c r="P673" t="str">
        <f>d11B!P675</f>
        <v>NA</v>
      </c>
      <c r="Q673" t="str">
        <f>d11B!Q675</f>
        <v>NA</v>
      </c>
      <c r="R673" t="b">
        <f>d11B!R675</f>
        <v>0</v>
      </c>
      <c r="S673" t="str">
        <f>d11B!S675</f>
        <v>NA</v>
      </c>
      <c r="T673" t="b">
        <f>d11B!T675</f>
        <v>1</v>
      </c>
      <c r="U673" t="b">
        <f>d11B!U675</f>
        <v>0</v>
      </c>
      <c r="V673" t="str">
        <f>d11B!V675</f>
        <v>NA</v>
      </c>
      <c r="W673" t="str">
        <f>d11B!W675</f>
        <v>NA</v>
      </c>
      <c r="X673" t="b">
        <f>d11B!X675</f>
        <v>0</v>
      </c>
      <c r="Y673" t="str">
        <f>d11B!Y675</f>
        <v>added age uncertainties based on LR04</v>
      </c>
      <c r="Z673">
        <f>d11B!Z673</f>
        <v>999</v>
      </c>
    </row>
    <row r="674" spans="1:26">
      <c r="A674" t="str">
        <f>d11B!A676</f>
        <v>boron isotopes</v>
      </c>
      <c r="B674" t="str">
        <f>d11B!B676</f>
        <v>Sosdian</v>
      </c>
      <c r="C674">
        <f>d11B!C676</f>
        <v>2018</v>
      </c>
      <c r="D674" t="str">
        <f>d11B!D676</f>
        <v>10.1016/j.epsl.2018.06.017</v>
      </c>
      <c r="E674">
        <f>d11B!E676</f>
        <v>227.1</v>
      </c>
      <c r="F674">
        <f>d11B!F676</f>
        <v>4</v>
      </c>
      <c r="G674">
        <f>d11B!G676</f>
        <v>4</v>
      </c>
      <c r="H674">
        <f>d11B!H676</f>
        <v>0.2271</v>
      </c>
      <c r="I674">
        <f>d11B!I676</f>
        <v>4.0000000000000001E-3</v>
      </c>
      <c r="J674">
        <f>d11B!J676</f>
        <v>4.0000000000000001E-3</v>
      </c>
      <c r="K674">
        <f>d11B!K676</f>
        <v>232.53139999999999</v>
      </c>
      <c r="L674">
        <f>d11B!L676</f>
        <v>22.175300000000021</v>
      </c>
      <c r="M674">
        <f>d11B!M676</f>
        <v>21.188499999999976</v>
      </c>
      <c r="N674" t="b">
        <f>d11B!N676</f>
        <v>1</v>
      </c>
      <c r="O674" t="b">
        <f>d11B!O676</f>
        <v>0</v>
      </c>
      <c r="P674" t="str">
        <f>d11B!P676</f>
        <v>NA</v>
      </c>
      <c r="Q674" t="str">
        <f>d11B!Q676</f>
        <v>NA</v>
      </c>
      <c r="R674" t="b">
        <f>d11B!R676</f>
        <v>0</v>
      </c>
      <c r="S674" t="str">
        <f>d11B!S676</f>
        <v>NA</v>
      </c>
      <c r="T674" t="b">
        <f>d11B!T676</f>
        <v>1</v>
      </c>
      <c r="U674" t="b">
        <f>d11B!U676</f>
        <v>0</v>
      </c>
      <c r="V674" t="str">
        <f>d11B!V676</f>
        <v>NA</v>
      </c>
      <c r="W674" t="str">
        <f>d11B!W676</f>
        <v>NA</v>
      </c>
      <c r="X674" t="b">
        <f>d11B!X676</f>
        <v>0</v>
      </c>
      <c r="Y674" t="str">
        <f>d11B!Y676</f>
        <v>added age uncertainties based on LR04</v>
      </c>
      <c r="Z674">
        <f>d11B!Z674</f>
        <v>999</v>
      </c>
    </row>
    <row r="675" spans="1:26">
      <c r="A675" t="str">
        <f>d11B!A677</f>
        <v>boron isotopes</v>
      </c>
      <c r="B675" t="str">
        <f>d11B!B677</f>
        <v>Sosdian</v>
      </c>
      <c r="C675">
        <f>d11B!C677</f>
        <v>2018</v>
      </c>
      <c r="D675" t="str">
        <f>d11B!D677</f>
        <v>10.1016/j.epsl.2018.06.017</v>
      </c>
      <c r="E675">
        <f>d11B!E677</f>
        <v>235.76</v>
      </c>
      <c r="F675">
        <f>d11B!F677</f>
        <v>4</v>
      </c>
      <c r="G675">
        <f>d11B!G677</f>
        <v>4</v>
      </c>
      <c r="H675">
        <f>d11B!H677</f>
        <v>0.23576</v>
      </c>
      <c r="I675">
        <f>d11B!I677</f>
        <v>4.0000000000000001E-3</v>
      </c>
      <c r="J675">
        <f>d11B!J677</f>
        <v>4.0000000000000001E-3</v>
      </c>
      <c r="K675">
        <f>d11B!K677</f>
        <v>259.56010000000003</v>
      </c>
      <c r="L675">
        <f>d11B!L677</f>
        <v>26.103700000000003</v>
      </c>
      <c r="M675">
        <f>d11B!M677</f>
        <v>23.765800000000041</v>
      </c>
      <c r="N675" t="b">
        <f>d11B!N677</f>
        <v>1</v>
      </c>
      <c r="O675" t="b">
        <f>d11B!O677</f>
        <v>0</v>
      </c>
      <c r="P675" t="str">
        <f>d11B!P677</f>
        <v>NA</v>
      </c>
      <c r="Q675" t="str">
        <f>d11B!Q677</f>
        <v>NA</v>
      </c>
      <c r="R675" t="b">
        <f>d11B!R677</f>
        <v>0</v>
      </c>
      <c r="S675" t="str">
        <f>d11B!S677</f>
        <v>NA</v>
      </c>
      <c r="T675" t="b">
        <f>d11B!T677</f>
        <v>1</v>
      </c>
      <c r="U675" t="b">
        <f>d11B!U677</f>
        <v>0</v>
      </c>
      <c r="V675" t="str">
        <f>d11B!V677</f>
        <v>NA</v>
      </c>
      <c r="W675" t="str">
        <f>d11B!W677</f>
        <v>NA</v>
      </c>
      <c r="X675" t="b">
        <f>d11B!X677</f>
        <v>0</v>
      </c>
      <c r="Y675" t="str">
        <f>d11B!Y677</f>
        <v>added age uncertainties based on LR04</v>
      </c>
      <c r="Z675">
        <f>d11B!Z675</f>
        <v>999</v>
      </c>
    </row>
    <row r="676" spans="1:26">
      <c r="A676" t="str">
        <f>d11B!A678</f>
        <v>boron isotopes</v>
      </c>
      <c r="B676" t="str">
        <f>d11B!B678</f>
        <v>Sosdian</v>
      </c>
      <c r="C676">
        <f>d11B!C678</f>
        <v>2018</v>
      </c>
      <c r="D676" t="str">
        <f>d11B!D678</f>
        <v>10.1016/j.epsl.2018.06.017</v>
      </c>
      <c r="E676">
        <f>d11B!E678</f>
        <v>239.48</v>
      </c>
      <c r="F676">
        <f>d11B!F678</f>
        <v>4</v>
      </c>
      <c r="G676">
        <f>d11B!G678</f>
        <v>4</v>
      </c>
      <c r="H676">
        <f>d11B!H678</f>
        <v>0.23948</v>
      </c>
      <c r="I676">
        <f>d11B!I678</f>
        <v>4.0000000000000001E-3</v>
      </c>
      <c r="J676">
        <f>d11B!J678</f>
        <v>4.0000000000000001E-3</v>
      </c>
      <c r="K676">
        <f>d11B!K678</f>
        <v>242.21350000000001</v>
      </c>
      <c r="L676">
        <f>d11B!L678</f>
        <v>23.05680000000001</v>
      </c>
      <c r="M676">
        <f>d11B!M678</f>
        <v>21.252400000000023</v>
      </c>
      <c r="N676" t="b">
        <f>d11B!N678</f>
        <v>1</v>
      </c>
      <c r="O676" t="b">
        <f>d11B!O678</f>
        <v>0</v>
      </c>
      <c r="P676" t="str">
        <f>d11B!P678</f>
        <v>NA</v>
      </c>
      <c r="Q676" t="str">
        <f>d11B!Q678</f>
        <v>NA</v>
      </c>
      <c r="R676" t="b">
        <f>d11B!R678</f>
        <v>0</v>
      </c>
      <c r="S676" t="str">
        <f>d11B!S678</f>
        <v>NA</v>
      </c>
      <c r="T676" t="b">
        <f>d11B!T678</f>
        <v>1</v>
      </c>
      <c r="U676" t="b">
        <f>d11B!U678</f>
        <v>0</v>
      </c>
      <c r="V676" t="str">
        <f>d11B!V678</f>
        <v>NA</v>
      </c>
      <c r="W676" t="str">
        <f>d11B!W678</f>
        <v>NA</v>
      </c>
      <c r="X676" t="b">
        <f>d11B!X678</f>
        <v>0</v>
      </c>
      <c r="Y676" t="str">
        <f>d11B!Y678</f>
        <v>added age uncertainties based on LR04</v>
      </c>
      <c r="Z676">
        <f>d11B!Z676</f>
        <v>999</v>
      </c>
    </row>
    <row r="677" spans="1:26">
      <c r="A677" t="str">
        <f>d11B!A679</f>
        <v>boron isotopes</v>
      </c>
      <c r="B677" t="str">
        <f>d11B!B679</f>
        <v>Sosdian</v>
      </c>
      <c r="C677">
        <f>d11B!C679</f>
        <v>2018</v>
      </c>
      <c r="D677" t="str">
        <f>d11B!D679</f>
        <v>10.1016/j.epsl.2018.06.017</v>
      </c>
      <c r="E677">
        <f>d11B!E679</f>
        <v>242.9</v>
      </c>
      <c r="F677">
        <f>d11B!F679</f>
        <v>4</v>
      </c>
      <c r="G677">
        <f>d11B!G679</f>
        <v>4</v>
      </c>
      <c r="H677">
        <f>d11B!H679</f>
        <v>0.2429</v>
      </c>
      <c r="I677">
        <f>d11B!I679</f>
        <v>4.0000000000000001E-3</v>
      </c>
      <c r="J677">
        <f>d11B!J679</f>
        <v>4.0000000000000001E-3</v>
      </c>
      <c r="K677">
        <f>d11B!K679</f>
        <v>274.6782</v>
      </c>
      <c r="L677">
        <f>d11B!L679</f>
        <v>27.8245</v>
      </c>
      <c r="M677">
        <f>d11B!M679</f>
        <v>25.799300000000017</v>
      </c>
      <c r="N677" t="b">
        <f>d11B!N679</f>
        <v>1</v>
      </c>
      <c r="O677" t="b">
        <f>d11B!O679</f>
        <v>0</v>
      </c>
      <c r="P677" t="str">
        <f>d11B!P679</f>
        <v>NA</v>
      </c>
      <c r="Q677" t="str">
        <f>d11B!Q679</f>
        <v>NA</v>
      </c>
      <c r="R677" t="b">
        <f>d11B!R679</f>
        <v>0</v>
      </c>
      <c r="S677" t="str">
        <f>d11B!S679</f>
        <v>NA</v>
      </c>
      <c r="T677" t="b">
        <f>d11B!T679</f>
        <v>1</v>
      </c>
      <c r="U677" t="b">
        <f>d11B!U679</f>
        <v>0</v>
      </c>
      <c r="V677" t="str">
        <f>d11B!V679</f>
        <v>NA</v>
      </c>
      <c r="W677" t="str">
        <f>d11B!W679</f>
        <v>NA</v>
      </c>
      <c r="X677" t="b">
        <f>d11B!X679</f>
        <v>0</v>
      </c>
      <c r="Y677" t="str">
        <f>d11B!Y679</f>
        <v>added age uncertainties based on LR04</v>
      </c>
      <c r="Z677">
        <f>d11B!Z677</f>
        <v>999</v>
      </c>
    </row>
    <row r="678" spans="1:26">
      <c r="A678" t="str">
        <f>d11B!A680</f>
        <v>boron isotopes</v>
      </c>
      <c r="B678" t="str">
        <f>d11B!B680</f>
        <v>Sosdian</v>
      </c>
      <c r="C678">
        <f>d11B!C680</f>
        <v>2018</v>
      </c>
      <c r="D678" t="str">
        <f>d11B!D680</f>
        <v>10.1016/j.epsl.2018.06.017</v>
      </c>
      <c r="E678">
        <f>d11B!E680</f>
        <v>247.18</v>
      </c>
      <c r="F678">
        <f>d11B!F680</f>
        <v>4</v>
      </c>
      <c r="G678">
        <f>d11B!G680</f>
        <v>4</v>
      </c>
      <c r="H678">
        <f>d11B!H680</f>
        <v>0.24718000000000001</v>
      </c>
      <c r="I678">
        <f>d11B!I680</f>
        <v>4.0000000000000001E-3</v>
      </c>
      <c r="J678">
        <f>d11B!J680</f>
        <v>4.0000000000000001E-3</v>
      </c>
      <c r="K678">
        <f>d11B!K680</f>
        <v>259.75830000000002</v>
      </c>
      <c r="L678">
        <f>d11B!L680</f>
        <v>24.621699999999976</v>
      </c>
      <c r="M678">
        <f>d11B!M680</f>
        <v>22.661300000000011</v>
      </c>
      <c r="N678" t="b">
        <f>d11B!N680</f>
        <v>1</v>
      </c>
      <c r="O678" t="b">
        <f>d11B!O680</f>
        <v>0</v>
      </c>
      <c r="P678" t="str">
        <f>d11B!P680</f>
        <v>NA</v>
      </c>
      <c r="Q678" t="str">
        <f>d11B!Q680</f>
        <v>NA</v>
      </c>
      <c r="R678" t="b">
        <f>d11B!R680</f>
        <v>0</v>
      </c>
      <c r="S678" t="str">
        <f>d11B!S680</f>
        <v>NA</v>
      </c>
      <c r="T678" t="b">
        <f>d11B!T680</f>
        <v>1</v>
      </c>
      <c r="U678" t="b">
        <f>d11B!U680</f>
        <v>0</v>
      </c>
      <c r="V678" t="str">
        <f>d11B!V680</f>
        <v>NA</v>
      </c>
      <c r="W678" t="str">
        <f>d11B!W680</f>
        <v>NA</v>
      </c>
      <c r="X678" t="b">
        <f>d11B!X680</f>
        <v>0</v>
      </c>
      <c r="Y678" t="str">
        <f>d11B!Y680</f>
        <v>added age uncertainties based on LR04</v>
      </c>
      <c r="Z678">
        <f>d11B!Z678</f>
        <v>999</v>
      </c>
    </row>
    <row r="679" spans="1:26">
      <c r="A679" t="str">
        <f>d11B!A681</f>
        <v>boron isotopes</v>
      </c>
      <c r="B679" t="str">
        <f>d11B!B681</f>
        <v>Sosdian</v>
      </c>
      <c r="C679">
        <f>d11B!C681</f>
        <v>2018</v>
      </c>
      <c r="D679" t="str">
        <f>d11B!D681</f>
        <v>10.1016/j.epsl.2018.06.017</v>
      </c>
      <c r="E679">
        <f>d11B!E681</f>
        <v>250.07</v>
      </c>
      <c r="F679">
        <f>d11B!F681</f>
        <v>4</v>
      </c>
      <c r="G679">
        <f>d11B!G681</f>
        <v>4</v>
      </c>
      <c r="H679">
        <f>d11B!H681</f>
        <v>0.25007000000000001</v>
      </c>
      <c r="I679">
        <f>d11B!I681</f>
        <v>4.0000000000000001E-3</v>
      </c>
      <c r="J679">
        <f>d11B!J681</f>
        <v>4.0000000000000001E-3</v>
      </c>
      <c r="K679">
        <f>d11B!K681</f>
        <v>224.9674</v>
      </c>
      <c r="L679">
        <f>d11B!L681</f>
        <v>21.626899999999978</v>
      </c>
      <c r="M679">
        <f>d11B!M681</f>
        <v>19.767299999999977</v>
      </c>
      <c r="N679" t="b">
        <f>d11B!N681</f>
        <v>1</v>
      </c>
      <c r="O679" t="b">
        <f>d11B!O681</f>
        <v>0</v>
      </c>
      <c r="P679" t="str">
        <f>d11B!P681</f>
        <v>NA</v>
      </c>
      <c r="Q679" t="str">
        <f>d11B!Q681</f>
        <v>NA</v>
      </c>
      <c r="R679" t="b">
        <f>d11B!R681</f>
        <v>0</v>
      </c>
      <c r="S679" t="str">
        <f>d11B!S681</f>
        <v>NA</v>
      </c>
      <c r="T679" t="b">
        <f>d11B!T681</f>
        <v>1</v>
      </c>
      <c r="U679" t="b">
        <f>d11B!U681</f>
        <v>0</v>
      </c>
      <c r="V679" t="str">
        <f>d11B!V681</f>
        <v>NA</v>
      </c>
      <c r="W679" t="str">
        <f>d11B!W681</f>
        <v>NA</v>
      </c>
      <c r="X679" t="b">
        <f>d11B!X681</f>
        <v>0</v>
      </c>
      <c r="Y679" t="str">
        <f>d11B!Y681</f>
        <v>added age uncertainties based on LR04</v>
      </c>
      <c r="Z679">
        <f>d11B!Z679</f>
        <v>999</v>
      </c>
    </row>
    <row r="680" spans="1:26">
      <c r="A680" t="str">
        <f>d11B!A682</f>
        <v>boron isotopes</v>
      </c>
      <c r="B680" t="str">
        <f>d11B!B682</f>
        <v>Sosdian</v>
      </c>
      <c r="C680">
        <f>d11B!C682</f>
        <v>2018</v>
      </c>
      <c r="D680" t="str">
        <f>d11B!D682</f>
        <v>10.1016/j.epsl.2018.06.017</v>
      </c>
      <c r="E680">
        <f>d11B!E682</f>
        <v>257.83999999999997</v>
      </c>
      <c r="F680">
        <f>d11B!F682</f>
        <v>4</v>
      </c>
      <c r="G680">
        <f>d11B!G682</f>
        <v>4</v>
      </c>
      <c r="H680">
        <f>d11B!H682</f>
        <v>0.25783999999999996</v>
      </c>
      <c r="I680">
        <f>d11B!I682</f>
        <v>4.0000000000000001E-3</v>
      </c>
      <c r="J680">
        <f>d11B!J682</f>
        <v>4.0000000000000001E-3</v>
      </c>
      <c r="K680">
        <f>d11B!K682</f>
        <v>233.39279999999999</v>
      </c>
      <c r="L680">
        <f>d11B!L682</f>
        <v>21.614200000000039</v>
      </c>
      <c r="M680">
        <f>d11B!M682</f>
        <v>20.004799999999989</v>
      </c>
      <c r="N680" t="b">
        <f>d11B!N682</f>
        <v>1</v>
      </c>
      <c r="O680" t="b">
        <f>d11B!O682</f>
        <v>0</v>
      </c>
      <c r="P680" t="str">
        <f>d11B!P682</f>
        <v>NA</v>
      </c>
      <c r="Q680" t="str">
        <f>d11B!Q682</f>
        <v>NA</v>
      </c>
      <c r="R680" t="b">
        <f>d11B!R682</f>
        <v>0</v>
      </c>
      <c r="S680" t="str">
        <f>d11B!S682</f>
        <v>NA</v>
      </c>
      <c r="T680" t="b">
        <f>d11B!T682</f>
        <v>1</v>
      </c>
      <c r="U680" t="b">
        <f>d11B!U682</f>
        <v>0</v>
      </c>
      <c r="V680" t="str">
        <f>d11B!V682</f>
        <v>NA</v>
      </c>
      <c r="W680" t="str">
        <f>d11B!W682</f>
        <v>NA</v>
      </c>
      <c r="X680" t="b">
        <f>d11B!X682</f>
        <v>0</v>
      </c>
      <c r="Y680" t="str">
        <f>d11B!Y682</f>
        <v>added age uncertainties based on LR04</v>
      </c>
      <c r="Z680">
        <f>d11B!Z680</f>
        <v>999</v>
      </c>
    </row>
    <row r="681" spans="1:26">
      <c r="A681" t="str">
        <f>d11B!A683</f>
        <v>boron isotopes</v>
      </c>
      <c r="B681" t="str">
        <f>d11B!B683</f>
        <v>Sosdian</v>
      </c>
      <c r="C681">
        <f>d11B!C683</f>
        <v>2018</v>
      </c>
      <c r="D681" t="str">
        <f>d11B!D683</f>
        <v>10.1016/j.epsl.2018.06.017</v>
      </c>
      <c r="E681">
        <f>d11B!E683</f>
        <v>1087.26</v>
      </c>
      <c r="F681">
        <f>d11B!F683</f>
        <v>4</v>
      </c>
      <c r="G681">
        <f>d11B!G683</f>
        <v>4</v>
      </c>
      <c r="H681">
        <f>d11B!H683</f>
        <v>1.0872599999999999</v>
      </c>
      <c r="I681">
        <f>d11B!I683</f>
        <v>4.0000000000000001E-3</v>
      </c>
      <c r="J681">
        <f>d11B!J683</f>
        <v>4.0000000000000001E-3</v>
      </c>
      <c r="K681">
        <f>d11B!K683</f>
        <v>232.85750000000002</v>
      </c>
      <c r="L681">
        <f>d11B!L683</f>
        <v>27.37360000000001</v>
      </c>
      <c r="M681">
        <f>d11B!M683</f>
        <v>24.957999999999998</v>
      </c>
      <c r="N681" t="b">
        <f>d11B!N683</f>
        <v>1</v>
      </c>
      <c r="O681" t="b">
        <f>d11B!O683</f>
        <v>0</v>
      </c>
      <c r="P681" t="str">
        <f>d11B!P683</f>
        <v>NA</v>
      </c>
      <c r="Q681" t="str">
        <f>d11B!Q683</f>
        <v>NA</v>
      </c>
      <c r="R681" t="b">
        <f>d11B!R683</f>
        <v>0</v>
      </c>
      <c r="S681" t="str">
        <f>d11B!S683</f>
        <v>NA</v>
      </c>
      <c r="T681" t="b">
        <f>d11B!T683</f>
        <v>1</v>
      </c>
      <c r="U681" t="b">
        <f>d11B!U683</f>
        <v>0</v>
      </c>
      <c r="V681" t="str">
        <f>d11B!V683</f>
        <v>NA</v>
      </c>
      <c r="W681" t="str">
        <f>d11B!W683</f>
        <v>NA</v>
      </c>
      <c r="X681" t="b">
        <f>d11B!X683</f>
        <v>0</v>
      </c>
      <c r="Y681" t="str">
        <f>d11B!Y683</f>
        <v>added age uncertainties based on LR04</v>
      </c>
      <c r="Z681">
        <f>d11B!Z681</f>
        <v>999</v>
      </c>
    </row>
    <row r="682" spans="1:26">
      <c r="A682" t="str">
        <f>d11B!A684</f>
        <v>boron isotopes</v>
      </c>
      <c r="B682" t="str">
        <f>d11B!B684</f>
        <v>Sosdian</v>
      </c>
      <c r="C682">
        <f>d11B!C684</f>
        <v>2018</v>
      </c>
      <c r="D682" t="str">
        <f>d11B!D684</f>
        <v>10.1016/j.epsl.2018.06.017</v>
      </c>
      <c r="E682">
        <f>d11B!E684</f>
        <v>1088.69</v>
      </c>
      <c r="F682">
        <f>d11B!F684</f>
        <v>4</v>
      </c>
      <c r="G682">
        <f>d11B!G684</f>
        <v>4</v>
      </c>
      <c r="H682">
        <f>d11B!H684</f>
        <v>1.0886900000000002</v>
      </c>
      <c r="I682">
        <f>d11B!I684</f>
        <v>4.0000000000000001E-3</v>
      </c>
      <c r="J682">
        <f>d11B!J684</f>
        <v>4.0000000000000001E-3</v>
      </c>
      <c r="K682">
        <f>d11B!K684</f>
        <v>257.79310000000004</v>
      </c>
      <c r="L682">
        <f>d11B!L684</f>
        <v>31.047399999999982</v>
      </c>
      <c r="M682">
        <f>d11B!M684</f>
        <v>27.12020000000004</v>
      </c>
      <c r="N682" t="b">
        <f>d11B!N684</f>
        <v>1</v>
      </c>
      <c r="O682" t="b">
        <f>d11B!O684</f>
        <v>0</v>
      </c>
      <c r="P682" t="str">
        <f>d11B!P684</f>
        <v>NA</v>
      </c>
      <c r="Q682" t="str">
        <f>d11B!Q684</f>
        <v>NA</v>
      </c>
      <c r="R682" t="b">
        <f>d11B!R684</f>
        <v>0</v>
      </c>
      <c r="S682" t="str">
        <f>d11B!S684</f>
        <v>NA</v>
      </c>
      <c r="T682" t="b">
        <f>d11B!T684</f>
        <v>1</v>
      </c>
      <c r="U682" t="b">
        <f>d11B!U684</f>
        <v>0</v>
      </c>
      <c r="V682" t="str">
        <f>d11B!V684</f>
        <v>NA</v>
      </c>
      <c r="W682" t="str">
        <f>d11B!W684</f>
        <v>NA</v>
      </c>
      <c r="X682" t="b">
        <f>d11B!X684</f>
        <v>0</v>
      </c>
      <c r="Y682" t="str">
        <f>d11B!Y684</f>
        <v>added age uncertainties based on LR04</v>
      </c>
      <c r="Z682">
        <f>d11B!Z682</f>
        <v>999</v>
      </c>
    </row>
    <row r="683" spans="1:26">
      <c r="A683" t="str">
        <f>d11B!A685</f>
        <v>boron isotopes</v>
      </c>
      <c r="B683" t="str">
        <f>d11B!B685</f>
        <v>Sosdian</v>
      </c>
      <c r="C683">
        <f>d11B!C685</f>
        <v>2018</v>
      </c>
      <c r="D683" t="str">
        <f>d11B!D685</f>
        <v>10.1016/j.epsl.2018.06.017</v>
      </c>
      <c r="E683">
        <f>d11B!E685</f>
        <v>1090.03</v>
      </c>
      <c r="F683">
        <f>d11B!F685</f>
        <v>4</v>
      </c>
      <c r="G683">
        <f>d11B!G685</f>
        <v>4</v>
      </c>
      <c r="H683">
        <f>d11B!H685</f>
        <v>1.0900300000000001</v>
      </c>
      <c r="I683">
        <f>d11B!I685</f>
        <v>4.0000000000000001E-3</v>
      </c>
      <c r="J683">
        <f>d11B!J685</f>
        <v>4.0000000000000001E-3</v>
      </c>
      <c r="K683">
        <f>d11B!K685</f>
        <v>223.46260000000001</v>
      </c>
      <c r="L683">
        <f>d11B!L685</f>
        <v>24.856599999999986</v>
      </c>
      <c r="M683">
        <f>d11B!M685</f>
        <v>22.667700000000025</v>
      </c>
      <c r="N683" t="b">
        <f>d11B!N685</f>
        <v>1</v>
      </c>
      <c r="O683" t="b">
        <f>d11B!O685</f>
        <v>0</v>
      </c>
      <c r="P683" t="str">
        <f>d11B!P685</f>
        <v>NA</v>
      </c>
      <c r="Q683" t="str">
        <f>d11B!Q685</f>
        <v>NA</v>
      </c>
      <c r="R683" t="b">
        <f>d11B!R685</f>
        <v>0</v>
      </c>
      <c r="S683" t="str">
        <f>d11B!S685</f>
        <v>NA</v>
      </c>
      <c r="T683" t="b">
        <f>d11B!T685</f>
        <v>1</v>
      </c>
      <c r="U683" t="b">
        <f>d11B!U685</f>
        <v>0</v>
      </c>
      <c r="V683" t="str">
        <f>d11B!V685</f>
        <v>NA</v>
      </c>
      <c r="W683" t="str">
        <f>d11B!W685</f>
        <v>NA</v>
      </c>
      <c r="X683" t="b">
        <f>d11B!X685</f>
        <v>0</v>
      </c>
      <c r="Y683" t="str">
        <f>d11B!Y685</f>
        <v>added age uncertainties based on LR04</v>
      </c>
      <c r="Z683">
        <f>d11B!Z683</f>
        <v>999</v>
      </c>
    </row>
    <row r="684" spans="1:26">
      <c r="A684" t="str">
        <f>d11B!A686</f>
        <v>boron isotopes</v>
      </c>
      <c r="B684" t="str">
        <f>d11B!B686</f>
        <v>Sosdian</v>
      </c>
      <c r="C684">
        <f>d11B!C686</f>
        <v>2018</v>
      </c>
      <c r="D684" t="str">
        <f>d11B!D686</f>
        <v>10.1016/j.epsl.2018.06.017</v>
      </c>
      <c r="E684">
        <f>d11B!E686</f>
        <v>1092.67</v>
      </c>
      <c r="F684">
        <f>d11B!F686</f>
        <v>4</v>
      </c>
      <c r="G684">
        <f>d11B!G686</f>
        <v>4</v>
      </c>
      <c r="H684">
        <f>d11B!H686</f>
        <v>1.09267</v>
      </c>
      <c r="I684">
        <f>d11B!I686</f>
        <v>4.0000000000000001E-3</v>
      </c>
      <c r="J684">
        <f>d11B!J686</f>
        <v>4.0000000000000001E-3</v>
      </c>
      <c r="K684">
        <f>d11B!K686</f>
        <v>242.1379</v>
      </c>
      <c r="L684">
        <f>d11B!L686</f>
        <v>28.255100000000027</v>
      </c>
      <c r="M684">
        <f>d11B!M686</f>
        <v>25.537700000000001</v>
      </c>
      <c r="N684" t="b">
        <f>d11B!N686</f>
        <v>1</v>
      </c>
      <c r="O684" t="b">
        <f>d11B!O686</f>
        <v>0</v>
      </c>
      <c r="P684" t="str">
        <f>d11B!P686</f>
        <v>NA</v>
      </c>
      <c r="Q684" t="str">
        <f>d11B!Q686</f>
        <v>NA</v>
      </c>
      <c r="R684" t="b">
        <f>d11B!R686</f>
        <v>0</v>
      </c>
      <c r="S684" t="str">
        <f>d11B!S686</f>
        <v>NA</v>
      </c>
      <c r="T684" t="b">
        <f>d11B!T686</f>
        <v>1</v>
      </c>
      <c r="U684" t="b">
        <f>d11B!U686</f>
        <v>0</v>
      </c>
      <c r="V684" t="str">
        <f>d11B!V686</f>
        <v>NA</v>
      </c>
      <c r="W684" t="str">
        <f>d11B!W686</f>
        <v>NA</v>
      </c>
      <c r="X684" t="b">
        <f>d11B!X686</f>
        <v>0</v>
      </c>
      <c r="Y684" t="str">
        <f>d11B!Y686</f>
        <v>added age uncertainties based on LR04</v>
      </c>
      <c r="Z684">
        <f>d11B!Z684</f>
        <v>999</v>
      </c>
    </row>
    <row r="685" spans="1:26">
      <c r="A685" t="str">
        <f>d11B!A687</f>
        <v>boron isotopes</v>
      </c>
      <c r="B685" t="str">
        <f>d11B!B687</f>
        <v>Sosdian</v>
      </c>
      <c r="C685">
        <f>d11B!C687</f>
        <v>2018</v>
      </c>
      <c r="D685" t="str">
        <f>d11B!D687</f>
        <v>10.1016/j.epsl.2018.06.017</v>
      </c>
      <c r="E685">
        <f>d11B!E687</f>
        <v>1094.71</v>
      </c>
      <c r="F685">
        <f>d11B!F687</f>
        <v>4</v>
      </c>
      <c r="G685">
        <f>d11B!G687</f>
        <v>4</v>
      </c>
      <c r="H685">
        <f>d11B!H687</f>
        <v>1.0947100000000001</v>
      </c>
      <c r="I685">
        <f>d11B!I687</f>
        <v>4.0000000000000001E-3</v>
      </c>
      <c r="J685">
        <f>d11B!J687</f>
        <v>4.0000000000000001E-3</v>
      </c>
      <c r="K685">
        <f>d11B!K687</f>
        <v>251.15949999999998</v>
      </c>
      <c r="L685">
        <f>d11B!L687</f>
        <v>30.958100000000059</v>
      </c>
      <c r="M685">
        <f>d11B!M687</f>
        <v>26.88039999999998</v>
      </c>
      <c r="N685" t="b">
        <f>d11B!N687</f>
        <v>1</v>
      </c>
      <c r="O685" t="b">
        <f>d11B!O687</f>
        <v>0</v>
      </c>
      <c r="P685" t="str">
        <f>d11B!P687</f>
        <v>NA</v>
      </c>
      <c r="Q685" t="str">
        <f>d11B!Q687</f>
        <v>NA</v>
      </c>
      <c r="R685" t="b">
        <f>d11B!R687</f>
        <v>0</v>
      </c>
      <c r="S685" t="str">
        <f>d11B!S687</f>
        <v>NA</v>
      </c>
      <c r="T685" t="b">
        <f>d11B!T687</f>
        <v>1</v>
      </c>
      <c r="U685" t="b">
        <f>d11B!U687</f>
        <v>0</v>
      </c>
      <c r="V685" t="str">
        <f>d11B!V687</f>
        <v>NA</v>
      </c>
      <c r="W685" t="str">
        <f>d11B!W687</f>
        <v>NA</v>
      </c>
      <c r="X685" t="b">
        <f>d11B!X687</f>
        <v>0</v>
      </c>
      <c r="Y685" t="str">
        <f>d11B!Y687</f>
        <v>added age uncertainties based on LR04</v>
      </c>
      <c r="Z685">
        <f>d11B!Z685</f>
        <v>999</v>
      </c>
    </row>
    <row r="686" spans="1:26">
      <c r="A686" t="str">
        <f>d11B!A688</f>
        <v>boron isotopes</v>
      </c>
      <c r="B686" t="str">
        <f>d11B!B688</f>
        <v>Sosdian</v>
      </c>
      <c r="C686">
        <f>d11B!C688</f>
        <v>2018</v>
      </c>
      <c r="D686" t="str">
        <f>d11B!D688</f>
        <v>10.1016/j.epsl.2018.06.017</v>
      </c>
      <c r="E686">
        <f>d11B!E688</f>
        <v>1099.46</v>
      </c>
      <c r="F686">
        <f>d11B!F688</f>
        <v>4</v>
      </c>
      <c r="G686">
        <f>d11B!G688</f>
        <v>4</v>
      </c>
      <c r="H686">
        <f>d11B!H688</f>
        <v>1.0994600000000001</v>
      </c>
      <c r="I686">
        <f>d11B!I688</f>
        <v>4.0000000000000001E-3</v>
      </c>
      <c r="J686">
        <f>d11B!J688</f>
        <v>4.0000000000000001E-3</v>
      </c>
      <c r="K686">
        <f>d11B!K688</f>
        <v>320.95049999999998</v>
      </c>
      <c r="L686">
        <f>d11B!L688</f>
        <v>39.692700000000059</v>
      </c>
      <c r="M686">
        <f>d11B!M688</f>
        <v>33.753599999999949</v>
      </c>
      <c r="N686" t="b">
        <f>d11B!N688</f>
        <v>1</v>
      </c>
      <c r="O686" t="b">
        <f>d11B!O688</f>
        <v>0</v>
      </c>
      <c r="P686" t="str">
        <f>d11B!P688</f>
        <v>NA</v>
      </c>
      <c r="Q686" t="str">
        <f>d11B!Q688</f>
        <v>NA</v>
      </c>
      <c r="R686" t="b">
        <f>d11B!R688</f>
        <v>0</v>
      </c>
      <c r="S686" t="str">
        <f>d11B!S688</f>
        <v>NA</v>
      </c>
      <c r="T686" t="b">
        <f>d11B!T688</f>
        <v>1</v>
      </c>
      <c r="U686" t="b">
        <f>d11B!U688</f>
        <v>0</v>
      </c>
      <c r="V686" t="str">
        <f>d11B!V688</f>
        <v>NA</v>
      </c>
      <c r="W686" t="str">
        <f>d11B!W688</f>
        <v>NA</v>
      </c>
      <c r="X686" t="b">
        <f>d11B!X688</f>
        <v>0</v>
      </c>
      <c r="Y686" t="str">
        <f>d11B!Y688</f>
        <v>added age uncertainties based on LR04</v>
      </c>
      <c r="Z686">
        <f>d11B!Z686</f>
        <v>999</v>
      </c>
    </row>
    <row r="687" spans="1:26">
      <c r="A687" t="str">
        <f>d11B!A689</f>
        <v>boron isotopes</v>
      </c>
      <c r="B687" t="str">
        <f>d11B!B689</f>
        <v>Sosdian</v>
      </c>
      <c r="C687">
        <f>d11B!C689</f>
        <v>2018</v>
      </c>
      <c r="D687" t="str">
        <f>d11B!D689</f>
        <v>10.1016/j.epsl.2018.06.017</v>
      </c>
      <c r="E687">
        <f>d11B!E689</f>
        <v>1102.42</v>
      </c>
      <c r="F687">
        <f>d11B!F689</f>
        <v>4</v>
      </c>
      <c r="G687">
        <f>d11B!G689</f>
        <v>4</v>
      </c>
      <c r="H687">
        <f>d11B!H689</f>
        <v>1.1024200000000002</v>
      </c>
      <c r="I687">
        <f>d11B!I689</f>
        <v>4.0000000000000001E-3</v>
      </c>
      <c r="J687">
        <f>d11B!J689</f>
        <v>4.0000000000000001E-3</v>
      </c>
      <c r="K687">
        <f>d11B!K689</f>
        <v>301.80630000000002</v>
      </c>
      <c r="L687">
        <f>d11B!L689</f>
        <v>36.053999999999974</v>
      </c>
      <c r="M687">
        <f>d11B!M689</f>
        <v>32.598000000000013</v>
      </c>
      <c r="N687" t="b">
        <f>d11B!N689</f>
        <v>1</v>
      </c>
      <c r="O687" t="b">
        <f>d11B!O689</f>
        <v>0</v>
      </c>
      <c r="P687" t="str">
        <f>d11B!P689</f>
        <v>NA</v>
      </c>
      <c r="Q687" t="str">
        <f>d11B!Q689</f>
        <v>NA</v>
      </c>
      <c r="R687" t="b">
        <f>d11B!R689</f>
        <v>0</v>
      </c>
      <c r="S687" t="str">
        <f>d11B!S689</f>
        <v>NA</v>
      </c>
      <c r="T687" t="b">
        <f>d11B!T689</f>
        <v>1</v>
      </c>
      <c r="U687" t="b">
        <f>d11B!U689</f>
        <v>0</v>
      </c>
      <c r="V687" t="str">
        <f>d11B!V689</f>
        <v>NA</v>
      </c>
      <c r="W687" t="str">
        <f>d11B!W689</f>
        <v>NA</v>
      </c>
      <c r="X687" t="b">
        <f>d11B!X689</f>
        <v>0</v>
      </c>
      <c r="Y687" t="str">
        <f>d11B!Y689</f>
        <v>added age uncertainties based on LR04</v>
      </c>
      <c r="Z687">
        <f>d11B!Z687</f>
        <v>999</v>
      </c>
    </row>
    <row r="688" spans="1:26">
      <c r="A688" t="str">
        <f>d11B!A690</f>
        <v>boron isotopes</v>
      </c>
      <c r="B688" t="str">
        <f>d11B!B690</f>
        <v>Sosdian</v>
      </c>
      <c r="C688">
        <f>d11B!C690</f>
        <v>2018</v>
      </c>
      <c r="D688" t="str">
        <f>d11B!D690</f>
        <v>10.1016/j.epsl.2018.06.017</v>
      </c>
      <c r="E688">
        <f>d11B!E690</f>
        <v>1103.1600000000001</v>
      </c>
      <c r="F688">
        <f>d11B!F690</f>
        <v>4</v>
      </c>
      <c r="G688">
        <f>d11B!G690</f>
        <v>4</v>
      </c>
      <c r="H688">
        <f>d11B!H690</f>
        <v>1.1031600000000001</v>
      </c>
      <c r="I688">
        <f>d11B!I690</f>
        <v>4.0000000000000001E-3</v>
      </c>
      <c r="J688">
        <f>d11B!J690</f>
        <v>4.0000000000000001E-3</v>
      </c>
      <c r="K688">
        <f>d11B!K690</f>
        <v>286.05280000000005</v>
      </c>
      <c r="L688">
        <f>d11B!L690</f>
        <v>38.764299999999992</v>
      </c>
      <c r="M688">
        <f>d11B!M690</f>
        <v>33.812100000000044</v>
      </c>
      <c r="N688" t="b">
        <f>d11B!N690</f>
        <v>1</v>
      </c>
      <c r="O688" t="b">
        <f>d11B!O690</f>
        <v>0</v>
      </c>
      <c r="P688" t="str">
        <f>d11B!P690</f>
        <v>NA</v>
      </c>
      <c r="Q688" t="str">
        <f>d11B!Q690</f>
        <v>NA</v>
      </c>
      <c r="R688" t="b">
        <f>d11B!R690</f>
        <v>0</v>
      </c>
      <c r="S688" t="str">
        <f>d11B!S690</f>
        <v>NA</v>
      </c>
      <c r="T688" t="b">
        <f>d11B!T690</f>
        <v>1</v>
      </c>
      <c r="U688" t="b">
        <f>d11B!U690</f>
        <v>0</v>
      </c>
      <c r="V688" t="str">
        <f>d11B!V690</f>
        <v>NA</v>
      </c>
      <c r="W688" t="str">
        <f>d11B!W690</f>
        <v>NA</v>
      </c>
      <c r="X688" t="b">
        <f>d11B!X690</f>
        <v>0</v>
      </c>
      <c r="Y688" t="str">
        <f>d11B!Y690</f>
        <v>added age uncertainties based on LR04</v>
      </c>
      <c r="Z688">
        <f>d11B!Z688</f>
        <v>999</v>
      </c>
    </row>
    <row r="689" spans="1:26">
      <c r="A689" t="str">
        <f>d11B!A691</f>
        <v>boron isotopes</v>
      </c>
      <c r="B689" t="str">
        <f>d11B!B691</f>
        <v>Sosdian</v>
      </c>
      <c r="C689">
        <f>d11B!C691</f>
        <v>2018</v>
      </c>
      <c r="D689" t="str">
        <f>d11B!D691</f>
        <v>10.1016/j.epsl.2018.06.017</v>
      </c>
      <c r="E689">
        <f>d11B!E691</f>
        <v>1106.2</v>
      </c>
      <c r="F689">
        <f>d11B!F691</f>
        <v>4</v>
      </c>
      <c r="G689">
        <f>d11B!G691</f>
        <v>4</v>
      </c>
      <c r="H689">
        <f>d11B!H691</f>
        <v>1.1062000000000001</v>
      </c>
      <c r="I689">
        <f>d11B!I691</f>
        <v>4.0000000000000001E-3</v>
      </c>
      <c r="J689">
        <f>d11B!J691</f>
        <v>4.0000000000000001E-3</v>
      </c>
      <c r="K689">
        <f>d11B!K691</f>
        <v>246.54759999999999</v>
      </c>
      <c r="L689">
        <f>d11B!L691</f>
        <v>27.484900000000039</v>
      </c>
      <c r="M689">
        <f>d11B!M691</f>
        <v>24.835899999999981</v>
      </c>
      <c r="N689" t="b">
        <f>d11B!N691</f>
        <v>1</v>
      </c>
      <c r="O689" t="b">
        <f>d11B!O691</f>
        <v>0</v>
      </c>
      <c r="P689" t="str">
        <f>d11B!P691</f>
        <v>NA</v>
      </c>
      <c r="Q689" t="str">
        <f>d11B!Q691</f>
        <v>NA</v>
      </c>
      <c r="R689" t="b">
        <f>d11B!R691</f>
        <v>0</v>
      </c>
      <c r="S689" t="str">
        <f>d11B!S691</f>
        <v>NA</v>
      </c>
      <c r="T689" t="b">
        <f>d11B!T691</f>
        <v>1</v>
      </c>
      <c r="U689" t="b">
        <f>d11B!U691</f>
        <v>0</v>
      </c>
      <c r="V689" t="str">
        <f>d11B!V691</f>
        <v>NA</v>
      </c>
      <c r="W689" t="str">
        <f>d11B!W691</f>
        <v>NA</v>
      </c>
      <c r="X689" t="b">
        <f>d11B!X691</f>
        <v>0</v>
      </c>
      <c r="Y689" t="str">
        <f>d11B!Y691</f>
        <v>added age uncertainties based on LR04</v>
      </c>
      <c r="Z689">
        <f>d11B!Z689</f>
        <v>999</v>
      </c>
    </row>
    <row r="690" spans="1:26">
      <c r="A690" t="str">
        <f>d11B!A692</f>
        <v>boron isotopes</v>
      </c>
      <c r="B690" t="str">
        <f>d11B!B692</f>
        <v>Sosdian</v>
      </c>
      <c r="C690">
        <f>d11B!C692</f>
        <v>2018</v>
      </c>
      <c r="D690" t="str">
        <f>d11B!D692</f>
        <v>10.1016/j.epsl.2018.06.017</v>
      </c>
      <c r="E690">
        <f>d11B!E692</f>
        <v>1107.82</v>
      </c>
      <c r="F690">
        <f>d11B!F692</f>
        <v>4</v>
      </c>
      <c r="G690">
        <f>d11B!G692</f>
        <v>4</v>
      </c>
      <c r="H690">
        <f>d11B!H692</f>
        <v>1.10782</v>
      </c>
      <c r="I690">
        <f>d11B!I692</f>
        <v>4.0000000000000001E-3</v>
      </c>
      <c r="J690">
        <f>d11B!J692</f>
        <v>4.0000000000000001E-3</v>
      </c>
      <c r="K690">
        <f>d11B!K692</f>
        <v>262.51069999999999</v>
      </c>
      <c r="L690">
        <f>d11B!L692</f>
        <v>31.080100000000016</v>
      </c>
      <c r="M690">
        <f>d11B!M692</f>
        <v>27.719699999999989</v>
      </c>
      <c r="N690" t="b">
        <f>d11B!N692</f>
        <v>1</v>
      </c>
      <c r="O690" t="b">
        <f>d11B!O692</f>
        <v>0</v>
      </c>
      <c r="P690" t="str">
        <f>d11B!P692</f>
        <v>NA</v>
      </c>
      <c r="Q690" t="str">
        <f>d11B!Q692</f>
        <v>NA</v>
      </c>
      <c r="R690" t="b">
        <f>d11B!R692</f>
        <v>0</v>
      </c>
      <c r="S690" t="str">
        <f>d11B!S692</f>
        <v>NA</v>
      </c>
      <c r="T690" t="b">
        <f>d11B!T692</f>
        <v>1</v>
      </c>
      <c r="U690" t="b">
        <f>d11B!U692</f>
        <v>0</v>
      </c>
      <c r="V690" t="str">
        <f>d11B!V692</f>
        <v>NA</v>
      </c>
      <c r="W690" t="str">
        <f>d11B!W692</f>
        <v>NA</v>
      </c>
      <c r="X690" t="b">
        <f>d11B!X692</f>
        <v>0</v>
      </c>
      <c r="Y690" t="str">
        <f>d11B!Y692</f>
        <v>added age uncertainties based on LR04</v>
      </c>
      <c r="Z690">
        <f>d11B!Z690</f>
        <v>999</v>
      </c>
    </row>
    <row r="691" spans="1:26">
      <c r="A691" t="str">
        <f>d11B!A693</f>
        <v>boron isotopes</v>
      </c>
      <c r="B691" t="str">
        <f>d11B!B693</f>
        <v>Sosdian</v>
      </c>
      <c r="C691">
        <f>d11B!C693</f>
        <v>2018</v>
      </c>
      <c r="D691" t="str">
        <f>d11B!D693</f>
        <v>10.1016/j.epsl.2018.06.017</v>
      </c>
      <c r="E691">
        <f>d11B!E693</f>
        <v>1110.3</v>
      </c>
      <c r="F691">
        <f>d11B!F693</f>
        <v>4</v>
      </c>
      <c r="G691">
        <f>d11B!G693</f>
        <v>4</v>
      </c>
      <c r="H691">
        <f>d11B!H693</f>
        <v>1.1103000000000001</v>
      </c>
      <c r="I691">
        <f>d11B!I693</f>
        <v>4.0000000000000001E-3</v>
      </c>
      <c r="J691">
        <f>d11B!J693</f>
        <v>4.0000000000000001E-3</v>
      </c>
      <c r="K691">
        <f>d11B!K693</f>
        <v>284.02249999999998</v>
      </c>
      <c r="L691">
        <f>d11B!L693</f>
        <v>33.261300000000062</v>
      </c>
      <c r="M691">
        <f>d11B!M693</f>
        <v>30.194899999999961</v>
      </c>
      <c r="N691" t="b">
        <f>d11B!N693</f>
        <v>1</v>
      </c>
      <c r="O691" t="b">
        <f>d11B!O693</f>
        <v>0</v>
      </c>
      <c r="P691" t="str">
        <f>d11B!P693</f>
        <v>NA</v>
      </c>
      <c r="Q691" t="str">
        <f>d11B!Q693</f>
        <v>NA</v>
      </c>
      <c r="R691" t="b">
        <f>d11B!R693</f>
        <v>0</v>
      </c>
      <c r="S691" t="str">
        <f>d11B!S693</f>
        <v>NA</v>
      </c>
      <c r="T691" t="b">
        <f>d11B!T693</f>
        <v>1</v>
      </c>
      <c r="U691" t="b">
        <f>d11B!U693</f>
        <v>0</v>
      </c>
      <c r="V691" t="str">
        <f>d11B!V693</f>
        <v>NA</v>
      </c>
      <c r="W691" t="str">
        <f>d11B!W693</f>
        <v>NA</v>
      </c>
      <c r="X691" t="b">
        <f>d11B!X693</f>
        <v>0</v>
      </c>
      <c r="Y691" t="str">
        <f>d11B!Y693</f>
        <v>added age uncertainties based on LR04</v>
      </c>
      <c r="Z691">
        <f>d11B!Z691</f>
        <v>999</v>
      </c>
    </row>
    <row r="692" spans="1:26">
      <c r="A692" t="str">
        <f>d11B!A694</f>
        <v>boron isotopes</v>
      </c>
      <c r="B692" t="str">
        <f>d11B!B694</f>
        <v>Sosdian</v>
      </c>
      <c r="C692">
        <f>d11B!C694</f>
        <v>2018</v>
      </c>
      <c r="D692" t="str">
        <f>d11B!D694</f>
        <v>10.1016/j.epsl.2018.06.017</v>
      </c>
      <c r="E692">
        <f>d11B!E694</f>
        <v>1112.8</v>
      </c>
      <c r="F692">
        <f>d11B!F694</f>
        <v>4</v>
      </c>
      <c r="G692">
        <f>d11B!G694</f>
        <v>4</v>
      </c>
      <c r="H692">
        <f>d11B!H694</f>
        <v>1.1128</v>
      </c>
      <c r="I692">
        <f>d11B!I694</f>
        <v>4.0000000000000001E-3</v>
      </c>
      <c r="J692">
        <f>d11B!J694</f>
        <v>4.0000000000000001E-3</v>
      </c>
      <c r="K692">
        <f>d11B!K694</f>
        <v>246.2131</v>
      </c>
      <c r="L692">
        <f>d11B!L694</f>
        <v>28.141800000000046</v>
      </c>
      <c r="M692">
        <f>d11B!M694</f>
        <v>26.092000000000013</v>
      </c>
      <c r="N692" t="b">
        <f>d11B!N694</f>
        <v>1</v>
      </c>
      <c r="O692" t="b">
        <f>d11B!O694</f>
        <v>0</v>
      </c>
      <c r="P692" t="str">
        <f>d11B!P694</f>
        <v>NA</v>
      </c>
      <c r="Q692" t="str">
        <f>d11B!Q694</f>
        <v>NA</v>
      </c>
      <c r="R692" t="b">
        <f>d11B!R694</f>
        <v>0</v>
      </c>
      <c r="S692" t="str">
        <f>d11B!S694</f>
        <v>NA</v>
      </c>
      <c r="T692" t="b">
        <f>d11B!T694</f>
        <v>1</v>
      </c>
      <c r="U692" t="b">
        <f>d11B!U694</f>
        <v>0</v>
      </c>
      <c r="V692" t="str">
        <f>d11B!V694</f>
        <v>NA</v>
      </c>
      <c r="W692" t="str">
        <f>d11B!W694</f>
        <v>NA</v>
      </c>
      <c r="X692" t="b">
        <f>d11B!X694</f>
        <v>0</v>
      </c>
      <c r="Y692" t="str">
        <f>d11B!Y694</f>
        <v>added age uncertainties based on LR04</v>
      </c>
      <c r="Z692">
        <f>d11B!Z692</f>
        <v>999</v>
      </c>
    </row>
    <row r="693" spans="1:26">
      <c r="A693" t="str">
        <f>d11B!A695</f>
        <v>boron isotopes</v>
      </c>
      <c r="B693" t="str">
        <f>d11B!B695</f>
        <v>Sosdian</v>
      </c>
      <c r="C693">
        <f>d11B!C695</f>
        <v>2018</v>
      </c>
      <c r="D693" t="str">
        <f>d11B!D695</f>
        <v>10.1016/j.epsl.2018.06.017</v>
      </c>
      <c r="E693">
        <f>d11B!E695</f>
        <v>1115.26</v>
      </c>
      <c r="F693">
        <f>d11B!F695</f>
        <v>4</v>
      </c>
      <c r="G693">
        <f>d11B!G695</f>
        <v>4</v>
      </c>
      <c r="H693">
        <f>d11B!H695</f>
        <v>1.1152599999999999</v>
      </c>
      <c r="I693">
        <f>d11B!I695</f>
        <v>4.0000000000000001E-3</v>
      </c>
      <c r="J693">
        <f>d11B!J695</f>
        <v>4.0000000000000001E-3</v>
      </c>
      <c r="K693">
        <f>d11B!K695</f>
        <v>227.64230000000001</v>
      </c>
      <c r="L693">
        <f>d11B!L695</f>
        <v>26.651700000000005</v>
      </c>
      <c r="M693">
        <f>d11B!M695</f>
        <v>24.039500000000004</v>
      </c>
      <c r="N693" t="b">
        <f>d11B!N695</f>
        <v>1</v>
      </c>
      <c r="O693" t="b">
        <f>d11B!O695</f>
        <v>0</v>
      </c>
      <c r="P693" t="str">
        <f>d11B!P695</f>
        <v>NA</v>
      </c>
      <c r="Q693" t="str">
        <f>d11B!Q695</f>
        <v>NA</v>
      </c>
      <c r="R693" t="b">
        <f>d11B!R695</f>
        <v>0</v>
      </c>
      <c r="S693" t="str">
        <f>d11B!S695</f>
        <v>NA</v>
      </c>
      <c r="T693" t="b">
        <f>d11B!T695</f>
        <v>1</v>
      </c>
      <c r="U693" t="b">
        <f>d11B!U695</f>
        <v>0</v>
      </c>
      <c r="V693" t="str">
        <f>d11B!V695</f>
        <v>NA</v>
      </c>
      <c r="W693" t="str">
        <f>d11B!W695</f>
        <v>NA</v>
      </c>
      <c r="X693" t="b">
        <f>d11B!X695</f>
        <v>0</v>
      </c>
      <c r="Y693" t="str">
        <f>d11B!Y695</f>
        <v>added age uncertainties based on LR04</v>
      </c>
      <c r="Z693">
        <f>d11B!Z693</f>
        <v>999</v>
      </c>
    </row>
    <row r="694" spans="1:26">
      <c r="A694" t="str">
        <f>d11B!A696</f>
        <v>boron isotopes</v>
      </c>
      <c r="B694" t="str">
        <f>d11B!B696</f>
        <v>Sosdian</v>
      </c>
      <c r="C694">
        <f>d11B!C696</f>
        <v>2018</v>
      </c>
      <c r="D694" t="str">
        <f>d11B!D696</f>
        <v>10.1016/j.epsl.2018.06.017</v>
      </c>
      <c r="E694">
        <f>d11B!E696</f>
        <v>1117.8599999999999</v>
      </c>
      <c r="F694">
        <f>d11B!F696</f>
        <v>4</v>
      </c>
      <c r="G694">
        <f>d11B!G696</f>
        <v>4</v>
      </c>
      <c r="H694">
        <f>d11B!H696</f>
        <v>1.1178599999999999</v>
      </c>
      <c r="I694">
        <f>d11B!I696</f>
        <v>4.0000000000000001E-3</v>
      </c>
      <c r="J694">
        <f>d11B!J696</f>
        <v>4.0000000000000001E-3</v>
      </c>
      <c r="K694">
        <f>d11B!K696</f>
        <v>215.33460000000002</v>
      </c>
      <c r="L694">
        <f>d11B!L696</f>
        <v>24.034899999999965</v>
      </c>
      <c r="M694">
        <f>d11B!M696</f>
        <v>21.610700000000008</v>
      </c>
      <c r="N694" t="b">
        <f>d11B!N696</f>
        <v>1</v>
      </c>
      <c r="O694" t="b">
        <f>d11B!O696</f>
        <v>0</v>
      </c>
      <c r="P694" t="str">
        <f>d11B!P696</f>
        <v>NA</v>
      </c>
      <c r="Q694" t="str">
        <f>d11B!Q696</f>
        <v>NA</v>
      </c>
      <c r="R694" t="b">
        <f>d11B!R696</f>
        <v>0</v>
      </c>
      <c r="S694" t="str">
        <f>d11B!S696</f>
        <v>NA</v>
      </c>
      <c r="T694" t="b">
        <f>d11B!T696</f>
        <v>1</v>
      </c>
      <c r="U694" t="b">
        <f>d11B!U696</f>
        <v>0</v>
      </c>
      <c r="V694" t="str">
        <f>d11B!V696</f>
        <v>NA</v>
      </c>
      <c r="W694" t="str">
        <f>d11B!W696</f>
        <v>NA</v>
      </c>
      <c r="X694" t="b">
        <f>d11B!X696</f>
        <v>0</v>
      </c>
      <c r="Y694" t="str">
        <f>d11B!Y696</f>
        <v>added age uncertainties based on LR04</v>
      </c>
      <c r="Z694">
        <f>d11B!Z694</f>
        <v>999</v>
      </c>
    </row>
    <row r="695" spans="1:26">
      <c r="A695" t="str">
        <f>d11B!A697</f>
        <v>boron isotopes</v>
      </c>
      <c r="B695" t="str">
        <f>d11B!B697</f>
        <v>Sosdian</v>
      </c>
      <c r="C695">
        <f>d11B!C697</f>
        <v>2018</v>
      </c>
      <c r="D695" t="str">
        <f>d11B!D697</f>
        <v>10.1016/j.epsl.2018.06.017</v>
      </c>
      <c r="E695">
        <f>d11B!E697</f>
        <v>1120.3599999999999</v>
      </c>
      <c r="F695">
        <f>d11B!F697</f>
        <v>4</v>
      </c>
      <c r="G695">
        <f>d11B!G697</f>
        <v>4</v>
      </c>
      <c r="H695">
        <f>d11B!H697</f>
        <v>1.1203599999999998</v>
      </c>
      <c r="I695">
        <f>d11B!I697</f>
        <v>4.0000000000000001E-3</v>
      </c>
      <c r="J695">
        <f>d11B!J697</f>
        <v>4.0000000000000001E-3</v>
      </c>
      <c r="K695">
        <f>d11B!K697</f>
        <v>248.31020000000004</v>
      </c>
      <c r="L695">
        <f>d11B!L697</f>
        <v>27.331999999999965</v>
      </c>
      <c r="M695">
        <f>d11B!M697</f>
        <v>24.688100000000048</v>
      </c>
      <c r="N695" t="b">
        <f>d11B!N697</f>
        <v>1</v>
      </c>
      <c r="O695" t="b">
        <f>d11B!O697</f>
        <v>0</v>
      </c>
      <c r="P695" t="str">
        <f>d11B!P697</f>
        <v>NA</v>
      </c>
      <c r="Q695" t="str">
        <f>d11B!Q697</f>
        <v>NA</v>
      </c>
      <c r="R695" t="b">
        <f>d11B!R697</f>
        <v>0</v>
      </c>
      <c r="S695" t="str">
        <f>d11B!S697</f>
        <v>NA</v>
      </c>
      <c r="T695" t="b">
        <f>d11B!T697</f>
        <v>1</v>
      </c>
      <c r="U695" t="b">
        <f>d11B!U697</f>
        <v>0</v>
      </c>
      <c r="V695" t="str">
        <f>d11B!V697</f>
        <v>NA</v>
      </c>
      <c r="W695" t="str">
        <f>d11B!W697</f>
        <v>NA</v>
      </c>
      <c r="X695" t="b">
        <f>d11B!X697</f>
        <v>0</v>
      </c>
      <c r="Y695" t="str">
        <f>d11B!Y697</f>
        <v>added age uncertainties based on LR04</v>
      </c>
      <c r="Z695">
        <f>d11B!Z695</f>
        <v>999</v>
      </c>
    </row>
    <row r="696" spans="1:26">
      <c r="A696" t="str">
        <f>d11B!A698</f>
        <v>boron isotopes</v>
      </c>
      <c r="B696" t="str">
        <f>d11B!B698</f>
        <v>Sosdian</v>
      </c>
      <c r="C696">
        <f>d11B!C698</f>
        <v>2018</v>
      </c>
      <c r="D696" t="str">
        <f>d11B!D698</f>
        <v>10.1016/j.epsl.2018.06.017</v>
      </c>
      <c r="E696">
        <f>d11B!E698</f>
        <v>1123.0899999999999</v>
      </c>
      <c r="F696">
        <f>d11B!F698</f>
        <v>4</v>
      </c>
      <c r="G696">
        <f>d11B!G698</f>
        <v>4</v>
      </c>
      <c r="H696">
        <f>d11B!H698</f>
        <v>1.1230899999999999</v>
      </c>
      <c r="I696">
        <f>d11B!I698</f>
        <v>4.0000000000000001E-3</v>
      </c>
      <c r="J696">
        <f>d11B!J698</f>
        <v>4.0000000000000001E-3</v>
      </c>
      <c r="K696">
        <f>d11B!K698</f>
        <v>205.25210000000001</v>
      </c>
      <c r="L696">
        <f>d11B!L698</f>
        <v>22.593499999999977</v>
      </c>
      <c r="M696">
        <f>d11B!M698</f>
        <v>21.248400000000032</v>
      </c>
      <c r="N696" t="b">
        <f>d11B!N698</f>
        <v>1</v>
      </c>
      <c r="O696" t="b">
        <f>d11B!O698</f>
        <v>0</v>
      </c>
      <c r="P696" t="str">
        <f>d11B!P698</f>
        <v>NA</v>
      </c>
      <c r="Q696" t="str">
        <f>d11B!Q698</f>
        <v>NA</v>
      </c>
      <c r="R696" t="b">
        <f>d11B!R698</f>
        <v>0</v>
      </c>
      <c r="S696" t="str">
        <f>d11B!S698</f>
        <v>NA</v>
      </c>
      <c r="T696" t="b">
        <f>d11B!T698</f>
        <v>1</v>
      </c>
      <c r="U696" t="b">
        <f>d11B!U698</f>
        <v>0</v>
      </c>
      <c r="V696" t="str">
        <f>d11B!V698</f>
        <v>NA</v>
      </c>
      <c r="W696" t="str">
        <f>d11B!W698</f>
        <v>NA</v>
      </c>
      <c r="X696" t="b">
        <f>d11B!X698</f>
        <v>0</v>
      </c>
      <c r="Y696" t="str">
        <f>d11B!Y698</f>
        <v>added age uncertainties based on LR04</v>
      </c>
      <c r="Z696">
        <f>d11B!Z696</f>
        <v>999</v>
      </c>
    </row>
    <row r="697" spans="1:26">
      <c r="A697" t="str">
        <f>d11B!A699</f>
        <v>boron isotopes</v>
      </c>
      <c r="B697" t="str">
        <f>d11B!B699</f>
        <v>Sosdian</v>
      </c>
      <c r="C697">
        <f>d11B!C699</f>
        <v>2018</v>
      </c>
      <c r="D697" t="str">
        <f>d11B!D699</f>
        <v>10.1016/j.epsl.2018.06.017</v>
      </c>
      <c r="E697">
        <f>d11B!E699</f>
        <v>1126.06</v>
      </c>
      <c r="F697">
        <f>d11B!F699</f>
        <v>4</v>
      </c>
      <c r="G697">
        <f>d11B!G699</f>
        <v>4</v>
      </c>
      <c r="H697">
        <f>d11B!H699</f>
        <v>1.1260599999999998</v>
      </c>
      <c r="I697">
        <f>d11B!I699</f>
        <v>4.0000000000000001E-3</v>
      </c>
      <c r="J697">
        <f>d11B!J699</f>
        <v>4.0000000000000001E-3</v>
      </c>
      <c r="K697">
        <f>d11B!K699</f>
        <v>246.4349</v>
      </c>
      <c r="L697">
        <f>d11B!L699</f>
        <v>29.021899999999988</v>
      </c>
      <c r="M697">
        <f>d11B!M699</f>
        <v>26.761899999999997</v>
      </c>
      <c r="N697" t="b">
        <f>d11B!N699</f>
        <v>1</v>
      </c>
      <c r="O697" t="b">
        <f>d11B!O699</f>
        <v>0</v>
      </c>
      <c r="P697" t="str">
        <f>d11B!P699</f>
        <v>NA</v>
      </c>
      <c r="Q697" t="str">
        <f>d11B!Q699</f>
        <v>NA</v>
      </c>
      <c r="R697" t="b">
        <f>d11B!R699</f>
        <v>0</v>
      </c>
      <c r="S697" t="str">
        <f>d11B!S699</f>
        <v>NA</v>
      </c>
      <c r="T697" t="b">
        <f>d11B!T699</f>
        <v>1</v>
      </c>
      <c r="U697" t="b">
        <f>d11B!U699</f>
        <v>0</v>
      </c>
      <c r="V697" t="str">
        <f>d11B!V699</f>
        <v>NA</v>
      </c>
      <c r="W697" t="str">
        <f>d11B!W699</f>
        <v>NA</v>
      </c>
      <c r="X697" t="b">
        <f>d11B!X699</f>
        <v>0</v>
      </c>
      <c r="Y697" t="str">
        <f>d11B!Y699</f>
        <v>added age uncertainties based on LR04</v>
      </c>
      <c r="Z697">
        <f>d11B!Z697</f>
        <v>999</v>
      </c>
    </row>
    <row r="698" spans="1:26">
      <c r="A698" t="str">
        <f>d11B!A700</f>
        <v>boron isotopes</v>
      </c>
      <c r="B698" t="str">
        <f>d11B!B700</f>
        <v>Sosdian</v>
      </c>
      <c r="C698">
        <f>d11B!C700</f>
        <v>2018</v>
      </c>
      <c r="D698" t="str">
        <f>d11B!D700</f>
        <v>10.1016/j.epsl.2018.06.017</v>
      </c>
      <c r="E698">
        <f>d11B!E700</f>
        <v>1127.81</v>
      </c>
      <c r="F698">
        <f>d11B!F700</f>
        <v>4</v>
      </c>
      <c r="G698">
        <f>d11B!G700</f>
        <v>4</v>
      </c>
      <c r="H698">
        <f>d11B!H700</f>
        <v>1.12781</v>
      </c>
      <c r="I698">
        <f>d11B!I700</f>
        <v>4.0000000000000001E-3</v>
      </c>
      <c r="J698">
        <f>d11B!J700</f>
        <v>4.0000000000000001E-3</v>
      </c>
      <c r="K698">
        <f>d11B!K700</f>
        <v>244.73310000000001</v>
      </c>
      <c r="L698">
        <f>d11B!L700</f>
        <v>29.617399999999947</v>
      </c>
      <c r="M698">
        <f>d11B!M700</f>
        <v>27.083300000000008</v>
      </c>
      <c r="N698" t="b">
        <f>d11B!N700</f>
        <v>1</v>
      </c>
      <c r="O698" t="b">
        <f>d11B!O700</f>
        <v>0</v>
      </c>
      <c r="P698" t="str">
        <f>d11B!P700</f>
        <v>NA</v>
      </c>
      <c r="Q698" t="str">
        <f>d11B!Q700</f>
        <v>NA</v>
      </c>
      <c r="R698" t="b">
        <f>d11B!R700</f>
        <v>0</v>
      </c>
      <c r="S698" t="str">
        <f>d11B!S700</f>
        <v>NA</v>
      </c>
      <c r="T698" t="b">
        <f>d11B!T700</f>
        <v>1</v>
      </c>
      <c r="U698" t="b">
        <f>d11B!U700</f>
        <v>0</v>
      </c>
      <c r="V698" t="str">
        <f>d11B!V700</f>
        <v>NA</v>
      </c>
      <c r="W698" t="str">
        <f>d11B!W700</f>
        <v>NA</v>
      </c>
      <c r="X698" t="b">
        <f>d11B!X700</f>
        <v>0</v>
      </c>
      <c r="Y698" t="str">
        <f>d11B!Y700</f>
        <v>added age uncertainties based on LR04</v>
      </c>
      <c r="Z698">
        <f>d11B!Z698</f>
        <v>999</v>
      </c>
    </row>
    <row r="699" spans="1:26">
      <c r="A699" t="str">
        <f>d11B!A701</f>
        <v>boron isotopes</v>
      </c>
      <c r="B699" t="str">
        <f>d11B!B701</f>
        <v>Sosdian</v>
      </c>
      <c r="C699">
        <f>d11B!C701</f>
        <v>2018</v>
      </c>
      <c r="D699" t="str">
        <f>d11B!D701</f>
        <v>10.1016/j.epsl.2018.06.017</v>
      </c>
      <c r="E699">
        <f>d11B!E701</f>
        <v>1130.97</v>
      </c>
      <c r="F699">
        <f>d11B!F701</f>
        <v>4</v>
      </c>
      <c r="G699">
        <f>d11B!G701</f>
        <v>4</v>
      </c>
      <c r="H699">
        <f>d11B!H701</f>
        <v>1.13097</v>
      </c>
      <c r="I699">
        <f>d11B!I701</f>
        <v>4.0000000000000001E-3</v>
      </c>
      <c r="J699">
        <f>d11B!J701</f>
        <v>4.0000000000000001E-3</v>
      </c>
      <c r="K699">
        <f>d11B!K701</f>
        <v>249.58709999999999</v>
      </c>
      <c r="L699">
        <f>d11B!L701</f>
        <v>28.546300000000002</v>
      </c>
      <c r="M699">
        <f>d11B!M701</f>
        <v>25.97120000000001</v>
      </c>
      <c r="N699" t="b">
        <f>d11B!N701</f>
        <v>1</v>
      </c>
      <c r="O699" t="b">
        <f>d11B!O701</f>
        <v>0</v>
      </c>
      <c r="P699" t="str">
        <f>d11B!P701</f>
        <v>NA</v>
      </c>
      <c r="Q699" t="str">
        <f>d11B!Q701</f>
        <v>NA</v>
      </c>
      <c r="R699" t="b">
        <f>d11B!R701</f>
        <v>0</v>
      </c>
      <c r="S699" t="str">
        <f>d11B!S701</f>
        <v>NA</v>
      </c>
      <c r="T699" t="b">
        <f>d11B!T701</f>
        <v>1</v>
      </c>
      <c r="U699" t="b">
        <f>d11B!U701</f>
        <v>0</v>
      </c>
      <c r="V699" t="str">
        <f>d11B!V701</f>
        <v>NA</v>
      </c>
      <c r="W699" t="str">
        <f>d11B!W701</f>
        <v>NA</v>
      </c>
      <c r="X699" t="b">
        <f>d11B!X701</f>
        <v>0</v>
      </c>
      <c r="Y699" t="str">
        <f>d11B!Y701</f>
        <v>added age uncertainties based on LR04</v>
      </c>
      <c r="Z699">
        <f>d11B!Z699</f>
        <v>999</v>
      </c>
    </row>
    <row r="700" spans="1:26">
      <c r="A700" t="str">
        <f>d11B!A702</f>
        <v>boron isotopes</v>
      </c>
      <c r="B700" t="str">
        <f>d11B!B702</f>
        <v>Sosdian</v>
      </c>
      <c r="C700">
        <f>d11B!C702</f>
        <v>2018</v>
      </c>
      <c r="D700" t="str">
        <f>d11B!D702</f>
        <v>10.1016/j.epsl.2018.06.017</v>
      </c>
      <c r="E700">
        <f>d11B!E702</f>
        <v>1136.57</v>
      </c>
      <c r="F700">
        <f>d11B!F702</f>
        <v>4</v>
      </c>
      <c r="G700">
        <f>d11B!G702</f>
        <v>4</v>
      </c>
      <c r="H700">
        <f>d11B!H702</f>
        <v>1.1365699999999999</v>
      </c>
      <c r="I700">
        <f>d11B!I702</f>
        <v>4.0000000000000001E-3</v>
      </c>
      <c r="J700">
        <f>d11B!J702</f>
        <v>4.0000000000000001E-3</v>
      </c>
      <c r="K700">
        <f>d11B!K702</f>
        <v>291.67320000000001</v>
      </c>
      <c r="L700">
        <f>d11B!L702</f>
        <v>34.304299999999955</v>
      </c>
      <c r="M700">
        <f>d11B!M702</f>
        <v>29.862000000000023</v>
      </c>
      <c r="N700" t="b">
        <f>d11B!N702</f>
        <v>1</v>
      </c>
      <c r="O700" t="b">
        <f>d11B!O702</f>
        <v>0</v>
      </c>
      <c r="P700" t="str">
        <f>d11B!P702</f>
        <v>NA</v>
      </c>
      <c r="Q700" t="str">
        <f>d11B!Q702</f>
        <v>NA</v>
      </c>
      <c r="R700" t="b">
        <f>d11B!R702</f>
        <v>0</v>
      </c>
      <c r="S700" t="str">
        <f>d11B!S702</f>
        <v>NA</v>
      </c>
      <c r="T700" t="b">
        <f>d11B!T702</f>
        <v>1</v>
      </c>
      <c r="U700" t="b">
        <f>d11B!U702</f>
        <v>0</v>
      </c>
      <c r="V700" t="str">
        <f>d11B!V702</f>
        <v>NA</v>
      </c>
      <c r="W700" t="str">
        <f>d11B!W702</f>
        <v>NA</v>
      </c>
      <c r="X700" t="b">
        <f>d11B!X702</f>
        <v>0</v>
      </c>
      <c r="Y700" t="str">
        <f>d11B!Y702</f>
        <v>added age uncertainties based on LR04</v>
      </c>
      <c r="Z700">
        <f>d11B!Z700</f>
        <v>999</v>
      </c>
    </row>
    <row r="701" spans="1:26">
      <c r="A701" t="str">
        <f>d11B!A703</f>
        <v>boron isotopes</v>
      </c>
      <c r="B701" t="str">
        <f>d11B!B703</f>
        <v>Sosdian</v>
      </c>
      <c r="C701">
        <f>d11B!C703</f>
        <v>2018</v>
      </c>
      <c r="D701" t="str">
        <f>d11B!D703</f>
        <v>10.1016/j.epsl.2018.06.017</v>
      </c>
      <c r="E701">
        <f>d11B!E703</f>
        <v>1140.03</v>
      </c>
      <c r="F701">
        <f>d11B!F703</f>
        <v>4</v>
      </c>
      <c r="G701">
        <f>d11B!G703</f>
        <v>4</v>
      </c>
      <c r="H701">
        <f>d11B!H703</f>
        <v>1.1400299999999999</v>
      </c>
      <c r="I701">
        <f>d11B!I703</f>
        <v>4.0000000000000001E-3</v>
      </c>
      <c r="J701">
        <f>d11B!J703</f>
        <v>4.0000000000000001E-3</v>
      </c>
      <c r="K701">
        <f>d11B!K703</f>
        <v>305.43129999999996</v>
      </c>
      <c r="L701">
        <f>d11B!L703</f>
        <v>37.854400000000055</v>
      </c>
      <c r="M701">
        <f>d11B!M703</f>
        <v>33.225599999999986</v>
      </c>
      <c r="N701" t="b">
        <f>d11B!N703</f>
        <v>1</v>
      </c>
      <c r="O701" t="b">
        <f>d11B!O703</f>
        <v>0</v>
      </c>
      <c r="P701" t="str">
        <f>d11B!P703</f>
        <v>NA</v>
      </c>
      <c r="Q701" t="str">
        <f>d11B!Q703</f>
        <v>NA</v>
      </c>
      <c r="R701" t="b">
        <f>d11B!R703</f>
        <v>0</v>
      </c>
      <c r="S701" t="str">
        <f>d11B!S703</f>
        <v>NA</v>
      </c>
      <c r="T701" t="b">
        <f>d11B!T703</f>
        <v>1</v>
      </c>
      <c r="U701" t="b">
        <f>d11B!U703</f>
        <v>0</v>
      </c>
      <c r="V701" t="str">
        <f>d11B!V703</f>
        <v>NA</v>
      </c>
      <c r="W701" t="str">
        <f>d11B!W703</f>
        <v>NA</v>
      </c>
      <c r="X701" t="b">
        <f>d11B!X703</f>
        <v>0</v>
      </c>
      <c r="Y701" t="str">
        <f>d11B!Y703</f>
        <v>added age uncertainties based on LR04</v>
      </c>
      <c r="Z701">
        <f>d11B!Z701</f>
        <v>999</v>
      </c>
    </row>
    <row r="702" spans="1:26">
      <c r="A702" t="str">
        <f>d11B!A704</f>
        <v>boron isotopes</v>
      </c>
      <c r="B702" t="str">
        <f>d11B!B704</f>
        <v>Sosdian</v>
      </c>
      <c r="C702">
        <f>d11B!C704</f>
        <v>2018</v>
      </c>
      <c r="D702" t="str">
        <f>d11B!D704</f>
        <v>10.1016/j.epsl.2018.06.017</v>
      </c>
      <c r="E702">
        <f>d11B!E704</f>
        <v>1143.23</v>
      </c>
      <c r="F702">
        <f>d11B!F704</f>
        <v>4</v>
      </c>
      <c r="G702">
        <f>d11B!G704</f>
        <v>4</v>
      </c>
      <c r="H702">
        <f>d11B!H704</f>
        <v>1.14323</v>
      </c>
      <c r="I702">
        <f>d11B!I704</f>
        <v>4.0000000000000001E-3</v>
      </c>
      <c r="J702">
        <f>d11B!J704</f>
        <v>4.0000000000000001E-3</v>
      </c>
      <c r="K702">
        <f>d11B!K704</f>
        <v>278.1429</v>
      </c>
      <c r="L702">
        <f>d11B!L704</f>
        <v>35.691599999999994</v>
      </c>
      <c r="M702">
        <f>d11B!M704</f>
        <v>31.868800000000022</v>
      </c>
      <c r="N702" t="b">
        <f>d11B!N704</f>
        <v>1</v>
      </c>
      <c r="O702" t="b">
        <f>d11B!O704</f>
        <v>0</v>
      </c>
      <c r="P702" t="str">
        <f>d11B!P704</f>
        <v>NA</v>
      </c>
      <c r="Q702" t="str">
        <f>d11B!Q704</f>
        <v>NA</v>
      </c>
      <c r="R702" t="b">
        <f>d11B!R704</f>
        <v>0</v>
      </c>
      <c r="S702" t="str">
        <f>d11B!S704</f>
        <v>NA</v>
      </c>
      <c r="T702" t="b">
        <f>d11B!T704</f>
        <v>1</v>
      </c>
      <c r="U702" t="b">
        <f>d11B!U704</f>
        <v>0</v>
      </c>
      <c r="V702" t="str">
        <f>d11B!V704</f>
        <v>NA</v>
      </c>
      <c r="W702" t="str">
        <f>d11B!W704</f>
        <v>NA</v>
      </c>
      <c r="X702" t="b">
        <f>d11B!X704</f>
        <v>0</v>
      </c>
      <c r="Y702" t="str">
        <f>d11B!Y704</f>
        <v>added age uncertainties based on LR04</v>
      </c>
      <c r="Z702">
        <f>d11B!Z702</f>
        <v>999</v>
      </c>
    </row>
    <row r="703" spans="1:26">
      <c r="A703" t="str">
        <f>d11B!A705</f>
        <v>boron isotopes</v>
      </c>
      <c r="B703" t="str">
        <f>d11B!B705</f>
        <v>Sosdian</v>
      </c>
      <c r="C703">
        <f>d11B!C705</f>
        <v>2018</v>
      </c>
      <c r="D703" t="str">
        <f>d11B!D705</f>
        <v>10.1016/j.epsl.2018.06.017</v>
      </c>
      <c r="E703">
        <f>d11B!E705</f>
        <v>1145.33</v>
      </c>
      <c r="F703">
        <f>d11B!F705</f>
        <v>4</v>
      </c>
      <c r="G703">
        <f>d11B!G705</f>
        <v>4</v>
      </c>
      <c r="H703">
        <f>d11B!H705</f>
        <v>1.14533</v>
      </c>
      <c r="I703">
        <f>d11B!I705</f>
        <v>4.0000000000000001E-3</v>
      </c>
      <c r="J703">
        <f>d11B!J705</f>
        <v>4.0000000000000001E-3</v>
      </c>
      <c r="K703">
        <f>d11B!K705</f>
        <v>295.73500000000001</v>
      </c>
      <c r="L703">
        <f>d11B!L705</f>
        <v>38.823599999999942</v>
      </c>
      <c r="M703">
        <f>d11B!M705</f>
        <v>33.681300000000022</v>
      </c>
      <c r="N703" t="b">
        <f>d11B!N705</f>
        <v>1</v>
      </c>
      <c r="O703" t="b">
        <f>d11B!O705</f>
        <v>0</v>
      </c>
      <c r="P703" t="str">
        <f>d11B!P705</f>
        <v>NA</v>
      </c>
      <c r="Q703" t="str">
        <f>d11B!Q705</f>
        <v>NA</v>
      </c>
      <c r="R703" t="b">
        <f>d11B!R705</f>
        <v>0</v>
      </c>
      <c r="S703" t="str">
        <f>d11B!S705</f>
        <v>NA</v>
      </c>
      <c r="T703" t="b">
        <f>d11B!T705</f>
        <v>1</v>
      </c>
      <c r="U703" t="b">
        <f>d11B!U705</f>
        <v>0</v>
      </c>
      <c r="V703" t="str">
        <f>d11B!V705</f>
        <v>NA</v>
      </c>
      <c r="W703" t="str">
        <f>d11B!W705</f>
        <v>NA</v>
      </c>
      <c r="X703" t="b">
        <f>d11B!X705</f>
        <v>0</v>
      </c>
      <c r="Y703" t="str">
        <f>d11B!Y705</f>
        <v>added age uncertainties based on LR04</v>
      </c>
      <c r="Z703">
        <f>d11B!Z703</f>
        <v>999</v>
      </c>
    </row>
    <row r="704" spans="1:26">
      <c r="A704" t="str">
        <f>d11B!A706</f>
        <v>boron isotopes</v>
      </c>
      <c r="B704" t="str">
        <f>d11B!B706</f>
        <v>Sosdian</v>
      </c>
      <c r="C704">
        <f>d11B!C706</f>
        <v>2018</v>
      </c>
      <c r="D704" t="str">
        <f>d11B!D706</f>
        <v>10.1016/j.epsl.2018.06.017</v>
      </c>
      <c r="E704">
        <f>d11B!E706</f>
        <v>1148.9000000000001</v>
      </c>
      <c r="F704">
        <f>d11B!F706</f>
        <v>4</v>
      </c>
      <c r="G704">
        <f>d11B!G706</f>
        <v>4</v>
      </c>
      <c r="H704">
        <f>d11B!H706</f>
        <v>1.1489</v>
      </c>
      <c r="I704">
        <f>d11B!I706</f>
        <v>4.0000000000000001E-3</v>
      </c>
      <c r="J704">
        <f>d11B!J706</f>
        <v>4.0000000000000001E-3</v>
      </c>
      <c r="K704">
        <f>d11B!K706</f>
        <v>310.43960000000004</v>
      </c>
      <c r="L704">
        <f>d11B!L706</f>
        <v>47.36889999999994</v>
      </c>
      <c r="M704">
        <f>d11B!M706</f>
        <v>39.866900000000044</v>
      </c>
      <c r="N704" t="b">
        <f>d11B!N706</f>
        <v>1</v>
      </c>
      <c r="O704" t="b">
        <f>d11B!O706</f>
        <v>0</v>
      </c>
      <c r="P704" t="str">
        <f>d11B!P706</f>
        <v>NA</v>
      </c>
      <c r="Q704" t="str">
        <f>d11B!Q706</f>
        <v>NA</v>
      </c>
      <c r="R704" t="b">
        <f>d11B!R706</f>
        <v>0</v>
      </c>
      <c r="S704" t="str">
        <f>d11B!S706</f>
        <v>NA</v>
      </c>
      <c r="T704" t="b">
        <f>d11B!T706</f>
        <v>1</v>
      </c>
      <c r="U704" t="b">
        <f>d11B!U706</f>
        <v>0</v>
      </c>
      <c r="V704" t="str">
        <f>d11B!V706</f>
        <v>NA</v>
      </c>
      <c r="W704" t="str">
        <f>d11B!W706</f>
        <v>NA</v>
      </c>
      <c r="X704" t="b">
        <f>d11B!X706</f>
        <v>0</v>
      </c>
      <c r="Y704" t="str">
        <f>d11B!Y706</f>
        <v>added age uncertainties based on LR04</v>
      </c>
      <c r="Z704">
        <f>d11B!Z704</f>
        <v>999</v>
      </c>
    </row>
    <row r="705" spans="1:26">
      <c r="A705" t="str">
        <f>d11B!A707</f>
        <v>boron isotopes</v>
      </c>
      <c r="B705" t="str">
        <f>d11B!B707</f>
        <v>Sosdian</v>
      </c>
      <c r="C705">
        <f>d11B!C707</f>
        <v>2018</v>
      </c>
      <c r="D705" t="str">
        <f>d11B!D707</f>
        <v>10.1016/j.epsl.2018.06.017</v>
      </c>
      <c r="E705">
        <f>d11B!E707</f>
        <v>1150.94</v>
      </c>
      <c r="F705">
        <f>d11B!F707</f>
        <v>4</v>
      </c>
      <c r="G705">
        <f>d11B!G707</f>
        <v>4</v>
      </c>
      <c r="H705">
        <f>d11B!H707</f>
        <v>1.1509400000000001</v>
      </c>
      <c r="I705">
        <f>d11B!I707</f>
        <v>4.0000000000000001E-3</v>
      </c>
      <c r="J705">
        <f>d11B!J707</f>
        <v>4.0000000000000001E-3</v>
      </c>
      <c r="K705">
        <f>d11B!K707</f>
        <v>260.50390000000004</v>
      </c>
      <c r="L705">
        <f>d11B!L707</f>
        <v>34.061199999999928</v>
      </c>
      <c r="M705">
        <f>d11B!M707</f>
        <v>29.860700000000037</v>
      </c>
      <c r="N705" t="b">
        <f>d11B!N707</f>
        <v>1</v>
      </c>
      <c r="O705" t="b">
        <f>d11B!O707</f>
        <v>0</v>
      </c>
      <c r="P705" t="str">
        <f>d11B!P707</f>
        <v>NA</v>
      </c>
      <c r="Q705" t="str">
        <f>d11B!Q707</f>
        <v>NA</v>
      </c>
      <c r="R705" t="b">
        <f>d11B!R707</f>
        <v>0</v>
      </c>
      <c r="S705" t="str">
        <f>d11B!S707</f>
        <v>NA</v>
      </c>
      <c r="T705" t="b">
        <f>d11B!T707</f>
        <v>1</v>
      </c>
      <c r="U705" t="b">
        <f>d11B!U707</f>
        <v>0</v>
      </c>
      <c r="V705" t="str">
        <f>d11B!V707</f>
        <v>NA</v>
      </c>
      <c r="W705" t="str">
        <f>d11B!W707</f>
        <v>NA</v>
      </c>
      <c r="X705" t="b">
        <f>d11B!X707</f>
        <v>0</v>
      </c>
      <c r="Y705" t="str">
        <f>d11B!Y707</f>
        <v>added age uncertainties based on LR04</v>
      </c>
      <c r="Z705">
        <f>d11B!Z705</f>
        <v>999</v>
      </c>
    </row>
    <row r="706" spans="1:26">
      <c r="A706" t="str">
        <f>d11B!A708</f>
        <v>boron isotopes</v>
      </c>
      <c r="B706" t="str">
        <f>d11B!B708</f>
        <v>Sosdian</v>
      </c>
      <c r="C706">
        <f>d11B!C708</f>
        <v>2018</v>
      </c>
      <c r="D706" t="str">
        <f>d11B!D708</f>
        <v>10.1016/j.epsl.2018.06.017</v>
      </c>
      <c r="E706">
        <f>d11B!E708</f>
        <v>1154.0899999999999</v>
      </c>
      <c r="F706">
        <f>d11B!F708</f>
        <v>4</v>
      </c>
      <c r="G706">
        <f>d11B!G708</f>
        <v>4</v>
      </c>
      <c r="H706">
        <f>d11B!H708</f>
        <v>1.1540899999999998</v>
      </c>
      <c r="I706">
        <f>d11B!I708</f>
        <v>4.0000000000000001E-3</v>
      </c>
      <c r="J706">
        <f>d11B!J708</f>
        <v>4.0000000000000001E-3</v>
      </c>
      <c r="K706">
        <f>d11B!K708</f>
        <v>248.04839999999999</v>
      </c>
      <c r="L706">
        <f>d11B!L708</f>
        <v>31.156599999999997</v>
      </c>
      <c r="M706">
        <f>d11B!M708</f>
        <v>27.954099999999983</v>
      </c>
      <c r="N706" t="b">
        <f>d11B!N708</f>
        <v>1</v>
      </c>
      <c r="O706" t="b">
        <f>d11B!O708</f>
        <v>0</v>
      </c>
      <c r="P706" t="str">
        <f>d11B!P708</f>
        <v>NA</v>
      </c>
      <c r="Q706" t="str">
        <f>d11B!Q708</f>
        <v>NA</v>
      </c>
      <c r="R706" t="b">
        <f>d11B!R708</f>
        <v>0</v>
      </c>
      <c r="S706" t="str">
        <f>d11B!S708</f>
        <v>NA</v>
      </c>
      <c r="T706" t="b">
        <f>d11B!T708</f>
        <v>1</v>
      </c>
      <c r="U706" t="b">
        <f>d11B!U708</f>
        <v>0</v>
      </c>
      <c r="V706" t="str">
        <f>d11B!V708</f>
        <v>NA</v>
      </c>
      <c r="W706" t="str">
        <f>d11B!W708</f>
        <v>NA</v>
      </c>
      <c r="X706" t="b">
        <f>d11B!X708</f>
        <v>0</v>
      </c>
      <c r="Y706" t="str">
        <f>d11B!Y708</f>
        <v>added age uncertainties based on LR04</v>
      </c>
      <c r="Z706">
        <f>d11B!Z706</f>
        <v>999</v>
      </c>
    </row>
    <row r="707" spans="1:26">
      <c r="A707" t="str">
        <f>d11B!A709</f>
        <v>boron isotopes</v>
      </c>
      <c r="B707" t="str">
        <f>d11B!B709</f>
        <v>Sosdian</v>
      </c>
      <c r="C707">
        <f>d11B!C709</f>
        <v>2018</v>
      </c>
      <c r="D707" t="str">
        <f>d11B!D709</f>
        <v>10.1016/j.epsl.2018.06.017</v>
      </c>
      <c r="E707">
        <f>d11B!E709</f>
        <v>1157.77</v>
      </c>
      <c r="F707">
        <f>d11B!F709</f>
        <v>4</v>
      </c>
      <c r="G707">
        <f>d11B!G709</f>
        <v>4</v>
      </c>
      <c r="H707">
        <f>d11B!H709</f>
        <v>1.15777</v>
      </c>
      <c r="I707">
        <f>d11B!I709</f>
        <v>4.0000000000000001E-3</v>
      </c>
      <c r="J707">
        <f>d11B!J709</f>
        <v>4.0000000000000001E-3</v>
      </c>
      <c r="K707">
        <f>d11B!K709</f>
        <v>299.71730000000002</v>
      </c>
      <c r="L707">
        <f>d11B!L709</f>
        <v>38.193500000000029</v>
      </c>
      <c r="M707">
        <f>d11B!M709</f>
        <v>34.120700000000056</v>
      </c>
      <c r="N707" t="b">
        <f>d11B!N709</f>
        <v>1</v>
      </c>
      <c r="O707" t="b">
        <f>d11B!O709</f>
        <v>0</v>
      </c>
      <c r="P707" t="str">
        <f>d11B!P709</f>
        <v>NA</v>
      </c>
      <c r="Q707" t="str">
        <f>d11B!Q709</f>
        <v>NA</v>
      </c>
      <c r="R707" t="b">
        <f>d11B!R709</f>
        <v>0</v>
      </c>
      <c r="S707" t="str">
        <f>d11B!S709</f>
        <v>NA</v>
      </c>
      <c r="T707" t="b">
        <f>d11B!T709</f>
        <v>1</v>
      </c>
      <c r="U707" t="b">
        <f>d11B!U709</f>
        <v>0</v>
      </c>
      <c r="V707" t="str">
        <f>d11B!V709</f>
        <v>NA</v>
      </c>
      <c r="W707" t="str">
        <f>d11B!W709</f>
        <v>NA</v>
      </c>
      <c r="X707" t="b">
        <f>d11B!X709</f>
        <v>0</v>
      </c>
      <c r="Y707" t="str">
        <f>d11B!Y709</f>
        <v>added age uncertainties based on LR04</v>
      </c>
      <c r="Z707">
        <f>d11B!Z707</f>
        <v>999</v>
      </c>
    </row>
    <row r="708" spans="1:26">
      <c r="A708" t="str">
        <f>d11B!A710</f>
        <v>boron isotopes</v>
      </c>
      <c r="B708" t="str">
        <f>d11B!B710</f>
        <v>Sosdian</v>
      </c>
      <c r="C708">
        <f>d11B!C710</f>
        <v>2018</v>
      </c>
      <c r="D708" t="str">
        <f>d11B!D710</f>
        <v>10.1016/j.epsl.2018.06.017</v>
      </c>
      <c r="E708">
        <f>d11B!E710</f>
        <v>1160.73</v>
      </c>
      <c r="F708">
        <f>d11B!F710</f>
        <v>4</v>
      </c>
      <c r="G708">
        <f>d11B!G710</f>
        <v>4</v>
      </c>
      <c r="H708">
        <f>d11B!H710</f>
        <v>1.16073</v>
      </c>
      <c r="I708">
        <f>d11B!I710</f>
        <v>4.0000000000000001E-3</v>
      </c>
      <c r="J708">
        <f>d11B!J710</f>
        <v>4.0000000000000001E-3</v>
      </c>
      <c r="K708">
        <f>d11B!K710</f>
        <v>307.68169999999998</v>
      </c>
      <c r="L708">
        <f>d11B!L710</f>
        <v>39.382000000000062</v>
      </c>
      <c r="M708">
        <f>d11B!M710</f>
        <v>35.487899999999968</v>
      </c>
      <c r="N708" t="b">
        <f>d11B!N710</f>
        <v>1</v>
      </c>
      <c r="O708" t="b">
        <f>d11B!O710</f>
        <v>0</v>
      </c>
      <c r="P708" t="str">
        <f>d11B!P710</f>
        <v>NA</v>
      </c>
      <c r="Q708" t="str">
        <f>d11B!Q710</f>
        <v>NA</v>
      </c>
      <c r="R708" t="b">
        <f>d11B!R710</f>
        <v>0</v>
      </c>
      <c r="S708" t="str">
        <f>d11B!S710</f>
        <v>NA</v>
      </c>
      <c r="T708" t="b">
        <f>d11B!T710</f>
        <v>1</v>
      </c>
      <c r="U708" t="b">
        <f>d11B!U710</f>
        <v>0</v>
      </c>
      <c r="V708" t="str">
        <f>d11B!V710</f>
        <v>NA</v>
      </c>
      <c r="W708" t="str">
        <f>d11B!W710</f>
        <v>NA</v>
      </c>
      <c r="X708" t="b">
        <f>d11B!X710</f>
        <v>0</v>
      </c>
      <c r="Y708" t="str">
        <f>d11B!Y710</f>
        <v>added age uncertainties based on LR04</v>
      </c>
      <c r="Z708">
        <f>d11B!Z708</f>
        <v>999</v>
      </c>
    </row>
    <row r="709" spans="1:26">
      <c r="A709" t="str">
        <f>d11B!A711</f>
        <v>boron isotopes</v>
      </c>
      <c r="B709" t="str">
        <f>d11B!B711</f>
        <v>Sosdian</v>
      </c>
      <c r="C709">
        <f>d11B!C711</f>
        <v>2018</v>
      </c>
      <c r="D709" t="str">
        <f>d11B!D711</f>
        <v>10.1016/j.epsl.2018.06.017</v>
      </c>
      <c r="E709">
        <f>d11B!E711</f>
        <v>1162.8499999999999</v>
      </c>
      <c r="F709">
        <f>d11B!F711</f>
        <v>4</v>
      </c>
      <c r="G709">
        <f>d11B!G711</f>
        <v>4</v>
      </c>
      <c r="H709">
        <f>d11B!H711</f>
        <v>1.1628499999999999</v>
      </c>
      <c r="I709">
        <f>d11B!I711</f>
        <v>4.0000000000000001E-3</v>
      </c>
      <c r="J709">
        <f>d11B!J711</f>
        <v>4.0000000000000001E-3</v>
      </c>
      <c r="K709">
        <f>d11B!K711</f>
        <v>275.13739999999996</v>
      </c>
      <c r="L709">
        <f>d11B!L711</f>
        <v>33.116100000000017</v>
      </c>
      <c r="M709">
        <f>d11B!M711</f>
        <v>29.226299999999952</v>
      </c>
      <c r="N709" t="b">
        <f>d11B!N711</f>
        <v>1</v>
      </c>
      <c r="O709" t="b">
        <f>d11B!O711</f>
        <v>0</v>
      </c>
      <c r="P709" t="str">
        <f>d11B!P711</f>
        <v>NA</v>
      </c>
      <c r="Q709" t="str">
        <f>d11B!Q711</f>
        <v>NA</v>
      </c>
      <c r="R709" t="b">
        <f>d11B!R711</f>
        <v>0</v>
      </c>
      <c r="S709" t="str">
        <f>d11B!S711</f>
        <v>NA</v>
      </c>
      <c r="T709" t="b">
        <f>d11B!T711</f>
        <v>1</v>
      </c>
      <c r="U709" t="b">
        <f>d11B!U711</f>
        <v>0</v>
      </c>
      <c r="V709" t="str">
        <f>d11B!V711</f>
        <v>NA</v>
      </c>
      <c r="W709" t="str">
        <f>d11B!W711</f>
        <v>NA</v>
      </c>
      <c r="X709" t="b">
        <f>d11B!X711</f>
        <v>0</v>
      </c>
      <c r="Y709" t="str">
        <f>d11B!Y711</f>
        <v>added age uncertainties based on LR04</v>
      </c>
      <c r="Z709">
        <f>d11B!Z709</f>
        <v>999</v>
      </c>
    </row>
    <row r="710" spans="1:26">
      <c r="A710" t="str">
        <f>d11B!A712</f>
        <v>boron isotopes</v>
      </c>
      <c r="B710" t="str">
        <f>d11B!B712</f>
        <v>Sosdian</v>
      </c>
      <c r="C710">
        <f>d11B!C712</f>
        <v>2018</v>
      </c>
      <c r="D710" t="str">
        <f>d11B!D712</f>
        <v>10.1016/j.epsl.2018.06.017</v>
      </c>
      <c r="E710">
        <f>d11B!E712</f>
        <v>1169.8599999999999</v>
      </c>
      <c r="F710">
        <f>d11B!F712</f>
        <v>4</v>
      </c>
      <c r="G710">
        <f>d11B!G712</f>
        <v>4</v>
      </c>
      <c r="H710">
        <f>d11B!H712</f>
        <v>1.1698599999999999</v>
      </c>
      <c r="I710">
        <f>d11B!I712</f>
        <v>4.0000000000000001E-3</v>
      </c>
      <c r="J710">
        <f>d11B!J712</f>
        <v>4.0000000000000001E-3</v>
      </c>
      <c r="K710">
        <f>d11B!K712</f>
        <v>283.63439999999997</v>
      </c>
      <c r="L710">
        <f>d11B!L712</f>
        <v>33.146900000000073</v>
      </c>
      <c r="M710">
        <f>d11B!M712</f>
        <v>30.069499999999977</v>
      </c>
      <c r="N710" t="b">
        <f>d11B!N712</f>
        <v>1</v>
      </c>
      <c r="O710" t="b">
        <f>d11B!O712</f>
        <v>0</v>
      </c>
      <c r="P710" t="str">
        <f>d11B!P712</f>
        <v>NA</v>
      </c>
      <c r="Q710" t="str">
        <f>d11B!Q712</f>
        <v>NA</v>
      </c>
      <c r="R710" t="b">
        <f>d11B!R712</f>
        <v>0</v>
      </c>
      <c r="S710" t="str">
        <f>d11B!S712</f>
        <v>NA</v>
      </c>
      <c r="T710" t="b">
        <f>d11B!T712</f>
        <v>1</v>
      </c>
      <c r="U710" t="b">
        <f>d11B!U712</f>
        <v>0</v>
      </c>
      <c r="V710" t="str">
        <f>d11B!V712</f>
        <v>NA</v>
      </c>
      <c r="W710" t="str">
        <f>d11B!W712</f>
        <v>NA</v>
      </c>
      <c r="X710" t="b">
        <f>d11B!X712</f>
        <v>0</v>
      </c>
      <c r="Y710" t="str">
        <f>d11B!Y712</f>
        <v>added age uncertainties based on LR04</v>
      </c>
      <c r="Z710">
        <f>d11B!Z710</f>
        <v>999</v>
      </c>
    </row>
    <row r="711" spans="1:26">
      <c r="A711" t="str">
        <f>d11B!A713</f>
        <v>boron isotopes</v>
      </c>
      <c r="B711" t="str">
        <f>d11B!B713</f>
        <v>Sosdian</v>
      </c>
      <c r="C711">
        <f>d11B!C713</f>
        <v>2018</v>
      </c>
      <c r="D711" t="str">
        <f>d11B!D713</f>
        <v>10.1016/j.epsl.2018.06.017</v>
      </c>
      <c r="E711">
        <f>d11B!E713</f>
        <v>1177.57</v>
      </c>
      <c r="F711">
        <f>d11B!F713</f>
        <v>4</v>
      </c>
      <c r="G711">
        <f>d11B!G713</f>
        <v>4</v>
      </c>
      <c r="H711">
        <f>d11B!H713</f>
        <v>1.17757</v>
      </c>
      <c r="I711">
        <f>d11B!I713</f>
        <v>4.0000000000000001E-3</v>
      </c>
      <c r="J711">
        <f>d11B!J713</f>
        <v>4.0000000000000001E-3</v>
      </c>
      <c r="K711">
        <f>d11B!K713</f>
        <v>273.19870000000003</v>
      </c>
      <c r="L711">
        <f>d11B!L713</f>
        <v>33.872699999999952</v>
      </c>
      <c r="M711">
        <f>d11B!M713</f>
        <v>30.388100000000037</v>
      </c>
      <c r="N711" t="b">
        <f>d11B!N713</f>
        <v>1</v>
      </c>
      <c r="O711" t="b">
        <f>d11B!O713</f>
        <v>0</v>
      </c>
      <c r="P711" t="str">
        <f>d11B!P713</f>
        <v>NA</v>
      </c>
      <c r="Q711" t="str">
        <f>d11B!Q713</f>
        <v>NA</v>
      </c>
      <c r="R711" t="b">
        <f>d11B!R713</f>
        <v>0</v>
      </c>
      <c r="S711" t="str">
        <f>d11B!S713</f>
        <v>NA</v>
      </c>
      <c r="T711" t="b">
        <f>d11B!T713</f>
        <v>1</v>
      </c>
      <c r="U711" t="b">
        <f>d11B!U713</f>
        <v>0</v>
      </c>
      <c r="V711" t="str">
        <f>d11B!V713</f>
        <v>NA</v>
      </c>
      <c r="W711" t="str">
        <f>d11B!W713</f>
        <v>NA</v>
      </c>
      <c r="X711" t="b">
        <f>d11B!X713</f>
        <v>0</v>
      </c>
      <c r="Y711" t="str">
        <f>d11B!Y713</f>
        <v>added age uncertainties based on LR04</v>
      </c>
      <c r="Z711">
        <f>d11B!Z711</f>
        <v>999</v>
      </c>
    </row>
    <row r="712" spans="1:26">
      <c r="A712" t="str">
        <f>d11B!A714</f>
        <v>boron isotopes</v>
      </c>
      <c r="B712" t="str">
        <f>d11B!B714</f>
        <v>Sosdian</v>
      </c>
      <c r="C712">
        <f>d11B!C714</f>
        <v>2018</v>
      </c>
      <c r="D712" t="str">
        <f>d11B!D714</f>
        <v>10.1016/j.epsl.2018.06.017</v>
      </c>
      <c r="E712">
        <f>d11B!E714</f>
        <v>1179.6600000000001</v>
      </c>
      <c r="F712">
        <f>d11B!F714</f>
        <v>4</v>
      </c>
      <c r="G712">
        <f>d11B!G714</f>
        <v>4</v>
      </c>
      <c r="H712">
        <f>d11B!H714</f>
        <v>1.1796600000000002</v>
      </c>
      <c r="I712">
        <f>d11B!I714</f>
        <v>4.0000000000000001E-3</v>
      </c>
      <c r="J712">
        <f>d11B!J714</f>
        <v>4.0000000000000001E-3</v>
      </c>
      <c r="K712">
        <f>d11B!K714</f>
        <v>263.28059999999999</v>
      </c>
      <c r="L712">
        <f>d11B!L714</f>
        <v>32.397400000000005</v>
      </c>
      <c r="M712">
        <f>d11B!M714</f>
        <v>29.430499999999995</v>
      </c>
      <c r="N712" t="b">
        <f>d11B!N714</f>
        <v>1</v>
      </c>
      <c r="O712" t="b">
        <f>d11B!O714</f>
        <v>0</v>
      </c>
      <c r="P712" t="str">
        <f>d11B!P714</f>
        <v>NA</v>
      </c>
      <c r="Q712" t="str">
        <f>d11B!Q714</f>
        <v>NA</v>
      </c>
      <c r="R712" t="b">
        <f>d11B!R714</f>
        <v>0</v>
      </c>
      <c r="S712" t="str">
        <f>d11B!S714</f>
        <v>NA</v>
      </c>
      <c r="T712" t="b">
        <f>d11B!T714</f>
        <v>1</v>
      </c>
      <c r="U712" t="b">
        <f>d11B!U714</f>
        <v>0</v>
      </c>
      <c r="V712" t="str">
        <f>d11B!V714</f>
        <v>NA</v>
      </c>
      <c r="W712" t="str">
        <f>d11B!W714</f>
        <v>NA</v>
      </c>
      <c r="X712" t="b">
        <f>d11B!X714</f>
        <v>0</v>
      </c>
      <c r="Y712" t="str">
        <f>d11B!Y714</f>
        <v>added age uncertainties based on LR04</v>
      </c>
      <c r="Z712">
        <f>d11B!Z712</f>
        <v>999</v>
      </c>
    </row>
    <row r="713" spans="1:26">
      <c r="A713" t="str">
        <f>d11B!A715</f>
        <v>boron isotopes</v>
      </c>
      <c r="B713" t="str">
        <f>d11B!B715</f>
        <v>Sosdian</v>
      </c>
      <c r="C713">
        <f>d11B!C715</f>
        <v>2018</v>
      </c>
      <c r="D713" t="str">
        <f>d11B!D715</f>
        <v>10.1016/j.epsl.2018.06.017</v>
      </c>
      <c r="E713">
        <f>d11B!E715</f>
        <v>1181.75</v>
      </c>
      <c r="F713">
        <f>d11B!F715</f>
        <v>4</v>
      </c>
      <c r="G713">
        <f>d11B!G715</f>
        <v>4</v>
      </c>
      <c r="H713">
        <f>d11B!H715</f>
        <v>1.1817500000000001</v>
      </c>
      <c r="I713">
        <f>d11B!I715</f>
        <v>4.0000000000000001E-3</v>
      </c>
      <c r="J713">
        <f>d11B!J715</f>
        <v>4.0000000000000001E-3</v>
      </c>
      <c r="K713">
        <f>d11B!K715</f>
        <v>233.36360000000002</v>
      </c>
      <c r="L713">
        <f>d11B!L715</f>
        <v>27.093299999999942</v>
      </c>
      <c r="M713">
        <f>d11B!M715</f>
        <v>24.496600000000001</v>
      </c>
      <c r="N713" t="b">
        <f>d11B!N715</f>
        <v>1</v>
      </c>
      <c r="O713" t="b">
        <f>d11B!O715</f>
        <v>0</v>
      </c>
      <c r="P713" t="str">
        <f>d11B!P715</f>
        <v>NA</v>
      </c>
      <c r="Q713" t="str">
        <f>d11B!Q715</f>
        <v>NA</v>
      </c>
      <c r="R713" t="b">
        <f>d11B!R715</f>
        <v>0</v>
      </c>
      <c r="S713" t="str">
        <f>d11B!S715</f>
        <v>NA</v>
      </c>
      <c r="T713" t="b">
        <f>d11B!T715</f>
        <v>1</v>
      </c>
      <c r="U713" t="b">
        <f>d11B!U715</f>
        <v>0</v>
      </c>
      <c r="V713" t="str">
        <f>d11B!V715</f>
        <v>NA</v>
      </c>
      <c r="W713" t="str">
        <f>d11B!W715</f>
        <v>NA</v>
      </c>
      <c r="X713" t="b">
        <f>d11B!X715</f>
        <v>0</v>
      </c>
      <c r="Y713" t="str">
        <f>d11B!Y715</f>
        <v>added age uncertainties based on LR04</v>
      </c>
      <c r="Z713">
        <f>d11B!Z713</f>
        <v>999</v>
      </c>
    </row>
    <row r="714" spans="1:26">
      <c r="A714" t="str">
        <f>d11B!A716</f>
        <v>boron isotopes</v>
      </c>
      <c r="B714" t="str">
        <f>d11B!B716</f>
        <v>Sosdian</v>
      </c>
      <c r="C714">
        <f>d11B!C716</f>
        <v>2018</v>
      </c>
      <c r="D714" t="str">
        <f>d11B!D716</f>
        <v>10.1016/j.epsl.2018.06.017</v>
      </c>
      <c r="E714">
        <f>d11B!E716</f>
        <v>1184.06</v>
      </c>
      <c r="F714">
        <f>d11B!F716</f>
        <v>4</v>
      </c>
      <c r="G714">
        <f>d11B!G716</f>
        <v>4</v>
      </c>
      <c r="H714">
        <f>d11B!H716</f>
        <v>1.1840599999999999</v>
      </c>
      <c r="I714">
        <f>d11B!I716</f>
        <v>4.0000000000000001E-3</v>
      </c>
      <c r="J714">
        <f>d11B!J716</f>
        <v>4.0000000000000001E-3</v>
      </c>
      <c r="K714">
        <f>d11B!K716</f>
        <v>226.2835</v>
      </c>
      <c r="L714">
        <f>d11B!L716</f>
        <v>27.112099999999998</v>
      </c>
      <c r="M714">
        <f>d11B!M716</f>
        <v>23.812299999999993</v>
      </c>
      <c r="N714" t="b">
        <f>d11B!N716</f>
        <v>1</v>
      </c>
      <c r="O714" t="b">
        <f>d11B!O716</f>
        <v>0</v>
      </c>
      <c r="P714" t="str">
        <f>d11B!P716</f>
        <v>NA</v>
      </c>
      <c r="Q714" t="str">
        <f>d11B!Q716</f>
        <v>NA</v>
      </c>
      <c r="R714" t="b">
        <f>d11B!R716</f>
        <v>0</v>
      </c>
      <c r="S714" t="str">
        <f>d11B!S716</f>
        <v>NA</v>
      </c>
      <c r="T714" t="b">
        <f>d11B!T716</f>
        <v>1</v>
      </c>
      <c r="U714" t="b">
        <f>d11B!U716</f>
        <v>0</v>
      </c>
      <c r="V714" t="str">
        <f>d11B!V716</f>
        <v>NA</v>
      </c>
      <c r="W714" t="str">
        <f>d11B!W716</f>
        <v>NA</v>
      </c>
      <c r="X714" t="b">
        <f>d11B!X716</f>
        <v>0</v>
      </c>
      <c r="Y714" t="str">
        <f>d11B!Y716</f>
        <v>added age uncertainties based on LR04</v>
      </c>
      <c r="Z714">
        <f>d11B!Z714</f>
        <v>999</v>
      </c>
    </row>
    <row r="715" spans="1:26">
      <c r="A715" t="str">
        <f>d11B!A717</f>
        <v>boron isotopes</v>
      </c>
      <c r="B715" t="str">
        <f>d11B!B717</f>
        <v>Sosdian</v>
      </c>
      <c r="C715">
        <f>d11B!C717</f>
        <v>2018</v>
      </c>
      <c r="D715" t="str">
        <f>d11B!D717</f>
        <v>10.1016/j.epsl.2018.06.017</v>
      </c>
      <c r="E715">
        <f>d11B!E717</f>
        <v>1185.97</v>
      </c>
      <c r="F715">
        <f>d11B!F717</f>
        <v>4</v>
      </c>
      <c r="G715">
        <f>d11B!G717</f>
        <v>4</v>
      </c>
      <c r="H715">
        <f>d11B!H717</f>
        <v>1.18597</v>
      </c>
      <c r="I715">
        <f>d11B!I717</f>
        <v>4.0000000000000001E-3</v>
      </c>
      <c r="J715">
        <f>d11B!J717</f>
        <v>4.0000000000000001E-3</v>
      </c>
      <c r="K715">
        <f>d11B!K717</f>
        <v>257.13210000000004</v>
      </c>
      <c r="L715">
        <f>d11B!L717</f>
        <v>30.72649999999993</v>
      </c>
      <c r="M715">
        <f>d11B!M717</f>
        <v>28.025100000000037</v>
      </c>
      <c r="N715" t="b">
        <f>d11B!N717</f>
        <v>1</v>
      </c>
      <c r="O715" t="b">
        <f>d11B!O717</f>
        <v>0</v>
      </c>
      <c r="P715" t="str">
        <f>d11B!P717</f>
        <v>NA</v>
      </c>
      <c r="Q715" t="str">
        <f>d11B!Q717</f>
        <v>NA</v>
      </c>
      <c r="R715" t="b">
        <f>d11B!R717</f>
        <v>0</v>
      </c>
      <c r="S715" t="str">
        <f>d11B!S717</f>
        <v>NA</v>
      </c>
      <c r="T715" t="b">
        <f>d11B!T717</f>
        <v>1</v>
      </c>
      <c r="U715" t="b">
        <f>d11B!U717</f>
        <v>0</v>
      </c>
      <c r="V715" t="str">
        <f>d11B!V717</f>
        <v>NA</v>
      </c>
      <c r="W715" t="str">
        <f>d11B!W717</f>
        <v>NA</v>
      </c>
      <c r="X715" t="b">
        <f>d11B!X717</f>
        <v>0</v>
      </c>
      <c r="Y715" t="str">
        <f>d11B!Y717</f>
        <v>added age uncertainties based on LR04</v>
      </c>
      <c r="Z715">
        <f>d11B!Z715</f>
        <v>999</v>
      </c>
    </row>
    <row r="716" spans="1:26">
      <c r="A716" t="str">
        <f>d11B!A718</f>
        <v>boron isotopes</v>
      </c>
      <c r="B716" t="str">
        <f>d11B!B718</f>
        <v>Sosdian</v>
      </c>
      <c r="C716">
        <f>d11B!C718</f>
        <v>2018</v>
      </c>
      <c r="D716" t="str">
        <f>d11B!D718</f>
        <v>10.1016/j.epsl.2018.06.017</v>
      </c>
      <c r="E716">
        <f>d11B!E718</f>
        <v>1188.07</v>
      </c>
      <c r="F716">
        <f>d11B!F718</f>
        <v>4</v>
      </c>
      <c r="G716">
        <f>d11B!G718</f>
        <v>4</v>
      </c>
      <c r="H716">
        <f>d11B!H718</f>
        <v>1.18807</v>
      </c>
      <c r="I716">
        <f>d11B!I718</f>
        <v>4.0000000000000001E-3</v>
      </c>
      <c r="J716">
        <f>d11B!J718</f>
        <v>4.0000000000000001E-3</v>
      </c>
      <c r="K716">
        <f>d11B!K718</f>
        <v>265.35910000000001</v>
      </c>
      <c r="L716">
        <f>d11B!L718</f>
        <v>31.662800000000004</v>
      </c>
      <c r="M716">
        <f>d11B!M718</f>
        <v>28.277500000000003</v>
      </c>
      <c r="N716" t="b">
        <f>d11B!N718</f>
        <v>1</v>
      </c>
      <c r="O716" t="b">
        <f>d11B!O718</f>
        <v>0</v>
      </c>
      <c r="P716" t="str">
        <f>d11B!P718</f>
        <v>NA</v>
      </c>
      <c r="Q716" t="str">
        <f>d11B!Q718</f>
        <v>NA</v>
      </c>
      <c r="R716" t="b">
        <f>d11B!R718</f>
        <v>0</v>
      </c>
      <c r="S716" t="str">
        <f>d11B!S718</f>
        <v>NA</v>
      </c>
      <c r="T716" t="b">
        <f>d11B!T718</f>
        <v>1</v>
      </c>
      <c r="U716" t="b">
        <f>d11B!U718</f>
        <v>0</v>
      </c>
      <c r="V716" t="str">
        <f>d11B!V718</f>
        <v>NA</v>
      </c>
      <c r="W716" t="str">
        <f>d11B!W718</f>
        <v>NA</v>
      </c>
      <c r="X716" t="b">
        <f>d11B!X718</f>
        <v>0</v>
      </c>
      <c r="Y716" t="str">
        <f>d11B!Y718</f>
        <v>added age uncertainties based on LR04</v>
      </c>
      <c r="Z716">
        <f>d11B!Z716</f>
        <v>999</v>
      </c>
    </row>
    <row r="717" spans="1:26">
      <c r="A717" t="str">
        <f>d11B!A719</f>
        <v>boron isotopes</v>
      </c>
      <c r="B717" t="str">
        <f>d11B!B719</f>
        <v>Sosdian</v>
      </c>
      <c r="C717">
        <f>d11B!C719</f>
        <v>2018</v>
      </c>
      <c r="D717" t="str">
        <f>d11B!D719</f>
        <v>10.1016/j.epsl.2018.06.017</v>
      </c>
      <c r="E717">
        <f>d11B!E719</f>
        <v>1191.31</v>
      </c>
      <c r="F717">
        <f>d11B!F719</f>
        <v>4</v>
      </c>
      <c r="G717">
        <f>d11B!G719</f>
        <v>4</v>
      </c>
      <c r="H717">
        <f>d11B!H719</f>
        <v>1.1913099999999999</v>
      </c>
      <c r="I717">
        <f>d11B!I719</f>
        <v>4.0000000000000001E-3</v>
      </c>
      <c r="J717">
        <f>d11B!J719</f>
        <v>4.0000000000000001E-3</v>
      </c>
      <c r="K717">
        <f>d11B!K719</f>
        <v>215.80159999999998</v>
      </c>
      <c r="L717">
        <f>d11B!L719</f>
        <v>24.294800000000009</v>
      </c>
      <c r="M717">
        <f>d11B!M719</f>
        <v>22.655199999999979</v>
      </c>
      <c r="N717" t="b">
        <f>d11B!N719</f>
        <v>1</v>
      </c>
      <c r="O717" t="b">
        <f>d11B!O719</f>
        <v>0</v>
      </c>
      <c r="P717" t="str">
        <f>d11B!P719</f>
        <v>NA</v>
      </c>
      <c r="Q717" t="str">
        <f>d11B!Q719</f>
        <v>NA</v>
      </c>
      <c r="R717" t="b">
        <f>d11B!R719</f>
        <v>0</v>
      </c>
      <c r="S717" t="str">
        <f>d11B!S719</f>
        <v>NA</v>
      </c>
      <c r="T717" t="b">
        <f>d11B!T719</f>
        <v>1</v>
      </c>
      <c r="U717" t="b">
        <f>d11B!U719</f>
        <v>0</v>
      </c>
      <c r="V717" t="str">
        <f>d11B!V719</f>
        <v>NA</v>
      </c>
      <c r="W717" t="str">
        <f>d11B!W719</f>
        <v>NA</v>
      </c>
      <c r="X717" t="b">
        <f>d11B!X719</f>
        <v>0</v>
      </c>
      <c r="Y717" t="str">
        <f>d11B!Y719</f>
        <v>added age uncertainties based on LR04</v>
      </c>
      <c r="Z717">
        <f>d11B!Z717</f>
        <v>999</v>
      </c>
    </row>
    <row r="718" spans="1:26">
      <c r="A718" t="str">
        <f>d11B!A720</f>
        <v>boron isotopes</v>
      </c>
      <c r="B718" t="str">
        <f>d11B!B720</f>
        <v>Sosdian</v>
      </c>
      <c r="C718">
        <f>d11B!C720</f>
        <v>2018</v>
      </c>
      <c r="D718" t="str">
        <f>d11B!D720</f>
        <v>10.1016/j.epsl.2018.06.017</v>
      </c>
      <c r="E718">
        <f>d11B!E720</f>
        <v>1195.1500000000001</v>
      </c>
      <c r="F718">
        <f>d11B!F720</f>
        <v>4</v>
      </c>
      <c r="G718">
        <f>d11B!G720</f>
        <v>4</v>
      </c>
      <c r="H718">
        <f>d11B!H720</f>
        <v>1.1951500000000002</v>
      </c>
      <c r="I718">
        <f>d11B!I720</f>
        <v>4.0000000000000001E-3</v>
      </c>
      <c r="J718">
        <f>d11B!J720</f>
        <v>4.0000000000000001E-3</v>
      </c>
      <c r="K718">
        <f>d11B!K720</f>
        <v>208.27420000000001</v>
      </c>
      <c r="L718">
        <f>d11B!L720</f>
        <v>25.125299999999982</v>
      </c>
      <c r="M718">
        <f>d11B!M720</f>
        <v>22.806300000000022</v>
      </c>
      <c r="N718" t="b">
        <f>d11B!N720</f>
        <v>1</v>
      </c>
      <c r="O718" t="b">
        <f>d11B!O720</f>
        <v>0</v>
      </c>
      <c r="P718" t="str">
        <f>d11B!P720</f>
        <v>NA</v>
      </c>
      <c r="Q718" t="str">
        <f>d11B!Q720</f>
        <v>NA</v>
      </c>
      <c r="R718" t="b">
        <f>d11B!R720</f>
        <v>0</v>
      </c>
      <c r="S718" t="str">
        <f>d11B!S720</f>
        <v>NA</v>
      </c>
      <c r="T718" t="b">
        <f>d11B!T720</f>
        <v>1</v>
      </c>
      <c r="U718" t="b">
        <f>d11B!U720</f>
        <v>0</v>
      </c>
      <c r="V718" t="str">
        <f>d11B!V720</f>
        <v>NA</v>
      </c>
      <c r="W718" t="str">
        <f>d11B!W720</f>
        <v>NA</v>
      </c>
      <c r="X718" t="b">
        <f>d11B!X720</f>
        <v>0</v>
      </c>
      <c r="Y718" t="str">
        <f>d11B!Y720</f>
        <v>added age uncertainties based on LR04</v>
      </c>
      <c r="Z718">
        <f>d11B!Z718</f>
        <v>999</v>
      </c>
    </row>
    <row r="719" spans="1:26">
      <c r="A719" t="str">
        <f>d11B!A721</f>
        <v>boron isotopes</v>
      </c>
      <c r="B719" t="str">
        <f>d11B!B721</f>
        <v>Sosdian</v>
      </c>
      <c r="C719">
        <f>d11B!C721</f>
        <v>2018</v>
      </c>
      <c r="D719" t="str">
        <f>d11B!D721</f>
        <v>10.1016/j.epsl.2018.06.017</v>
      </c>
      <c r="E719">
        <f>d11B!E721</f>
        <v>1203.26</v>
      </c>
      <c r="F719">
        <f>d11B!F721</f>
        <v>4</v>
      </c>
      <c r="G719">
        <f>d11B!G721</f>
        <v>4</v>
      </c>
      <c r="H719">
        <f>d11B!H721</f>
        <v>1.20326</v>
      </c>
      <c r="I719">
        <f>d11B!I721</f>
        <v>4.0000000000000001E-3</v>
      </c>
      <c r="J719">
        <f>d11B!J721</f>
        <v>4.0000000000000001E-3</v>
      </c>
      <c r="K719">
        <f>d11B!K721</f>
        <v>195.49719999999999</v>
      </c>
      <c r="L719">
        <f>d11B!L721</f>
        <v>22.304400000000015</v>
      </c>
      <c r="M719">
        <f>d11B!M721</f>
        <v>20.352599999999995</v>
      </c>
      <c r="N719" t="b">
        <f>d11B!N721</f>
        <v>1</v>
      </c>
      <c r="O719" t="b">
        <f>d11B!O721</f>
        <v>0</v>
      </c>
      <c r="P719" t="str">
        <f>d11B!P721</f>
        <v>NA</v>
      </c>
      <c r="Q719" t="str">
        <f>d11B!Q721</f>
        <v>NA</v>
      </c>
      <c r="R719" t="b">
        <f>d11B!R721</f>
        <v>0</v>
      </c>
      <c r="S719" t="str">
        <f>d11B!S721</f>
        <v>NA</v>
      </c>
      <c r="T719" t="b">
        <f>d11B!T721</f>
        <v>1</v>
      </c>
      <c r="U719" t="b">
        <f>d11B!U721</f>
        <v>0</v>
      </c>
      <c r="V719" t="str">
        <f>d11B!V721</f>
        <v>NA</v>
      </c>
      <c r="W719" t="str">
        <f>d11B!W721</f>
        <v>NA</v>
      </c>
      <c r="X719" t="b">
        <f>d11B!X721</f>
        <v>0</v>
      </c>
      <c r="Y719" t="str">
        <f>d11B!Y721</f>
        <v>added age uncertainties based on LR04</v>
      </c>
      <c r="Z719">
        <f>d11B!Z719</f>
        <v>999</v>
      </c>
    </row>
    <row r="720" spans="1:26">
      <c r="A720" t="str">
        <f>d11B!A722</f>
        <v>boron isotopes</v>
      </c>
      <c r="B720" t="str">
        <f>d11B!B722</f>
        <v>Sosdian</v>
      </c>
      <c r="C720">
        <f>d11B!C722</f>
        <v>2018</v>
      </c>
      <c r="D720" t="str">
        <f>d11B!D722</f>
        <v>10.1016/j.epsl.2018.06.017</v>
      </c>
      <c r="E720">
        <f>d11B!E722</f>
        <v>1206.76</v>
      </c>
      <c r="F720">
        <f>d11B!F722</f>
        <v>4</v>
      </c>
      <c r="G720">
        <f>d11B!G722</f>
        <v>4</v>
      </c>
      <c r="H720">
        <f>d11B!H722</f>
        <v>1.2067600000000001</v>
      </c>
      <c r="I720">
        <f>d11B!I722</f>
        <v>4.0000000000000001E-3</v>
      </c>
      <c r="J720">
        <f>d11B!J722</f>
        <v>4.0000000000000001E-3</v>
      </c>
      <c r="K720">
        <f>d11B!K722</f>
        <v>219.15170000000001</v>
      </c>
      <c r="L720">
        <f>d11B!L722</f>
        <v>25.177300000000002</v>
      </c>
      <c r="M720">
        <f>d11B!M722</f>
        <v>22.268000000000029</v>
      </c>
      <c r="N720" t="b">
        <f>d11B!N722</f>
        <v>1</v>
      </c>
      <c r="O720" t="b">
        <f>d11B!O722</f>
        <v>0</v>
      </c>
      <c r="P720" t="str">
        <f>d11B!P722</f>
        <v>NA</v>
      </c>
      <c r="Q720" t="str">
        <f>d11B!Q722</f>
        <v>NA</v>
      </c>
      <c r="R720" t="b">
        <f>d11B!R722</f>
        <v>0</v>
      </c>
      <c r="S720" t="str">
        <f>d11B!S722</f>
        <v>NA</v>
      </c>
      <c r="T720" t="b">
        <f>d11B!T722</f>
        <v>1</v>
      </c>
      <c r="U720" t="b">
        <f>d11B!U722</f>
        <v>0</v>
      </c>
      <c r="V720" t="str">
        <f>d11B!V722</f>
        <v>NA</v>
      </c>
      <c r="W720" t="str">
        <f>d11B!W722</f>
        <v>NA</v>
      </c>
      <c r="X720" t="b">
        <f>d11B!X722</f>
        <v>0</v>
      </c>
      <c r="Y720" t="str">
        <f>d11B!Y722</f>
        <v>added age uncertainties based on LR04</v>
      </c>
      <c r="Z720">
        <f>d11B!Z720</f>
        <v>999</v>
      </c>
    </row>
    <row r="721" spans="1:26">
      <c r="A721" t="str">
        <f>d11B!A723</f>
        <v>boron isotopes</v>
      </c>
      <c r="B721" t="str">
        <f>d11B!B723</f>
        <v>Sosdian</v>
      </c>
      <c r="C721">
        <f>d11B!C723</f>
        <v>2018</v>
      </c>
      <c r="D721" t="str">
        <f>d11B!D723</f>
        <v>10.1016/j.epsl.2018.06.017</v>
      </c>
      <c r="E721">
        <f>d11B!E723</f>
        <v>1209.99</v>
      </c>
      <c r="F721">
        <f>d11B!F723</f>
        <v>4</v>
      </c>
      <c r="G721">
        <f>d11B!G723</f>
        <v>4</v>
      </c>
      <c r="H721">
        <f>d11B!H723</f>
        <v>1.2099899999999999</v>
      </c>
      <c r="I721">
        <f>d11B!I723</f>
        <v>4.0000000000000001E-3</v>
      </c>
      <c r="J721">
        <f>d11B!J723</f>
        <v>4.0000000000000001E-3</v>
      </c>
      <c r="K721">
        <f>d11B!K723</f>
        <v>238.8818</v>
      </c>
      <c r="L721">
        <f>d11B!L723</f>
        <v>29.189900000000023</v>
      </c>
      <c r="M721">
        <f>d11B!M723</f>
        <v>26.001800000000003</v>
      </c>
      <c r="N721" t="b">
        <f>d11B!N723</f>
        <v>1</v>
      </c>
      <c r="O721" t="b">
        <f>d11B!O723</f>
        <v>0</v>
      </c>
      <c r="P721" t="str">
        <f>d11B!P723</f>
        <v>NA</v>
      </c>
      <c r="Q721" t="str">
        <f>d11B!Q723</f>
        <v>NA</v>
      </c>
      <c r="R721" t="b">
        <f>d11B!R723</f>
        <v>0</v>
      </c>
      <c r="S721" t="str">
        <f>d11B!S723</f>
        <v>NA</v>
      </c>
      <c r="T721" t="b">
        <f>d11B!T723</f>
        <v>1</v>
      </c>
      <c r="U721" t="b">
        <f>d11B!U723</f>
        <v>0</v>
      </c>
      <c r="V721" t="str">
        <f>d11B!V723</f>
        <v>NA</v>
      </c>
      <c r="W721" t="str">
        <f>d11B!W723</f>
        <v>NA</v>
      </c>
      <c r="X721" t="b">
        <f>d11B!X723</f>
        <v>0</v>
      </c>
      <c r="Y721" t="str">
        <f>d11B!Y723</f>
        <v>added age uncertainties based on LR04</v>
      </c>
      <c r="Z721">
        <f>d11B!Z721</f>
        <v>999</v>
      </c>
    </row>
    <row r="722" spans="1:26">
      <c r="A722" t="str">
        <f>d11B!A724</f>
        <v>boron isotopes</v>
      </c>
      <c r="B722" t="str">
        <f>d11B!B724</f>
        <v>Sosdian</v>
      </c>
      <c r="C722">
        <f>d11B!C724</f>
        <v>2018</v>
      </c>
      <c r="D722" t="str">
        <f>d11B!D724</f>
        <v>10.1016/j.epsl.2018.06.017</v>
      </c>
      <c r="E722">
        <f>d11B!E724</f>
        <v>1214.48</v>
      </c>
      <c r="F722">
        <f>d11B!F724</f>
        <v>4</v>
      </c>
      <c r="G722">
        <f>d11B!G724</f>
        <v>4</v>
      </c>
      <c r="H722">
        <f>d11B!H724</f>
        <v>1.21448</v>
      </c>
      <c r="I722">
        <f>d11B!I724</f>
        <v>4.0000000000000001E-3</v>
      </c>
      <c r="J722">
        <f>d11B!J724</f>
        <v>4.0000000000000001E-3</v>
      </c>
      <c r="K722">
        <f>d11B!K724</f>
        <v>287.93779999999998</v>
      </c>
      <c r="L722">
        <f>d11B!L724</f>
        <v>36.152100000000019</v>
      </c>
      <c r="M722">
        <f>d11B!M724</f>
        <v>31.248199999999997</v>
      </c>
      <c r="N722" t="b">
        <f>d11B!N724</f>
        <v>1</v>
      </c>
      <c r="O722" t="b">
        <f>d11B!O724</f>
        <v>0</v>
      </c>
      <c r="P722" t="str">
        <f>d11B!P724</f>
        <v>NA</v>
      </c>
      <c r="Q722" t="str">
        <f>d11B!Q724</f>
        <v>NA</v>
      </c>
      <c r="R722" t="b">
        <f>d11B!R724</f>
        <v>0</v>
      </c>
      <c r="S722" t="str">
        <f>d11B!S724</f>
        <v>NA</v>
      </c>
      <c r="T722" t="b">
        <f>d11B!T724</f>
        <v>1</v>
      </c>
      <c r="U722" t="b">
        <f>d11B!U724</f>
        <v>0</v>
      </c>
      <c r="V722" t="str">
        <f>d11B!V724</f>
        <v>NA</v>
      </c>
      <c r="W722" t="str">
        <f>d11B!W724</f>
        <v>NA</v>
      </c>
      <c r="X722" t="b">
        <f>d11B!X724</f>
        <v>0</v>
      </c>
      <c r="Y722" t="str">
        <f>d11B!Y724</f>
        <v>added age uncertainties based on LR04</v>
      </c>
      <c r="Z722">
        <f>d11B!Z722</f>
        <v>999</v>
      </c>
    </row>
    <row r="723" spans="1:26">
      <c r="A723" t="str">
        <f>d11B!A725</f>
        <v>boron isotopes</v>
      </c>
      <c r="B723" t="str">
        <f>d11B!B725</f>
        <v>Sosdian</v>
      </c>
      <c r="C723">
        <f>d11B!C725</f>
        <v>2018</v>
      </c>
      <c r="D723" t="str">
        <f>d11B!D725</f>
        <v>10.1016/j.epsl.2018.06.017</v>
      </c>
      <c r="E723">
        <f>d11B!E725</f>
        <v>1216.42</v>
      </c>
      <c r="F723">
        <f>d11B!F725</f>
        <v>4</v>
      </c>
      <c r="G723">
        <f>d11B!G725</f>
        <v>4</v>
      </c>
      <c r="H723">
        <f>d11B!H725</f>
        <v>1.2164200000000001</v>
      </c>
      <c r="I723">
        <f>d11B!I725</f>
        <v>4.0000000000000001E-3</v>
      </c>
      <c r="J723">
        <f>d11B!J725</f>
        <v>4.0000000000000001E-3</v>
      </c>
      <c r="K723">
        <f>d11B!K725</f>
        <v>272.1481</v>
      </c>
      <c r="L723">
        <f>d11B!L725</f>
        <v>34.240600000000029</v>
      </c>
      <c r="M723">
        <f>d11B!M725</f>
        <v>30.635199999999998</v>
      </c>
      <c r="N723" t="b">
        <f>d11B!N725</f>
        <v>1</v>
      </c>
      <c r="O723" t="b">
        <f>d11B!O725</f>
        <v>0</v>
      </c>
      <c r="P723" t="str">
        <f>d11B!P725</f>
        <v>NA</v>
      </c>
      <c r="Q723" t="str">
        <f>d11B!Q725</f>
        <v>NA</v>
      </c>
      <c r="R723" t="b">
        <f>d11B!R725</f>
        <v>0</v>
      </c>
      <c r="S723" t="str">
        <f>d11B!S725</f>
        <v>NA</v>
      </c>
      <c r="T723" t="b">
        <f>d11B!T725</f>
        <v>1</v>
      </c>
      <c r="U723" t="b">
        <f>d11B!U725</f>
        <v>0</v>
      </c>
      <c r="V723" t="str">
        <f>d11B!V725</f>
        <v>NA</v>
      </c>
      <c r="W723" t="str">
        <f>d11B!W725</f>
        <v>NA</v>
      </c>
      <c r="X723" t="b">
        <f>d11B!X725</f>
        <v>0</v>
      </c>
      <c r="Y723" t="str">
        <f>d11B!Y725</f>
        <v>added age uncertainties based on LR04</v>
      </c>
      <c r="Z723">
        <f>d11B!Z723</f>
        <v>999</v>
      </c>
    </row>
    <row r="724" spans="1:26">
      <c r="A724" t="str">
        <f>d11B!A726</f>
        <v>boron isotopes</v>
      </c>
      <c r="B724" t="str">
        <f>d11B!B726</f>
        <v>Sosdian</v>
      </c>
      <c r="C724">
        <f>d11B!C726</f>
        <v>2018</v>
      </c>
      <c r="D724" t="str">
        <f>d11B!D726</f>
        <v>10.1016/j.epsl.2018.06.017</v>
      </c>
      <c r="E724">
        <f>d11B!E726</f>
        <v>1218.54</v>
      </c>
      <c r="F724">
        <f>d11B!F726</f>
        <v>4</v>
      </c>
      <c r="G724">
        <f>d11B!G726</f>
        <v>4</v>
      </c>
      <c r="H724">
        <f>d11B!H726</f>
        <v>1.21854</v>
      </c>
      <c r="I724">
        <f>d11B!I726</f>
        <v>4.0000000000000001E-3</v>
      </c>
      <c r="J724">
        <f>d11B!J726</f>
        <v>4.0000000000000001E-3</v>
      </c>
      <c r="K724">
        <f>d11B!K726</f>
        <v>298.35860000000002</v>
      </c>
      <c r="L724">
        <f>d11B!L726</f>
        <v>38.226799999999969</v>
      </c>
      <c r="M724">
        <f>d11B!M726</f>
        <v>34.065600000000018</v>
      </c>
      <c r="N724" t="b">
        <f>d11B!N726</f>
        <v>1</v>
      </c>
      <c r="O724" t="b">
        <f>d11B!O726</f>
        <v>0</v>
      </c>
      <c r="P724" t="str">
        <f>d11B!P726</f>
        <v>NA</v>
      </c>
      <c r="Q724" t="str">
        <f>d11B!Q726</f>
        <v>NA</v>
      </c>
      <c r="R724" t="b">
        <f>d11B!R726</f>
        <v>0</v>
      </c>
      <c r="S724" t="str">
        <f>d11B!S726</f>
        <v>NA</v>
      </c>
      <c r="T724" t="b">
        <f>d11B!T726</f>
        <v>1</v>
      </c>
      <c r="U724" t="b">
        <f>d11B!U726</f>
        <v>0</v>
      </c>
      <c r="V724" t="str">
        <f>d11B!V726</f>
        <v>NA</v>
      </c>
      <c r="W724" t="str">
        <f>d11B!W726</f>
        <v>NA</v>
      </c>
      <c r="X724" t="b">
        <f>d11B!X726</f>
        <v>0</v>
      </c>
      <c r="Y724" t="str">
        <f>d11B!Y726</f>
        <v>added age uncertainties based on LR04</v>
      </c>
      <c r="Z724">
        <f>d11B!Z724</f>
        <v>999</v>
      </c>
    </row>
    <row r="725" spans="1:26">
      <c r="A725" t="str">
        <f>d11B!A727</f>
        <v>boron isotopes</v>
      </c>
      <c r="B725" t="str">
        <f>d11B!B727</f>
        <v>Sosdian</v>
      </c>
      <c r="C725">
        <f>d11B!C727</f>
        <v>2018</v>
      </c>
      <c r="D725" t="str">
        <f>d11B!D727</f>
        <v>10.1016/j.epsl.2018.06.017</v>
      </c>
      <c r="E725">
        <f>d11B!E727</f>
        <v>1224.18</v>
      </c>
      <c r="F725">
        <f>d11B!F727</f>
        <v>4</v>
      </c>
      <c r="G725">
        <f>d11B!G727</f>
        <v>4</v>
      </c>
      <c r="H725">
        <f>d11B!H727</f>
        <v>1.22418</v>
      </c>
      <c r="I725">
        <f>d11B!I727</f>
        <v>4.0000000000000001E-3</v>
      </c>
      <c r="J725">
        <f>d11B!J727</f>
        <v>4.0000000000000001E-3</v>
      </c>
      <c r="K725">
        <f>d11B!K727</f>
        <v>255.14059999999998</v>
      </c>
      <c r="L725">
        <f>d11B!L727</f>
        <v>33.40250000000006</v>
      </c>
      <c r="M725">
        <f>d11B!M727</f>
        <v>29.552799999999991</v>
      </c>
      <c r="N725" t="b">
        <f>d11B!N727</f>
        <v>1</v>
      </c>
      <c r="O725" t="b">
        <f>d11B!O727</f>
        <v>0</v>
      </c>
      <c r="P725" t="str">
        <f>d11B!P727</f>
        <v>NA</v>
      </c>
      <c r="Q725" t="str">
        <f>d11B!Q727</f>
        <v>NA</v>
      </c>
      <c r="R725" t="b">
        <f>d11B!R727</f>
        <v>0</v>
      </c>
      <c r="S725" t="str">
        <f>d11B!S727</f>
        <v>NA</v>
      </c>
      <c r="T725" t="b">
        <f>d11B!T727</f>
        <v>1</v>
      </c>
      <c r="U725" t="b">
        <f>d11B!U727</f>
        <v>0</v>
      </c>
      <c r="V725" t="str">
        <f>d11B!V727</f>
        <v>NA</v>
      </c>
      <c r="W725" t="str">
        <f>d11B!W727</f>
        <v>NA</v>
      </c>
      <c r="X725" t="b">
        <f>d11B!X727</f>
        <v>0</v>
      </c>
      <c r="Y725" t="str">
        <f>d11B!Y727</f>
        <v>added age uncertainties based on LR04</v>
      </c>
      <c r="Z725">
        <f>d11B!Z725</f>
        <v>999</v>
      </c>
    </row>
    <row r="726" spans="1:26">
      <c r="A726" t="str">
        <f>d11B!A728</f>
        <v>boron isotopes</v>
      </c>
      <c r="B726" t="str">
        <f>d11B!B728</f>
        <v>Sosdian</v>
      </c>
      <c r="C726">
        <f>d11B!C728</f>
        <v>2018</v>
      </c>
      <c r="D726" t="str">
        <f>d11B!D728</f>
        <v>10.1016/j.epsl.2018.06.017</v>
      </c>
      <c r="E726">
        <f>d11B!E728</f>
        <v>1227.17</v>
      </c>
      <c r="F726">
        <f>d11B!F728</f>
        <v>4</v>
      </c>
      <c r="G726">
        <f>d11B!G728</f>
        <v>4</v>
      </c>
      <c r="H726">
        <f>d11B!H728</f>
        <v>1.2271700000000001</v>
      </c>
      <c r="I726">
        <f>d11B!I728</f>
        <v>4.0000000000000001E-3</v>
      </c>
      <c r="J726">
        <f>d11B!J728</f>
        <v>4.0000000000000001E-3</v>
      </c>
      <c r="K726">
        <f>d11B!K728</f>
        <v>271.51960000000003</v>
      </c>
      <c r="L726">
        <f>d11B!L728</f>
        <v>35.044600000000003</v>
      </c>
      <c r="M726">
        <f>d11B!M728</f>
        <v>30.596400000000017</v>
      </c>
      <c r="N726" t="b">
        <f>d11B!N728</f>
        <v>1</v>
      </c>
      <c r="O726" t="b">
        <f>d11B!O728</f>
        <v>0</v>
      </c>
      <c r="P726" t="str">
        <f>d11B!P728</f>
        <v>NA</v>
      </c>
      <c r="Q726" t="str">
        <f>d11B!Q728</f>
        <v>NA</v>
      </c>
      <c r="R726" t="b">
        <f>d11B!R728</f>
        <v>0</v>
      </c>
      <c r="S726" t="str">
        <f>d11B!S728</f>
        <v>NA</v>
      </c>
      <c r="T726" t="b">
        <f>d11B!T728</f>
        <v>1</v>
      </c>
      <c r="U726" t="b">
        <f>d11B!U728</f>
        <v>0</v>
      </c>
      <c r="V726" t="str">
        <f>d11B!V728</f>
        <v>NA</v>
      </c>
      <c r="W726" t="str">
        <f>d11B!W728</f>
        <v>NA</v>
      </c>
      <c r="X726" t="b">
        <f>d11B!X728</f>
        <v>0</v>
      </c>
      <c r="Y726" t="str">
        <f>d11B!Y728</f>
        <v>added age uncertainties based on LR04</v>
      </c>
      <c r="Z726">
        <f>d11B!Z726</f>
        <v>999</v>
      </c>
    </row>
    <row r="727" spans="1:26">
      <c r="A727" t="str">
        <f>d11B!A729</f>
        <v>boron isotopes</v>
      </c>
      <c r="B727" t="str">
        <f>d11B!B729</f>
        <v>Sosdian</v>
      </c>
      <c r="C727">
        <f>d11B!C729</f>
        <v>2018</v>
      </c>
      <c r="D727" t="str">
        <f>d11B!D729</f>
        <v>10.1016/j.epsl.2018.06.017</v>
      </c>
      <c r="E727">
        <f>d11B!E729</f>
        <v>1230.72</v>
      </c>
      <c r="F727">
        <f>d11B!F729</f>
        <v>4</v>
      </c>
      <c r="G727">
        <f>d11B!G729</f>
        <v>4</v>
      </c>
      <c r="H727">
        <f>d11B!H729</f>
        <v>1.23072</v>
      </c>
      <c r="I727">
        <f>d11B!I729</f>
        <v>4.0000000000000001E-3</v>
      </c>
      <c r="J727">
        <f>d11B!J729</f>
        <v>4.0000000000000001E-3</v>
      </c>
      <c r="K727">
        <f>d11B!K729</f>
        <v>312.45459999999997</v>
      </c>
      <c r="L727">
        <f>d11B!L729</f>
        <v>43.087100000000021</v>
      </c>
      <c r="M727">
        <f>d11B!M729</f>
        <v>37.098699999999951</v>
      </c>
      <c r="N727" t="b">
        <f>d11B!N729</f>
        <v>1</v>
      </c>
      <c r="O727" t="b">
        <f>d11B!O729</f>
        <v>0</v>
      </c>
      <c r="P727" t="str">
        <f>d11B!P729</f>
        <v>NA</v>
      </c>
      <c r="Q727" t="str">
        <f>d11B!Q729</f>
        <v>NA</v>
      </c>
      <c r="R727" t="b">
        <f>d11B!R729</f>
        <v>0</v>
      </c>
      <c r="S727" t="str">
        <f>d11B!S729</f>
        <v>NA</v>
      </c>
      <c r="T727" t="b">
        <f>d11B!T729</f>
        <v>1</v>
      </c>
      <c r="U727" t="b">
        <f>d11B!U729</f>
        <v>0</v>
      </c>
      <c r="V727" t="str">
        <f>d11B!V729</f>
        <v>NA</v>
      </c>
      <c r="W727" t="str">
        <f>d11B!W729</f>
        <v>NA</v>
      </c>
      <c r="X727" t="b">
        <f>d11B!X729</f>
        <v>0</v>
      </c>
      <c r="Y727" t="str">
        <f>d11B!Y729</f>
        <v>added age uncertainties based on LR04</v>
      </c>
      <c r="Z727">
        <f>d11B!Z727</f>
        <v>999</v>
      </c>
    </row>
    <row r="728" spans="1:26">
      <c r="A728" t="str">
        <f>d11B!A730</f>
        <v>boron isotopes</v>
      </c>
      <c r="B728" t="str">
        <f>d11B!B730</f>
        <v>Sosdian</v>
      </c>
      <c r="C728">
        <f>d11B!C730</f>
        <v>2018</v>
      </c>
      <c r="D728" t="str">
        <f>d11B!D730</f>
        <v>10.1016/j.epsl.2018.06.017</v>
      </c>
      <c r="E728">
        <f>d11B!E730</f>
        <v>1233.9000000000001</v>
      </c>
      <c r="F728">
        <f>d11B!F730</f>
        <v>4</v>
      </c>
      <c r="G728">
        <f>d11B!G730</f>
        <v>4</v>
      </c>
      <c r="H728">
        <f>d11B!H730</f>
        <v>1.2339</v>
      </c>
      <c r="I728">
        <f>d11B!I730</f>
        <v>4.0000000000000001E-3</v>
      </c>
      <c r="J728">
        <f>d11B!J730</f>
        <v>4.0000000000000001E-3</v>
      </c>
      <c r="K728">
        <f>d11B!K730</f>
        <v>295.82000000000005</v>
      </c>
      <c r="L728">
        <f>d11B!L730</f>
        <v>37.785399999999925</v>
      </c>
      <c r="M728">
        <f>d11B!M730</f>
        <v>33.136600000000044</v>
      </c>
      <c r="N728" t="b">
        <f>d11B!N730</f>
        <v>1</v>
      </c>
      <c r="O728" t="b">
        <f>d11B!O730</f>
        <v>0</v>
      </c>
      <c r="P728" t="str">
        <f>d11B!P730</f>
        <v>NA</v>
      </c>
      <c r="Q728" t="str">
        <f>d11B!Q730</f>
        <v>NA</v>
      </c>
      <c r="R728" t="b">
        <f>d11B!R730</f>
        <v>0</v>
      </c>
      <c r="S728" t="str">
        <f>d11B!S730</f>
        <v>NA</v>
      </c>
      <c r="T728" t="b">
        <f>d11B!T730</f>
        <v>1</v>
      </c>
      <c r="U728" t="b">
        <f>d11B!U730</f>
        <v>0</v>
      </c>
      <c r="V728" t="str">
        <f>d11B!V730</f>
        <v>NA</v>
      </c>
      <c r="W728" t="str">
        <f>d11B!W730</f>
        <v>NA</v>
      </c>
      <c r="X728" t="b">
        <f>d11B!X730</f>
        <v>0</v>
      </c>
      <c r="Y728" t="str">
        <f>d11B!Y730</f>
        <v>added age uncertainties based on LR04</v>
      </c>
      <c r="Z728">
        <f>d11B!Z728</f>
        <v>999</v>
      </c>
    </row>
    <row r="729" spans="1:26">
      <c r="A729" t="str">
        <f>d11B!A731</f>
        <v>boron isotopes</v>
      </c>
      <c r="B729" t="str">
        <f>d11B!B731</f>
        <v>Sosdian</v>
      </c>
      <c r="C729">
        <f>d11B!C731</f>
        <v>2018</v>
      </c>
      <c r="D729" t="str">
        <f>d11B!D731</f>
        <v>10.1016/j.epsl.2018.06.017</v>
      </c>
      <c r="E729">
        <f>d11B!E731</f>
        <v>1236.18</v>
      </c>
      <c r="F729">
        <f>d11B!F731</f>
        <v>4</v>
      </c>
      <c r="G729">
        <f>d11B!G731</f>
        <v>4</v>
      </c>
      <c r="H729">
        <f>d11B!H731</f>
        <v>1.2361800000000001</v>
      </c>
      <c r="I729">
        <f>d11B!I731</f>
        <v>4.0000000000000001E-3</v>
      </c>
      <c r="J729">
        <f>d11B!J731</f>
        <v>4.0000000000000001E-3</v>
      </c>
      <c r="K729">
        <f>d11B!K731</f>
        <v>262.84460000000001</v>
      </c>
      <c r="L729">
        <f>d11B!L731</f>
        <v>31.533000000000015</v>
      </c>
      <c r="M729">
        <f>d11B!M731</f>
        <v>27.705600000000004</v>
      </c>
      <c r="N729" t="b">
        <f>d11B!N731</f>
        <v>1</v>
      </c>
      <c r="O729" t="b">
        <f>d11B!O731</f>
        <v>0</v>
      </c>
      <c r="P729" t="str">
        <f>d11B!P731</f>
        <v>NA</v>
      </c>
      <c r="Q729" t="str">
        <f>d11B!Q731</f>
        <v>NA</v>
      </c>
      <c r="R729" t="b">
        <f>d11B!R731</f>
        <v>0</v>
      </c>
      <c r="S729" t="str">
        <f>d11B!S731</f>
        <v>NA</v>
      </c>
      <c r="T729" t="b">
        <f>d11B!T731</f>
        <v>1</v>
      </c>
      <c r="U729" t="b">
        <f>d11B!U731</f>
        <v>0</v>
      </c>
      <c r="V729" t="str">
        <f>d11B!V731</f>
        <v>NA</v>
      </c>
      <c r="W729" t="str">
        <f>d11B!W731</f>
        <v>NA</v>
      </c>
      <c r="X729" t="b">
        <f>d11B!X731</f>
        <v>0</v>
      </c>
      <c r="Y729" t="str">
        <f>d11B!Y731</f>
        <v>added age uncertainties based on LR04</v>
      </c>
      <c r="Z729">
        <f>d11B!Z729</f>
        <v>999</v>
      </c>
    </row>
    <row r="730" spans="1:26">
      <c r="A730" t="str">
        <f>d11B!A732</f>
        <v>boron isotopes</v>
      </c>
      <c r="B730" t="str">
        <f>d11B!B732</f>
        <v>Sosdian</v>
      </c>
      <c r="C730">
        <f>d11B!C732</f>
        <v>2018</v>
      </c>
      <c r="D730" t="str">
        <f>d11B!D732</f>
        <v>10.1016/j.epsl.2018.06.017</v>
      </c>
      <c r="E730">
        <f>d11B!E732</f>
        <v>1239.83</v>
      </c>
      <c r="F730">
        <f>d11B!F732</f>
        <v>4</v>
      </c>
      <c r="G730">
        <f>d11B!G732</f>
        <v>4</v>
      </c>
      <c r="H730">
        <f>d11B!H732</f>
        <v>1.23983</v>
      </c>
      <c r="I730">
        <f>d11B!I732</f>
        <v>4.0000000000000001E-3</v>
      </c>
      <c r="J730">
        <f>d11B!J732</f>
        <v>4.0000000000000001E-3</v>
      </c>
      <c r="K730">
        <f>d11B!K732</f>
        <v>269.29570000000001</v>
      </c>
      <c r="L730">
        <f>d11B!L732</f>
        <v>33.064899999999966</v>
      </c>
      <c r="M730">
        <f>d11B!M732</f>
        <v>29.433600000000013</v>
      </c>
      <c r="N730" t="b">
        <f>d11B!N732</f>
        <v>1</v>
      </c>
      <c r="O730" t="b">
        <f>d11B!O732</f>
        <v>0</v>
      </c>
      <c r="P730" t="str">
        <f>d11B!P732</f>
        <v>NA</v>
      </c>
      <c r="Q730" t="str">
        <f>d11B!Q732</f>
        <v>NA</v>
      </c>
      <c r="R730" t="b">
        <f>d11B!R732</f>
        <v>0</v>
      </c>
      <c r="S730" t="str">
        <f>d11B!S732</f>
        <v>NA</v>
      </c>
      <c r="T730" t="b">
        <f>d11B!T732</f>
        <v>1</v>
      </c>
      <c r="U730" t="b">
        <f>d11B!U732</f>
        <v>0</v>
      </c>
      <c r="V730" t="str">
        <f>d11B!V732</f>
        <v>NA</v>
      </c>
      <c r="W730" t="str">
        <f>d11B!W732</f>
        <v>NA</v>
      </c>
      <c r="X730" t="b">
        <f>d11B!X732</f>
        <v>0</v>
      </c>
      <c r="Y730" t="str">
        <f>d11B!Y732</f>
        <v>added age uncertainties based on LR04</v>
      </c>
      <c r="Z730">
        <f>d11B!Z730</f>
        <v>999</v>
      </c>
    </row>
    <row r="731" spans="1:26">
      <c r="A731" t="str">
        <f>d11B!A733</f>
        <v>boron isotopes</v>
      </c>
      <c r="B731" t="str">
        <f>d11B!B733</f>
        <v>Sosdian</v>
      </c>
      <c r="C731">
        <f>d11B!C733</f>
        <v>2018</v>
      </c>
      <c r="D731" t="str">
        <f>d11B!D733</f>
        <v>10.1016/j.epsl.2018.06.017</v>
      </c>
      <c r="E731">
        <f>d11B!E733</f>
        <v>1243.25</v>
      </c>
      <c r="F731">
        <f>d11B!F733</f>
        <v>4</v>
      </c>
      <c r="G731">
        <f>d11B!G733</f>
        <v>4</v>
      </c>
      <c r="H731">
        <f>d11B!H733</f>
        <v>1.24325</v>
      </c>
      <c r="I731">
        <f>d11B!I733</f>
        <v>4.0000000000000001E-3</v>
      </c>
      <c r="J731">
        <f>d11B!J733</f>
        <v>4.0000000000000001E-3</v>
      </c>
      <c r="K731">
        <f>d11B!K733</f>
        <v>292.57239999999996</v>
      </c>
      <c r="L731">
        <f>d11B!L733</f>
        <v>34.632200000000012</v>
      </c>
      <c r="M731">
        <f>d11B!M733</f>
        <v>30.691899999999976</v>
      </c>
      <c r="N731" t="b">
        <f>d11B!N733</f>
        <v>1</v>
      </c>
      <c r="O731" t="b">
        <f>d11B!O733</f>
        <v>0</v>
      </c>
      <c r="P731" t="str">
        <f>d11B!P733</f>
        <v>NA</v>
      </c>
      <c r="Q731" t="str">
        <f>d11B!Q733</f>
        <v>NA</v>
      </c>
      <c r="R731" t="b">
        <f>d11B!R733</f>
        <v>0</v>
      </c>
      <c r="S731" t="str">
        <f>d11B!S733</f>
        <v>NA</v>
      </c>
      <c r="T731" t="b">
        <f>d11B!T733</f>
        <v>1</v>
      </c>
      <c r="U731" t="b">
        <f>d11B!U733</f>
        <v>0</v>
      </c>
      <c r="V731" t="str">
        <f>d11B!V733</f>
        <v>NA</v>
      </c>
      <c r="W731" t="str">
        <f>d11B!W733</f>
        <v>NA</v>
      </c>
      <c r="X731" t="b">
        <f>d11B!X733</f>
        <v>0</v>
      </c>
      <c r="Y731" t="str">
        <f>d11B!Y733</f>
        <v>added age uncertainties based on LR04</v>
      </c>
      <c r="Z731">
        <f>d11B!Z731</f>
        <v>999</v>
      </c>
    </row>
    <row r="732" spans="1:26">
      <c r="A732" t="str">
        <f>liverwort!A2</f>
        <v>liverwort</v>
      </c>
      <c r="B732" t="str">
        <f>liverwort!B2</f>
        <v>Fletcher</v>
      </c>
      <c r="C732">
        <f>liverwort!C2</f>
        <v>2008</v>
      </c>
      <c r="D732" t="str">
        <f>liverwort!D2</f>
        <v>10.1038/ngeo.2007.29 and 10.1111/j.1472-4669.2012.00320.x</v>
      </c>
      <c r="E732">
        <f>liverwort!E2</f>
        <v>51900</v>
      </c>
      <c r="F732">
        <f>liverwort!F2</f>
        <v>4100.0000000000018</v>
      </c>
      <c r="G732">
        <f>liverwort!G2</f>
        <v>4100.0000000000018</v>
      </c>
      <c r="H732">
        <f>liverwort!H2</f>
        <v>51.9</v>
      </c>
      <c r="I732" s="55">
        <f>liverwort!I2</f>
        <v>4.1000000000000014</v>
      </c>
      <c r="J732" s="55">
        <f>liverwort!J2</f>
        <v>4.1000000000000014</v>
      </c>
      <c r="K732">
        <f>liverwort!K2</f>
        <v>1967</v>
      </c>
      <c r="L732">
        <f>liverwort!L2</f>
        <v>1534</v>
      </c>
      <c r="M732">
        <f>liverwort!M2</f>
        <v>875</v>
      </c>
      <c r="N732" t="b">
        <f>liverwort!N2</f>
        <v>1</v>
      </c>
      <c r="O732" t="b">
        <f>liverwort!O2</f>
        <v>0</v>
      </c>
      <c r="R732" t="b">
        <f>liverwort!R2</f>
        <v>0</v>
      </c>
      <c r="T732" t="b">
        <f>liverwort!T2</f>
        <v>1</v>
      </c>
      <c r="U732" t="b">
        <f>liverwort!U2</f>
        <v>0</v>
      </c>
      <c r="X732" t="b">
        <f>liverwort!X2</f>
        <v>0</v>
      </c>
      <c r="Z732" t="str">
        <f>liverwort!Z2</f>
        <v>LW1</v>
      </c>
    </row>
    <row r="733" spans="1:26">
      <c r="A733" t="str">
        <f>liverwort!A3</f>
        <v>liverwort</v>
      </c>
      <c r="B733" t="str">
        <f>liverwort!B3</f>
        <v>Fletcher</v>
      </c>
      <c r="C733">
        <f>liverwort!C3</f>
        <v>2008</v>
      </c>
      <c r="D733" t="str">
        <f>liverwort!D3</f>
        <v>10.1038/ngeo.2007.29</v>
      </c>
      <c r="E733">
        <f>liverwort!E3</f>
        <v>58800</v>
      </c>
      <c r="F733">
        <f>liverwort!F3</f>
        <v>2800</v>
      </c>
      <c r="G733">
        <f>liverwort!G3</f>
        <v>2800</v>
      </c>
      <c r="H733">
        <f>liverwort!H3</f>
        <v>58.8</v>
      </c>
      <c r="I733" s="55">
        <f>liverwort!I3</f>
        <v>2.8</v>
      </c>
      <c r="J733" s="55">
        <f>liverwort!J3</f>
        <v>2.8</v>
      </c>
      <c r="K733">
        <f>liverwort!K3</f>
        <v>683</v>
      </c>
      <c r="L733">
        <f>liverwort!L3</f>
        <v>199</v>
      </c>
      <c r="M733">
        <f>liverwort!M3</f>
        <v>201</v>
      </c>
      <c r="N733" t="b">
        <f>liverwort!N3</f>
        <v>1</v>
      </c>
      <c r="O733" t="b">
        <f>liverwort!O3</f>
        <v>0</v>
      </c>
      <c r="R733" t="b">
        <f>liverwort!R3</f>
        <v>0</v>
      </c>
      <c r="T733" t="b">
        <f>liverwort!T3</f>
        <v>0</v>
      </c>
      <c r="U733" t="b">
        <f>liverwort!U3</f>
        <v>0</v>
      </c>
      <c r="X733" t="b">
        <f>liverwort!X3</f>
        <v>1</v>
      </c>
      <c r="Y733" t="str">
        <f>liverwort!Y3</f>
        <v>Age described in "How was age determined?" column updated to GTS 2012</v>
      </c>
      <c r="Z733" t="str">
        <f>liverwort!Z3</f>
        <v>LW2</v>
      </c>
    </row>
    <row r="734" spans="1:26">
      <c r="A734" t="str">
        <f>liverwort!A4</f>
        <v>liverwort</v>
      </c>
      <c r="B734" t="str">
        <f>liverwort!B4</f>
        <v>Kowalczyk</v>
      </c>
      <c r="C734">
        <f>liverwort!C4</f>
        <v>2018</v>
      </c>
      <c r="D734" t="str">
        <f>liverwort!D4</f>
        <v>10.1029/2018PA003356</v>
      </c>
      <c r="E734">
        <f>liverwort!E4</f>
        <v>63800</v>
      </c>
      <c r="F734">
        <f>liverwort!F4</f>
        <v>200.00000000000284</v>
      </c>
      <c r="G734">
        <f>liverwort!G4</f>
        <v>200.00000000000284</v>
      </c>
      <c r="H734">
        <f>liverwort!H4</f>
        <v>63.8</v>
      </c>
      <c r="I734" s="55">
        <f>liverwort!I4</f>
        <v>0.20000000000000284</v>
      </c>
      <c r="J734" s="55">
        <f>liverwort!J4</f>
        <v>0.20000000000000284</v>
      </c>
      <c r="K734">
        <f>liverwort!K4</f>
        <v>813</v>
      </c>
      <c r="L734">
        <f>liverwort!L4</f>
        <v>592</v>
      </c>
      <c r="M734">
        <f>liverwort!M4</f>
        <v>304</v>
      </c>
      <c r="N734" t="b">
        <f>liverwort!N4</f>
        <v>1</v>
      </c>
      <c r="O734" t="b">
        <f>liverwort!O4</f>
        <v>0</v>
      </c>
      <c r="R734" t="b">
        <f>liverwort!R4</f>
        <v>0</v>
      </c>
      <c r="T734" t="b">
        <f>liverwort!T4</f>
        <v>1</v>
      </c>
      <c r="U734" t="b">
        <f>liverwort!U4</f>
        <v>0</v>
      </c>
      <c r="X734" t="b">
        <f>liverwort!X4</f>
        <v>0</v>
      </c>
      <c r="Z734" t="str">
        <f>liverwort!Z4</f>
        <v>LW3</v>
      </c>
    </row>
    <row r="735" spans="1:26">
      <c r="A735" t="str">
        <f>stomata_Franks!A2</f>
        <v>stomata-franks</v>
      </c>
      <c r="B735" t="str">
        <f>stomata_Franks!B2</f>
        <v>Kowalczyk</v>
      </c>
      <c r="C735">
        <f>stomata_Franks!C2</f>
        <v>2021</v>
      </c>
      <c r="D735" t="str">
        <f>stomata_Franks!D2</f>
        <v>10.1029/2018PA003356</v>
      </c>
      <c r="E735">
        <f>stomata_Franks!E2</f>
        <v>63800</v>
      </c>
      <c r="F735">
        <f>stomata_Franks!F2</f>
        <v>200.00000000000284</v>
      </c>
      <c r="G735">
        <f>stomata_Franks!G2</f>
        <v>200.00000000000284</v>
      </c>
      <c r="H735">
        <f>stomata_Franks!H2</f>
        <v>63.8</v>
      </c>
      <c r="I735" s="55">
        <f>stomata_Franks!I2</f>
        <v>0.20000000000000284</v>
      </c>
      <c r="J735" s="55">
        <f>stomata_Franks!J2</f>
        <v>0.20000000000000284</v>
      </c>
      <c r="K735">
        <f>stomata_Franks!K2</f>
        <v>559.33333333333337</v>
      </c>
      <c r="L735">
        <f>stomata_Franks!L2</f>
        <v>68.674999999999841</v>
      </c>
      <c r="M735">
        <f>stomata_Franks!M2</f>
        <v>59.333333333333371</v>
      </c>
      <c r="N735" t="str">
        <f>stomata_Franks!N2</f>
        <v>N/A</v>
      </c>
      <c r="O735" t="b">
        <f>stomata_Franks!O2</f>
        <v>0</v>
      </c>
      <c r="R735" t="b">
        <f>stomata_Franks!R2</f>
        <v>1</v>
      </c>
      <c r="S735" t="str">
        <f>stomata_Franks!S2</f>
        <v>This is a new CO2 estimate based on combining the published estimates for the three species; the uncertainties span the 2.5 to 97.5 percentiles of the simulations, where the mean of each set of three resamples was first computed</v>
      </c>
      <c r="T735" t="b">
        <f>stomata_Franks!T2</f>
        <v>1</v>
      </c>
      <c r="U735" t="b">
        <f>stomata_Franks!U2</f>
        <v>0</v>
      </c>
      <c r="V735">
        <f>stomata_Franks!V2</f>
        <v>0</v>
      </c>
      <c r="W735">
        <f>stomata_Franks!W2</f>
        <v>0</v>
      </c>
      <c r="X735" t="b">
        <f>stomata_Franks!X2</f>
        <v>0</v>
      </c>
      <c r="Y735">
        <f>stomata_Franks!Y2</f>
        <v>0</v>
      </c>
      <c r="Z735" t="str">
        <f>stomata_Franks!Z2</f>
        <v>SF1</v>
      </c>
    </row>
    <row r="736" spans="1:26">
      <c r="A736" t="str">
        <f>stomata_Franks!A3</f>
        <v>stomata-franks</v>
      </c>
      <c r="B736" t="str">
        <f>stomata_Franks!B3</f>
        <v>Londoño</v>
      </c>
      <c r="C736">
        <f>stomata_Franks!C3</f>
        <v>2018</v>
      </c>
      <c r="D736" t="str">
        <f>stomata_Franks!D3</f>
        <v>10.1002/ajb2.1188</v>
      </c>
      <c r="E736">
        <f>stomata_Franks!E3</f>
        <v>18100</v>
      </c>
      <c r="F736">
        <f>stomata_Franks!F3</f>
        <v>199.99999999999929</v>
      </c>
      <c r="G736">
        <f>stomata_Franks!G3</f>
        <v>200.00000000000284</v>
      </c>
      <c r="H736">
        <f>stomata_Franks!H3</f>
        <v>18.100000000000001</v>
      </c>
      <c r="I736" s="55">
        <f>stomata_Franks!I3</f>
        <v>0.19999999999999929</v>
      </c>
      <c r="J736" s="55">
        <f>stomata_Franks!J3</f>
        <v>0.20000000000000284</v>
      </c>
      <c r="K736">
        <f>stomata_Franks!K3</f>
        <v>827.97065864586966</v>
      </c>
      <c r="L736">
        <f>stomata_Franks!L3</f>
        <v>152.44846703940209</v>
      </c>
      <c r="M736">
        <f>stomata_Franks!M3</f>
        <v>112.18918234543719</v>
      </c>
      <c r="N736" t="str">
        <f>stomata_Franks!N3</f>
        <v>N/A</v>
      </c>
      <c r="O736" t="b">
        <f>stomata_Franks!O3</f>
        <v>0</v>
      </c>
      <c r="R736" t="b">
        <f>stomata_Franks!R3</f>
        <v>0</v>
      </c>
      <c r="S736">
        <f>stomata_Franks!S3</f>
        <v>0</v>
      </c>
      <c r="T736" t="b">
        <f>stomata_Franks!T3</f>
        <v>1</v>
      </c>
      <c r="U736" t="b">
        <f>stomata_Franks!U3</f>
        <v>0</v>
      </c>
      <c r="V736">
        <f>stomata_Franks!V3</f>
        <v>0</v>
      </c>
      <c r="W736">
        <f>stomata_Franks!W3</f>
        <v>0</v>
      </c>
      <c r="X736" t="b">
        <f>stomata_Franks!X3</f>
        <v>1</v>
      </c>
      <c r="Y736" t="str">
        <f>stomata_Franks!Y3</f>
        <v>This is a new CO2 estimate based on combining the published estimates for the five species; the uncertainties span the 2.5 to 97.5 percentiles of the simulations, where the mean of each set of five resamples was first computed</v>
      </c>
      <c r="Z736" t="str">
        <f>stomata_Franks!Z3</f>
        <v>SF2</v>
      </c>
    </row>
    <row r="737" spans="1:26">
      <c r="A737" t="str">
        <f>stomata_Franks!A4</f>
        <v>stomata-franks</v>
      </c>
      <c r="B737" t="str">
        <f>stomata_Franks!B4</f>
        <v>Maxbauer</v>
      </c>
      <c r="C737">
        <f>stomata_Franks!C4</f>
        <v>2014</v>
      </c>
      <c r="D737" t="str">
        <f>stomata_Franks!D4</f>
        <v>10.1130/G36014.1</v>
      </c>
      <c r="E737">
        <f>stomata_Franks!E4</f>
        <v>42900</v>
      </c>
      <c r="F737">
        <f>stomata_Franks!F4</f>
        <v>5000</v>
      </c>
      <c r="G737">
        <f>stomata_Franks!G4</f>
        <v>5100.0000000000018</v>
      </c>
      <c r="H737">
        <f>stomata_Franks!H4</f>
        <v>42.9</v>
      </c>
      <c r="I737" s="55">
        <f>stomata_Franks!I4</f>
        <v>5</v>
      </c>
      <c r="J737" s="55">
        <f>stomata_Franks!J4</f>
        <v>5.1000000000000014</v>
      </c>
      <c r="K737">
        <f>stomata_Franks!K4</f>
        <v>424</v>
      </c>
      <c r="L737">
        <f>stomata_Franks!L4</f>
        <v>99</v>
      </c>
      <c r="M737">
        <f>stomata_Franks!M4</f>
        <v>73</v>
      </c>
      <c r="N737" t="b">
        <f>stomata_Franks!N4</f>
        <v>1</v>
      </c>
      <c r="O737" t="b">
        <f>stomata_Franks!O4</f>
        <v>0</v>
      </c>
      <c r="R737" t="b">
        <f>stomata_Franks!R4</f>
        <v>0</v>
      </c>
      <c r="S737">
        <f>stomata_Franks!S4</f>
        <v>0</v>
      </c>
      <c r="T737" t="b">
        <f>stomata_Franks!T4</f>
        <v>1</v>
      </c>
      <c r="U737" t="b">
        <f>stomata_Franks!U4</f>
        <v>0</v>
      </c>
      <c r="V737">
        <f>stomata_Franks!V4</f>
        <v>0</v>
      </c>
      <c r="W737">
        <f>stomata_Franks!W4</f>
        <v>0</v>
      </c>
      <c r="X737" t="b">
        <f>stomata_Franks!X4</f>
        <v>0</v>
      </c>
      <c r="Y737">
        <f>stomata_Franks!Y4</f>
        <v>0</v>
      </c>
      <c r="Z737" t="str">
        <f>stomata_Franks!Z4</f>
        <v>SF3</v>
      </c>
    </row>
    <row r="738" spans="1:26">
      <c r="A738" t="str">
        <f>stomata_Franks!A5</f>
        <v>stomata-franks</v>
      </c>
      <c r="B738" t="str">
        <f>stomata_Franks!B5</f>
        <v>Milligan</v>
      </c>
      <c r="C738">
        <f>stomata_Franks!C5</f>
        <v>2019</v>
      </c>
      <c r="D738" t="str">
        <f>stomata_Franks!D5</f>
        <v>10.1029/2018GL081215</v>
      </c>
      <c r="E738">
        <f>stomata_Franks!E5</f>
        <v>66042.5</v>
      </c>
      <c r="F738">
        <f>stomata_Franks!F5</f>
        <v>0.50000000000238742</v>
      </c>
      <c r="G738">
        <f>stomata_Franks!G5</f>
        <v>0.50000000000238742</v>
      </c>
      <c r="H738">
        <f>stomata_Franks!H5</f>
        <v>66.042500000000004</v>
      </c>
      <c r="I738" s="55">
        <f>stomata_Franks!I5</f>
        <v>5.0000000000238742E-4</v>
      </c>
      <c r="J738" s="55">
        <f>stomata_Franks!J5</f>
        <v>5.0000000000238742E-4</v>
      </c>
      <c r="K738">
        <f>stomata_Franks!K5</f>
        <v>873</v>
      </c>
      <c r="L738">
        <f>stomata_Franks!L5</f>
        <v>567</v>
      </c>
      <c r="M738">
        <f>stomata_Franks!M5</f>
        <v>320</v>
      </c>
      <c r="N738" t="b">
        <f>stomata_Franks!N5</f>
        <v>1</v>
      </c>
      <c r="O738" t="b">
        <f>stomata_Franks!O5</f>
        <v>0</v>
      </c>
      <c r="R738" t="b">
        <f>stomata_Franks!R5</f>
        <v>0</v>
      </c>
      <c r="S738">
        <f>stomata_Franks!S5</f>
        <v>0</v>
      </c>
      <c r="T738" t="b">
        <f>stomata_Franks!T5</f>
        <v>1</v>
      </c>
      <c r="U738" t="b">
        <f>stomata_Franks!U5</f>
        <v>0</v>
      </c>
      <c r="V738">
        <f>stomata_Franks!V5</f>
        <v>0</v>
      </c>
      <c r="W738">
        <f>stomata_Franks!W5</f>
        <v>0</v>
      </c>
      <c r="X738" t="b">
        <f>stomata_Franks!X5</f>
        <v>0</v>
      </c>
      <c r="Y738">
        <f>stomata_Franks!Y5</f>
        <v>0</v>
      </c>
      <c r="Z738" t="str">
        <f>stomata_Franks!Z5</f>
        <v>SF4</v>
      </c>
    </row>
    <row r="739" spans="1:26">
      <c r="A739" t="str">
        <f>stomata_Franks!A6</f>
        <v>stomata-franks</v>
      </c>
      <c r="B739" t="str">
        <f>stomata_Franks!B6</f>
        <v>Milligan</v>
      </c>
      <c r="C739">
        <f>stomata_Franks!C6</f>
        <v>2019</v>
      </c>
      <c r="D739" t="str">
        <f>stomata_Franks!D6</f>
        <v>10.1029/2018GL081215</v>
      </c>
      <c r="E739">
        <f>stomata_Franks!E6</f>
        <v>65543</v>
      </c>
      <c r="F739">
        <f>stomata_Franks!F6</f>
        <v>500</v>
      </c>
      <c r="G739">
        <f>stomata_Franks!G6</f>
        <v>500</v>
      </c>
      <c r="H739">
        <f>stomata_Franks!H6</f>
        <v>65.543000000000006</v>
      </c>
      <c r="I739" s="55">
        <f>stomata_Franks!I6</f>
        <v>0.5</v>
      </c>
      <c r="J739" s="55">
        <f>stomata_Franks!J6</f>
        <v>0.5</v>
      </c>
      <c r="K739">
        <f>stomata_Franks!K6</f>
        <v>630</v>
      </c>
      <c r="L739">
        <f>stomata_Franks!L6</f>
        <v>551</v>
      </c>
      <c r="M739">
        <f>stomata_Franks!M6</f>
        <v>222</v>
      </c>
      <c r="N739" t="b">
        <f>stomata_Franks!N6</f>
        <v>1</v>
      </c>
      <c r="O739" t="b">
        <f>stomata_Franks!O6</f>
        <v>0</v>
      </c>
      <c r="R739" t="b">
        <f>stomata_Franks!R6</f>
        <v>0</v>
      </c>
      <c r="S739">
        <f>stomata_Franks!S6</f>
        <v>0</v>
      </c>
      <c r="T739" t="b">
        <f>stomata_Franks!T6</f>
        <v>1</v>
      </c>
      <c r="U739" t="b">
        <f>stomata_Franks!U6</f>
        <v>0</v>
      </c>
      <c r="V739">
        <f>stomata_Franks!V6</f>
        <v>0</v>
      </c>
      <c r="W739">
        <f>stomata_Franks!W6</f>
        <v>0</v>
      </c>
      <c r="X739" t="b">
        <f>stomata_Franks!X6</f>
        <v>0</v>
      </c>
      <c r="Y739">
        <f>stomata_Franks!Y6</f>
        <v>0</v>
      </c>
      <c r="Z739" t="str">
        <f>stomata_Franks!Z6</f>
        <v>SF4</v>
      </c>
    </row>
    <row r="740" spans="1:26">
      <c r="A740" t="str">
        <f>stomata_Franks!A7</f>
        <v>stomata-franks</v>
      </c>
      <c r="B740" t="str">
        <f>stomata_Franks!B7</f>
        <v>Milligan</v>
      </c>
      <c r="C740">
        <f>stomata_Franks!C7</f>
        <v>2019</v>
      </c>
      <c r="D740" t="str">
        <f>stomata_Franks!D7</f>
        <v>10.1029/2018GL081215</v>
      </c>
      <c r="E740">
        <f>stomata_Franks!E7</f>
        <v>66543</v>
      </c>
      <c r="F740">
        <f>stomata_Franks!F7</f>
        <v>200.00000000000284</v>
      </c>
      <c r="G740">
        <f>stomata_Franks!G7</f>
        <v>200.00000000000284</v>
      </c>
      <c r="H740">
        <f>stomata_Franks!H7</f>
        <v>66.543000000000006</v>
      </c>
      <c r="I740" s="55">
        <f>stomata_Franks!I7</f>
        <v>0.20000000000000284</v>
      </c>
      <c r="J740" s="55">
        <f>stomata_Franks!J7</f>
        <v>0.20000000000000284</v>
      </c>
      <c r="K740">
        <f>stomata_Franks!K7</f>
        <v>624</v>
      </c>
      <c r="L740">
        <f>stomata_Franks!L7</f>
        <v>258</v>
      </c>
      <c r="M740">
        <f>stomata_Franks!M7</f>
        <v>170</v>
      </c>
      <c r="N740" t="b">
        <f>stomata_Franks!N7</f>
        <v>1</v>
      </c>
      <c r="O740" t="b">
        <f>stomata_Franks!O7</f>
        <v>0</v>
      </c>
      <c r="R740" t="b">
        <f>stomata_Franks!R7</f>
        <v>0</v>
      </c>
      <c r="S740">
        <f>stomata_Franks!S7</f>
        <v>0</v>
      </c>
      <c r="T740" t="b">
        <f>stomata_Franks!T7</f>
        <v>1</v>
      </c>
      <c r="U740" t="b">
        <f>stomata_Franks!U7</f>
        <v>0</v>
      </c>
      <c r="V740">
        <f>stomata_Franks!V7</f>
        <v>0</v>
      </c>
      <c r="W740">
        <f>stomata_Franks!W7</f>
        <v>0</v>
      </c>
      <c r="X740" t="b">
        <f>stomata_Franks!X7</f>
        <v>0</v>
      </c>
      <c r="Y740">
        <f>stomata_Franks!Y7</f>
        <v>0</v>
      </c>
      <c r="Z740" t="str">
        <f>stomata_Franks!Z7</f>
        <v>SF4</v>
      </c>
    </row>
    <row r="741" spans="1:26">
      <c r="A741" t="str">
        <f>stomata_Franks!A8</f>
        <v>stomata-franks</v>
      </c>
      <c r="B741" t="str">
        <f>stomata_Franks!B8</f>
        <v>Tesfamichael</v>
      </c>
      <c r="C741">
        <f>stomata_Franks!C8</f>
        <v>2017</v>
      </c>
      <c r="D741" t="str">
        <f>stomata_Franks!D8</f>
        <v>10.1130/G39048.1</v>
      </c>
      <c r="E741">
        <f>stomata_Franks!E8</f>
        <v>21730</v>
      </c>
      <c r="F741">
        <f>stomata_Franks!F8</f>
        <v>30.000000000001137</v>
      </c>
      <c r="G741">
        <f>stomata_Franks!G8</f>
        <v>30.000000000001137</v>
      </c>
      <c r="H741">
        <f>stomata_Franks!H8</f>
        <v>21.73</v>
      </c>
      <c r="I741" s="55">
        <f>stomata_Franks!I8</f>
        <v>3.0000000000001137E-2</v>
      </c>
      <c r="J741" s="55">
        <f>stomata_Franks!J8</f>
        <v>3.0000000000001137E-2</v>
      </c>
      <c r="K741">
        <f>stomata_Franks!K8</f>
        <v>809</v>
      </c>
      <c r="L741">
        <f>stomata_Franks!L8</f>
        <v>300</v>
      </c>
      <c r="M741">
        <f>stomata_Franks!M8</f>
        <v>168</v>
      </c>
      <c r="N741" t="b">
        <f>stomata_Franks!N8</f>
        <v>1</v>
      </c>
      <c r="O741" t="b">
        <f>stomata_Franks!O8</f>
        <v>0</v>
      </c>
      <c r="R741" t="b">
        <f>stomata_Franks!R8</f>
        <v>0</v>
      </c>
      <c r="S741">
        <f>stomata_Franks!S8</f>
        <v>0</v>
      </c>
      <c r="T741" t="b">
        <f>stomata_Franks!T8</f>
        <v>1</v>
      </c>
      <c r="U741" t="b">
        <f>stomata_Franks!U8</f>
        <v>0</v>
      </c>
      <c r="V741">
        <f>stomata_Franks!V8</f>
        <v>0</v>
      </c>
      <c r="W741">
        <f>stomata_Franks!W8</f>
        <v>0</v>
      </c>
      <c r="X741" t="b">
        <f>stomata_Franks!X8</f>
        <v>0</v>
      </c>
      <c r="Y741">
        <f>stomata_Franks!Y8</f>
        <v>0</v>
      </c>
      <c r="Z741" t="str">
        <f>stomata_Franks!Z8</f>
        <v>SF5</v>
      </c>
    </row>
    <row r="742" spans="1:26">
      <c r="A742" t="str">
        <f>stomata_Franks!A9</f>
        <v>stomata-franks</v>
      </c>
      <c r="B742" t="str">
        <f>stomata_Franks!B9</f>
        <v>Tesfamichael</v>
      </c>
      <c r="C742">
        <f>stomata_Franks!C9</f>
        <v>2017</v>
      </c>
      <c r="D742" t="str">
        <f>stomata_Franks!D9</f>
        <v>10.1130/G39048.1</v>
      </c>
      <c r="E742">
        <f>stomata_Franks!E9</f>
        <v>27230</v>
      </c>
      <c r="F742">
        <f>stomata_Franks!F9</f>
        <v>30.000000000001137</v>
      </c>
      <c r="G742">
        <f>stomata_Franks!G9</f>
        <v>30.000000000001137</v>
      </c>
      <c r="H742">
        <f>stomata_Franks!H9</f>
        <v>27.23</v>
      </c>
      <c r="I742" s="55">
        <f>stomata_Franks!I9</f>
        <v>3.0000000000001137E-2</v>
      </c>
      <c r="J742" s="55">
        <f>stomata_Franks!J9</f>
        <v>3.0000000000001137E-2</v>
      </c>
      <c r="K742">
        <f>stomata_Franks!K9</f>
        <v>384</v>
      </c>
      <c r="L742">
        <f>stomata_Franks!L9</f>
        <v>59</v>
      </c>
      <c r="M742">
        <f>stomata_Franks!M9</f>
        <v>46</v>
      </c>
      <c r="N742" t="b">
        <f>stomata_Franks!N9</f>
        <v>1</v>
      </c>
      <c r="O742" t="b">
        <f>stomata_Franks!O9</f>
        <v>0</v>
      </c>
      <c r="R742" t="b">
        <f>stomata_Franks!R9</f>
        <v>0</v>
      </c>
      <c r="S742">
        <f>stomata_Franks!S9</f>
        <v>0</v>
      </c>
      <c r="T742" t="b">
        <f>stomata_Franks!T9</f>
        <v>1</v>
      </c>
      <c r="U742" t="b">
        <f>stomata_Franks!U9</f>
        <v>0</v>
      </c>
      <c r="V742">
        <f>stomata_Franks!V9</f>
        <v>0</v>
      </c>
      <c r="W742">
        <f>stomata_Franks!W9</f>
        <v>0</v>
      </c>
      <c r="X742" t="b">
        <f>stomata_Franks!X9</f>
        <v>0</v>
      </c>
      <c r="Y742">
        <f>stomata_Franks!Y9</f>
        <v>0</v>
      </c>
      <c r="Z742" t="str">
        <f>stomata_Franks!Z9</f>
        <v>SF5</v>
      </c>
    </row>
    <row r="743" spans="1:26">
      <c r="A743" t="str">
        <f>stomata_Franks!A10</f>
        <v>stomata-franks</v>
      </c>
      <c r="B743" t="str">
        <f>stomata_Franks!B10</f>
        <v>Steinthorsdottir</v>
      </c>
      <c r="C743">
        <f>stomata_Franks!C10</f>
        <v>2021</v>
      </c>
      <c r="D743" t="str">
        <f>stomata_Franks!D10</f>
        <v>10.1029/2020PA003900</v>
      </c>
      <c r="E743">
        <f>stomata_Franks!E10</f>
        <v>15780</v>
      </c>
      <c r="F743">
        <f>stomata_Franks!F10</f>
        <v>38.999999999999702</v>
      </c>
      <c r="G743">
        <f>stomata_Franks!G10</f>
        <v>38.999999999999702</v>
      </c>
      <c r="H743">
        <f>stomata_Franks!H10</f>
        <v>15.78</v>
      </c>
      <c r="I743" s="55">
        <f>stomata_Franks!I10</f>
        <v>3.8999999999999702E-2</v>
      </c>
      <c r="J743" s="55">
        <f>stomata_Franks!J10</f>
        <v>3.8999999999999702E-2</v>
      </c>
      <c r="K743">
        <f>stomata_Franks!K10</f>
        <v>479</v>
      </c>
      <c r="L743">
        <f>stomata_Franks!L10</f>
        <v>237.96839999999997</v>
      </c>
      <c r="M743">
        <f>stomata_Franks!M10</f>
        <v>127.06610000000001</v>
      </c>
      <c r="N743" t="b">
        <f>stomata_Franks!N10</f>
        <v>1</v>
      </c>
      <c r="O743" t="b">
        <f>stomata_Franks!O10</f>
        <v>0</v>
      </c>
      <c r="P743" t="str">
        <f>stomata_Franks!P10</f>
        <v>NA</v>
      </c>
      <c r="Q743" t="b">
        <f>stomata_Franks!Q10</f>
        <v>0</v>
      </c>
      <c r="R743" t="b">
        <f>stomata_Franks!R10</f>
        <v>0</v>
      </c>
      <c r="S743" t="str">
        <f>stomata_Franks!S10</f>
        <v>NA</v>
      </c>
      <c r="T743" t="b">
        <f>stomata_Franks!T10</f>
        <v>0</v>
      </c>
      <c r="U743" t="b">
        <f>stomata_Franks!U10</f>
        <v>0</v>
      </c>
      <c r="V743" t="str">
        <f>stomata_Franks!V10</f>
        <v>NA</v>
      </c>
      <c r="W743">
        <f>stomata_Franks!W10</f>
        <v>0</v>
      </c>
      <c r="X743">
        <f>stomata_Franks!X10</f>
        <v>0</v>
      </c>
      <c r="Y743">
        <f>stomata_Franks!Y10</f>
        <v>0</v>
      </c>
      <c r="Z743" t="str">
        <f>stomata_Franks!Z10</f>
        <v>SF6</v>
      </c>
    </row>
    <row r="744" spans="1:26">
      <c r="A744" t="str">
        <f>stomata_Franks!A11</f>
        <v>stomata-franks</v>
      </c>
      <c r="B744" t="str">
        <f>stomata_Franks!B11</f>
        <v>Steinthorsdottir</v>
      </c>
      <c r="C744">
        <f>stomata_Franks!C11</f>
        <v>2021</v>
      </c>
      <c r="D744" t="str">
        <f>stomata_Franks!D11</f>
        <v>10.1029/2020PA003900</v>
      </c>
      <c r="E744">
        <f>stomata_Franks!E11</f>
        <v>15780</v>
      </c>
      <c r="F744">
        <f>stomata_Franks!F11</f>
        <v>38.999999999999702</v>
      </c>
      <c r="G744">
        <f>stomata_Franks!G11</f>
        <v>38.999999999999702</v>
      </c>
      <c r="H744">
        <f>stomata_Franks!H11</f>
        <v>15.78</v>
      </c>
      <c r="I744" s="55">
        <f>stomata_Franks!I11</f>
        <v>3.8999999999999702E-2</v>
      </c>
      <c r="J744" s="55">
        <f>stomata_Franks!J11</f>
        <v>3.8999999999999702E-2</v>
      </c>
      <c r="K744">
        <f>stomata_Franks!K11</f>
        <v>548</v>
      </c>
      <c r="L744">
        <f>stomata_Franks!L11</f>
        <v>300.16250000000002</v>
      </c>
      <c r="M744">
        <f>stomata_Franks!M11</f>
        <v>225.28089999999997</v>
      </c>
      <c r="N744" t="b">
        <f>stomata_Franks!N11</f>
        <v>1</v>
      </c>
      <c r="O744" t="b">
        <f>stomata_Franks!O11</f>
        <v>0</v>
      </c>
      <c r="P744" t="str">
        <f>stomata_Franks!P11</f>
        <v>NA</v>
      </c>
      <c r="Q744" t="b">
        <f>stomata_Franks!Q11</f>
        <v>0</v>
      </c>
      <c r="R744" t="b">
        <f>stomata_Franks!R11</f>
        <v>0</v>
      </c>
      <c r="S744" t="str">
        <f>stomata_Franks!S11</f>
        <v>NA</v>
      </c>
      <c r="T744" t="b">
        <f>stomata_Franks!T11</f>
        <v>0</v>
      </c>
      <c r="U744" t="b">
        <f>stomata_Franks!U11</f>
        <v>0</v>
      </c>
      <c r="V744" t="str">
        <f>stomata_Franks!V11</f>
        <v>NA</v>
      </c>
      <c r="W744">
        <f>stomata_Franks!W11</f>
        <v>0</v>
      </c>
      <c r="X744">
        <f>stomata_Franks!X11</f>
        <v>0</v>
      </c>
      <c r="Y744">
        <f>stomata_Franks!Y11</f>
        <v>0</v>
      </c>
      <c r="Z744" t="str">
        <f>stomata_Franks!Z11</f>
        <v>SF6</v>
      </c>
    </row>
    <row r="745" spans="1:26">
      <c r="A745" t="str">
        <f>stomata_Franks!A12</f>
        <v>stomata-franks</v>
      </c>
      <c r="B745" t="str">
        <f>stomata_Franks!B12</f>
        <v>Reichgelt</v>
      </c>
      <c r="C745">
        <f>stomata_Franks!C12</f>
        <v>2020</v>
      </c>
      <c r="D745" t="str">
        <f>stomata_Franks!D12</f>
        <v>10.5194/cp-16-1509-2020</v>
      </c>
      <c r="E745">
        <f>stomata_Franks!E12</f>
        <v>22946</v>
      </c>
      <c r="F745">
        <f>stomata_Franks!F12</f>
        <v>1.9999999999988916</v>
      </c>
      <c r="G745">
        <f>stomata_Franks!G12</f>
        <v>7.0000000000014495</v>
      </c>
      <c r="H745">
        <f>stomata_Franks!H12</f>
        <v>22.946000000000002</v>
      </c>
      <c r="I745" s="55">
        <f>stomata_Franks!I12</f>
        <v>1.9999999999988916E-3</v>
      </c>
      <c r="J745" s="55">
        <f>stomata_Franks!J12</f>
        <v>7.0000000000014495E-3</v>
      </c>
      <c r="K745">
        <f>stomata_Franks!K12</f>
        <v>442</v>
      </c>
      <c r="L745">
        <f>stomata_Franks!L12</f>
        <v>2438</v>
      </c>
      <c r="M745">
        <f>stomata_Franks!M12</f>
        <v>220</v>
      </c>
      <c r="N745" t="b">
        <f>stomata_Franks!N12</f>
        <v>0</v>
      </c>
      <c r="O745" t="b">
        <f>stomata_Franks!O12</f>
        <v>0</v>
      </c>
      <c r="P745" t="str">
        <f>stomata_Franks!P12</f>
        <v>NA</v>
      </c>
      <c r="Q745" t="str">
        <f>stomata_Franks!Q12</f>
        <v>NA</v>
      </c>
      <c r="R745" t="b">
        <f>stomata_Franks!R12</f>
        <v>1</v>
      </c>
      <c r="S745" t="str">
        <f>stomata_Franks!S12</f>
        <v>CO2 uncertainties replaced by 95% confidence limits (68% limits are doubled)</v>
      </c>
      <c r="T745" t="b">
        <f>stomata_Franks!T12</f>
        <v>1</v>
      </c>
      <c r="U745" t="b">
        <f>stomata_Franks!U12</f>
        <v>0</v>
      </c>
      <c r="V745" t="str">
        <f>stomata_Franks!V12</f>
        <v>NA</v>
      </c>
      <c r="W745" t="str">
        <f>stomata_Franks!W12</f>
        <v>NA</v>
      </c>
      <c r="X745" t="b">
        <f>stomata_Franks!X12</f>
        <v>0</v>
      </c>
      <c r="Y745" t="str">
        <f>stomata_Franks!Y12</f>
        <v>NA</v>
      </c>
      <c r="Z745" t="str">
        <f>stomata_Franks!Z12</f>
        <v>SF7</v>
      </c>
    </row>
    <row r="746" spans="1:26">
      <c r="A746" t="str">
        <f>stomata_Franks!A13</f>
        <v>stomata-franks</v>
      </c>
      <c r="B746" t="str">
        <f>stomata_Franks!B13</f>
        <v>Reichgelt</v>
      </c>
      <c r="C746">
        <f>stomata_Franks!C13</f>
        <v>2020</v>
      </c>
      <c r="D746" t="str">
        <f>stomata_Franks!D13</f>
        <v>10.5194/cp-16-1509-2020</v>
      </c>
      <c r="E746">
        <f>stomata_Franks!E13</f>
        <v>22968</v>
      </c>
      <c r="F746">
        <f>stomata_Franks!F13</f>
        <v>4.0000000000013358</v>
      </c>
      <c r="G746">
        <f>stomata_Franks!G13</f>
        <v>7.0000000000014495</v>
      </c>
      <c r="H746">
        <f>stomata_Franks!H13</f>
        <v>22.968</v>
      </c>
      <c r="I746" s="55">
        <f>stomata_Franks!I13</f>
        <v>4.0000000000013358E-3</v>
      </c>
      <c r="J746" s="55">
        <f>stomata_Franks!J13</f>
        <v>7.0000000000014495E-3</v>
      </c>
      <c r="K746">
        <f>stomata_Franks!K13</f>
        <v>538</v>
      </c>
      <c r="L746">
        <f>stomata_Franks!L13</f>
        <v>1538</v>
      </c>
      <c r="M746">
        <f>stomata_Franks!M13</f>
        <v>362</v>
      </c>
      <c r="N746" t="b">
        <f>stomata_Franks!N13</f>
        <v>0</v>
      </c>
      <c r="O746" t="b">
        <f>stomata_Franks!O13</f>
        <v>0</v>
      </c>
      <c r="P746" t="str">
        <f>stomata_Franks!P13</f>
        <v>NA</v>
      </c>
      <c r="Q746" t="str">
        <f>stomata_Franks!Q13</f>
        <v>NA</v>
      </c>
      <c r="R746" t="b">
        <f>stomata_Franks!R13</f>
        <v>1</v>
      </c>
      <c r="S746" t="str">
        <f>stomata_Franks!S13</f>
        <v>CO2 uncertainties replaced by 95% confidence limits (68% limits are doubled)</v>
      </c>
      <c r="T746" t="b">
        <f>stomata_Franks!T13</f>
        <v>1</v>
      </c>
      <c r="U746" t="b">
        <f>stomata_Franks!U13</f>
        <v>0</v>
      </c>
      <c r="V746" t="str">
        <f>stomata_Franks!V13</f>
        <v>NA</v>
      </c>
      <c r="W746" t="str">
        <f>stomata_Franks!W13</f>
        <v>NA</v>
      </c>
      <c r="X746" t="b">
        <f>stomata_Franks!X13</f>
        <v>0</v>
      </c>
      <c r="Y746" t="str">
        <f>stomata_Franks!Y13</f>
        <v>NA</v>
      </c>
      <c r="Z746" t="str">
        <f>stomata_Franks!Z13</f>
        <v>SF7</v>
      </c>
    </row>
    <row r="747" spans="1:26">
      <c r="A747" t="str">
        <f>stomata_Franks!A14</f>
        <v>stomata-franks</v>
      </c>
      <c r="B747" t="str">
        <f>stomata_Franks!B14</f>
        <v>Reichgelt</v>
      </c>
      <c r="C747">
        <f>stomata_Franks!C14</f>
        <v>2020</v>
      </c>
      <c r="D747" t="str">
        <f>stomata_Franks!D14</f>
        <v>10.5194/cp-16-1509-2020</v>
      </c>
      <c r="E747">
        <f>stomata_Franks!E14</f>
        <v>22988</v>
      </c>
      <c r="F747">
        <f>stomata_Franks!F14</f>
        <v>4.9999999999990052</v>
      </c>
      <c r="G747">
        <f>stomata_Franks!G14</f>
        <v>15.000000000000568</v>
      </c>
      <c r="H747">
        <f>stomata_Franks!H14</f>
        <v>22.988</v>
      </c>
      <c r="I747" s="55">
        <f>stomata_Franks!I14</f>
        <v>4.9999999999990052E-3</v>
      </c>
      <c r="J747" s="55">
        <f>stomata_Franks!J14</f>
        <v>1.5000000000000568E-2</v>
      </c>
      <c r="K747">
        <f>stomata_Franks!K14</f>
        <v>529</v>
      </c>
      <c r="L747">
        <f>stomata_Franks!L14</f>
        <v>2318</v>
      </c>
      <c r="M747">
        <f>stomata_Franks!M14</f>
        <v>250</v>
      </c>
      <c r="N747" t="b">
        <f>stomata_Franks!N14</f>
        <v>0</v>
      </c>
      <c r="O747" t="b">
        <f>stomata_Franks!O14</f>
        <v>0</v>
      </c>
      <c r="P747" t="str">
        <f>stomata_Franks!P14</f>
        <v>NA</v>
      </c>
      <c r="Q747" t="str">
        <f>stomata_Franks!Q14</f>
        <v>NA</v>
      </c>
      <c r="R747" t="b">
        <f>stomata_Franks!R14</f>
        <v>1</v>
      </c>
      <c r="S747" t="str">
        <f>stomata_Franks!S14</f>
        <v>CO2 uncertainties replaced by 95% confidence limits (68% limits are doubled)</v>
      </c>
      <c r="T747" t="b">
        <f>stomata_Franks!T14</f>
        <v>1</v>
      </c>
      <c r="U747" t="b">
        <f>stomata_Franks!U14</f>
        <v>0</v>
      </c>
      <c r="V747" t="str">
        <f>stomata_Franks!V14</f>
        <v>NA</v>
      </c>
      <c r="W747" t="str">
        <f>stomata_Franks!W14</f>
        <v>NA</v>
      </c>
      <c r="X747" t="b">
        <f>stomata_Franks!X14</f>
        <v>0</v>
      </c>
      <c r="Y747" t="str">
        <f>stomata_Franks!Y14</f>
        <v>NA</v>
      </c>
      <c r="Z747" t="str">
        <f>stomata_Franks!Z14</f>
        <v>SF7</v>
      </c>
    </row>
    <row r="748" spans="1:26">
      <c r="A748" t="str">
        <f>stomata_Franks!A15</f>
        <v>stomata-franks</v>
      </c>
      <c r="B748" t="str">
        <f>stomata_Franks!B15</f>
        <v>Reichgelt</v>
      </c>
      <c r="C748">
        <f>stomata_Franks!C15</f>
        <v>2020</v>
      </c>
      <c r="D748" t="str">
        <f>stomata_Franks!D15</f>
        <v>10.5194/cp-16-1509-2020</v>
      </c>
      <c r="E748">
        <f>stomata_Franks!E15</f>
        <v>23019</v>
      </c>
      <c r="F748">
        <f>stomata_Franks!F15</f>
        <v>12.000000000000455</v>
      </c>
      <c r="G748">
        <f>stomata_Franks!G15</f>
        <v>6.0000000000002274</v>
      </c>
      <c r="H748">
        <f>stomata_Franks!H15</f>
        <v>23.018999999999998</v>
      </c>
      <c r="I748" s="55">
        <f>stomata_Franks!I15</f>
        <v>1.2000000000000455E-2</v>
      </c>
      <c r="J748" s="55">
        <f>stomata_Franks!J15</f>
        <v>6.0000000000002274E-3</v>
      </c>
      <c r="K748">
        <f>stomata_Franks!K15</f>
        <v>444</v>
      </c>
      <c r="L748">
        <f>stomata_Franks!L15</f>
        <v>1146</v>
      </c>
      <c r="M748">
        <f>stomata_Franks!M15</f>
        <v>190</v>
      </c>
      <c r="N748" t="b">
        <f>stomata_Franks!N15</f>
        <v>0</v>
      </c>
      <c r="O748" t="b">
        <f>stomata_Franks!O15</f>
        <v>0</v>
      </c>
      <c r="P748" t="str">
        <f>stomata_Franks!P15</f>
        <v>NA</v>
      </c>
      <c r="Q748" t="str">
        <f>stomata_Franks!Q15</f>
        <v>NA</v>
      </c>
      <c r="R748" t="b">
        <f>stomata_Franks!R15</f>
        <v>1</v>
      </c>
      <c r="S748" t="str">
        <f>stomata_Franks!S15</f>
        <v>CO2 uncertainties replaced by 95% confidence limits (68% limits are doubled)</v>
      </c>
      <c r="T748" t="b">
        <f>stomata_Franks!T15</f>
        <v>1</v>
      </c>
      <c r="U748" t="b">
        <f>stomata_Franks!U15</f>
        <v>0</v>
      </c>
      <c r="V748" t="str">
        <f>stomata_Franks!V15</f>
        <v>NA</v>
      </c>
      <c r="W748" t="str">
        <f>stomata_Franks!W15</f>
        <v>NA</v>
      </c>
      <c r="X748" t="b">
        <f>stomata_Franks!X15</f>
        <v>0</v>
      </c>
      <c r="Y748" t="str">
        <f>stomata_Franks!Y15</f>
        <v>NA</v>
      </c>
      <c r="Z748" t="str">
        <f>stomata_Franks!Z15</f>
        <v>SF7</v>
      </c>
    </row>
    <row r="749" spans="1:26">
      <c r="A749" t="str">
        <f>stomata_Konrad!A2</f>
        <v>stomata-konrad-FOM</v>
      </c>
      <c r="B749" t="str">
        <f>stomata_Konrad!B2</f>
        <v>Erdei</v>
      </c>
      <c r="C749">
        <f>stomata_Konrad!C2</f>
        <v>2012</v>
      </c>
      <c r="D749" t="str">
        <f>stomata_Konrad!D2</f>
        <v>10.3906/yer-1005-30</v>
      </c>
      <c r="E749">
        <f>stomata_Konrad!E2</f>
        <v>29500</v>
      </c>
      <c r="F749">
        <f>stomata_Konrad!F2</f>
        <v>2500</v>
      </c>
      <c r="G749">
        <f>stomata_Konrad!G2</f>
        <v>2500</v>
      </c>
      <c r="H749">
        <f>stomata_Konrad!H2</f>
        <v>29.5</v>
      </c>
      <c r="I749" s="55">
        <f>stomata_Konrad!I2</f>
        <v>2.5</v>
      </c>
      <c r="J749" s="55">
        <f>stomata_Konrad!J2</f>
        <v>2.5</v>
      </c>
      <c r="K749">
        <f>stomata_Konrad!K2</f>
        <v>719</v>
      </c>
      <c r="L749">
        <f>stomata_Konrad!L2</f>
        <v>551</v>
      </c>
      <c r="M749">
        <f>stomata_Konrad!M2</f>
        <v>272</v>
      </c>
      <c r="N749" t="str">
        <f>stomata_Konrad!N2</f>
        <v>NA</v>
      </c>
      <c r="O749" t="b">
        <f>stomata_Konrad!O2</f>
        <v>0</v>
      </c>
      <c r="P749" t="str">
        <f>stomata_Konrad!P2</f>
        <v>NA</v>
      </c>
      <c r="Q749" t="str">
        <f>stomata_Konrad!Q2</f>
        <v>NA</v>
      </c>
      <c r="R749" t="b">
        <f>stomata_Konrad!R2</f>
        <v>1</v>
      </c>
      <c r="S749" t="str">
        <f>stomata_Konrad!S2</f>
        <v>This is a new CO2 estimate based on combining the published estimates for the three species; the uncertainties span the 2.5 to 97.5 percentiles of the simulations, where the mean of each set of three resamples was first computed</v>
      </c>
      <c r="T749" t="b">
        <f>stomata_Konrad!T2</f>
        <v>0</v>
      </c>
      <c r="U749" t="b">
        <f>stomata_Konrad!U2</f>
        <v>0</v>
      </c>
      <c r="V749" t="str">
        <f>stomata_Konrad!V2</f>
        <v>NA</v>
      </c>
      <c r="W749" t="str">
        <f>stomata_Konrad!W2</f>
        <v>NA</v>
      </c>
      <c r="X749" t="b">
        <f>stomata_Konrad!X2</f>
        <v>1</v>
      </c>
      <c r="Y749" t="str">
        <f>stomata_Konrad!Y2</f>
        <v>NA</v>
      </c>
      <c r="Z749" t="str">
        <f>stomata_Konrad!Z2</f>
        <v>SK1</v>
      </c>
    </row>
    <row r="750" spans="1:26">
      <c r="A750" t="str">
        <f>stomata_Konrad!A3</f>
        <v>stomata-konrad-FOM</v>
      </c>
      <c r="B750" t="str">
        <f>stomata_Konrad!B3</f>
        <v>Grein</v>
      </c>
      <c r="C750">
        <f>stomata_Konrad!C3</f>
        <v>2011</v>
      </c>
      <c r="D750" t="str">
        <f>stomata_Konrad!D3</f>
        <v>10.1016/j.palaeo.2011.07.008</v>
      </c>
      <c r="E750">
        <f>stomata_Konrad!E3</f>
        <v>47800</v>
      </c>
      <c r="F750">
        <f>stomata_Konrad!F3</f>
        <v>200.00000000000284</v>
      </c>
      <c r="G750">
        <f>stomata_Konrad!G3</f>
        <v>199.99999999999574</v>
      </c>
      <c r="H750">
        <f>stomata_Konrad!H3</f>
        <v>47.8</v>
      </c>
      <c r="I750" s="55">
        <f>stomata_Konrad!I3</f>
        <v>0.20000000000000284</v>
      </c>
      <c r="J750" s="55">
        <f>stomata_Konrad!J3</f>
        <v>0.19999999999999574</v>
      </c>
      <c r="K750">
        <f>stomata_Konrad!K3</f>
        <v>1148.914155952011</v>
      </c>
      <c r="L750">
        <f>stomata_Konrad!L3</f>
        <v>539.52108025430539</v>
      </c>
      <c r="M750">
        <f>stomata_Konrad!M3</f>
        <v>355.09357787118438</v>
      </c>
      <c r="N750" t="str">
        <f>stomata_Konrad!N3</f>
        <v>N/A</v>
      </c>
      <c r="O750" t="b">
        <f>stomata_Konrad!O3</f>
        <v>0</v>
      </c>
      <c r="R750" t="b">
        <f>stomata_Konrad!R3</f>
        <v>1</v>
      </c>
      <c r="S750" t="str">
        <f>stomata_Konrad!S3</f>
        <v>This is a new CO2 estimate based on combining the published estimates for the three species; the uncertainties span the 2.5 to 97.5 percentiles of the simulations, where the mean of each set of three resamples was first computed</v>
      </c>
      <c r="T750" t="b">
        <f>stomata_Konrad!T3</f>
        <v>1</v>
      </c>
      <c r="U750" t="b">
        <f>stomata_Konrad!U3</f>
        <v>0</v>
      </c>
      <c r="V750">
        <f>stomata_Konrad!V3</f>
        <v>0</v>
      </c>
      <c r="W750">
        <f>stomata_Konrad!W3</f>
        <v>0</v>
      </c>
      <c r="X750" t="b">
        <f>stomata_Konrad!X3</f>
        <v>0</v>
      </c>
      <c r="Y750">
        <f>stomata_Konrad!Y3</f>
        <v>0</v>
      </c>
      <c r="Z750" t="str">
        <f>stomata_Konrad!Z3</f>
        <v>SK2</v>
      </c>
    </row>
    <row r="751" spans="1:26">
      <c r="A751" t="str">
        <f>stomata_Konrad!A4</f>
        <v>stomata-konrad-FOM</v>
      </c>
      <c r="B751" t="str">
        <f>stomata_Konrad!B4</f>
        <v>Kowalczyk</v>
      </c>
      <c r="C751">
        <f>stomata_Konrad!C4</f>
        <v>2018</v>
      </c>
      <c r="D751" t="str">
        <f>stomata_Konrad!D4</f>
        <v>10.1029/2018PA003356</v>
      </c>
      <c r="E751">
        <f>stomata_Konrad!E4</f>
        <v>63800</v>
      </c>
      <c r="F751">
        <f>stomata_Konrad!F4</f>
        <v>200.00000000000284</v>
      </c>
      <c r="G751">
        <f>stomata_Konrad!G4</f>
        <v>200.00000000000284</v>
      </c>
      <c r="H751">
        <f>stomata_Konrad!H4</f>
        <v>63.8</v>
      </c>
      <c r="I751" s="55">
        <f>stomata_Konrad!I4</f>
        <v>0.20000000000000284</v>
      </c>
      <c r="J751" s="55">
        <f>stomata_Konrad!J4</f>
        <v>0.20000000000000284</v>
      </c>
      <c r="K751">
        <f>stomata_Konrad!K4</f>
        <v>745.5</v>
      </c>
      <c r="L751">
        <f>stomata_Konrad!L4</f>
        <v>256.5</v>
      </c>
      <c r="M751">
        <f>stomata_Konrad!M4</f>
        <v>206</v>
      </c>
      <c r="N751" t="str">
        <f>stomata_Konrad!N4</f>
        <v>N/A</v>
      </c>
      <c r="O751" t="b">
        <f>stomata_Konrad!O4</f>
        <v>0</v>
      </c>
      <c r="R751" t="b">
        <f>stomata_Konrad!R4</f>
        <v>1</v>
      </c>
      <c r="S751" t="str">
        <f>stomata_Konrad!S4</f>
        <v>This is a new CO2 estimate based on combining the published estimates for the two species; the uncertainties span the 2.5 to 97.5 percentiles of the simulations, where the mean of each set of two resamples was first computed</v>
      </c>
      <c r="T751" t="b">
        <f>stomata_Konrad!T4</f>
        <v>1</v>
      </c>
      <c r="U751" t="b">
        <f>stomata_Konrad!U4</f>
        <v>0</v>
      </c>
      <c r="V751">
        <f>stomata_Konrad!V4</f>
        <v>0</v>
      </c>
      <c r="W751">
        <f>stomata_Konrad!W4</f>
        <v>0</v>
      </c>
      <c r="X751" t="b">
        <f>stomata_Konrad!X4</f>
        <v>0</v>
      </c>
      <c r="Y751">
        <f>stomata_Konrad!Y4</f>
        <v>0</v>
      </c>
      <c r="Z751" t="str">
        <f>stomata_Konrad!Z4</f>
        <v>SK3</v>
      </c>
    </row>
    <row r="752" spans="1:26">
      <c r="A752" t="str">
        <f>stomata_Konrad!A5</f>
        <v>stomata-konrad-FOM</v>
      </c>
      <c r="B752" t="str">
        <f>stomata_Konrad!B5</f>
        <v>Moraweck</v>
      </c>
      <c r="C752">
        <f>stomata_Konrad!C5</f>
        <v>2019</v>
      </c>
      <c r="D752" t="str">
        <f>stomata_Konrad!D5</f>
        <v>10.1127/palb/2019/0062</v>
      </c>
      <c r="E752">
        <f>stomata_Konrad!E5</f>
        <v>35600</v>
      </c>
      <c r="F752">
        <f>stomata_Konrad!F5</f>
        <v>199.99999999999574</v>
      </c>
      <c r="G752">
        <f>stomata_Konrad!G5</f>
        <v>200.00000000000284</v>
      </c>
      <c r="H752">
        <f>stomata_Konrad!H5</f>
        <v>35.6</v>
      </c>
      <c r="I752" s="55">
        <f>stomata_Konrad!I5</f>
        <v>0.19999999999999574</v>
      </c>
      <c r="J752" s="55">
        <f>stomata_Konrad!J5</f>
        <v>0.20000000000000284</v>
      </c>
      <c r="K752">
        <f>stomata_Konrad!K5</f>
        <v>509.28316252984246</v>
      </c>
      <c r="L752">
        <f>stomata_Konrad!L5</f>
        <v>770.47154996645963</v>
      </c>
      <c r="M752">
        <f>stomata_Konrad!M5</f>
        <v>272.49364896174757</v>
      </c>
      <c r="N752" t="b">
        <f>stomata_Konrad!N5</f>
        <v>0</v>
      </c>
      <c r="O752" t="b">
        <f>stomata_Konrad!O5</f>
        <v>0</v>
      </c>
      <c r="R752" t="b">
        <f>stomata_Konrad!R5</f>
        <v>1</v>
      </c>
      <c r="S752" t="str">
        <f>stomata_Konrad!S5</f>
        <v>Monte Carlo error propagation of Kowalczyk et al. (2018 Paleoceanography &amp; Paleoclimatology 33: 1427-1438; doi:10.1029/2018PA003356) used</v>
      </c>
      <c r="T752" t="b">
        <f>stomata_Konrad!T5</f>
        <v>1</v>
      </c>
      <c r="U752" t="b">
        <f>stomata_Konrad!U5</f>
        <v>0</v>
      </c>
      <c r="V752">
        <f>stomata_Konrad!V5</f>
        <v>0</v>
      </c>
      <c r="W752">
        <f>stomata_Konrad!W5</f>
        <v>0</v>
      </c>
      <c r="X752">
        <f>stomata_Konrad!X5</f>
        <v>0</v>
      </c>
      <c r="Y752">
        <f>stomata_Konrad!Y5</f>
        <v>0</v>
      </c>
      <c r="Z752" t="str">
        <f>stomata_Konrad!Z5</f>
        <v>SK4</v>
      </c>
    </row>
    <row r="753" spans="1:26">
      <c r="A753" t="str">
        <f>stomata_Konrad!A6</f>
        <v>stomata-konrad-FOM</v>
      </c>
      <c r="B753" t="str">
        <f>stomata_Konrad!B6</f>
        <v>Moraweck</v>
      </c>
      <c r="C753">
        <f>stomata_Konrad!C6</f>
        <v>2019</v>
      </c>
      <c r="D753" t="str">
        <f>stomata_Konrad!D6</f>
        <v>10.1127/palb/2019/0062</v>
      </c>
      <c r="E753">
        <f>stomata_Konrad!E6</f>
        <v>35600</v>
      </c>
      <c r="F753">
        <f>stomata_Konrad!F6</f>
        <v>199.99999999999574</v>
      </c>
      <c r="G753">
        <f>stomata_Konrad!G6</f>
        <v>200.00000000000284</v>
      </c>
      <c r="H753">
        <f>stomata_Konrad!H6</f>
        <v>35.6</v>
      </c>
      <c r="I753" s="55">
        <f>stomata_Konrad!I6</f>
        <v>0.19999999999999574</v>
      </c>
      <c r="J753" s="55">
        <f>stomata_Konrad!J6</f>
        <v>0.20000000000000284</v>
      </c>
      <c r="K753">
        <f>stomata_Konrad!K6</f>
        <v>412.02873131975002</v>
      </c>
      <c r="L753">
        <f>stomata_Konrad!L6</f>
        <v>362.18075853844698</v>
      </c>
      <c r="M753">
        <f>stomata_Konrad!M6</f>
        <v>218.86016456988261</v>
      </c>
      <c r="N753" t="b">
        <f>stomata_Konrad!N6</f>
        <v>0</v>
      </c>
      <c r="O753" t="b">
        <f>stomata_Konrad!O6</f>
        <v>0</v>
      </c>
      <c r="R753" t="b">
        <f>stomata_Konrad!R6</f>
        <v>1</v>
      </c>
      <c r="S753" t="str">
        <f>stomata_Konrad!S6</f>
        <v>Monte Carlo error propagation of Kowalczyk et al. (2018 Paleoceanography &amp; Paleoclimatology 33: 1427-1438; doi:10.1029/2018PA003356) used</v>
      </c>
      <c r="T753" t="b">
        <f>stomata_Konrad!T6</f>
        <v>1</v>
      </c>
      <c r="U753" t="b">
        <f>stomata_Konrad!U6</f>
        <v>0</v>
      </c>
      <c r="V753">
        <f>stomata_Konrad!V6</f>
        <v>0</v>
      </c>
      <c r="W753">
        <f>stomata_Konrad!W6</f>
        <v>0</v>
      </c>
      <c r="X753">
        <f>stomata_Konrad!X6</f>
        <v>0</v>
      </c>
      <c r="Y753">
        <f>stomata_Konrad!Y6</f>
        <v>0</v>
      </c>
      <c r="Z753" t="str">
        <f>stomata_Konrad!Z6</f>
        <v>SK4</v>
      </c>
    </row>
    <row r="754" spans="1:26">
      <c r="A754" t="str">
        <f>stomata_Konrad!A7</f>
        <v>stomata-konrad-FOM</v>
      </c>
      <c r="B754" t="str">
        <f>stomata_Konrad!B7</f>
        <v>Moraweck</v>
      </c>
      <c r="C754">
        <f>stomata_Konrad!C7</f>
        <v>2019</v>
      </c>
      <c r="D754" t="str">
        <f>stomata_Konrad!D7</f>
        <v>10.1127/palb/2019/0062</v>
      </c>
      <c r="E754">
        <f>stomata_Konrad!E7</f>
        <v>35900</v>
      </c>
      <c r="F754">
        <f>stomata_Konrad!F7</f>
        <v>1100.0000000000014</v>
      </c>
      <c r="G754">
        <f>stomata_Konrad!G7</f>
        <v>1100.0000000000014</v>
      </c>
      <c r="H754">
        <f>stomata_Konrad!H7</f>
        <v>35.9</v>
      </c>
      <c r="I754" s="55">
        <f>stomata_Konrad!I7</f>
        <v>1.1000000000000014</v>
      </c>
      <c r="J754" s="55">
        <f>stomata_Konrad!J7</f>
        <v>1.1000000000000014</v>
      </c>
      <c r="K754">
        <f>stomata_Konrad!K7</f>
        <v>526.05320630095457</v>
      </c>
      <c r="L754">
        <f>stomata_Konrad!L7</f>
        <v>490.73136781270659</v>
      </c>
      <c r="M754">
        <f>stomata_Konrad!M7</f>
        <v>278.85484757540848</v>
      </c>
      <c r="N754" t="b">
        <f>stomata_Konrad!N7</f>
        <v>0</v>
      </c>
      <c r="O754" t="b">
        <f>stomata_Konrad!O7</f>
        <v>0</v>
      </c>
      <c r="R754" t="b">
        <f>stomata_Konrad!R7</f>
        <v>1</v>
      </c>
      <c r="S754" t="str">
        <f>stomata_Konrad!S7</f>
        <v>Monte Carlo error propagation of Kowalczyk et al. (2018 Paleoceanography &amp; Paleoclimatology 33: 1427-1438; doi:10.1029/2018PA003356) used</v>
      </c>
      <c r="T754" t="b">
        <f>stomata_Konrad!T7</f>
        <v>1</v>
      </c>
      <c r="U754" t="b">
        <f>stomata_Konrad!U7</f>
        <v>0</v>
      </c>
      <c r="V754">
        <f>stomata_Konrad!V7</f>
        <v>0</v>
      </c>
      <c r="W754">
        <f>stomata_Konrad!W7</f>
        <v>0</v>
      </c>
      <c r="X754">
        <f>stomata_Konrad!X7</f>
        <v>0</v>
      </c>
      <c r="Y754">
        <f>stomata_Konrad!Y7</f>
        <v>0</v>
      </c>
      <c r="Z754" t="str">
        <f>stomata_Konrad!Z7</f>
        <v>SK4</v>
      </c>
    </row>
    <row r="755" spans="1:26">
      <c r="A755" t="str">
        <f>stomata_Konrad!A8</f>
        <v>stomata-konrad-FOM</v>
      </c>
      <c r="B755" t="str">
        <f>stomata_Konrad!B8</f>
        <v>Moraweck</v>
      </c>
      <c r="C755">
        <f>stomata_Konrad!C8</f>
        <v>2019</v>
      </c>
      <c r="D755" t="str">
        <f>stomata_Konrad!D8</f>
        <v>10.1127/palb/2019/0062</v>
      </c>
      <c r="E755">
        <f>stomata_Konrad!E8</f>
        <v>36150</v>
      </c>
      <c r="F755">
        <f>stomata_Konrad!F8</f>
        <v>1350.0000000000014</v>
      </c>
      <c r="G755">
        <f>stomata_Konrad!G8</f>
        <v>1350.0000000000014</v>
      </c>
      <c r="H755">
        <f>stomata_Konrad!H8</f>
        <v>36.15</v>
      </c>
      <c r="I755" s="55">
        <f>stomata_Konrad!I8</f>
        <v>1.3500000000000014</v>
      </c>
      <c r="J755" s="55">
        <f>stomata_Konrad!J8</f>
        <v>1.3500000000000014</v>
      </c>
      <c r="K755">
        <f>stomata_Konrad!K8</f>
        <v>479.89364182907798</v>
      </c>
      <c r="L755">
        <f>stomata_Konrad!L8</f>
        <v>318.22669382382151</v>
      </c>
      <c r="M755">
        <f>stomata_Konrad!M8</f>
        <v>209.87968971467444</v>
      </c>
      <c r="N755" t="b">
        <f>stomata_Konrad!N8</f>
        <v>0</v>
      </c>
      <c r="O755" t="b">
        <f>stomata_Konrad!O8</f>
        <v>0</v>
      </c>
      <c r="R755" t="b">
        <f>stomata_Konrad!R8</f>
        <v>1</v>
      </c>
      <c r="S755" t="str">
        <f>stomata_Konrad!S8</f>
        <v>Monte Carlo error propagation of Kowalczyk et al. (2018 Paleoceanography &amp; Paleoclimatology 33: 1427-1438; doi:10.1029/2018PA003356) used</v>
      </c>
      <c r="T755" t="b">
        <f>stomata_Konrad!T8</f>
        <v>1</v>
      </c>
      <c r="U755" t="b">
        <f>stomata_Konrad!U8</f>
        <v>0</v>
      </c>
      <c r="V755">
        <f>stomata_Konrad!V8</f>
        <v>0</v>
      </c>
      <c r="W755">
        <f>stomata_Konrad!W8</f>
        <v>0</v>
      </c>
      <c r="X755">
        <f>stomata_Konrad!X8</f>
        <v>0</v>
      </c>
      <c r="Y755">
        <f>stomata_Konrad!Y8</f>
        <v>0</v>
      </c>
      <c r="Z755" t="str">
        <f>stomata_Konrad!Z8</f>
        <v>SK4</v>
      </c>
    </row>
    <row r="756" spans="1:26">
      <c r="A756" t="str">
        <f>stomata_Konrad!A9</f>
        <v>stomata-konrad-FOM</v>
      </c>
      <c r="B756" t="str">
        <f>stomata_Konrad!B9</f>
        <v>Moraweck</v>
      </c>
      <c r="C756">
        <f>stomata_Konrad!C9</f>
        <v>2019</v>
      </c>
      <c r="D756" t="str">
        <f>stomata_Konrad!D9</f>
        <v>10.1127/palb/2019/0062</v>
      </c>
      <c r="E756">
        <f>stomata_Konrad!E9</f>
        <v>36550</v>
      </c>
      <c r="F756">
        <f>stomata_Konrad!F9</f>
        <v>150.00000000000568</v>
      </c>
      <c r="G756">
        <f>stomata_Konrad!G9</f>
        <v>149.99999999999858</v>
      </c>
      <c r="H756">
        <f>stomata_Konrad!H9</f>
        <v>36.549999999999997</v>
      </c>
      <c r="I756" s="55">
        <f>stomata_Konrad!I9</f>
        <v>0.15000000000000568</v>
      </c>
      <c r="J756" s="55">
        <f>stomata_Konrad!J9</f>
        <v>0.14999999999999858</v>
      </c>
      <c r="K756">
        <f>stomata_Konrad!K9</f>
        <v>373.14807573410553</v>
      </c>
      <c r="L756">
        <f>stomata_Konrad!L9</f>
        <v>415.32293396818727</v>
      </c>
      <c r="M756">
        <f>stomata_Konrad!M9</f>
        <v>214.22347083639116</v>
      </c>
      <c r="N756" t="b">
        <f>stomata_Konrad!N9</f>
        <v>0</v>
      </c>
      <c r="O756" t="b">
        <f>stomata_Konrad!O9</f>
        <v>0</v>
      </c>
      <c r="R756" t="b">
        <f>stomata_Konrad!R9</f>
        <v>1</v>
      </c>
      <c r="S756" t="str">
        <f>stomata_Konrad!S9</f>
        <v>Monte Carlo error propagation of Kowalczyk et al. (2018 Paleoceanography &amp; Paleoclimatology 33: 1427-1438; doi:10.1029/2018PA003356) used</v>
      </c>
      <c r="T756" t="b">
        <f>stomata_Konrad!T9</f>
        <v>1</v>
      </c>
      <c r="U756" t="b">
        <f>stomata_Konrad!U9</f>
        <v>0</v>
      </c>
      <c r="V756">
        <f>stomata_Konrad!V9</f>
        <v>0</v>
      </c>
      <c r="W756">
        <f>stomata_Konrad!W9</f>
        <v>0</v>
      </c>
      <c r="X756">
        <f>stomata_Konrad!X9</f>
        <v>0</v>
      </c>
      <c r="Y756">
        <f>stomata_Konrad!Y9</f>
        <v>0</v>
      </c>
      <c r="Z756" t="str">
        <f>stomata_Konrad!Z9</f>
        <v>SK4</v>
      </c>
    </row>
    <row r="757" spans="1:26">
      <c r="A757" t="str">
        <f>stomata_Konrad!A10</f>
        <v>stomata-konrad-FOM</v>
      </c>
      <c r="B757" t="str">
        <f>stomata_Konrad!B10</f>
        <v>Moraweck</v>
      </c>
      <c r="C757">
        <f>stomata_Konrad!C10</f>
        <v>2019</v>
      </c>
      <c r="D757" t="str">
        <f>stomata_Konrad!D10</f>
        <v>10.1127/palb/2019/0062</v>
      </c>
      <c r="E757">
        <f>stomata_Konrad!E10</f>
        <v>38250</v>
      </c>
      <c r="F757">
        <f>stomata_Konrad!F10</f>
        <v>250</v>
      </c>
      <c r="G757">
        <f>stomata_Konrad!G10</f>
        <v>250</v>
      </c>
      <c r="H757">
        <f>stomata_Konrad!H10</f>
        <v>38.25</v>
      </c>
      <c r="I757" s="55">
        <f>stomata_Konrad!I10</f>
        <v>0.25</v>
      </c>
      <c r="J757" s="55">
        <f>stomata_Konrad!J10</f>
        <v>0.25</v>
      </c>
      <c r="K757">
        <f>stomata_Konrad!K10</f>
        <v>610.626021351904</v>
      </c>
      <c r="L757">
        <f>stomata_Konrad!L10</f>
        <v>508.88100322113178</v>
      </c>
      <c r="M757">
        <f>stomata_Konrad!M10</f>
        <v>278.66083172395719</v>
      </c>
      <c r="N757" t="b">
        <f>stomata_Konrad!N10</f>
        <v>0</v>
      </c>
      <c r="O757" t="b">
        <f>stomata_Konrad!O10</f>
        <v>0</v>
      </c>
      <c r="R757" t="b">
        <f>stomata_Konrad!R10</f>
        <v>1</v>
      </c>
      <c r="S757" t="str">
        <f>stomata_Konrad!S10</f>
        <v>Monte Carlo error propagation of Kowalczyk et al. (2018 Paleoceanography &amp; Paleoclimatology 33: 1427-1438; doi:10.1029/2018PA003356) used</v>
      </c>
      <c r="T757" t="b">
        <f>stomata_Konrad!T10</f>
        <v>1</v>
      </c>
      <c r="U757" t="b">
        <f>stomata_Konrad!U10</f>
        <v>0</v>
      </c>
      <c r="V757">
        <f>stomata_Konrad!V10</f>
        <v>0</v>
      </c>
      <c r="W757">
        <f>stomata_Konrad!W10</f>
        <v>0</v>
      </c>
      <c r="X757">
        <f>stomata_Konrad!X10</f>
        <v>0</v>
      </c>
      <c r="Y757">
        <f>stomata_Konrad!Y10</f>
        <v>0</v>
      </c>
      <c r="Z757" t="str">
        <f>stomata_Konrad!Z10</f>
        <v>SK4</v>
      </c>
    </row>
    <row r="758" spans="1:26">
      <c r="A758" t="str">
        <f>stomata_Konrad!A11</f>
        <v>stomata-konrad-FOM</v>
      </c>
      <c r="B758" t="str">
        <f>stomata_Konrad!B11</f>
        <v>Moraweck</v>
      </c>
      <c r="C758">
        <f>stomata_Konrad!C11</f>
        <v>2019</v>
      </c>
      <c r="D758" t="str">
        <f>stomata_Konrad!D11</f>
        <v>10.1127/palb/2019/0062</v>
      </c>
      <c r="E758">
        <f>stomata_Konrad!E11</f>
        <v>38250</v>
      </c>
      <c r="F758">
        <f>stomata_Konrad!F11</f>
        <v>250</v>
      </c>
      <c r="G758">
        <f>stomata_Konrad!G11</f>
        <v>250</v>
      </c>
      <c r="H758">
        <f>stomata_Konrad!H11</f>
        <v>38.25</v>
      </c>
      <c r="I758" s="55">
        <f>stomata_Konrad!I11</f>
        <v>0.25</v>
      </c>
      <c r="J758" s="55">
        <f>stomata_Konrad!J11</f>
        <v>0.25</v>
      </c>
      <c r="K758">
        <f>stomata_Konrad!K11</f>
        <v>422.76665641225702</v>
      </c>
      <c r="L758">
        <f>stomata_Konrad!L11</f>
        <v>351.21056405443403</v>
      </c>
      <c r="M758">
        <f>stomata_Konrad!M11</f>
        <v>217.65855051567448</v>
      </c>
      <c r="N758" t="b">
        <f>stomata_Konrad!N11</f>
        <v>0</v>
      </c>
      <c r="O758" t="b">
        <f>stomata_Konrad!O11</f>
        <v>0</v>
      </c>
      <c r="R758" t="b">
        <f>stomata_Konrad!R11</f>
        <v>1</v>
      </c>
      <c r="S758" t="str">
        <f>stomata_Konrad!S11</f>
        <v>Monte Carlo error propagation of Kowalczyk et al. (2018 Paleoceanography &amp; Paleoclimatology 33: 1427-1438; doi:10.1029/2018PA003356) used</v>
      </c>
      <c r="T758" t="b">
        <f>stomata_Konrad!T11</f>
        <v>1</v>
      </c>
      <c r="U758" t="b">
        <f>stomata_Konrad!U11</f>
        <v>0</v>
      </c>
      <c r="V758">
        <f>stomata_Konrad!V11</f>
        <v>0</v>
      </c>
      <c r="W758">
        <f>stomata_Konrad!W11</f>
        <v>0</v>
      </c>
      <c r="X758">
        <f>stomata_Konrad!X11</f>
        <v>0</v>
      </c>
      <c r="Y758">
        <f>stomata_Konrad!Y11</f>
        <v>0</v>
      </c>
      <c r="Z758" t="str">
        <f>stomata_Konrad!Z11</f>
        <v>SK4</v>
      </c>
    </row>
    <row r="759" spans="1:26">
      <c r="A759" t="str">
        <f>stomata_Konrad!A12</f>
        <v>stomata-konrad-FOM</v>
      </c>
      <c r="B759" t="str">
        <f>stomata_Konrad!B12</f>
        <v>Moraweck</v>
      </c>
      <c r="C759">
        <f>stomata_Konrad!C12</f>
        <v>2019</v>
      </c>
      <c r="D759" t="str">
        <f>stomata_Konrad!D12</f>
        <v>10.1127/palb/2019/0062</v>
      </c>
      <c r="E759">
        <f>stomata_Konrad!E12</f>
        <v>23750</v>
      </c>
      <c r="F759">
        <f>stomata_Konrad!F12</f>
        <v>750</v>
      </c>
      <c r="G759">
        <f>stomata_Konrad!G12</f>
        <v>750</v>
      </c>
      <c r="H759">
        <f>stomata_Konrad!H12</f>
        <v>23.75</v>
      </c>
      <c r="I759" s="55">
        <f>stomata_Konrad!I12</f>
        <v>0.75</v>
      </c>
      <c r="J759" s="55">
        <f>stomata_Konrad!J12</f>
        <v>0.75</v>
      </c>
      <c r="K759">
        <f>stomata_Konrad!K12</f>
        <v>619</v>
      </c>
      <c r="L759">
        <f>stomata_Konrad!L12</f>
        <v>612</v>
      </c>
      <c r="M759">
        <f>stomata_Konrad!M12</f>
        <v>333</v>
      </c>
      <c r="N759" t="b">
        <f>stomata_Konrad!N12</f>
        <v>0</v>
      </c>
      <c r="O759" t="b">
        <f>stomata_Konrad!O12</f>
        <v>0</v>
      </c>
      <c r="R759" t="b">
        <f>stomata_Konrad!R12</f>
        <v>1</v>
      </c>
      <c r="S759" t="str">
        <f>stomata_Konrad!S12</f>
        <v>Monte Carlo error propagation of Kowalczyk et al. (2018 Paleoceanography &amp; Paleoclimatology 33: 1427-1438; doi:10.1029/2018PA003356) used</v>
      </c>
      <c r="T759" t="b">
        <f>stomata_Konrad!T12</f>
        <v>1</v>
      </c>
      <c r="U759" t="b">
        <f>stomata_Konrad!U12</f>
        <v>0</v>
      </c>
      <c r="V759">
        <f>stomata_Konrad!V12</f>
        <v>0</v>
      </c>
      <c r="W759">
        <f>stomata_Konrad!W12</f>
        <v>0</v>
      </c>
      <c r="X759">
        <f>stomata_Konrad!X12</f>
        <v>0</v>
      </c>
      <c r="Y759">
        <f>stomata_Konrad!Y12</f>
        <v>0</v>
      </c>
      <c r="Z759" t="str">
        <f>stomata_Konrad!Z12</f>
        <v>SK4</v>
      </c>
    </row>
    <row r="760" spans="1:26">
      <c r="A760" t="str">
        <f>stomata_Konrad!A13</f>
        <v>stomata-konrad-FOM</v>
      </c>
      <c r="B760" t="str">
        <f>stomata_Konrad!B13</f>
        <v>Moraweck</v>
      </c>
      <c r="C760">
        <f>stomata_Konrad!C13</f>
        <v>2019</v>
      </c>
      <c r="D760" t="str">
        <f>stomata_Konrad!D13</f>
        <v>10.1127/palb/2019/0062</v>
      </c>
      <c r="E760">
        <f>stomata_Konrad!E13</f>
        <v>25000</v>
      </c>
      <c r="F760">
        <f>stomata_Konrad!F13</f>
        <v>500</v>
      </c>
      <c r="G760">
        <f>stomata_Konrad!G13</f>
        <v>500</v>
      </c>
      <c r="H760">
        <f>stomata_Konrad!H13</f>
        <v>25</v>
      </c>
      <c r="I760" s="55">
        <f>stomata_Konrad!I13</f>
        <v>0.5</v>
      </c>
      <c r="J760" s="55">
        <f>stomata_Konrad!J13</f>
        <v>0.5</v>
      </c>
      <c r="K760">
        <f>stomata_Konrad!K13</f>
        <v>443.60837019938651</v>
      </c>
      <c r="L760">
        <f>stomata_Konrad!L13</f>
        <v>445.64148318223033</v>
      </c>
      <c r="M760">
        <f>stomata_Konrad!M13</f>
        <v>236.93290217685342</v>
      </c>
      <c r="N760" t="b">
        <f>stomata_Konrad!N13</f>
        <v>0</v>
      </c>
      <c r="O760" t="b">
        <f>stomata_Konrad!O13</f>
        <v>0</v>
      </c>
      <c r="R760" t="b">
        <f>stomata_Konrad!R13</f>
        <v>1</v>
      </c>
      <c r="S760" t="str">
        <f>stomata_Konrad!S13</f>
        <v>Monte Carlo error propagation of Kowalczyk et al. (2018 Paleoceanography &amp; Paleoclimatology 33: 1427-1438; doi:10.1029/2018PA003356) used</v>
      </c>
      <c r="T760" t="b">
        <f>stomata_Konrad!T13</f>
        <v>1</v>
      </c>
      <c r="U760" t="b">
        <f>stomata_Konrad!U13</f>
        <v>0</v>
      </c>
      <c r="V760">
        <f>stomata_Konrad!V13</f>
        <v>0</v>
      </c>
      <c r="W760">
        <f>stomata_Konrad!W13</f>
        <v>0</v>
      </c>
      <c r="X760">
        <f>stomata_Konrad!X13</f>
        <v>0</v>
      </c>
      <c r="Y760">
        <f>stomata_Konrad!Y13</f>
        <v>0</v>
      </c>
      <c r="Z760" t="str">
        <f>stomata_Konrad!Z13</f>
        <v>SK4</v>
      </c>
    </row>
    <row r="761" spans="1:26">
      <c r="A761" t="str">
        <f>stomata_Konrad!A14</f>
        <v>stomata-konrad-FOM</v>
      </c>
      <c r="B761" t="str">
        <f>stomata_Konrad!B14</f>
        <v>Moraweck</v>
      </c>
      <c r="C761">
        <f>stomata_Konrad!C14</f>
        <v>2019</v>
      </c>
      <c r="D761" t="str">
        <f>stomata_Konrad!D14</f>
        <v>10.1127/palb/2019/0062</v>
      </c>
      <c r="E761">
        <f>stomata_Konrad!E14</f>
        <v>25000</v>
      </c>
      <c r="F761">
        <f>stomata_Konrad!F14</f>
        <v>500</v>
      </c>
      <c r="G761">
        <f>stomata_Konrad!G14</f>
        <v>500</v>
      </c>
      <c r="H761">
        <f>stomata_Konrad!H14</f>
        <v>25</v>
      </c>
      <c r="I761" s="55">
        <f>stomata_Konrad!I14</f>
        <v>0.5</v>
      </c>
      <c r="J761" s="55">
        <f>stomata_Konrad!J14</f>
        <v>0.5</v>
      </c>
      <c r="K761">
        <f>stomata_Konrad!K14</f>
        <v>489.16755712918098</v>
      </c>
      <c r="L761">
        <f>stomata_Konrad!L14</f>
        <v>499.58876798208223</v>
      </c>
      <c r="M761">
        <f>stomata_Konrad!M14</f>
        <v>253.94117420966052</v>
      </c>
      <c r="N761" t="b">
        <f>stomata_Konrad!N14</f>
        <v>0</v>
      </c>
      <c r="O761" t="b">
        <f>stomata_Konrad!O14</f>
        <v>0</v>
      </c>
      <c r="R761" t="b">
        <f>stomata_Konrad!R14</f>
        <v>1</v>
      </c>
      <c r="S761" t="str">
        <f>stomata_Konrad!S14</f>
        <v>Monte Carlo error propagation of Kowalczyk et al. (2018 Paleoceanography &amp; Paleoclimatology 33: 1427-1438; doi:10.1029/2018PA003356) used</v>
      </c>
      <c r="T761" t="b">
        <f>stomata_Konrad!T14</f>
        <v>1</v>
      </c>
      <c r="U761" t="b">
        <f>stomata_Konrad!U14</f>
        <v>0</v>
      </c>
      <c r="V761">
        <f>stomata_Konrad!V14</f>
        <v>0</v>
      </c>
      <c r="W761">
        <f>stomata_Konrad!W14</f>
        <v>0</v>
      </c>
      <c r="X761">
        <f>stomata_Konrad!X14</f>
        <v>0</v>
      </c>
      <c r="Y761">
        <f>stomata_Konrad!Y14</f>
        <v>0</v>
      </c>
      <c r="Z761" t="str">
        <f>stomata_Konrad!Z14</f>
        <v>SK4</v>
      </c>
    </row>
    <row r="762" spans="1:26">
      <c r="A762" t="str">
        <f>stomata_Konrad!A15</f>
        <v>stomata-konrad-FOM</v>
      </c>
      <c r="B762" t="str">
        <f>stomata_Konrad!B15</f>
        <v>Moraweck</v>
      </c>
      <c r="C762">
        <f>stomata_Konrad!C15</f>
        <v>2019</v>
      </c>
      <c r="D762" t="str">
        <f>stomata_Konrad!D15</f>
        <v>10.1127/palb/2019/0062</v>
      </c>
      <c r="E762">
        <f>stomata_Konrad!E15</f>
        <v>30450</v>
      </c>
      <c r="F762">
        <f>stomata_Konrad!F15</f>
        <v>550.00000000000068</v>
      </c>
      <c r="G762">
        <f>stomata_Konrad!G15</f>
        <v>550.00000000000068</v>
      </c>
      <c r="H762">
        <f>stomata_Konrad!H15</f>
        <v>30.45</v>
      </c>
      <c r="I762" s="55">
        <f>stomata_Konrad!I15</f>
        <v>0.55000000000000071</v>
      </c>
      <c r="J762" s="55">
        <f>stomata_Konrad!J15</f>
        <v>0.55000000000000071</v>
      </c>
      <c r="K762">
        <f>stomata_Konrad!K15</f>
        <v>564.23573984259997</v>
      </c>
      <c r="L762">
        <f>stomata_Konrad!L15</f>
        <v>422.55746394089181</v>
      </c>
      <c r="M762">
        <f>stomata_Konrad!M15</f>
        <v>258.79803268145025</v>
      </c>
      <c r="N762" t="b">
        <f>stomata_Konrad!N15</f>
        <v>0</v>
      </c>
      <c r="O762" t="b">
        <f>stomata_Konrad!O15</f>
        <v>0</v>
      </c>
      <c r="R762" t="b">
        <f>stomata_Konrad!R15</f>
        <v>1</v>
      </c>
      <c r="S762" t="str">
        <f>stomata_Konrad!S15</f>
        <v>Monte Carlo error propagation of Kowalczyk et al. (2018 Paleoceanography &amp; Paleoclimatology 33: 1427-1438; doi:10.1029/2018PA003356) used</v>
      </c>
      <c r="T762" t="b">
        <f>stomata_Konrad!T15</f>
        <v>1</v>
      </c>
      <c r="U762" t="b">
        <f>stomata_Konrad!U15</f>
        <v>0</v>
      </c>
      <c r="V762">
        <f>stomata_Konrad!V15</f>
        <v>0</v>
      </c>
      <c r="W762">
        <f>stomata_Konrad!W15</f>
        <v>0</v>
      </c>
      <c r="X762">
        <f>stomata_Konrad!X15</f>
        <v>0</v>
      </c>
      <c r="Y762">
        <f>stomata_Konrad!Y15</f>
        <v>0</v>
      </c>
      <c r="Z762" t="str">
        <f>stomata_Konrad!Z15</f>
        <v>SK4</v>
      </c>
    </row>
    <row r="763" spans="1:26">
      <c r="A763" t="str">
        <f>stomata_Konrad!A16</f>
        <v>stomata-konrad-FOM</v>
      </c>
      <c r="B763" t="str">
        <f>stomata_Konrad!B16</f>
        <v>Moraweck</v>
      </c>
      <c r="C763">
        <f>stomata_Konrad!C16</f>
        <v>2019</v>
      </c>
      <c r="D763" t="str">
        <f>stomata_Konrad!D16</f>
        <v>10.1127/palb/2019/0062</v>
      </c>
      <c r="E763">
        <f>stomata_Konrad!E16</f>
        <v>30700</v>
      </c>
      <c r="F763">
        <f>stomata_Konrad!F16</f>
        <v>699.99999999999932</v>
      </c>
      <c r="G763">
        <f>stomata_Konrad!G16</f>
        <v>699.99999999999932</v>
      </c>
      <c r="H763">
        <f>stomata_Konrad!H16</f>
        <v>30.7</v>
      </c>
      <c r="I763" s="55">
        <f>stomata_Konrad!I16</f>
        <v>0.69999999999999929</v>
      </c>
      <c r="J763" s="55">
        <f>stomata_Konrad!J16</f>
        <v>0.69999999999999929</v>
      </c>
      <c r="K763">
        <f>stomata_Konrad!K16</f>
        <v>303.72948495356098</v>
      </c>
      <c r="L763">
        <f>stomata_Konrad!L16</f>
        <v>427.79158440256498</v>
      </c>
      <c r="M763">
        <f>stomata_Konrad!M16</f>
        <v>202.10862610575299</v>
      </c>
      <c r="N763" t="b">
        <f>stomata_Konrad!N16</f>
        <v>0</v>
      </c>
      <c r="O763" t="b">
        <f>stomata_Konrad!O16</f>
        <v>0</v>
      </c>
      <c r="R763" t="b">
        <f>stomata_Konrad!R16</f>
        <v>1</v>
      </c>
      <c r="S763" t="str">
        <f>stomata_Konrad!S16</f>
        <v>Monte Carlo error propagation of Kowalczyk et al. (2018 Paleoceanography &amp; Paleoclimatology 33: 1427-1438; doi:10.1029/2018PA003356) used</v>
      </c>
      <c r="T763" t="b">
        <f>stomata_Konrad!T16</f>
        <v>1</v>
      </c>
      <c r="U763" t="b">
        <f>stomata_Konrad!U16</f>
        <v>0</v>
      </c>
      <c r="V763">
        <f>stomata_Konrad!V16</f>
        <v>0</v>
      </c>
      <c r="W763">
        <f>stomata_Konrad!W16</f>
        <v>0</v>
      </c>
      <c r="X763">
        <f>stomata_Konrad!X16</f>
        <v>0</v>
      </c>
      <c r="Y763">
        <f>stomata_Konrad!Y16</f>
        <v>0</v>
      </c>
      <c r="Z763" t="str">
        <f>stomata_Konrad!Z16</f>
        <v>SK4</v>
      </c>
    </row>
    <row r="764" spans="1:26">
      <c r="A764" t="str">
        <f>stomata_Konrad!A17</f>
        <v>stomata-konrad-FOM</v>
      </c>
      <c r="B764" t="str">
        <f>stomata_Konrad!B17</f>
        <v>Moraweck</v>
      </c>
      <c r="C764">
        <f>stomata_Konrad!C17</f>
        <v>2019</v>
      </c>
      <c r="D764" t="str">
        <f>stomata_Konrad!D17</f>
        <v>10.1127/palb/2019/0062</v>
      </c>
      <c r="E764">
        <f>stomata_Konrad!E17</f>
        <v>31450</v>
      </c>
      <c r="F764">
        <f>stomata_Konrad!F17</f>
        <v>949.99999999999932</v>
      </c>
      <c r="G764">
        <f>stomata_Konrad!G17</f>
        <v>949.99999999999932</v>
      </c>
      <c r="H764">
        <f>stomata_Konrad!H17</f>
        <v>31.45</v>
      </c>
      <c r="I764" s="55">
        <f>stomata_Konrad!I17</f>
        <v>0.94999999999999929</v>
      </c>
      <c r="J764" s="55">
        <f>stomata_Konrad!J17</f>
        <v>0.94999999999999929</v>
      </c>
      <c r="K764">
        <f>stomata_Konrad!K17</f>
        <v>465.10247239019799</v>
      </c>
      <c r="L764">
        <f>stomata_Konrad!L17</f>
        <v>430.57855208335644</v>
      </c>
      <c r="M764">
        <f>stomata_Konrad!M17</f>
        <v>246.18552665985226</v>
      </c>
      <c r="N764" t="b">
        <f>stomata_Konrad!N17</f>
        <v>0</v>
      </c>
      <c r="O764" t="b">
        <f>stomata_Konrad!O17</f>
        <v>0</v>
      </c>
      <c r="R764" t="b">
        <f>stomata_Konrad!R17</f>
        <v>1</v>
      </c>
      <c r="S764" t="str">
        <f>stomata_Konrad!S17</f>
        <v>Monte Carlo error propagation of Kowalczyk et al. (2018 Paleoceanography &amp; Paleoclimatology 33: 1427-1438; doi:10.1029/2018PA003356) used</v>
      </c>
      <c r="T764" t="b">
        <f>stomata_Konrad!T17</f>
        <v>1</v>
      </c>
      <c r="U764" t="b">
        <f>stomata_Konrad!U17</f>
        <v>0</v>
      </c>
      <c r="V764">
        <f>stomata_Konrad!V17</f>
        <v>0</v>
      </c>
      <c r="W764">
        <f>stomata_Konrad!W17</f>
        <v>0</v>
      </c>
      <c r="X764">
        <f>stomata_Konrad!X17</f>
        <v>0</v>
      </c>
      <c r="Y764">
        <f>stomata_Konrad!Y17</f>
        <v>0</v>
      </c>
      <c r="Z764" t="str">
        <f>stomata_Konrad!Z17</f>
        <v>SK4</v>
      </c>
    </row>
    <row r="765" spans="1:26">
      <c r="A765" t="str">
        <f>stomata_Konrad!A18</f>
        <v>stomata-konrad-FOM</v>
      </c>
      <c r="B765" t="str">
        <f>stomata_Konrad!B18</f>
        <v>Moraweck</v>
      </c>
      <c r="C765">
        <f>stomata_Konrad!C18</f>
        <v>2019</v>
      </c>
      <c r="D765" t="str">
        <f>stomata_Konrad!D18</f>
        <v>10.1127/palb/2019/0062</v>
      </c>
      <c r="E765">
        <f>stomata_Konrad!E18</f>
        <v>33450</v>
      </c>
      <c r="F765">
        <f>stomata_Konrad!F18</f>
        <v>449.99999999999574</v>
      </c>
      <c r="G765">
        <f>stomata_Konrad!G18</f>
        <v>450.00000000000284</v>
      </c>
      <c r="H765">
        <f>stomata_Konrad!H18</f>
        <v>33.450000000000003</v>
      </c>
      <c r="I765" s="55">
        <f>stomata_Konrad!I18</f>
        <v>0.44999999999999574</v>
      </c>
      <c r="J765" s="55">
        <f>stomata_Konrad!J18</f>
        <v>0.45000000000000284</v>
      </c>
      <c r="K765">
        <f>stomata_Konrad!K18</f>
        <v>368.335277717537</v>
      </c>
      <c r="L765">
        <f>stomata_Konrad!L18</f>
        <v>410.38097855269075</v>
      </c>
      <c r="M765">
        <f>stomata_Konrad!M18</f>
        <v>232.03107903496161</v>
      </c>
      <c r="N765" t="b">
        <f>stomata_Konrad!N18</f>
        <v>0</v>
      </c>
      <c r="O765" t="b">
        <f>stomata_Konrad!O18</f>
        <v>0</v>
      </c>
      <c r="R765" t="b">
        <f>stomata_Konrad!R18</f>
        <v>1</v>
      </c>
      <c r="S765" t="str">
        <f>stomata_Konrad!S18</f>
        <v>Monte Carlo error propagation of Kowalczyk et al. (2018 Paleoceanography &amp; Paleoclimatology 33: 1427-1438; doi:10.1029/2018PA003356) used</v>
      </c>
      <c r="T765" t="b">
        <f>stomata_Konrad!T18</f>
        <v>1</v>
      </c>
      <c r="U765" t="b">
        <f>stomata_Konrad!U18</f>
        <v>0</v>
      </c>
      <c r="V765">
        <f>stomata_Konrad!V18</f>
        <v>0</v>
      </c>
      <c r="W765">
        <f>stomata_Konrad!W18</f>
        <v>0</v>
      </c>
      <c r="X765">
        <f>stomata_Konrad!X18</f>
        <v>0</v>
      </c>
      <c r="Y765">
        <f>stomata_Konrad!Y18</f>
        <v>0</v>
      </c>
      <c r="Z765" t="str">
        <f>stomata_Konrad!Z18</f>
        <v>SK4</v>
      </c>
    </row>
    <row r="766" spans="1:26">
      <c r="A766" t="str">
        <f>stomata_Konrad!A19</f>
        <v>stomata-konrad-FOM</v>
      </c>
      <c r="B766" t="str">
        <f>stomata_Konrad!B19</f>
        <v>Roth-Nebelsick</v>
      </c>
      <c r="C766">
        <f>stomata_Konrad!C19</f>
        <v>2014</v>
      </c>
      <c r="D766" t="str">
        <f>stomata_Konrad!D19</f>
        <v>10.1016/j.revpalbo.2014.03.001</v>
      </c>
      <c r="E766">
        <f>stomata_Konrad!E19</f>
        <v>33450</v>
      </c>
      <c r="F766">
        <f>stomata_Konrad!F19</f>
        <v>449.99999999999574</v>
      </c>
      <c r="G766">
        <f>stomata_Konrad!G19</f>
        <v>450.00000000000284</v>
      </c>
      <c r="H766">
        <f>stomata_Konrad!H19</f>
        <v>33.450000000000003</v>
      </c>
      <c r="I766" s="55">
        <f>stomata_Konrad!I19</f>
        <v>0.44999999999999574</v>
      </c>
      <c r="J766" s="55">
        <f>stomata_Konrad!J19</f>
        <v>0.45000000000000284</v>
      </c>
      <c r="K766">
        <f>stomata_Konrad!K19</f>
        <v>333</v>
      </c>
      <c r="L766">
        <f>stomata_Konrad!L19</f>
        <v>361</v>
      </c>
      <c r="M766">
        <f>stomata_Konrad!M19</f>
        <v>220</v>
      </c>
      <c r="N766" t="b">
        <f>stomata_Konrad!N19</f>
        <v>0</v>
      </c>
      <c r="O766" t="b">
        <f>stomata_Konrad!O19</f>
        <v>0</v>
      </c>
      <c r="R766" t="b">
        <f>stomata_Konrad!R19</f>
        <v>1</v>
      </c>
      <c r="S766" t="str">
        <f>stomata_Konrad!S19</f>
        <v>Monte Carlo error propagation of Kowalczyk et al. (2018 Paleoceanography &amp; Paleoclimatology 33: 1427-1438; doi:10.1029/2018PA003356) used</v>
      </c>
      <c r="T766" t="b">
        <f>stomata_Konrad!T19</f>
        <v>1</v>
      </c>
      <c r="U766" t="b">
        <f>stomata_Konrad!U19</f>
        <v>0</v>
      </c>
      <c r="V766">
        <f>stomata_Konrad!V19</f>
        <v>0</v>
      </c>
      <c r="W766">
        <f>stomata_Konrad!W19</f>
        <v>0</v>
      </c>
      <c r="X766">
        <f>stomata_Konrad!X19</f>
        <v>0</v>
      </c>
      <c r="Y766">
        <f>stomata_Konrad!Y19</f>
        <v>0</v>
      </c>
      <c r="Z766" t="str">
        <f>stomata_Konrad!Z19</f>
        <v>SK5</v>
      </c>
    </row>
    <row r="767" spans="1:26">
      <c r="A767" t="str">
        <f>stomata_Konrad!A20</f>
        <v>stomata-konrad-FOM</v>
      </c>
      <c r="B767" t="str">
        <f>stomata_Konrad!B20</f>
        <v>Roth-Nebelsick</v>
      </c>
      <c r="C767">
        <f>stomata_Konrad!C20</f>
        <v>2014</v>
      </c>
      <c r="D767" t="str">
        <f>stomata_Konrad!D20</f>
        <v>10.1016/j.revpalbo.2014.03.001</v>
      </c>
      <c r="E767">
        <f>stomata_Konrad!E20</f>
        <v>26500</v>
      </c>
      <c r="F767">
        <f>stomata_Konrad!F20</f>
        <v>500</v>
      </c>
      <c r="G767">
        <f>stomata_Konrad!G20</f>
        <v>500</v>
      </c>
      <c r="H767">
        <f>stomata_Konrad!H20</f>
        <v>26.5</v>
      </c>
      <c r="I767" s="55">
        <f>stomata_Konrad!I20</f>
        <v>0.5</v>
      </c>
      <c r="J767" s="55">
        <f>stomata_Konrad!J20</f>
        <v>0.5</v>
      </c>
      <c r="K767">
        <f>stomata_Konrad!K20</f>
        <v>371</v>
      </c>
      <c r="L767">
        <f>stomata_Konrad!L20</f>
        <v>557</v>
      </c>
      <c r="M767">
        <f>stomata_Konrad!M20</f>
        <v>251</v>
      </c>
      <c r="N767" t="b">
        <f>stomata_Konrad!N20</f>
        <v>0</v>
      </c>
      <c r="O767" t="b">
        <f>stomata_Konrad!O20</f>
        <v>0</v>
      </c>
      <c r="R767" t="b">
        <f>stomata_Konrad!R20</f>
        <v>1</v>
      </c>
      <c r="S767" t="str">
        <f>stomata_Konrad!S20</f>
        <v>Monte Carlo error propagation of Kowalczyk et al. (2018 Paleoceanography &amp; Paleoclimatology 33: 1427-1438; doi:10.1029/2018PA003356) used</v>
      </c>
      <c r="T767" t="b">
        <f>stomata_Konrad!T20</f>
        <v>1</v>
      </c>
      <c r="U767" t="b">
        <f>stomata_Konrad!U20</f>
        <v>0</v>
      </c>
      <c r="V767">
        <f>stomata_Konrad!V20</f>
        <v>0</v>
      </c>
      <c r="W767">
        <f>stomata_Konrad!W20</f>
        <v>0</v>
      </c>
      <c r="X767">
        <f>stomata_Konrad!X20</f>
        <v>0</v>
      </c>
      <c r="Y767">
        <f>stomata_Konrad!Y20</f>
        <v>0</v>
      </c>
      <c r="Z767" t="str">
        <f>stomata_Konrad!Z20</f>
        <v>SK5</v>
      </c>
    </row>
    <row r="768" spans="1:26">
      <c r="A768" t="str">
        <f>stomata_Konrad!A21</f>
        <v>stomata-konrad-FOM</v>
      </c>
      <c r="B768" t="str">
        <f>stomata_Konrad!B21</f>
        <v>Roth-Nebelsick</v>
      </c>
      <c r="C768">
        <f>stomata_Konrad!C21</f>
        <v>2014</v>
      </c>
      <c r="D768" t="str">
        <f>stomata_Konrad!D21</f>
        <v>10.1016/j.revpalbo.2014.03.001</v>
      </c>
      <c r="E768">
        <f>stomata_Konrad!E21</f>
        <v>25000</v>
      </c>
      <c r="F768">
        <f>stomata_Konrad!F21</f>
        <v>500</v>
      </c>
      <c r="G768">
        <f>stomata_Konrad!G21</f>
        <v>500</v>
      </c>
      <c r="H768">
        <f>stomata_Konrad!H21</f>
        <v>25</v>
      </c>
      <c r="I768" s="55">
        <f>stomata_Konrad!I21</f>
        <v>0.5</v>
      </c>
      <c r="J768" s="55">
        <f>stomata_Konrad!J21</f>
        <v>0.5</v>
      </c>
      <c r="K768">
        <f>stomata_Konrad!K21</f>
        <v>291</v>
      </c>
      <c r="L768">
        <f>stomata_Konrad!L21</f>
        <v>326</v>
      </c>
      <c r="M768">
        <f>stomata_Konrad!M21</f>
        <v>192</v>
      </c>
      <c r="N768" t="b">
        <f>stomata_Konrad!N21</f>
        <v>0</v>
      </c>
      <c r="O768" t="b">
        <f>stomata_Konrad!O21</f>
        <v>0</v>
      </c>
      <c r="R768" t="b">
        <f>stomata_Konrad!R21</f>
        <v>1</v>
      </c>
      <c r="S768" t="str">
        <f>stomata_Konrad!S21</f>
        <v>Monte Carlo error propagation of Kowalczyk et al. (2018 Paleoceanography &amp; Paleoclimatology 33: 1427-1438; doi:10.1029/2018PA003356) used</v>
      </c>
      <c r="T768" t="b">
        <f>stomata_Konrad!T21</f>
        <v>1</v>
      </c>
      <c r="U768" t="b">
        <f>stomata_Konrad!U21</f>
        <v>0</v>
      </c>
      <c r="V768">
        <f>stomata_Konrad!V21</f>
        <v>0</v>
      </c>
      <c r="W768">
        <f>stomata_Konrad!W21</f>
        <v>0</v>
      </c>
      <c r="X768">
        <f>stomata_Konrad!X21</f>
        <v>0</v>
      </c>
      <c r="Y768">
        <f>stomata_Konrad!Y21</f>
        <v>0</v>
      </c>
      <c r="Z768" t="str">
        <f>stomata_Konrad!Z21</f>
        <v>SK5</v>
      </c>
    </row>
    <row r="769" spans="1:26">
      <c r="A769" t="str">
        <f>stomata_Konrad!A22</f>
        <v>stomata-konrad-FOM</v>
      </c>
      <c r="B769" t="str">
        <f>stomata_Konrad!B22</f>
        <v>Roth-Nebelsick</v>
      </c>
      <c r="C769">
        <f>stomata_Konrad!C22</f>
        <v>2014</v>
      </c>
      <c r="D769" t="str">
        <f>stomata_Konrad!D22</f>
        <v>10.1016/j.revpalbo.2014.03.001</v>
      </c>
      <c r="E769">
        <f>stomata_Konrad!E22</f>
        <v>24000</v>
      </c>
      <c r="F769">
        <f>stomata_Konrad!F22</f>
        <v>1000</v>
      </c>
      <c r="G769">
        <f>stomata_Konrad!G22</f>
        <v>1000</v>
      </c>
      <c r="H769">
        <f>stomata_Konrad!H22</f>
        <v>24</v>
      </c>
      <c r="I769" s="55">
        <f>stomata_Konrad!I22</f>
        <v>1</v>
      </c>
      <c r="J769" s="55">
        <f>stomata_Konrad!J22</f>
        <v>1</v>
      </c>
      <c r="K769">
        <f>stomata_Konrad!K22</f>
        <v>546</v>
      </c>
      <c r="L769">
        <f>stomata_Konrad!L22</f>
        <v>454</v>
      </c>
      <c r="M769">
        <f>stomata_Konrad!M22</f>
        <v>346</v>
      </c>
      <c r="N769" t="b">
        <f>stomata_Konrad!N22</f>
        <v>0</v>
      </c>
      <c r="O769" t="b">
        <f>stomata_Konrad!O22</f>
        <v>0</v>
      </c>
      <c r="R769" t="b">
        <f>stomata_Konrad!R22</f>
        <v>1</v>
      </c>
      <c r="S769" t="str">
        <f>stomata_Konrad!S22</f>
        <v>Monte Carlo error propagation of Kowalczyk et al. (2018 Paleoceanography &amp; Paleoclimatology 33: 1427-1438; doi:10.1029/2018PA003356) used</v>
      </c>
      <c r="T769" t="b">
        <f>stomata_Konrad!T22</f>
        <v>1</v>
      </c>
      <c r="U769" t="b">
        <f>stomata_Konrad!U22</f>
        <v>0</v>
      </c>
      <c r="V769">
        <f>stomata_Konrad!V22</f>
        <v>0</v>
      </c>
      <c r="W769">
        <f>stomata_Konrad!W22</f>
        <v>0</v>
      </c>
      <c r="X769">
        <f>stomata_Konrad!X22</f>
        <v>0</v>
      </c>
      <c r="Y769">
        <f>stomata_Konrad!Y22</f>
        <v>0</v>
      </c>
      <c r="Z769" t="str">
        <f>stomata_Konrad!Z22</f>
        <v>SK5</v>
      </c>
    </row>
    <row r="770" spans="1:26">
      <c r="A770" t="str">
        <f>stomata_Konrad!A23</f>
        <v>stomata-konrad-FOM</v>
      </c>
      <c r="B770" t="str">
        <f>stomata_Konrad!B23</f>
        <v>Roth-Nebelsick</v>
      </c>
      <c r="C770">
        <f>stomata_Konrad!C23</f>
        <v>2014</v>
      </c>
      <c r="D770" t="str">
        <f>stomata_Konrad!D23</f>
        <v>10.1016/j.revpalbo.2014.03.001</v>
      </c>
      <c r="E770">
        <f>stomata_Konrad!E23</f>
        <v>23800</v>
      </c>
      <c r="F770">
        <f>stomata_Konrad!F23</f>
        <v>699.99999999999932</v>
      </c>
      <c r="G770">
        <f>stomata_Konrad!G23</f>
        <v>800.00000000000068</v>
      </c>
      <c r="H770">
        <f>stomata_Konrad!H23</f>
        <v>23.8</v>
      </c>
      <c r="I770" s="55">
        <f>stomata_Konrad!I23</f>
        <v>0.69999999999999929</v>
      </c>
      <c r="J770" s="55">
        <f>stomata_Konrad!J23</f>
        <v>0.80000000000000071</v>
      </c>
      <c r="K770">
        <f>stomata_Konrad!K23</f>
        <v>436</v>
      </c>
      <c r="L770">
        <f>stomata_Konrad!L23</f>
        <v>415</v>
      </c>
      <c r="M770">
        <f>stomata_Konrad!M23</f>
        <v>281</v>
      </c>
      <c r="N770" t="b">
        <f>stomata_Konrad!N23</f>
        <v>0</v>
      </c>
      <c r="O770" t="b">
        <f>stomata_Konrad!O23</f>
        <v>0</v>
      </c>
      <c r="R770" t="b">
        <f>stomata_Konrad!R23</f>
        <v>1</v>
      </c>
      <c r="S770" t="str">
        <f>stomata_Konrad!S23</f>
        <v>Monte Carlo error propagation of Kowalczyk et al. (2018 Paleoceanography &amp; Paleoclimatology 33: 1427-1438; doi:10.1029/2018PA003356) used</v>
      </c>
      <c r="T770" t="b">
        <f>stomata_Konrad!T23</f>
        <v>1</v>
      </c>
      <c r="U770" t="b">
        <f>stomata_Konrad!U23</f>
        <v>0</v>
      </c>
      <c r="V770">
        <f>stomata_Konrad!V23</f>
        <v>0</v>
      </c>
      <c r="W770">
        <f>stomata_Konrad!W23</f>
        <v>0</v>
      </c>
      <c r="X770">
        <f>stomata_Konrad!X23</f>
        <v>0</v>
      </c>
      <c r="Y770">
        <f>stomata_Konrad!Y23</f>
        <v>0</v>
      </c>
      <c r="Z770" t="str">
        <f>stomata_Konrad!Z23</f>
        <v>SK5</v>
      </c>
    </row>
    <row r="771" spans="1:26">
      <c r="A771" t="str">
        <f>stomata_Konrad!A24</f>
        <v>stomata-konrad-ROM</v>
      </c>
      <c r="B771" t="str">
        <f>stomata_Konrad!B24</f>
        <v>Sun</v>
      </c>
      <c r="C771">
        <f>stomata_Konrad!C24</f>
        <v>2017</v>
      </c>
      <c r="D771" t="str">
        <f>stomata_Konrad!D24</f>
        <v xml:space="preserve">10.1016/j.palaeo.2016.09.015 </v>
      </c>
      <c r="E771">
        <f>stomata_Konrad!E24</f>
        <v>28500</v>
      </c>
      <c r="F771">
        <f>stomata_Konrad!F24</f>
        <v>5399.9999999999982</v>
      </c>
      <c r="G771">
        <f>stomata_Konrad!G24</f>
        <v>5460.0000000000009</v>
      </c>
      <c r="H771">
        <f>stomata_Konrad!H24</f>
        <v>28.5</v>
      </c>
      <c r="I771" s="55">
        <f>stomata_Konrad!I24</f>
        <v>5.3999999999999986</v>
      </c>
      <c r="J771" s="55">
        <f>stomata_Konrad!J24</f>
        <v>5.4600000000000009</v>
      </c>
      <c r="K771">
        <f>stomata_Konrad!K24</f>
        <v>390</v>
      </c>
      <c r="L771">
        <f>stomata_Konrad!L24</f>
        <v>335.33333333333337</v>
      </c>
      <c r="M771">
        <f>stomata_Konrad!M24</f>
        <v>125.33333333333331</v>
      </c>
      <c r="N771" t="str">
        <f>stomata_Konrad!N24</f>
        <v>NA</v>
      </c>
      <c r="O771" t="b">
        <f>stomata_Konrad!O24</f>
        <v>0</v>
      </c>
      <c r="P771" t="str">
        <f>stomata_Konrad!P24</f>
        <v>NA</v>
      </c>
      <c r="Q771" t="str">
        <f>stomata_Konrad!Q24</f>
        <v>NA</v>
      </c>
      <c r="R771" t="b">
        <f>stomata_Konrad!R24</f>
        <v>1</v>
      </c>
      <c r="S771" t="str">
        <f>stomata_Konrad!S24</f>
        <v>This is a new CO2 estimate based on combining the published estimates for the three species; the uncertainties span the 2.5 to 97.5 percentiles of the simulations, where the mean of each set of three resamples was first computed</v>
      </c>
      <c r="T771" t="b">
        <f>stomata_Konrad!T24</f>
        <v>0</v>
      </c>
      <c r="U771" t="b">
        <f>stomata_Konrad!U24</f>
        <v>0</v>
      </c>
      <c r="V771" t="str">
        <f>stomata_Konrad!V24</f>
        <v>NA</v>
      </c>
      <c r="W771" t="str">
        <f>stomata_Konrad!W24</f>
        <v>NA</v>
      </c>
      <c r="X771" t="b">
        <f>stomata_Konrad!X24</f>
        <v>1</v>
      </c>
      <c r="Y771" t="str">
        <f>stomata_Konrad!Y24</f>
        <v>Biostratigraphy updated to GTS2020</v>
      </c>
      <c r="Z771" t="str">
        <f>stomata_Konrad!Z24</f>
        <v>SK6</v>
      </c>
    </row>
    <row r="772" spans="1:26">
      <c r="A772" t="str">
        <f>SD_SI_SR!A2</f>
        <v>stomata-SI</v>
      </c>
      <c r="B772" t="str">
        <f>SD_SI_SR!B2</f>
        <v>Barclay</v>
      </c>
      <c r="C772">
        <f>SD_SI_SR!C2</f>
        <v>2016</v>
      </c>
      <c r="D772" t="str">
        <f>SD_SI_SR!D2</f>
        <v>10.1016/j.epsl.2016.01.012</v>
      </c>
      <c r="E772">
        <f>SD_SI_SR!E2</f>
        <v>55690</v>
      </c>
      <c r="F772">
        <f>SD_SI_SR!F2</f>
        <v>50</v>
      </c>
      <c r="G772">
        <f>SD_SI_SR!G2</f>
        <v>50</v>
      </c>
      <c r="H772">
        <f>SD_SI_SR!H2</f>
        <v>55.69</v>
      </c>
      <c r="I772" s="55">
        <f>SD_SI_SR!I2</f>
        <v>0.05</v>
      </c>
      <c r="J772" s="55">
        <f>SD_SI_SR!J2</f>
        <v>0.05</v>
      </c>
      <c r="K772">
        <f>SD_SI_SR!K2</f>
        <v>323</v>
      </c>
      <c r="L772">
        <f>SD_SI_SR!L2</f>
        <v>79</v>
      </c>
      <c r="M772">
        <f>SD_SI_SR!M2</f>
        <v>33</v>
      </c>
      <c r="N772" t="b">
        <f>SD_SI_SR!N2</f>
        <v>0</v>
      </c>
      <c r="O772" t="b">
        <f>SD_SI_SR!O2</f>
        <v>0</v>
      </c>
      <c r="P772" t="str">
        <f>SD_SI_SR!P2</f>
        <v>NA</v>
      </c>
      <c r="Q772" t="str">
        <f>SD_SI_SR!Q2</f>
        <v>NA</v>
      </c>
      <c r="R772" t="b">
        <f>SD_SI_SR!R2</f>
        <v>1</v>
      </c>
      <c r="S772" t="str">
        <f>SD_SI_SR!S2</f>
        <v>CO2 and associated uncertainty is recalculated here using the Monte Carlo routine of Beerling et al (2009, American Journal of Science, 10.2475/09.2009.01), which incorporates uncertainty in both the fossil measurements and the extant calibration and reflects 95% uncertainty estimates.</v>
      </c>
      <c r="T772" t="b">
        <f>SD_SI_SR!T2</f>
        <v>1</v>
      </c>
      <c r="U772" t="b">
        <f>SD_SI_SR!U2</f>
        <v>0</v>
      </c>
      <c r="V772" t="str">
        <f>SD_SI_SR!V2</f>
        <v>NA</v>
      </c>
      <c r="W772" t="str">
        <f>SD_SI_SR!W2</f>
        <v>NA</v>
      </c>
      <c r="X772" t="str">
        <f>SD_SI_SR!X2</f>
        <v>NA</v>
      </c>
      <c r="Y772" t="str">
        <f>SD_SI_SR!Y2</f>
        <v>NA</v>
      </c>
      <c r="Z772" t="str">
        <f>SD_SI_SR!Z2</f>
        <v>SDSI1</v>
      </c>
    </row>
    <row r="773" spans="1:26">
      <c r="A773" t="str">
        <f>SD_SI_SR!A3</f>
        <v>stomata-SI</v>
      </c>
      <c r="B773" t="str">
        <f>SD_SI_SR!B3</f>
        <v>Doria</v>
      </c>
      <c r="C773">
        <f>SD_SI_SR!C3</f>
        <v>2011</v>
      </c>
      <c r="D773" t="str">
        <f>SD_SI_SR!D3</f>
        <v>10.2475/01.2011.03]</v>
      </c>
      <c r="E773">
        <f>SD_SI_SR!E3</f>
        <v>37840</v>
      </c>
      <c r="F773">
        <f>SD_SI_SR!F3</f>
        <v>1990.000000000002</v>
      </c>
      <c r="G773">
        <f>SD_SI_SR!G3</f>
        <v>1990.000000000002</v>
      </c>
      <c r="H773">
        <f>SD_SI_SR!H3</f>
        <v>37.840000000000003</v>
      </c>
      <c r="I773" s="55">
        <f>SD_SI_SR!I3</f>
        <v>1.990000000000002</v>
      </c>
      <c r="J773" s="55">
        <f>SD_SI_SR!J3</f>
        <v>1.990000000000002</v>
      </c>
      <c r="K773">
        <f>SD_SI_SR!K3</f>
        <v>634</v>
      </c>
      <c r="L773">
        <f>SD_SI_SR!L3</f>
        <v>490</v>
      </c>
      <c r="M773">
        <f>SD_SI_SR!M3</f>
        <v>201</v>
      </c>
      <c r="N773" t="b">
        <f>SD_SI_SR!N3</f>
        <v>1</v>
      </c>
      <c r="O773" t="b">
        <f>SD_SI_SR!O3</f>
        <v>0</v>
      </c>
      <c r="R773" t="b">
        <f>SD_SI_SR!R3</f>
        <v>0</v>
      </c>
      <c r="S773">
        <f>SD_SI_SR!S3</f>
        <v>0</v>
      </c>
      <c r="T773" t="b">
        <f>SD_SI_SR!T3</f>
        <v>1</v>
      </c>
      <c r="U773" t="b">
        <f>SD_SI_SR!U3</f>
        <v>0</v>
      </c>
      <c r="V773">
        <f>SD_SI_SR!V3</f>
        <v>0</v>
      </c>
      <c r="W773">
        <f>SD_SI_SR!W3</f>
        <v>0</v>
      </c>
      <c r="X773" t="b">
        <f>SD_SI_SR!X3</f>
        <v>0</v>
      </c>
      <c r="Y773">
        <f>SD_SI_SR!Y3</f>
        <v>0</v>
      </c>
      <c r="Z773" t="str">
        <f>SD_SI_SR!Z3</f>
        <v>SDSI2</v>
      </c>
    </row>
    <row r="774" spans="1:26">
      <c r="A774" t="str">
        <f>SD_SI_SR!A4</f>
        <v>stomata-SI</v>
      </c>
      <c r="B774" t="str">
        <f>SD_SI_SR!B4</f>
        <v>Kurschner</v>
      </c>
      <c r="C774">
        <f>SD_SI_SR!C4</f>
        <v>2008</v>
      </c>
      <c r="D774" t="str">
        <f>SD_SI_SR!D4</f>
        <v>10.1073/pnas.0708588105</v>
      </c>
      <c r="E774">
        <f>SD_SI_SR!E4</f>
        <v>17600</v>
      </c>
      <c r="F774">
        <f>SD_SI_SR!F4</f>
        <v>399.99999999999858</v>
      </c>
      <c r="G774">
        <f>SD_SI_SR!G4</f>
        <v>399.99999999999858</v>
      </c>
      <c r="H774">
        <f>SD_SI_SR!H4</f>
        <v>17.600000000000001</v>
      </c>
      <c r="I774" s="55">
        <f>SD_SI_SR!I4</f>
        <v>0.39999999999999858</v>
      </c>
      <c r="J774" s="55">
        <f>SD_SI_SR!J4</f>
        <v>0.39999999999999858</v>
      </c>
      <c r="K774">
        <f>SD_SI_SR!K4</f>
        <v>367</v>
      </c>
      <c r="L774">
        <f>SD_SI_SR!L4</f>
        <v>50</v>
      </c>
      <c r="M774">
        <f>SD_SI_SR!M4</f>
        <v>17</v>
      </c>
      <c r="N774" t="b">
        <f>SD_SI_SR!N4</f>
        <v>0</v>
      </c>
      <c r="O774" t="b">
        <f>SD_SI_SR!O4</f>
        <v>0</v>
      </c>
      <c r="R774" t="b">
        <f>SD_SI_SR!R4</f>
        <v>1</v>
      </c>
      <c r="S774" t="str">
        <f>SD_SI_SR!S4</f>
        <v>uncertainty associated the calibration function was not included; CO2 and associated uncertainty is recalculated here using the Monte Carlo framework presented by Beerling et al (2009, American Journal of Science, 10.2475/09.2009.01); please note that the upper uncertainty is unbounded (= beyond the calibrated CO2 space)</v>
      </c>
      <c r="T774" t="b">
        <f>SD_SI_SR!T4</f>
        <v>1</v>
      </c>
      <c r="U774" t="b">
        <f>SD_SI_SR!U4</f>
        <v>0</v>
      </c>
      <c r="V774">
        <f>SD_SI_SR!V4</f>
        <v>0</v>
      </c>
      <c r="W774">
        <f>SD_SI_SR!W4</f>
        <v>0</v>
      </c>
      <c r="X774">
        <f>SD_SI_SR!X4</f>
        <v>0</v>
      </c>
      <c r="Y774">
        <f>SD_SI_SR!Y4</f>
        <v>0</v>
      </c>
      <c r="Z774" t="str">
        <f>SD_SI_SR!Z4</f>
        <v>SDSI3</v>
      </c>
    </row>
    <row r="775" spans="1:26">
      <c r="A775" t="str">
        <f>SD_SI_SR!A5</f>
        <v>stomata-SI</v>
      </c>
      <c r="B775" t="str">
        <f>SD_SI_SR!B5</f>
        <v>Wang</v>
      </c>
      <c r="C775">
        <f>SD_SI_SR!C5</f>
        <v>2015</v>
      </c>
      <c r="D775" t="str">
        <f>SD_SI_SR!D5</f>
        <v>10.1371/journal.pone.0130941</v>
      </c>
      <c r="E775">
        <f>SD_SI_SR!E5</f>
        <v>13810</v>
      </c>
      <c r="F775">
        <f>SD_SI_SR!F5</f>
        <v>2179.9999999999995</v>
      </c>
      <c r="G775">
        <f>SD_SI_SR!G5</f>
        <v>2179.9999999999995</v>
      </c>
      <c r="H775">
        <f>SD_SI_SR!H5</f>
        <v>13.81</v>
      </c>
      <c r="I775" s="55">
        <f>SD_SI_SR!I5</f>
        <v>2.1799999999999997</v>
      </c>
      <c r="J775" s="55">
        <f>SD_SI_SR!J5</f>
        <v>2.1799999999999997</v>
      </c>
      <c r="K775">
        <f>SD_SI_SR!K5</f>
        <v>487</v>
      </c>
      <c r="L775">
        <f>SD_SI_SR!L5</f>
        <v>892</v>
      </c>
      <c r="M775">
        <f>SD_SI_SR!M5</f>
        <v>172</v>
      </c>
      <c r="N775" t="b">
        <f>SD_SI_SR!N5</f>
        <v>0</v>
      </c>
      <c r="O775" t="b">
        <f>SD_SI_SR!O5</f>
        <v>0</v>
      </c>
      <c r="P775" t="str">
        <f>SD_SI_SR!P5</f>
        <v>NA</v>
      </c>
      <c r="Q775" t="str">
        <f>SD_SI_SR!Q5</f>
        <v>NA</v>
      </c>
      <c r="R775" t="b">
        <f>SD_SI_SR!R5</f>
        <v>1</v>
      </c>
      <c r="S775" t="str">
        <f>SD_SI_SR!S5</f>
        <v>1) The calibration regression is outdated; 2) Uncertainty associated the calibration function was not included. CO2 and associated uncertainty was recalculated here using the Monte Carlo framework presented by Beerling et al (2009, American Journal of Science, 10.2475/09.2009.01) and reflects 95% uncertainty; the most up-to-date calibration function was used (Doria et al, 2011; 10.2475/01.2011.03)</v>
      </c>
      <c r="T775" t="b">
        <f>SD_SI_SR!T5</f>
        <v>0</v>
      </c>
      <c r="U775" t="b">
        <f>SD_SI_SR!U5</f>
        <v>0</v>
      </c>
      <c r="V775" t="str">
        <f>SD_SI_SR!V5</f>
        <v>NA</v>
      </c>
      <c r="W775" t="str">
        <f>SD_SI_SR!W5</f>
        <v>NA</v>
      </c>
      <c r="X775" t="b">
        <f>SD_SI_SR!X5</f>
        <v>1</v>
      </c>
      <c r="Y775" t="str">
        <f>SD_SI_SR!Y5</f>
        <v>biostratigraphy updated to GTS2020</v>
      </c>
      <c r="Z775" t="str">
        <f>SD_SI_SR!Z5</f>
        <v>SDSI4</v>
      </c>
    </row>
    <row r="776" spans="1:26" s="55" customFormat="1">
      <c r="A776" t="str">
        <f>SD_SI_SR!A6</f>
        <v>stomata-SI</v>
      </c>
      <c r="B776" t="str">
        <f>SD_SI_SR!B6</f>
        <v>Wang</v>
      </c>
      <c r="C776">
        <f>SD_SI_SR!C6</f>
        <v>2020</v>
      </c>
      <c r="D776" t="str">
        <f>SD_SI_SR!D6</f>
        <v>10.1016/j.palwor.2020.03.002</v>
      </c>
      <c r="E776">
        <f>SD_SI_SR!E6</f>
        <v>60000</v>
      </c>
      <c r="F776" t="str">
        <f>SD_SI_SR!F6</f>
        <v>NA</v>
      </c>
      <c r="G776" t="str">
        <f>SD_SI_SR!G6</f>
        <v>NA</v>
      </c>
      <c r="H776">
        <f>SD_SI_SR!H6</f>
        <v>60</v>
      </c>
      <c r="I776" s="55">
        <f>SD_SI_SR!I6</f>
        <v>3</v>
      </c>
      <c r="J776" s="55">
        <f>SD_SI_SR!J6</f>
        <v>3</v>
      </c>
      <c r="K776">
        <f>SD_SI_SR!K6</f>
        <v>517</v>
      </c>
      <c r="L776">
        <f>SD_SI_SR!L6</f>
        <v>833</v>
      </c>
      <c r="M776">
        <f>SD_SI_SR!M6</f>
        <v>174</v>
      </c>
      <c r="N776" t="b">
        <f>SD_SI_SR!N6</f>
        <v>0</v>
      </c>
      <c r="O776" t="b">
        <f>SD_SI_SR!O6</f>
        <v>0</v>
      </c>
      <c r="P776" t="str">
        <f>SD_SI_SR!P6</f>
        <v>NA</v>
      </c>
      <c r="Q776" t="str">
        <f>SD_SI_SR!Q6</f>
        <v>NA</v>
      </c>
      <c r="R776" t="b">
        <f>SD_SI_SR!R6</f>
        <v>1</v>
      </c>
      <c r="S776" t="str">
        <f>SD_SI_SR!S6</f>
        <v>1) The calibration regression is outdated; 2) Uncertainty associated the calibration function was not included. CO2 and associated uncertainty was recalculated here using the Monte Carlo framework presented by Beerling et al (2009, American Journal of Science, 10.2475/09.2009.01) and reflects 95% uncertainty; the most up-to-date calibration function was used (Doria et al, 2011; 10.2475/01.2011.03)</v>
      </c>
      <c r="T776" t="b">
        <f>SD_SI_SR!T6</f>
        <v>1</v>
      </c>
      <c r="U776" t="b">
        <f>SD_SI_SR!U6</f>
        <v>0</v>
      </c>
      <c r="V776" t="str">
        <f>SD_SI_SR!V6</f>
        <v>NA</v>
      </c>
      <c r="W776" t="str">
        <f>SD_SI_SR!W6</f>
        <v>NA</v>
      </c>
      <c r="X776" t="str">
        <f>SD_SI_SR!X6</f>
        <v>NA</v>
      </c>
      <c r="Y776" t="str">
        <f>SD_SI_SR!Y6</f>
        <v>NA</v>
      </c>
      <c r="Z776" t="str">
        <f>SD_SI_SR!Z6</f>
        <v>SDSI5</v>
      </c>
    </row>
    <row r="777" spans="1:26">
      <c r="A777" t="str">
        <f>paleosol!A2</f>
        <v>paleosols</v>
      </c>
      <c r="B777" t="str">
        <f>paleosol!B2</f>
        <v>Da</v>
      </c>
      <c r="C777">
        <f>paleosol!C2</f>
        <v>2019</v>
      </c>
      <c r="D777" t="str">
        <f>paleosol!D2</f>
        <v>10.1038/s41467-019-12357-5</v>
      </c>
      <c r="E777">
        <f>paleosol!E2</f>
        <v>866.02500000000009</v>
      </c>
      <c r="F777">
        <f>paleosol!F2</f>
        <v>2</v>
      </c>
      <c r="G777">
        <f>paleosol!G2</f>
        <v>4.7250000000001364</v>
      </c>
      <c r="H777">
        <f>paleosol!H2</f>
        <v>0.86602500000000004</v>
      </c>
      <c r="I777" s="55">
        <f>paleosol!I2</f>
        <v>2E-3</v>
      </c>
      <c r="J777" s="55">
        <f>paleosol!J2</f>
        <v>4.7250000000001362E-3</v>
      </c>
      <c r="K777">
        <f>paleosol!K2</f>
        <v>275.50539621116798</v>
      </c>
      <c r="L777">
        <f>paleosol!L2</f>
        <v>261.55674331236798</v>
      </c>
      <c r="M777">
        <f>paleosol!M2</f>
        <v>168.22345609809898</v>
      </c>
      <c r="N777" t="b">
        <f>paleosol!N2</f>
        <v>1</v>
      </c>
      <c r="O777" t="b">
        <f>paleosol!O2</f>
        <v>0</v>
      </c>
      <c r="P777" t="str">
        <f>paleosol!P2</f>
        <v>NA</v>
      </c>
      <c r="Q777" t="b">
        <f>paleosol!Q2</f>
        <v>0</v>
      </c>
      <c r="R777" t="b">
        <f>paleosol!R2</f>
        <v>0</v>
      </c>
      <c r="S777" t="str">
        <f>paleosol!S2</f>
        <v>NA</v>
      </c>
      <c r="T777" t="b">
        <f>paleosol!T2</f>
        <v>0</v>
      </c>
      <c r="U777" t="b">
        <f>paleosol!U2</f>
        <v>0</v>
      </c>
      <c r="V777" t="str">
        <f>paleosol!V2</f>
        <v>NA</v>
      </c>
      <c r="W777" t="b">
        <f>paleosol!W2</f>
        <v>0</v>
      </c>
      <c r="X777" t="b">
        <f>paleosol!X2</f>
        <v>1</v>
      </c>
      <c r="Y777" t="str">
        <f>paleosol!Y2</f>
        <v>add age error bars</v>
      </c>
      <c r="Z777" t="str">
        <f>paleosol!Z2</f>
        <v>P1</v>
      </c>
    </row>
    <row r="778" spans="1:26">
      <c r="A778" t="str">
        <f>paleosol!A3</f>
        <v>paleosols</v>
      </c>
      <c r="B778" t="str">
        <f>paleosol!B3</f>
        <v>Da</v>
      </c>
      <c r="C778">
        <f>paleosol!C3</f>
        <v>2019</v>
      </c>
      <c r="D778" t="str">
        <f>paleosol!D3</f>
        <v>10.1038/s41467-019-12357-5</v>
      </c>
      <c r="E778">
        <f>paleosol!E3</f>
        <v>936.37580208736017</v>
      </c>
      <c r="F778">
        <f>paleosol!F3</f>
        <v>2</v>
      </c>
      <c r="G778">
        <f>paleosol!G3</f>
        <v>9.3758020873601708</v>
      </c>
      <c r="H778">
        <f>paleosol!H3</f>
        <v>0.93637580208736015</v>
      </c>
      <c r="I778" s="55">
        <f>paleosol!I3</f>
        <v>2E-3</v>
      </c>
      <c r="J778" s="55">
        <f>paleosol!J3</f>
        <v>9.3758020873601702E-3</v>
      </c>
      <c r="K778">
        <f>paleosol!K3</f>
        <v>303.01823225885698</v>
      </c>
      <c r="L778">
        <f>paleosol!L3</f>
        <v>228.25897809402898</v>
      </c>
      <c r="M778">
        <f>paleosol!M3</f>
        <v>161.758432045246</v>
      </c>
      <c r="N778" t="b">
        <f>paleosol!N3</f>
        <v>1</v>
      </c>
      <c r="O778" t="b">
        <f>paleosol!O3</f>
        <v>0</v>
      </c>
      <c r="P778" t="str">
        <f>paleosol!P3</f>
        <v>NA</v>
      </c>
      <c r="Q778" t="b">
        <f>paleosol!Q3</f>
        <v>0</v>
      </c>
      <c r="R778" t="b">
        <f>paleosol!R3</f>
        <v>0</v>
      </c>
      <c r="S778" t="str">
        <f>paleosol!S3</f>
        <v>NA</v>
      </c>
      <c r="T778" t="b">
        <f>paleosol!T3</f>
        <v>0</v>
      </c>
      <c r="U778" t="b">
        <f>paleosol!U3</f>
        <v>0</v>
      </c>
      <c r="V778" t="str">
        <f>paleosol!V3</f>
        <v>NA</v>
      </c>
      <c r="W778" t="b">
        <f>paleosol!W3</f>
        <v>0</v>
      </c>
      <c r="X778" t="b">
        <f>paleosol!X3</f>
        <v>1</v>
      </c>
      <c r="Y778" t="str">
        <f>paleosol!Y3</f>
        <v>add age error bars</v>
      </c>
      <c r="Z778" t="str">
        <f>paleosol!Z3</f>
        <v>P1</v>
      </c>
    </row>
    <row r="779" spans="1:26">
      <c r="A779" t="str">
        <f>paleosol!A4</f>
        <v>paleosols</v>
      </c>
      <c r="B779" t="str">
        <f>paleosol!B4</f>
        <v>Da</v>
      </c>
      <c r="C779">
        <f>paleosol!C4</f>
        <v>2019</v>
      </c>
      <c r="D779" t="str">
        <f>paleosol!D4</f>
        <v>10.1038/s41467-019-12357-5</v>
      </c>
      <c r="E779">
        <f>paleosol!E4</f>
        <v>940.40092771550087</v>
      </c>
      <c r="F779">
        <f>paleosol!F4</f>
        <v>2</v>
      </c>
      <c r="G779">
        <f>paleosol!G4</f>
        <v>10.40092771550087</v>
      </c>
      <c r="H779">
        <f>paleosol!H4</f>
        <v>0.94040092771550088</v>
      </c>
      <c r="I779" s="55">
        <f>paleosol!I4</f>
        <v>2E-3</v>
      </c>
      <c r="J779" s="55">
        <f>paleosol!J4</f>
        <v>1.0400927715500871E-2</v>
      </c>
      <c r="K779">
        <f>paleosol!K4</f>
        <v>216.84655612871899</v>
      </c>
      <c r="L779">
        <f>paleosol!L4</f>
        <v>193.89297403215801</v>
      </c>
      <c r="M779">
        <f>paleosol!M4</f>
        <v>138.65813222999498</v>
      </c>
      <c r="N779" t="b">
        <f>paleosol!N4</f>
        <v>1</v>
      </c>
      <c r="O779" t="b">
        <f>paleosol!O4</f>
        <v>0</v>
      </c>
      <c r="P779" t="str">
        <f>paleosol!P4</f>
        <v>NA</v>
      </c>
      <c r="Q779" t="b">
        <f>paleosol!Q4</f>
        <v>0</v>
      </c>
      <c r="R779" t="b">
        <f>paleosol!R4</f>
        <v>0</v>
      </c>
      <c r="S779" t="str">
        <f>paleosol!S4</f>
        <v>NA</v>
      </c>
      <c r="T779" t="b">
        <f>paleosol!T4</f>
        <v>0</v>
      </c>
      <c r="U779" t="b">
        <f>paleosol!U4</f>
        <v>0</v>
      </c>
      <c r="V779" t="str">
        <f>paleosol!V4</f>
        <v>NA</v>
      </c>
      <c r="W779" t="b">
        <f>paleosol!W4</f>
        <v>0</v>
      </c>
      <c r="X779" t="b">
        <f>paleosol!X4</f>
        <v>1</v>
      </c>
      <c r="Y779" t="str">
        <f>paleosol!Y4</f>
        <v>add age error bars</v>
      </c>
      <c r="Z779" t="str">
        <f>paleosol!Z4</f>
        <v>P1</v>
      </c>
    </row>
    <row r="780" spans="1:26">
      <c r="A780" t="str">
        <f>paleosol!A5</f>
        <v>paleosols</v>
      </c>
      <c r="B780" t="str">
        <f>paleosol!B5</f>
        <v>Da</v>
      </c>
      <c r="C780">
        <f>paleosol!C5</f>
        <v>2019</v>
      </c>
      <c r="D780" t="str">
        <f>paleosol!D5</f>
        <v>10.1038/s41467-019-12357-5</v>
      </c>
      <c r="E780">
        <f>paleosol!E5</f>
        <v>954.71248550444557</v>
      </c>
      <c r="F780">
        <f>paleosol!F5</f>
        <v>2</v>
      </c>
      <c r="G780">
        <f>paleosol!G5</f>
        <v>12.712485504445567</v>
      </c>
      <c r="H780">
        <f>paleosol!H5</f>
        <v>0.95471248550444554</v>
      </c>
      <c r="I780" s="55">
        <f>paleosol!I5</f>
        <v>2E-3</v>
      </c>
      <c r="J780" s="55">
        <f>paleosol!J5</f>
        <v>1.2712485504445568E-2</v>
      </c>
      <c r="K780">
        <f>paleosol!K5</f>
        <v>271.30490773958002</v>
      </c>
      <c r="L780">
        <f>paleosol!L5</f>
        <v>215.28726106022197</v>
      </c>
      <c r="M780">
        <f>paleosol!M5</f>
        <v>150.21702909734</v>
      </c>
      <c r="N780" t="b">
        <f>paleosol!N5</f>
        <v>1</v>
      </c>
      <c r="O780" t="b">
        <f>paleosol!O5</f>
        <v>0</v>
      </c>
      <c r="P780" t="str">
        <f>paleosol!P5</f>
        <v>NA</v>
      </c>
      <c r="Q780" t="b">
        <f>paleosol!Q5</f>
        <v>0</v>
      </c>
      <c r="R780" t="b">
        <f>paleosol!R5</f>
        <v>0</v>
      </c>
      <c r="S780" t="str">
        <f>paleosol!S5</f>
        <v>NA</v>
      </c>
      <c r="T780" t="b">
        <f>paleosol!T5</f>
        <v>0</v>
      </c>
      <c r="U780" t="b">
        <f>paleosol!U5</f>
        <v>0</v>
      </c>
      <c r="V780" t="str">
        <f>paleosol!V5</f>
        <v>NA</v>
      </c>
      <c r="W780" t="b">
        <f>paleosol!W5</f>
        <v>0</v>
      </c>
      <c r="X780" t="b">
        <f>paleosol!X5</f>
        <v>1</v>
      </c>
      <c r="Y780" t="str">
        <f>paleosol!Y5</f>
        <v>add age error bars</v>
      </c>
      <c r="Z780" t="str">
        <f>paleosol!Z5</f>
        <v>P1</v>
      </c>
    </row>
    <row r="781" spans="1:26">
      <c r="A781" t="str">
        <f>paleosol!A6</f>
        <v>paleosols</v>
      </c>
      <c r="B781" t="str">
        <f>paleosol!B6</f>
        <v>Da</v>
      </c>
      <c r="C781">
        <f>paleosol!C6</f>
        <v>2019</v>
      </c>
      <c r="D781" t="str">
        <f>paleosol!D6</f>
        <v>10.1038/s41467-019-12357-5</v>
      </c>
      <c r="E781">
        <f>paleosol!E6</f>
        <v>956.72504831851597</v>
      </c>
      <c r="F781">
        <f>paleosol!F6</f>
        <v>2</v>
      </c>
      <c r="G781">
        <f>paleosol!G6</f>
        <v>11.725048318515974</v>
      </c>
      <c r="H781">
        <f>paleosol!H6</f>
        <v>0.95672504831851601</v>
      </c>
      <c r="I781" s="55">
        <f>paleosol!I6</f>
        <v>2E-3</v>
      </c>
      <c r="J781" s="55">
        <f>paleosol!J6</f>
        <v>1.1725048318515974E-2</v>
      </c>
      <c r="K781">
        <f>paleosol!K6</f>
        <v>257.24383963623302</v>
      </c>
      <c r="L781">
        <f>paleosol!L6</f>
        <v>214.45701153044701</v>
      </c>
      <c r="M781">
        <f>paleosol!M6</f>
        <v>150.90439926947002</v>
      </c>
      <c r="N781" t="b">
        <f>paleosol!N6</f>
        <v>1</v>
      </c>
      <c r="O781" t="b">
        <f>paleosol!O6</f>
        <v>0</v>
      </c>
      <c r="P781" t="str">
        <f>paleosol!P6</f>
        <v>NA</v>
      </c>
      <c r="Q781" t="b">
        <f>paleosol!Q6</f>
        <v>0</v>
      </c>
      <c r="R781" t="b">
        <f>paleosol!R6</f>
        <v>0</v>
      </c>
      <c r="S781" t="str">
        <f>paleosol!S6</f>
        <v>NA</v>
      </c>
      <c r="T781" t="b">
        <f>paleosol!T6</f>
        <v>0</v>
      </c>
      <c r="U781" t="b">
        <f>paleosol!U6</f>
        <v>0</v>
      </c>
      <c r="V781" t="str">
        <f>paleosol!V6</f>
        <v>NA</v>
      </c>
      <c r="W781" t="b">
        <f>paleosol!W6</f>
        <v>0</v>
      </c>
      <c r="X781" t="b">
        <f>paleosol!X6</f>
        <v>1</v>
      </c>
      <c r="Y781" t="str">
        <f>paleosol!Y6</f>
        <v>add age error bars</v>
      </c>
      <c r="Z781" t="str">
        <f>paleosol!Z6</f>
        <v>P1</v>
      </c>
    </row>
    <row r="782" spans="1:26">
      <c r="A782" t="str">
        <f>paleosol!A7</f>
        <v>paleosols</v>
      </c>
      <c r="B782" t="str">
        <f>paleosol!B7</f>
        <v>Da</v>
      </c>
      <c r="C782">
        <f>paleosol!C7</f>
        <v>2019</v>
      </c>
      <c r="D782" t="str">
        <f>paleosol!D7</f>
        <v>10.1038/s41467-019-12357-5</v>
      </c>
      <c r="E782">
        <f>paleosol!E7</f>
        <v>1016.066021395823</v>
      </c>
      <c r="F782">
        <f>paleosol!F7</f>
        <v>2</v>
      </c>
      <c r="G782">
        <f>paleosol!G7</f>
        <v>11.0660213958231</v>
      </c>
      <c r="H782">
        <f>paleosol!H7</f>
        <v>1.016066021395823</v>
      </c>
      <c r="I782" s="55">
        <f>paleosol!I7</f>
        <v>2E-3</v>
      </c>
      <c r="J782" s="55">
        <f>paleosol!J7</f>
        <v>1.1066021395823101E-2</v>
      </c>
      <c r="K782">
        <f>paleosol!K7</f>
        <v>301.68257851895601</v>
      </c>
      <c r="L782">
        <f>paleosol!L7</f>
        <v>265.55224142743702</v>
      </c>
      <c r="M782">
        <f>paleosol!M7</f>
        <v>169.07979442974701</v>
      </c>
      <c r="N782" t="b">
        <f>paleosol!N7</f>
        <v>1</v>
      </c>
      <c r="O782" t="b">
        <f>paleosol!O7</f>
        <v>0</v>
      </c>
      <c r="P782" t="str">
        <f>paleosol!P7</f>
        <v>NA</v>
      </c>
      <c r="Q782" t="b">
        <f>paleosol!Q7</f>
        <v>0</v>
      </c>
      <c r="R782" t="b">
        <f>paleosol!R7</f>
        <v>0</v>
      </c>
      <c r="S782" t="str">
        <f>paleosol!S7</f>
        <v>NA</v>
      </c>
      <c r="T782" t="b">
        <f>paleosol!T7</f>
        <v>0</v>
      </c>
      <c r="U782" t="b">
        <f>paleosol!U7</f>
        <v>0</v>
      </c>
      <c r="V782" t="str">
        <f>paleosol!V7</f>
        <v>NA</v>
      </c>
      <c r="W782" t="b">
        <f>paleosol!W7</f>
        <v>0</v>
      </c>
      <c r="X782" t="b">
        <f>paleosol!X7</f>
        <v>1</v>
      </c>
      <c r="Y782" t="str">
        <f>paleosol!Y7</f>
        <v>add age error bars</v>
      </c>
      <c r="Z782" t="str">
        <f>paleosol!Z7</f>
        <v>P1</v>
      </c>
    </row>
    <row r="783" spans="1:26">
      <c r="A783" t="str">
        <f>paleosol!A8</f>
        <v>paleosols</v>
      </c>
      <c r="B783" t="str">
        <f>paleosol!B8</f>
        <v>Da</v>
      </c>
      <c r="C783">
        <f>paleosol!C8</f>
        <v>2019</v>
      </c>
      <c r="D783" t="str">
        <f>paleosol!D8</f>
        <v>10.1038/s41467-019-12357-5</v>
      </c>
      <c r="E783">
        <f>paleosol!E8</f>
        <v>1018.6885379521144</v>
      </c>
      <c r="F783">
        <f>paleosol!F8</f>
        <v>2</v>
      </c>
      <c r="G783">
        <f>paleosol!G8</f>
        <v>10.688537952114416</v>
      </c>
      <c r="H783">
        <f>paleosol!H8</f>
        <v>1.0186885379521144</v>
      </c>
      <c r="I783" s="55">
        <f>paleosol!I8</f>
        <v>2E-3</v>
      </c>
      <c r="J783" s="55">
        <f>paleosol!J8</f>
        <v>1.0688537952114417E-2</v>
      </c>
      <c r="K783">
        <f>paleosol!K8</f>
        <v>225.039234279293</v>
      </c>
      <c r="L783">
        <f>paleosol!L8</f>
        <v>228.25575229094102</v>
      </c>
      <c r="M783">
        <f>paleosol!M8</f>
        <v>153.8827461628338</v>
      </c>
      <c r="N783" t="b">
        <f>paleosol!N8</f>
        <v>1</v>
      </c>
      <c r="O783" t="b">
        <f>paleosol!O8</f>
        <v>0</v>
      </c>
      <c r="P783" t="str">
        <f>paleosol!P8</f>
        <v>NA</v>
      </c>
      <c r="Q783" t="b">
        <f>paleosol!Q8</f>
        <v>0</v>
      </c>
      <c r="R783" t="b">
        <f>paleosol!R8</f>
        <v>0</v>
      </c>
      <c r="S783" t="str">
        <f>paleosol!S8</f>
        <v>NA</v>
      </c>
      <c r="T783" t="b">
        <f>paleosol!T8</f>
        <v>0</v>
      </c>
      <c r="U783" t="b">
        <f>paleosol!U8</f>
        <v>0</v>
      </c>
      <c r="V783" t="str">
        <f>paleosol!V8</f>
        <v>NA</v>
      </c>
      <c r="W783" t="b">
        <f>paleosol!W8</f>
        <v>0</v>
      </c>
      <c r="X783" t="b">
        <f>paleosol!X8</f>
        <v>1</v>
      </c>
      <c r="Y783" t="str">
        <f>paleosol!Y8</f>
        <v>add age error bars</v>
      </c>
      <c r="Z783" t="str">
        <f>paleosol!Z8</f>
        <v>P1</v>
      </c>
    </row>
    <row r="784" spans="1:26">
      <c r="A784" t="str">
        <f>paleosol!A9</f>
        <v>paleosols</v>
      </c>
      <c r="B784" t="str">
        <f>paleosol!B9</f>
        <v>Da</v>
      </c>
      <c r="C784">
        <f>paleosol!C9</f>
        <v>2019</v>
      </c>
      <c r="D784" t="str">
        <f>paleosol!D9</f>
        <v>10.1038/s41467-019-12357-5</v>
      </c>
      <c r="E784">
        <f>paleosol!E9</f>
        <v>1023.933571064697</v>
      </c>
      <c r="F784">
        <f>paleosol!F9</f>
        <v>2</v>
      </c>
      <c r="G784">
        <f>paleosol!G9</f>
        <v>9.9335710646970483</v>
      </c>
      <c r="H784">
        <f>paleosol!H9</f>
        <v>1.0239335710646971</v>
      </c>
      <c r="I784" s="55">
        <f>paleosol!I9</f>
        <v>2E-3</v>
      </c>
      <c r="J784" s="55">
        <f>paleosol!J9</f>
        <v>9.9335710646970485E-3</v>
      </c>
      <c r="K784">
        <f>paleosol!K9</f>
        <v>275.90742020189498</v>
      </c>
      <c r="L784">
        <f>paleosol!L9</f>
        <v>238.76610742802302</v>
      </c>
      <c r="M784">
        <f>paleosol!M9</f>
        <v>165.34487877520996</v>
      </c>
      <c r="N784" t="b">
        <f>paleosol!N9</f>
        <v>1</v>
      </c>
      <c r="O784" t="b">
        <f>paleosol!O9</f>
        <v>0</v>
      </c>
      <c r="P784" t="str">
        <f>paleosol!P9</f>
        <v>NA</v>
      </c>
      <c r="Q784" t="b">
        <f>paleosol!Q9</f>
        <v>0</v>
      </c>
      <c r="R784" t="b">
        <f>paleosol!R9</f>
        <v>0</v>
      </c>
      <c r="S784" t="str">
        <f>paleosol!S9</f>
        <v>NA</v>
      </c>
      <c r="T784" t="b">
        <f>paleosol!T9</f>
        <v>0</v>
      </c>
      <c r="U784" t="b">
        <f>paleosol!U9</f>
        <v>0</v>
      </c>
      <c r="V784" t="str">
        <f>paleosol!V9</f>
        <v>NA</v>
      </c>
      <c r="W784" t="b">
        <f>paleosol!W9</f>
        <v>0</v>
      </c>
      <c r="X784" t="b">
        <f>paleosol!X9</f>
        <v>1</v>
      </c>
      <c r="Y784" t="str">
        <f>paleosol!Y9</f>
        <v>add age error bars</v>
      </c>
      <c r="Z784" t="str">
        <f>paleosol!Z9</f>
        <v>P1</v>
      </c>
    </row>
    <row r="785" spans="1:26">
      <c r="A785" t="str">
        <f>paleosol!A10</f>
        <v>paleosols</v>
      </c>
      <c r="B785" t="str">
        <f>paleosol!B10</f>
        <v>Da</v>
      </c>
      <c r="C785">
        <f>paleosol!C10</f>
        <v>2019</v>
      </c>
      <c r="D785" t="str">
        <f>paleosol!D10</f>
        <v>10.1038/s41467-019-12357-5</v>
      </c>
      <c r="E785">
        <f>paleosol!E10</f>
        <v>1027.8673458991343</v>
      </c>
      <c r="F785">
        <f>paleosol!F10</f>
        <v>2</v>
      </c>
      <c r="G785">
        <f>paleosol!G10</f>
        <v>11.867345899134307</v>
      </c>
      <c r="H785">
        <f>paleosol!H10</f>
        <v>1.0278673458991343</v>
      </c>
      <c r="I785" s="55">
        <f>paleosol!I10</f>
        <v>2E-3</v>
      </c>
      <c r="J785" s="55">
        <f>paleosol!J10</f>
        <v>1.1867345899134307E-2</v>
      </c>
      <c r="K785">
        <f>paleosol!K10</f>
        <v>316.92436423544802</v>
      </c>
      <c r="L785">
        <f>paleosol!L10</f>
        <v>268.94816456627393</v>
      </c>
      <c r="M785">
        <f>paleosol!M10</f>
        <v>174.72060930922501</v>
      </c>
      <c r="N785" t="b">
        <f>paleosol!N10</f>
        <v>1</v>
      </c>
      <c r="O785" t="b">
        <f>paleosol!O10</f>
        <v>0</v>
      </c>
      <c r="P785" t="str">
        <f>paleosol!P10</f>
        <v>NA</v>
      </c>
      <c r="Q785" t="b">
        <f>paleosol!Q10</f>
        <v>0</v>
      </c>
      <c r="R785" t="b">
        <f>paleosol!R10</f>
        <v>0</v>
      </c>
      <c r="S785" t="str">
        <f>paleosol!S10</f>
        <v>NA</v>
      </c>
      <c r="T785" t="b">
        <f>paleosol!T10</f>
        <v>0</v>
      </c>
      <c r="U785" t="b">
        <f>paleosol!U10</f>
        <v>0</v>
      </c>
      <c r="V785" t="str">
        <f>paleosol!V10</f>
        <v>NA</v>
      </c>
      <c r="W785" t="b">
        <f>paleosol!W10</f>
        <v>0</v>
      </c>
      <c r="X785" t="b">
        <f>paleosol!X10</f>
        <v>1</v>
      </c>
      <c r="Y785" t="str">
        <f>paleosol!Y10</f>
        <v>add age error bars</v>
      </c>
      <c r="Z785" t="str">
        <f>paleosol!Z10</f>
        <v>P1</v>
      </c>
    </row>
    <row r="786" spans="1:26">
      <c r="A786" t="str">
        <f>paleosol!A11</f>
        <v>paleosols</v>
      </c>
      <c r="B786" t="str">
        <f>paleosol!B11</f>
        <v>Da</v>
      </c>
      <c r="C786">
        <f>paleosol!C11</f>
        <v>2019</v>
      </c>
      <c r="D786" t="str">
        <f>paleosol!D11</f>
        <v>10.1038/s41467-019-12357-5</v>
      </c>
      <c r="E786">
        <f>paleosol!E11</f>
        <v>1029.3971472236374</v>
      </c>
      <c r="F786">
        <f>paleosol!F11</f>
        <v>2</v>
      </c>
      <c r="G786">
        <f>paleosol!G11</f>
        <v>10.397147223637489</v>
      </c>
      <c r="H786">
        <f>paleosol!H11</f>
        <v>1.0293971472236374</v>
      </c>
      <c r="I786" s="55">
        <f>paleosol!I11</f>
        <v>2E-3</v>
      </c>
      <c r="J786" s="55">
        <f>paleosol!J11</f>
        <v>1.0397147223637489E-2</v>
      </c>
      <c r="K786">
        <f>paleosol!K11</f>
        <v>273.66030529756102</v>
      </c>
      <c r="L786">
        <f>paleosol!L11</f>
        <v>265.24711027512893</v>
      </c>
      <c r="M786">
        <f>paleosol!M11</f>
        <v>161.57737379489902</v>
      </c>
      <c r="N786" t="b">
        <f>paleosol!N11</f>
        <v>1</v>
      </c>
      <c r="O786" t="b">
        <f>paleosol!O11</f>
        <v>0</v>
      </c>
      <c r="P786" t="str">
        <f>paleosol!P11</f>
        <v>NA</v>
      </c>
      <c r="Q786" t="b">
        <f>paleosol!Q11</f>
        <v>0</v>
      </c>
      <c r="R786" t="b">
        <f>paleosol!R11</f>
        <v>0</v>
      </c>
      <c r="S786" t="str">
        <f>paleosol!S11</f>
        <v>NA</v>
      </c>
      <c r="T786" t="b">
        <f>paleosol!T11</f>
        <v>0</v>
      </c>
      <c r="U786" t="b">
        <f>paleosol!U11</f>
        <v>0</v>
      </c>
      <c r="V786" t="str">
        <f>paleosol!V11</f>
        <v>NA</v>
      </c>
      <c r="W786" t="b">
        <f>paleosol!W11</f>
        <v>0</v>
      </c>
      <c r="X786" t="b">
        <f>paleosol!X11</f>
        <v>1</v>
      </c>
      <c r="Y786" t="str">
        <f>paleosol!Y11</f>
        <v>add age error bars</v>
      </c>
      <c r="Z786" t="str">
        <f>paleosol!Z11</f>
        <v>P1</v>
      </c>
    </row>
    <row r="787" spans="1:26">
      <c r="A787" t="str">
        <f>paleosol!A12</f>
        <v>paleosols</v>
      </c>
      <c r="B787" t="str">
        <f>paleosol!B12</f>
        <v>Da</v>
      </c>
      <c r="C787">
        <f>paleosol!C12</f>
        <v>2019</v>
      </c>
      <c r="D787" t="str">
        <f>paleosol!D12</f>
        <v>10.1038/s41467-019-12357-5</v>
      </c>
      <c r="E787">
        <f>paleosol!E12</f>
        <v>1059.0534386143661</v>
      </c>
      <c r="F787">
        <f>paleosol!F12</f>
        <v>2</v>
      </c>
      <c r="G787">
        <f>paleosol!G12</f>
        <v>11.053438614366087</v>
      </c>
      <c r="H787">
        <f>paleosol!H12</f>
        <v>1.0590534386143662</v>
      </c>
      <c r="I787" s="55">
        <f>paleosol!I12</f>
        <v>2E-3</v>
      </c>
      <c r="J787" s="55">
        <f>paleosol!J12</f>
        <v>1.1053438614366086E-2</v>
      </c>
      <c r="K787">
        <f>paleosol!K12</f>
        <v>315.03556019173999</v>
      </c>
      <c r="L787">
        <f>paleosol!L12</f>
        <v>218.77641473606997</v>
      </c>
      <c r="M787">
        <f>paleosol!M12</f>
        <v>155.74924962655598</v>
      </c>
      <c r="N787" t="b">
        <f>paleosol!N12</f>
        <v>1</v>
      </c>
      <c r="O787" t="b">
        <f>paleosol!O12</f>
        <v>0</v>
      </c>
      <c r="P787" t="str">
        <f>paleosol!P12</f>
        <v>NA</v>
      </c>
      <c r="Q787" t="b">
        <f>paleosol!Q12</f>
        <v>0</v>
      </c>
      <c r="R787" t="b">
        <f>paleosol!R12</f>
        <v>0</v>
      </c>
      <c r="S787" t="str">
        <f>paleosol!S12</f>
        <v>NA</v>
      </c>
      <c r="T787" t="b">
        <f>paleosol!T12</f>
        <v>0</v>
      </c>
      <c r="U787" t="b">
        <f>paleosol!U12</f>
        <v>0</v>
      </c>
      <c r="V787" t="str">
        <f>paleosol!V12</f>
        <v>NA</v>
      </c>
      <c r="W787" t="b">
        <f>paleosol!W12</f>
        <v>0</v>
      </c>
      <c r="X787" t="b">
        <f>paleosol!X12</f>
        <v>1</v>
      </c>
      <c r="Y787" t="str">
        <f>paleosol!Y12</f>
        <v>add age error bars</v>
      </c>
      <c r="Z787" t="str">
        <f>paleosol!Z12</f>
        <v>P1</v>
      </c>
    </row>
    <row r="788" spans="1:26">
      <c r="A788" t="str">
        <f>paleosol!A13</f>
        <v>paleosols</v>
      </c>
      <c r="B788" t="str">
        <f>paleosol!B13</f>
        <v>Da</v>
      </c>
      <c r="C788">
        <f>paleosol!C13</f>
        <v>2019</v>
      </c>
      <c r="D788" t="str">
        <f>paleosol!D13</f>
        <v>10.1038/s41467-019-12357-5</v>
      </c>
      <c r="E788">
        <f>paleosol!E13</f>
        <v>1067.4534386143662</v>
      </c>
      <c r="F788">
        <f>paleosol!F13</f>
        <v>2</v>
      </c>
      <c r="G788">
        <f>paleosol!G13</f>
        <v>11.453438614366178</v>
      </c>
      <c r="H788">
        <f>paleosol!H13</f>
        <v>1.0674534386143661</v>
      </c>
      <c r="I788" s="55">
        <f>paleosol!I13</f>
        <v>2E-3</v>
      </c>
      <c r="J788" s="55">
        <f>paleosol!J13</f>
        <v>1.1453438614366178E-2</v>
      </c>
      <c r="K788">
        <f>paleosol!K13</f>
        <v>245.48686527785799</v>
      </c>
      <c r="L788">
        <f>paleosol!L13</f>
        <v>160.43041913314903</v>
      </c>
      <c r="M788">
        <f>paleosol!M13</f>
        <v>124.02435403329399</v>
      </c>
      <c r="N788" t="b">
        <f>paleosol!N13</f>
        <v>1</v>
      </c>
      <c r="O788" t="b">
        <f>paleosol!O13</f>
        <v>0</v>
      </c>
      <c r="P788" t="str">
        <f>paleosol!P13</f>
        <v>NA</v>
      </c>
      <c r="Q788" t="b">
        <f>paleosol!Q13</f>
        <v>0</v>
      </c>
      <c r="R788" t="b">
        <f>paleosol!R13</f>
        <v>0</v>
      </c>
      <c r="S788" t="str">
        <f>paleosol!S13</f>
        <v>NA</v>
      </c>
      <c r="T788" t="b">
        <f>paleosol!T13</f>
        <v>0</v>
      </c>
      <c r="U788" t="b">
        <f>paleosol!U13</f>
        <v>0</v>
      </c>
      <c r="V788" t="str">
        <f>paleosol!V13</f>
        <v>NA</v>
      </c>
      <c r="W788" t="b">
        <f>paleosol!W13</f>
        <v>0</v>
      </c>
      <c r="X788" t="b">
        <f>paleosol!X13</f>
        <v>1</v>
      </c>
      <c r="Y788" t="str">
        <f>paleosol!Y13</f>
        <v>add age error bars</v>
      </c>
      <c r="Z788" t="str">
        <f>paleosol!Z13</f>
        <v>P1</v>
      </c>
    </row>
    <row r="789" spans="1:26">
      <c r="A789" t="str">
        <f>paleosol!A14</f>
        <v>paleosols</v>
      </c>
      <c r="B789" t="str">
        <f>paleosol!B14</f>
        <v>Da</v>
      </c>
      <c r="C789">
        <f>paleosol!C14</f>
        <v>2019</v>
      </c>
      <c r="D789" t="str">
        <f>paleosol!D14</f>
        <v>10.1038/s41467-019-12357-5</v>
      </c>
      <c r="E789">
        <f>paleosol!E14</f>
        <v>1071.6534386143665</v>
      </c>
      <c r="F789">
        <f>paleosol!F14</f>
        <v>2</v>
      </c>
      <c r="G789">
        <f>paleosol!G14</f>
        <v>12.653438614366451</v>
      </c>
      <c r="H789">
        <f>paleosol!H14</f>
        <v>1.0716534386143663</v>
      </c>
      <c r="I789" s="55">
        <f>paleosol!I14</f>
        <v>2E-3</v>
      </c>
      <c r="J789" s="55">
        <f>paleosol!J14</f>
        <v>1.2653438614366451E-2</v>
      </c>
      <c r="K789">
        <f>paleosol!K14</f>
        <v>242.53977437825</v>
      </c>
      <c r="L789">
        <f>paleosol!L14</f>
        <v>164.27339747142202</v>
      </c>
      <c r="M789">
        <f>paleosol!M14</f>
        <v>120.889503610861</v>
      </c>
      <c r="N789" t="b">
        <f>paleosol!N14</f>
        <v>1</v>
      </c>
      <c r="O789" t="b">
        <f>paleosol!O14</f>
        <v>0</v>
      </c>
      <c r="P789" t="str">
        <f>paleosol!P14</f>
        <v>NA</v>
      </c>
      <c r="Q789" t="b">
        <f>paleosol!Q14</f>
        <v>0</v>
      </c>
      <c r="R789" t="b">
        <f>paleosol!R14</f>
        <v>0</v>
      </c>
      <c r="S789" t="str">
        <f>paleosol!S14</f>
        <v>NA</v>
      </c>
      <c r="T789" t="b">
        <f>paleosol!T14</f>
        <v>0</v>
      </c>
      <c r="U789" t="b">
        <f>paleosol!U14</f>
        <v>0</v>
      </c>
      <c r="V789" t="str">
        <f>paleosol!V14</f>
        <v>NA</v>
      </c>
      <c r="W789" t="b">
        <f>paleosol!W14</f>
        <v>0</v>
      </c>
      <c r="X789" t="b">
        <f>paleosol!X14</f>
        <v>1</v>
      </c>
      <c r="Y789" t="str">
        <f>paleosol!Y14</f>
        <v>add age error bars</v>
      </c>
      <c r="Z789" t="str">
        <f>paleosol!Z14</f>
        <v>P1</v>
      </c>
    </row>
    <row r="790" spans="1:26">
      <c r="A790" t="str">
        <f>paleosol!A15</f>
        <v>paleosols</v>
      </c>
      <c r="B790" t="str">
        <f>paleosol!B15</f>
        <v>Da</v>
      </c>
      <c r="C790">
        <f>paleosol!C15</f>
        <v>2019</v>
      </c>
      <c r="D790" t="str">
        <f>paleosol!D15</f>
        <v>10.1038/s41467-019-12357-5</v>
      </c>
      <c r="E790">
        <f>paleosol!E15</f>
        <v>1168.0741685413734</v>
      </c>
      <c r="F790">
        <f>paleosol!F15</f>
        <v>2</v>
      </c>
      <c r="G790">
        <f>paleosol!G15</f>
        <v>19.07416854137341</v>
      </c>
      <c r="H790">
        <f>paleosol!H15</f>
        <v>1.1680741685413734</v>
      </c>
      <c r="I790" s="55">
        <f>paleosol!I15</f>
        <v>2E-3</v>
      </c>
      <c r="J790" s="55">
        <f>paleosol!J15</f>
        <v>1.907416854137341E-2</v>
      </c>
      <c r="K790">
        <f>paleosol!K15</f>
        <v>211.68037599546901</v>
      </c>
      <c r="L790">
        <f>paleosol!L15</f>
        <v>269.05179154233997</v>
      </c>
      <c r="M790">
        <f>paleosol!M15</f>
        <v>157.88907732676921</v>
      </c>
      <c r="N790" t="b">
        <f>paleosol!N15</f>
        <v>1</v>
      </c>
      <c r="O790" t="b">
        <f>paleosol!O15</f>
        <v>0</v>
      </c>
      <c r="P790" t="str">
        <f>paleosol!P15</f>
        <v>NA</v>
      </c>
      <c r="Q790" t="b">
        <f>paleosol!Q15</f>
        <v>0</v>
      </c>
      <c r="R790" t="b">
        <f>paleosol!R15</f>
        <v>0</v>
      </c>
      <c r="S790" t="str">
        <f>paleosol!S15</f>
        <v>NA</v>
      </c>
      <c r="T790" t="b">
        <f>paleosol!T15</f>
        <v>0</v>
      </c>
      <c r="U790" t="b">
        <f>paleosol!U15</f>
        <v>0</v>
      </c>
      <c r="V790" t="str">
        <f>paleosol!V15</f>
        <v>NA</v>
      </c>
      <c r="W790" t="b">
        <f>paleosol!W15</f>
        <v>0</v>
      </c>
      <c r="X790" t="b">
        <f>paleosol!X15</f>
        <v>1</v>
      </c>
      <c r="Y790" t="str">
        <f>paleosol!Y15</f>
        <v>add age error bars</v>
      </c>
      <c r="Z790" t="str">
        <f>paleosol!Z15</f>
        <v>P1</v>
      </c>
    </row>
    <row r="791" spans="1:26">
      <c r="A791" t="str">
        <f>paleosol!A16</f>
        <v>paleosols</v>
      </c>
      <c r="B791" t="str">
        <f>paleosol!B16</f>
        <v>Da</v>
      </c>
      <c r="C791">
        <f>paleosol!C16</f>
        <v>2019</v>
      </c>
      <c r="D791" t="str">
        <f>paleosol!D16</f>
        <v>10.1038/s41467-019-12357-5</v>
      </c>
      <c r="E791">
        <f>paleosol!E16</f>
        <v>1175.5605918990373</v>
      </c>
      <c r="F791">
        <f>paleosol!F16</f>
        <v>2</v>
      </c>
      <c r="G791">
        <f>paleosol!G16</f>
        <v>21.560591899037263</v>
      </c>
      <c r="H791">
        <f>paleosol!H16</f>
        <v>1.1755605918990373</v>
      </c>
      <c r="I791" s="55">
        <f>paleosol!I16</f>
        <v>2E-3</v>
      </c>
      <c r="J791" s="55">
        <f>paleosol!J16</f>
        <v>2.1560591899037262E-2</v>
      </c>
      <c r="K791">
        <f>paleosol!K16</f>
        <v>236.16703957858201</v>
      </c>
      <c r="L791">
        <f>paleosol!L16</f>
        <v>306.94278313422694</v>
      </c>
      <c r="M791">
        <f>paleosol!M16</f>
        <v>183.3787952961099</v>
      </c>
      <c r="N791" t="b">
        <f>paleosol!N16</f>
        <v>1</v>
      </c>
      <c r="O791" t="b">
        <f>paleosol!O16</f>
        <v>0</v>
      </c>
      <c r="P791" t="str">
        <f>paleosol!P16</f>
        <v>NA</v>
      </c>
      <c r="Q791" t="b">
        <f>paleosol!Q16</f>
        <v>0</v>
      </c>
      <c r="R791" t="b">
        <f>paleosol!R16</f>
        <v>0</v>
      </c>
      <c r="S791" t="str">
        <f>paleosol!S16</f>
        <v>NA</v>
      </c>
      <c r="T791" t="b">
        <f>paleosol!T16</f>
        <v>0</v>
      </c>
      <c r="U791" t="b">
        <f>paleosol!U16</f>
        <v>0</v>
      </c>
      <c r="V791" t="str">
        <f>paleosol!V16</f>
        <v>NA</v>
      </c>
      <c r="W791" t="b">
        <f>paleosol!W16</f>
        <v>0</v>
      </c>
      <c r="X791" t="b">
        <f>paleosol!X16</f>
        <v>1</v>
      </c>
      <c r="Y791" t="str">
        <f>paleosol!Y16</f>
        <v>add age error bars</v>
      </c>
      <c r="Z791" t="str">
        <f>paleosol!Z16</f>
        <v>P1</v>
      </c>
    </row>
    <row r="792" spans="1:26">
      <c r="A792" t="str">
        <f>paleosol!A17</f>
        <v>paleosols</v>
      </c>
      <c r="B792" t="str">
        <f>paleosol!B17</f>
        <v>Da</v>
      </c>
      <c r="C792">
        <f>paleosol!C17</f>
        <v>2019</v>
      </c>
      <c r="D792" t="str">
        <f>paleosol!D17</f>
        <v>10.1038/s41467-019-12357-5</v>
      </c>
      <c r="E792">
        <f>paleosol!E17</f>
        <v>1194.1753935015838</v>
      </c>
      <c r="F792">
        <f>paleosol!F17</f>
        <v>2</v>
      </c>
      <c r="G792">
        <f>paleosol!G17</f>
        <v>18.175393501583812</v>
      </c>
      <c r="H792">
        <f>paleosol!H17</f>
        <v>1.1941753935015837</v>
      </c>
      <c r="I792" s="55">
        <f>paleosol!I17</f>
        <v>2E-3</v>
      </c>
      <c r="J792" s="55">
        <f>paleosol!J17</f>
        <v>1.8175393501583811E-2</v>
      </c>
      <c r="K792">
        <f>paleosol!K17</f>
        <v>333.81079588186799</v>
      </c>
      <c r="L792">
        <f>paleosol!L17</f>
        <v>429.513316184774</v>
      </c>
      <c r="M792">
        <f>paleosol!M17</f>
        <v>232.16204632492298</v>
      </c>
      <c r="N792" t="b">
        <f>paleosol!N17</f>
        <v>1</v>
      </c>
      <c r="O792" t="b">
        <f>paleosol!O17</f>
        <v>0</v>
      </c>
      <c r="P792" t="str">
        <f>paleosol!P17</f>
        <v>NA</v>
      </c>
      <c r="Q792" t="b">
        <f>paleosol!Q17</f>
        <v>0</v>
      </c>
      <c r="R792" t="b">
        <f>paleosol!R17</f>
        <v>0</v>
      </c>
      <c r="S792" t="str">
        <f>paleosol!S17</f>
        <v>NA</v>
      </c>
      <c r="T792" t="b">
        <f>paleosol!T17</f>
        <v>0</v>
      </c>
      <c r="U792" t="b">
        <f>paleosol!U17</f>
        <v>0</v>
      </c>
      <c r="V792" t="str">
        <f>paleosol!V17</f>
        <v>NA</v>
      </c>
      <c r="W792" t="b">
        <f>paleosol!W17</f>
        <v>0</v>
      </c>
      <c r="X792" t="b">
        <f>paleosol!X17</f>
        <v>1</v>
      </c>
      <c r="Y792" t="str">
        <f>paleosol!Y17</f>
        <v>add age error bars</v>
      </c>
      <c r="Z792" t="str">
        <f>paleosol!Z17</f>
        <v>P1</v>
      </c>
    </row>
    <row r="793" spans="1:26">
      <c r="A793" t="str">
        <f>paleosol!A18</f>
        <v>paleosols</v>
      </c>
      <c r="B793" t="str">
        <f>paleosol!B18</f>
        <v>Da</v>
      </c>
      <c r="C793">
        <f>paleosol!C18</f>
        <v>2019</v>
      </c>
      <c r="D793" t="str">
        <f>paleosol!D18</f>
        <v>10.1038/s41467-019-12357-5</v>
      </c>
      <c r="E793">
        <f>paleosol!E18</f>
        <v>1276.098141456743</v>
      </c>
      <c r="F793">
        <f>paleosol!F18</f>
        <v>2</v>
      </c>
      <c r="G793">
        <f>paleosol!G18</f>
        <v>4.098141456742951</v>
      </c>
      <c r="H793">
        <f>paleosol!H18</f>
        <v>1.2760981414567429</v>
      </c>
      <c r="I793" s="55">
        <f>paleosol!I18</f>
        <v>2E-3</v>
      </c>
      <c r="J793" s="55">
        <f>paleosol!J18</f>
        <v>4.0981414567429512E-3</v>
      </c>
      <c r="K793">
        <f>paleosol!K18</f>
        <v>233.82213973862801</v>
      </c>
      <c r="L793">
        <f>paleosol!L18</f>
        <v>149.96796673772698</v>
      </c>
      <c r="M793">
        <f>paleosol!M18</f>
        <v>119.93622243479101</v>
      </c>
      <c r="N793" t="b">
        <f>paleosol!N18</f>
        <v>1</v>
      </c>
      <c r="O793" t="b">
        <f>paleosol!O18</f>
        <v>0</v>
      </c>
      <c r="P793" t="str">
        <f>paleosol!P18</f>
        <v>NA</v>
      </c>
      <c r="Q793" t="b">
        <f>paleosol!Q18</f>
        <v>0</v>
      </c>
      <c r="R793" t="b">
        <f>paleosol!R18</f>
        <v>0</v>
      </c>
      <c r="S793" t="str">
        <f>paleosol!S18</f>
        <v>NA</v>
      </c>
      <c r="T793" t="b">
        <f>paleosol!T18</f>
        <v>0</v>
      </c>
      <c r="U793" t="b">
        <f>paleosol!U18</f>
        <v>0</v>
      </c>
      <c r="V793" t="str">
        <f>paleosol!V18</f>
        <v>NA</v>
      </c>
      <c r="W793" t="b">
        <f>paleosol!W18</f>
        <v>0</v>
      </c>
      <c r="X793" t="b">
        <f>paleosol!X18</f>
        <v>1</v>
      </c>
      <c r="Y793" t="str">
        <f>paleosol!Y18</f>
        <v>add age error bars</v>
      </c>
      <c r="Z793" t="str">
        <f>paleosol!Z18</f>
        <v>P1</v>
      </c>
    </row>
    <row r="794" spans="1:26">
      <c r="A794" t="str">
        <f>paleosol!A19</f>
        <v>paleosols</v>
      </c>
      <c r="B794" t="str">
        <f>paleosol!B19</f>
        <v>Da</v>
      </c>
      <c r="C794">
        <f>paleosol!C19</f>
        <v>2019</v>
      </c>
      <c r="D794" t="str">
        <f>paleosol!D19</f>
        <v>10.1038/s41467-019-12357-5</v>
      </c>
      <c r="E794">
        <f>paleosol!E19</f>
        <v>1276.7804670381383</v>
      </c>
      <c r="F794">
        <f>paleosol!F19</f>
        <v>2</v>
      </c>
      <c r="G794">
        <f>paleosol!G19</f>
        <v>3.7804670381383403</v>
      </c>
      <c r="H794">
        <f>paleosol!H19</f>
        <v>1.2767804670381384</v>
      </c>
      <c r="I794" s="55">
        <f>paleosol!I19</f>
        <v>2E-3</v>
      </c>
      <c r="J794" s="55">
        <f>paleosol!J19</f>
        <v>3.7804670381383402E-3</v>
      </c>
      <c r="K794">
        <f>paleosol!K19</f>
        <v>213.32646716432001</v>
      </c>
      <c r="L794">
        <f>paleosol!L19</f>
        <v>143.92600715174902</v>
      </c>
      <c r="M794">
        <f>paleosol!M19</f>
        <v>114.13778639619301</v>
      </c>
      <c r="N794" t="b">
        <f>paleosol!N19</f>
        <v>1</v>
      </c>
      <c r="O794" t="b">
        <f>paleosol!O19</f>
        <v>0</v>
      </c>
      <c r="P794" t="str">
        <f>paleosol!P19</f>
        <v>NA</v>
      </c>
      <c r="Q794" t="b">
        <f>paleosol!Q19</f>
        <v>0</v>
      </c>
      <c r="R794" t="b">
        <f>paleosol!R19</f>
        <v>0</v>
      </c>
      <c r="S794" t="str">
        <f>paleosol!S19</f>
        <v>NA</v>
      </c>
      <c r="T794" t="b">
        <f>paleosol!T19</f>
        <v>0</v>
      </c>
      <c r="U794" t="b">
        <f>paleosol!U19</f>
        <v>0</v>
      </c>
      <c r="V794" t="str">
        <f>paleosol!V19</f>
        <v>NA</v>
      </c>
      <c r="W794" t="b">
        <f>paleosol!W19</f>
        <v>0</v>
      </c>
      <c r="X794" t="b">
        <f>paleosol!X19</f>
        <v>1</v>
      </c>
      <c r="Y794" t="str">
        <f>paleosol!Y19</f>
        <v>add age error bars</v>
      </c>
      <c r="Z794" t="str">
        <f>paleosol!Z19</f>
        <v>P1</v>
      </c>
    </row>
    <row r="795" spans="1:26">
      <c r="A795" t="str">
        <f>paleosol!A20</f>
        <v>paleosols</v>
      </c>
      <c r="B795" t="str">
        <f>paleosol!B20</f>
        <v>Da</v>
      </c>
      <c r="C795">
        <f>paleosol!C20</f>
        <v>2019</v>
      </c>
      <c r="D795" t="str">
        <f>paleosol!D20</f>
        <v>10.1038/s41467-019-12357-5</v>
      </c>
      <c r="E795">
        <f>paleosol!E20</f>
        <v>1278.1304670381385</v>
      </c>
      <c r="F795">
        <f>paleosol!F20</f>
        <v>2</v>
      </c>
      <c r="G795">
        <f>paleosol!G20</f>
        <v>4.1304670381384767</v>
      </c>
      <c r="H795">
        <f>paleosol!H20</f>
        <v>1.2781304670381384</v>
      </c>
      <c r="I795" s="55">
        <f>paleosol!I20</f>
        <v>2E-3</v>
      </c>
      <c r="J795" s="55">
        <f>paleosol!J20</f>
        <v>4.1304670381384764E-3</v>
      </c>
      <c r="K795">
        <f>paleosol!K20</f>
        <v>214.34207827122199</v>
      </c>
      <c r="L795">
        <f>paleosol!L20</f>
        <v>146.19106921548601</v>
      </c>
      <c r="M795">
        <f>paleosol!M20</f>
        <v>114.70936137816389</v>
      </c>
      <c r="N795" t="b">
        <f>paleosol!N20</f>
        <v>1</v>
      </c>
      <c r="O795" t="b">
        <f>paleosol!O20</f>
        <v>0</v>
      </c>
      <c r="P795" t="str">
        <f>paleosol!P20</f>
        <v>NA</v>
      </c>
      <c r="Q795" t="b">
        <f>paleosol!Q20</f>
        <v>0</v>
      </c>
      <c r="R795" t="b">
        <f>paleosol!R20</f>
        <v>0</v>
      </c>
      <c r="S795" t="str">
        <f>paleosol!S20</f>
        <v>NA</v>
      </c>
      <c r="T795" t="b">
        <f>paleosol!T20</f>
        <v>0</v>
      </c>
      <c r="U795" t="b">
        <f>paleosol!U20</f>
        <v>0</v>
      </c>
      <c r="V795" t="str">
        <f>paleosol!V20</f>
        <v>NA</v>
      </c>
      <c r="W795" t="b">
        <f>paleosol!W20</f>
        <v>0</v>
      </c>
      <c r="X795" t="b">
        <f>paleosol!X20</f>
        <v>1</v>
      </c>
      <c r="Y795" t="str">
        <f>paleosol!Y20</f>
        <v>add age error bars</v>
      </c>
      <c r="Z795" t="str">
        <f>paleosol!Z20</f>
        <v>P1</v>
      </c>
    </row>
    <row r="796" spans="1:26">
      <c r="A796" t="str">
        <f>paleosol!A21</f>
        <v>paleosols</v>
      </c>
      <c r="B796" t="str">
        <f>paleosol!B21</f>
        <v>Da</v>
      </c>
      <c r="C796">
        <f>paleosol!C21</f>
        <v>2019</v>
      </c>
      <c r="D796" t="str">
        <f>paleosol!D21</f>
        <v>10.1038/s41467-019-12357-5</v>
      </c>
      <c r="E796">
        <f>paleosol!E21</f>
        <v>1281.4304670381382</v>
      </c>
      <c r="F796">
        <f>paleosol!F21</f>
        <v>2</v>
      </c>
      <c r="G796">
        <f>paleosol!G21</f>
        <v>6.4304670381382039</v>
      </c>
      <c r="H796">
        <f>paleosol!H21</f>
        <v>1.2814304670381382</v>
      </c>
      <c r="I796" s="55">
        <f>paleosol!I21</f>
        <v>2E-3</v>
      </c>
      <c r="J796" s="55">
        <f>paleosol!J21</f>
        <v>6.430467038138204E-3</v>
      </c>
      <c r="K796">
        <f>paleosol!K21</f>
        <v>199.784802897372</v>
      </c>
      <c r="L796">
        <f>paleosol!L21</f>
        <v>151.78401030005398</v>
      </c>
      <c r="M796">
        <f>paleosol!M21</f>
        <v>112.65660237703931</v>
      </c>
      <c r="N796" t="b">
        <f>paleosol!N21</f>
        <v>1</v>
      </c>
      <c r="O796" t="b">
        <f>paleosol!O21</f>
        <v>0</v>
      </c>
      <c r="P796" t="str">
        <f>paleosol!P21</f>
        <v>NA</v>
      </c>
      <c r="Q796" t="b">
        <f>paleosol!Q21</f>
        <v>0</v>
      </c>
      <c r="R796" t="b">
        <f>paleosol!R21</f>
        <v>0</v>
      </c>
      <c r="S796" t="str">
        <f>paleosol!S21</f>
        <v>NA</v>
      </c>
      <c r="T796" t="b">
        <f>paleosol!T21</f>
        <v>0</v>
      </c>
      <c r="U796" t="b">
        <f>paleosol!U21</f>
        <v>0</v>
      </c>
      <c r="V796" t="str">
        <f>paleosol!V21</f>
        <v>NA</v>
      </c>
      <c r="W796" t="b">
        <f>paleosol!W21</f>
        <v>0</v>
      </c>
      <c r="X796" t="b">
        <f>paleosol!X21</f>
        <v>1</v>
      </c>
      <c r="Y796" t="str">
        <f>paleosol!Y21</f>
        <v>add age error bars</v>
      </c>
      <c r="Z796" t="str">
        <f>paleosol!Z21</f>
        <v>P1</v>
      </c>
    </row>
    <row r="797" spans="1:26">
      <c r="A797" t="str">
        <f>paleosol!A22</f>
        <v>paleosols</v>
      </c>
      <c r="B797" t="str">
        <f>paleosol!B22</f>
        <v>Da</v>
      </c>
      <c r="C797">
        <f>paleosol!C22</f>
        <v>2019</v>
      </c>
      <c r="D797" t="str">
        <f>paleosol!D22</f>
        <v>10.1038/s41467-019-12357-5</v>
      </c>
      <c r="E797">
        <f>paleosol!E22</f>
        <v>1282.7804670381381</v>
      </c>
      <c r="F797">
        <f>paleosol!F22</f>
        <v>2</v>
      </c>
      <c r="G797">
        <f>paleosol!G22</f>
        <v>5.7804670381381129</v>
      </c>
      <c r="H797">
        <f>paleosol!H22</f>
        <v>1.2827804670381382</v>
      </c>
      <c r="I797" s="55">
        <f>paleosol!I22</f>
        <v>2E-3</v>
      </c>
      <c r="J797" s="55">
        <f>paleosol!J22</f>
        <v>5.7804670381381125E-3</v>
      </c>
      <c r="K797">
        <f>paleosol!K22</f>
        <v>221.25847262195501</v>
      </c>
      <c r="L797">
        <f>paleosol!L22</f>
        <v>156.81487358324401</v>
      </c>
      <c r="M797">
        <f>paleosol!M22</f>
        <v>121.206949811754</v>
      </c>
      <c r="N797" t="b">
        <f>paleosol!N22</f>
        <v>1</v>
      </c>
      <c r="O797" t="b">
        <f>paleosol!O22</f>
        <v>0</v>
      </c>
      <c r="P797" t="str">
        <f>paleosol!P22</f>
        <v>NA</v>
      </c>
      <c r="Q797" t="b">
        <f>paleosol!Q22</f>
        <v>0</v>
      </c>
      <c r="R797" t="b">
        <f>paleosol!R22</f>
        <v>0</v>
      </c>
      <c r="S797" t="str">
        <f>paleosol!S22</f>
        <v>NA</v>
      </c>
      <c r="T797" t="b">
        <f>paleosol!T22</f>
        <v>0</v>
      </c>
      <c r="U797" t="b">
        <f>paleosol!U22</f>
        <v>0</v>
      </c>
      <c r="V797" t="str">
        <f>paleosol!V22</f>
        <v>NA</v>
      </c>
      <c r="W797" t="b">
        <f>paleosol!W22</f>
        <v>0</v>
      </c>
      <c r="X797" t="b">
        <f>paleosol!X22</f>
        <v>1</v>
      </c>
      <c r="Y797" t="str">
        <f>paleosol!Y22</f>
        <v>add age error bars</v>
      </c>
      <c r="Z797" t="str">
        <f>paleosol!Z22</f>
        <v>P1</v>
      </c>
    </row>
    <row r="798" spans="1:26">
      <c r="A798" t="str">
        <f>paleosol!A23</f>
        <v>paleosols</v>
      </c>
      <c r="B798" t="str">
        <f>paleosol!B23</f>
        <v>Da</v>
      </c>
      <c r="C798">
        <f>paleosol!C23</f>
        <v>2019</v>
      </c>
      <c r="D798" t="str">
        <f>paleosol!D23</f>
        <v>10.1038/s41467-019-12357-5</v>
      </c>
      <c r="E798">
        <f>paleosol!E23</f>
        <v>1329.3039964499023</v>
      </c>
      <c r="F798">
        <f>paleosol!F23</f>
        <v>2</v>
      </c>
      <c r="G798">
        <f>paleosol!G23</f>
        <v>7.3039964499023426</v>
      </c>
      <c r="H798">
        <f>paleosol!H23</f>
        <v>1.3293039964499023</v>
      </c>
      <c r="I798" s="55">
        <f>paleosol!I23</f>
        <v>2E-3</v>
      </c>
      <c r="J798" s="55">
        <f>paleosol!J23</f>
        <v>7.3039964499023429E-3</v>
      </c>
      <c r="K798">
        <f>paleosol!K23</f>
        <v>196.03275871702101</v>
      </c>
      <c r="L798">
        <f>paleosol!L23</f>
        <v>192.44060862397799</v>
      </c>
      <c r="M798">
        <f>paleosol!M23</f>
        <v>130.53587202047731</v>
      </c>
      <c r="N798" t="b">
        <f>paleosol!N23</f>
        <v>1</v>
      </c>
      <c r="O798" t="b">
        <f>paleosol!O23</f>
        <v>0</v>
      </c>
      <c r="P798" t="str">
        <f>paleosol!P23</f>
        <v>NA</v>
      </c>
      <c r="Q798" t="b">
        <f>paleosol!Q23</f>
        <v>0</v>
      </c>
      <c r="R798" t="b">
        <f>paleosol!R23</f>
        <v>0</v>
      </c>
      <c r="S798" t="str">
        <f>paleosol!S23</f>
        <v>NA</v>
      </c>
      <c r="T798" t="b">
        <f>paleosol!T23</f>
        <v>0</v>
      </c>
      <c r="U798" t="b">
        <f>paleosol!U23</f>
        <v>0</v>
      </c>
      <c r="V798" t="str">
        <f>paleosol!V23</f>
        <v>NA</v>
      </c>
      <c r="W798" t="b">
        <f>paleosol!W23</f>
        <v>0</v>
      </c>
      <c r="X798" t="b">
        <f>paleosol!X23</f>
        <v>1</v>
      </c>
      <c r="Y798" t="str">
        <f>paleosol!Y23</f>
        <v>add age error bars</v>
      </c>
      <c r="Z798" t="str">
        <f>paleosol!Z23</f>
        <v>P1</v>
      </c>
    </row>
    <row r="799" spans="1:26">
      <c r="A799" t="str">
        <f>paleosol!A24</f>
        <v>paleosols</v>
      </c>
      <c r="B799" t="str">
        <f>paleosol!B24</f>
        <v>Da</v>
      </c>
      <c r="C799">
        <f>paleosol!C24</f>
        <v>2019</v>
      </c>
      <c r="D799" t="str">
        <f>paleosol!D24</f>
        <v>10.1038/s41467-019-12357-5</v>
      </c>
      <c r="E799">
        <f>paleosol!E24</f>
        <v>1330.5922317440197</v>
      </c>
      <c r="F799">
        <f>paleosol!F24</f>
        <v>2</v>
      </c>
      <c r="G799">
        <f>paleosol!G24</f>
        <v>7.5922317440197276</v>
      </c>
      <c r="H799">
        <f>paleosol!H24</f>
        <v>1.3305922317440197</v>
      </c>
      <c r="I799" s="55">
        <f>paleosol!I24</f>
        <v>2E-3</v>
      </c>
      <c r="J799" s="55">
        <f>paleosol!J24</f>
        <v>7.5922317440197274E-3</v>
      </c>
      <c r="K799">
        <f>paleosol!K24</f>
        <v>268.73614053371301</v>
      </c>
      <c r="L799">
        <f>paleosol!L24</f>
        <v>218.76719247233598</v>
      </c>
      <c r="M799">
        <f>paleosol!M24</f>
        <v>159.42611694260103</v>
      </c>
      <c r="N799" t="b">
        <f>paleosol!N24</f>
        <v>1</v>
      </c>
      <c r="O799" t="b">
        <f>paleosol!O24</f>
        <v>0</v>
      </c>
      <c r="P799" t="str">
        <f>paleosol!P24</f>
        <v>NA</v>
      </c>
      <c r="Q799" t="b">
        <f>paleosol!Q24</f>
        <v>0</v>
      </c>
      <c r="R799" t="b">
        <f>paleosol!R24</f>
        <v>0</v>
      </c>
      <c r="S799" t="str">
        <f>paleosol!S24</f>
        <v>NA</v>
      </c>
      <c r="T799" t="b">
        <f>paleosol!T24</f>
        <v>0</v>
      </c>
      <c r="U799" t="b">
        <f>paleosol!U24</f>
        <v>0</v>
      </c>
      <c r="V799" t="str">
        <f>paleosol!V24</f>
        <v>NA</v>
      </c>
      <c r="W799" t="b">
        <f>paleosol!W24</f>
        <v>0</v>
      </c>
      <c r="X799" t="b">
        <f>paleosol!X24</f>
        <v>1</v>
      </c>
      <c r="Y799" t="str">
        <f>paleosol!Y24</f>
        <v>add age error bars</v>
      </c>
      <c r="Z799" t="str">
        <f>paleosol!Z24</f>
        <v>P1</v>
      </c>
    </row>
    <row r="800" spans="1:26">
      <c r="A800" t="str">
        <f>paleosol!A25</f>
        <v>paleosols</v>
      </c>
      <c r="B800" t="str">
        <f>paleosol!B25</f>
        <v>Da</v>
      </c>
      <c r="C800">
        <f>paleosol!C25</f>
        <v>2019</v>
      </c>
      <c r="D800" t="str">
        <f>paleosol!D25</f>
        <v>10.1038/s41467-019-12357-5</v>
      </c>
      <c r="E800">
        <f>paleosol!E25</f>
        <v>1334.4569376263728</v>
      </c>
      <c r="F800">
        <f>paleosol!F25</f>
        <v>2</v>
      </c>
      <c r="G800">
        <f>paleosol!G25</f>
        <v>7.4569376263727918</v>
      </c>
      <c r="H800">
        <f>paleosol!H25</f>
        <v>1.3344569376263729</v>
      </c>
      <c r="I800" s="55">
        <f>paleosol!I25</f>
        <v>2E-3</v>
      </c>
      <c r="J800" s="55">
        <f>paleosol!J25</f>
        <v>7.4569376263727916E-3</v>
      </c>
      <c r="K800">
        <f>paleosol!K25</f>
        <v>201.32330715544501</v>
      </c>
      <c r="L800">
        <f>paleosol!L25</f>
        <v>206.56288453715601</v>
      </c>
      <c r="M800">
        <f>paleosol!M25</f>
        <v>138.1042893277168</v>
      </c>
      <c r="N800" t="b">
        <f>paleosol!N25</f>
        <v>1</v>
      </c>
      <c r="O800" t="b">
        <f>paleosol!O25</f>
        <v>0</v>
      </c>
      <c r="P800" t="str">
        <f>paleosol!P25</f>
        <v>NA</v>
      </c>
      <c r="Q800" t="b">
        <f>paleosol!Q25</f>
        <v>0</v>
      </c>
      <c r="R800" t="b">
        <f>paleosol!R25</f>
        <v>0</v>
      </c>
      <c r="S800" t="str">
        <f>paleosol!S25</f>
        <v>NA</v>
      </c>
      <c r="T800" t="b">
        <f>paleosol!T25</f>
        <v>0</v>
      </c>
      <c r="U800" t="b">
        <f>paleosol!U25</f>
        <v>0</v>
      </c>
      <c r="V800" t="str">
        <f>paleosol!V25</f>
        <v>NA</v>
      </c>
      <c r="W800" t="b">
        <f>paleosol!W25</f>
        <v>0</v>
      </c>
      <c r="X800" t="b">
        <f>paleosol!X25</f>
        <v>1</v>
      </c>
      <c r="Y800" t="str">
        <f>paleosol!Y25</f>
        <v>add age error bars</v>
      </c>
      <c r="Z800" t="str">
        <f>paleosol!Z25</f>
        <v>P1</v>
      </c>
    </row>
    <row r="801" spans="1:26">
      <c r="A801" t="str">
        <f>paleosol!A26</f>
        <v>paleosols</v>
      </c>
      <c r="B801" t="str">
        <f>paleosol!B26</f>
        <v>Da</v>
      </c>
      <c r="C801">
        <f>paleosol!C26</f>
        <v>2019</v>
      </c>
      <c r="D801" t="str">
        <f>paleosol!D26</f>
        <v>10.1038/s41467-019-12357-5</v>
      </c>
      <c r="E801">
        <f>paleosol!E26</f>
        <v>1335.7451729204904</v>
      </c>
      <c r="F801">
        <f>paleosol!F26</f>
        <v>2</v>
      </c>
      <c r="G801">
        <f>paleosol!G26</f>
        <v>7.7451729204904041</v>
      </c>
      <c r="H801">
        <f>paleosol!H26</f>
        <v>1.3357451729204903</v>
      </c>
      <c r="I801" s="55">
        <f>paleosol!I26</f>
        <v>2E-3</v>
      </c>
      <c r="J801" s="55">
        <f>paleosol!J26</f>
        <v>7.7451729204904042E-3</v>
      </c>
      <c r="K801">
        <f>paleosol!K26</f>
        <v>249.134861914536</v>
      </c>
      <c r="L801">
        <f>paleosol!L26</f>
        <v>225.56390158392801</v>
      </c>
      <c r="M801">
        <f>paleosol!M26</f>
        <v>152.90642723814869</v>
      </c>
      <c r="N801" t="b">
        <f>paleosol!N26</f>
        <v>1</v>
      </c>
      <c r="O801" t="b">
        <f>paleosol!O26</f>
        <v>0</v>
      </c>
      <c r="P801" t="str">
        <f>paleosol!P26</f>
        <v>NA</v>
      </c>
      <c r="Q801" t="b">
        <f>paleosol!Q26</f>
        <v>0</v>
      </c>
      <c r="R801" t="b">
        <f>paleosol!R26</f>
        <v>0</v>
      </c>
      <c r="S801" t="str">
        <f>paleosol!S26</f>
        <v>NA</v>
      </c>
      <c r="T801" t="b">
        <f>paleosol!T26</f>
        <v>0</v>
      </c>
      <c r="U801" t="b">
        <f>paleosol!U26</f>
        <v>0</v>
      </c>
      <c r="V801" t="str">
        <f>paleosol!V26</f>
        <v>NA</v>
      </c>
      <c r="W801" t="b">
        <f>paleosol!W26</f>
        <v>0</v>
      </c>
      <c r="X801" t="b">
        <f>paleosol!X26</f>
        <v>1</v>
      </c>
      <c r="Y801" t="str">
        <f>paleosol!Y26</f>
        <v>add age error bars</v>
      </c>
      <c r="Z801" t="str">
        <f>paleosol!Z26</f>
        <v>P1</v>
      </c>
    </row>
    <row r="802" spans="1:26">
      <c r="A802" t="str">
        <f>paleosol!A27</f>
        <v>paleosols</v>
      </c>
      <c r="B802" t="str">
        <f>paleosol!B27</f>
        <v>Da</v>
      </c>
      <c r="C802">
        <f>paleosol!C27</f>
        <v>2019</v>
      </c>
      <c r="D802" t="str">
        <f>paleosol!D27</f>
        <v>10.1038/s41467-019-12357-5</v>
      </c>
      <c r="E802">
        <f>paleosol!E27</f>
        <v>1337.033408214608</v>
      </c>
      <c r="F802">
        <f>paleosol!F27</f>
        <v>2</v>
      </c>
      <c r="G802">
        <f>paleosol!G27</f>
        <v>8.0334082146080164</v>
      </c>
      <c r="H802">
        <f>paleosol!H27</f>
        <v>1.337033408214608</v>
      </c>
      <c r="I802" s="55">
        <f>paleosol!I27</f>
        <v>2E-3</v>
      </c>
      <c r="J802" s="55">
        <f>paleosol!J27</f>
        <v>8.0334082146080159E-3</v>
      </c>
      <c r="K802">
        <f>paleosol!K27</f>
        <v>169.24479078638001</v>
      </c>
      <c r="L802">
        <f>paleosol!L27</f>
        <v>189.26578004890899</v>
      </c>
      <c r="M802">
        <f>paleosol!M27</f>
        <v>124.98202104749251</v>
      </c>
      <c r="N802" t="b">
        <f>paleosol!N27</f>
        <v>1</v>
      </c>
      <c r="O802" t="b">
        <f>paleosol!O27</f>
        <v>0</v>
      </c>
      <c r="P802" t="str">
        <f>paleosol!P27</f>
        <v>NA</v>
      </c>
      <c r="Q802" t="b">
        <f>paleosol!Q27</f>
        <v>0</v>
      </c>
      <c r="R802" t="b">
        <f>paleosol!R27</f>
        <v>0</v>
      </c>
      <c r="S802" t="str">
        <f>paleosol!S27</f>
        <v>NA</v>
      </c>
      <c r="T802" t="b">
        <f>paleosol!T27</f>
        <v>0</v>
      </c>
      <c r="U802" t="b">
        <f>paleosol!U27</f>
        <v>0</v>
      </c>
      <c r="V802" t="str">
        <f>paleosol!V27</f>
        <v>NA</v>
      </c>
      <c r="W802" t="b">
        <f>paleosol!W27</f>
        <v>0</v>
      </c>
      <c r="X802" t="b">
        <f>paleosol!X27</f>
        <v>1</v>
      </c>
      <c r="Y802" t="str">
        <f>paleosol!Y27</f>
        <v>add age error bars</v>
      </c>
      <c r="Z802" t="str">
        <f>paleosol!Z27</f>
        <v>P1</v>
      </c>
    </row>
    <row r="803" spans="1:26">
      <c r="A803" t="str">
        <f>paleosol!A28</f>
        <v>paleosols</v>
      </c>
      <c r="B803" t="str">
        <f>paleosol!B28</f>
        <v>Da</v>
      </c>
      <c r="C803">
        <f>paleosol!C28</f>
        <v>2019</v>
      </c>
      <c r="D803" t="str">
        <f>paleosol!D28</f>
        <v>10.1038/s41467-019-12357-5</v>
      </c>
      <c r="E803">
        <f>paleosol!E28</f>
        <v>1386.3532004666195</v>
      </c>
      <c r="F803">
        <f>paleosol!F28</f>
        <v>2</v>
      </c>
      <c r="G803">
        <f>paleosol!G28</f>
        <v>10.353200466619455</v>
      </c>
      <c r="H803">
        <f>paleosol!H28</f>
        <v>1.3863532004666195</v>
      </c>
      <c r="I803" s="55">
        <f>paleosol!I28</f>
        <v>2E-3</v>
      </c>
      <c r="J803" s="55">
        <f>paleosol!J28</f>
        <v>1.0353200466619455E-2</v>
      </c>
      <c r="K803">
        <f>paleosol!K28</f>
        <v>214.22864434398801</v>
      </c>
      <c r="L803">
        <f>paleosol!L28</f>
        <v>142.488462906526</v>
      </c>
      <c r="M803">
        <f>paleosol!M28</f>
        <v>110.59972704222801</v>
      </c>
      <c r="N803" t="b">
        <f>paleosol!N28</f>
        <v>1</v>
      </c>
      <c r="O803" t="b">
        <f>paleosol!O28</f>
        <v>0</v>
      </c>
      <c r="P803" t="str">
        <f>paleosol!P28</f>
        <v>NA</v>
      </c>
      <c r="Q803" t="b">
        <f>paleosol!Q28</f>
        <v>0</v>
      </c>
      <c r="R803" t="b">
        <f>paleosol!R28</f>
        <v>0</v>
      </c>
      <c r="S803" t="str">
        <f>paleosol!S28</f>
        <v>NA</v>
      </c>
      <c r="T803" t="b">
        <f>paleosol!T28</f>
        <v>0</v>
      </c>
      <c r="U803" t="b">
        <f>paleosol!U28</f>
        <v>0</v>
      </c>
      <c r="V803" t="str">
        <f>paleosol!V28</f>
        <v>NA</v>
      </c>
      <c r="W803" t="b">
        <f>paleosol!W28</f>
        <v>0</v>
      </c>
      <c r="X803" t="b">
        <f>paleosol!X28</f>
        <v>1</v>
      </c>
      <c r="Y803" t="str">
        <f>paleosol!Y28</f>
        <v>add age error bars</v>
      </c>
      <c r="Z803" t="str">
        <f>paleosol!Z28</f>
        <v>P1</v>
      </c>
    </row>
    <row r="804" spans="1:26">
      <c r="A804" t="str">
        <f>paleosol!A29</f>
        <v>paleosols</v>
      </c>
      <c r="B804" t="str">
        <f>paleosol!B29</f>
        <v>Da</v>
      </c>
      <c r="C804">
        <f>paleosol!C29</f>
        <v>2019</v>
      </c>
      <c r="D804" t="str">
        <f>paleosol!D29</f>
        <v>10.1038/s41467-019-12357-5</v>
      </c>
      <c r="E804">
        <f>paleosol!E29</f>
        <v>1389.4301235435423</v>
      </c>
      <c r="F804">
        <f>paleosol!F29</f>
        <v>2</v>
      </c>
      <c r="G804">
        <f>paleosol!G29</f>
        <v>12.430123543542322</v>
      </c>
      <c r="H804">
        <f>paleosol!H29</f>
        <v>1.3894301235435422</v>
      </c>
      <c r="I804" s="55">
        <f>paleosol!I29</f>
        <v>2E-3</v>
      </c>
      <c r="J804" s="55">
        <f>paleosol!J29</f>
        <v>1.2430123543542322E-2</v>
      </c>
      <c r="K804">
        <f>paleosol!K29</f>
        <v>196.942049038959</v>
      </c>
      <c r="L804">
        <f>paleosol!L29</f>
        <v>140.60056721062301</v>
      </c>
      <c r="M804">
        <f>paleosol!M29</f>
        <v>106.437043799639</v>
      </c>
      <c r="N804" t="b">
        <f>paleosol!N29</f>
        <v>1</v>
      </c>
      <c r="O804" t="b">
        <f>paleosol!O29</f>
        <v>0</v>
      </c>
      <c r="P804" t="str">
        <f>paleosol!P29</f>
        <v>NA</v>
      </c>
      <c r="Q804" t="b">
        <f>paleosol!Q29</f>
        <v>0</v>
      </c>
      <c r="R804" t="b">
        <f>paleosol!R29</f>
        <v>0</v>
      </c>
      <c r="S804" t="str">
        <f>paleosol!S29</f>
        <v>NA</v>
      </c>
      <c r="T804" t="b">
        <f>paleosol!T29</f>
        <v>0</v>
      </c>
      <c r="U804" t="b">
        <f>paleosol!U29</f>
        <v>0</v>
      </c>
      <c r="V804" t="str">
        <f>paleosol!V29</f>
        <v>NA</v>
      </c>
      <c r="W804" t="b">
        <f>paleosol!W29</f>
        <v>0</v>
      </c>
      <c r="X804" t="b">
        <f>paleosol!X29</f>
        <v>1</v>
      </c>
      <c r="Y804" t="str">
        <f>paleosol!Y29</f>
        <v>add age error bars</v>
      </c>
      <c r="Z804" t="str">
        <f>paleosol!Z29</f>
        <v>P1</v>
      </c>
    </row>
    <row r="805" spans="1:26">
      <c r="A805" t="str">
        <f>paleosol!A30</f>
        <v>paleosols</v>
      </c>
      <c r="B805" t="str">
        <f>paleosol!B30</f>
        <v>Da</v>
      </c>
      <c r="C805">
        <f>paleosol!C30</f>
        <v>2019</v>
      </c>
      <c r="D805" t="str">
        <f>paleosol!D30</f>
        <v>10.1038/s41467-019-12357-5</v>
      </c>
      <c r="E805">
        <f>paleosol!E30</f>
        <v>1396.3532004666195</v>
      </c>
      <c r="F805">
        <f>paleosol!F30</f>
        <v>2</v>
      </c>
      <c r="G805">
        <f>paleosol!G30</f>
        <v>12.353200466619455</v>
      </c>
      <c r="H805">
        <f>paleosol!H30</f>
        <v>1.3963532004666195</v>
      </c>
      <c r="I805" s="55">
        <f>paleosol!I30</f>
        <v>2E-3</v>
      </c>
      <c r="J805" s="55">
        <f>paleosol!J30</f>
        <v>1.2353200466619455E-2</v>
      </c>
      <c r="K805">
        <f>paleosol!K30</f>
        <v>190.64115936761601</v>
      </c>
      <c r="L805">
        <f>paleosol!L30</f>
        <v>140.21443716890201</v>
      </c>
      <c r="M805">
        <f>paleosol!M30</f>
        <v>104.51775996721391</v>
      </c>
      <c r="N805" t="b">
        <f>paleosol!N30</f>
        <v>1</v>
      </c>
      <c r="O805" t="b">
        <f>paleosol!O30</f>
        <v>0</v>
      </c>
      <c r="P805" t="str">
        <f>paleosol!P30</f>
        <v>NA</v>
      </c>
      <c r="Q805" t="b">
        <f>paleosol!Q30</f>
        <v>0</v>
      </c>
      <c r="R805" t="b">
        <f>paleosol!R30</f>
        <v>0</v>
      </c>
      <c r="S805" t="str">
        <f>paleosol!S30</f>
        <v>NA</v>
      </c>
      <c r="T805" t="b">
        <f>paleosol!T30</f>
        <v>0</v>
      </c>
      <c r="U805" t="b">
        <f>paleosol!U30</f>
        <v>0</v>
      </c>
      <c r="V805" t="str">
        <f>paleosol!V30</f>
        <v>NA</v>
      </c>
      <c r="W805" t="b">
        <f>paleosol!W30</f>
        <v>0</v>
      </c>
      <c r="X805" t="b">
        <f>paleosol!X30</f>
        <v>1</v>
      </c>
      <c r="Y805" t="str">
        <f>paleosol!Y30</f>
        <v>add age error bars</v>
      </c>
      <c r="Z805" t="str">
        <f>paleosol!Z30</f>
        <v>P1</v>
      </c>
    </row>
    <row r="806" spans="1:26">
      <c r="A806" t="str">
        <f>paleosol!A31</f>
        <v>paleosols</v>
      </c>
      <c r="B806" t="str">
        <f>paleosol!B31</f>
        <v>Da</v>
      </c>
      <c r="C806">
        <f>paleosol!C31</f>
        <v>2019</v>
      </c>
      <c r="D806" t="str">
        <f>paleosol!D31</f>
        <v>10.1038/s41467-019-12357-5</v>
      </c>
      <c r="E806">
        <f>paleosol!E31</f>
        <v>1398.6608927743116</v>
      </c>
      <c r="F806">
        <f>paleosol!F31</f>
        <v>2</v>
      </c>
      <c r="G806">
        <f>paleosol!G31</f>
        <v>12.660892774311606</v>
      </c>
      <c r="H806">
        <f>paleosol!H31</f>
        <v>1.3986608927743116</v>
      </c>
      <c r="I806" s="55">
        <f>paleosol!I31</f>
        <v>2E-3</v>
      </c>
      <c r="J806" s="55">
        <f>paleosol!J31</f>
        <v>1.2660892774311606E-2</v>
      </c>
      <c r="K806">
        <f>paleosol!K31</f>
        <v>234.71283935190999</v>
      </c>
      <c r="L806">
        <f>paleosol!L31</f>
        <v>160.10368737230399</v>
      </c>
      <c r="M806">
        <f>paleosol!M31</f>
        <v>119.77170178882299</v>
      </c>
      <c r="N806" t="b">
        <f>paleosol!N31</f>
        <v>1</v>
      </c>
      <c r="O806" t="b">
        <f>paleosol!O31</f>
        <v>0</v>
      </c>
      <c r="P806" t="str">
        <f>paleosol!P31</f>
        <v>NA</v>
      </c>
      <c r="Q806" t="b">
        <f>paleosol!Q31</f>
        <v>0</v>
      </c>
      <c r="R806" t="b">
        <f>paleosol!R31</f>
        <v>0</v>
      </c>
      <c r="S806" t="str">
        <f>paleosol!S31</f>
        <v>NA</v>
      </c>
      <c r="T806" t="b">
        <f>paleosol!T31</f>
        <v>0</v>
      </c>
      <c r="U806" t="b">
        <f>paleosol!U31</f>
        <v>0</v>
      </c>
      <c r="V806" t="str">
        <f>paleosol!V31</f>
        <v>NA</v>
      </c>
      <c r="W806" t="b">
        <f>paleosol!W31</f>
        <v>0</v>
      </c>
      <c r="X806" t="b">
        <f>paleosol!X31</f>
        <v>1</v>
      </c>
      <c r="Y806" t="str">
        <f>paleosol!Y31</f>
        <v>add age error bars</v>
      </c>
      <c r="Z806" t="str">
        <f>paleosol!Z31</f>
        <v>P1</v>
      </c>
    </row>
    <row r="807" spans="1:26">
      <c r="A807" t="str">
        <f>paleosol!A32</f>
        <v>paleosols</v>
      </c>
      <c r="B807" t="str">
        <f>paleosol!B32</f>
        <v>Da</v>
      </c>
      <c r="C807">
        <f>paleosol!C32</f>
        <v>2019</v>
      </c>
      <c r="D807" t="str">
        <f>paleosol!D32</f>
        <v>10.1038/s41467-019-12357-5</v>
      </c>
      <c r="E807">
        <f>paleosol!E32</f>
        <v>1420.6386840119453</v>
      </c>
      <c r="F807">
        <f>paleosol!F32</f>
        <v>2</v>
      </c>
      <c r="G807">
        <f>paleosol!G32</f>
        <v>13.638684011945315</v>
      </c>
      <c r="H807">
        <f>paleosol!H32</f>
        <v>1.4206386840119454</v>
      </c>
      <c r="I807" s="55">
        <f>paleosol!I32</f>
        <v>2E-3</v>
      </c>
      <c r="J807" s="55">
        <f>paleosol!J32</f>
        <v>1.3638684011945316E-2</v>
      </c>
      <c r="K807">
        <f>paleosol!K32</f>
        <v>261.451318907661</v>
      </c>
      <c r="L807">
        <f>paleosol!L32</f>
        <v>225.36613989669002</v>
      </c>
      <c r="M807">
        <f>paleosol!M32</f>
        <v>147.13155347719999</v>
      </c>
      <c r="N807" t="b">
        <f>paleosol!N32</f>
        <v>1</v>
      </c>
      <c r="O807" t="b">
        <f>paleosol!O32</f>
        <v>0</v>
      </c>
      <c r="P807" t="str">
        <f>paleosol!P32</f>
        <v>NA</v>
      </c>
      <c r="Q807" t="b">
        <f>paleosol!Q32</f>
        <v>0</v>
      </c>
      <c r="R807" t="b">
        <f>paleosol!R32</f>
        <v>0</v>
      </c>
      <c r="S807" t="str">
        <f>paleosol!S32</f>
        <v>NA</v>
      </c>
      <c r="T807" t="b">
        <f>paleosol!T32</f>
        <v>0</v>
      </c>
      <c r="U807" t="b">
        <f>paleosol!U32</f>
        <v>0</v>
      </c>
      <c r="V807" t="str">
        <f>paleosol!V32</f>
        <v>NA</v>
      </c>
      <c r="W807" t="b">
        <f>paleosol!W32</f>
        <v>0</v>
      </c>
      <c r="X807" t="b">
        <f>paleosol!X32</f>
        <v>1</v>
      </c>
      <c r="Y807" t="str">
        <f>paleosol!Y32</f>
        <v>add age error bars</v>
      </c>
      <c r="Z807" t="str">
        <f>paleosol!Z32</f>
        <v>P1</v>
      </c>
    </row>
    <row r="808" spans="1:26">
      <c r="A808" t="str">
        <f>paleosol!A33</f>
        <v>paleosols</v>
      </c>
      <c r="B808" t="str">
        <f>paleosol!B33</f>
        <v>Da</v>
      </c>
      <c r="C808">
        <f>paleosol!C33</f>
        <v>2019</v>
      </c>
      <c r="D808" t="str">
        <f>paleosol!D33</f>
        <v>10.1038/s41467-019-12357-5</v>
      </c>
      <c r="E808">
        <f>paleosol!E33</f>
        <v>1423.8985265316303</v>
      </c>
      <c r="F808">
        <f>paleosol!F33</f>
        <v>2</v>
      </c>
      <c r="G808">
        <f>paleosol!G33</f>
        <v>14.898526531630296</v>
      </c>
      <c r="H808">
        <f>paleosol!H33</f>
        <v>1.4238985265316304</v>
      </c>
      <c r="I808" s="55">
        <f>paleosol!I33</f>
        <v>2E-3</v>
      </c>
      <c r="J808" s="55">
        <f>paleosol!J33</f>
        <v>1.4898526531630296E-2</v>
      </c>
      <c r="K808">
        <f>paleosol!K33</f>
        <v>240.54488929488301</v>
      </c>
      <c r="L808">
        <f>paleosol!L33</f>
        <v>225.001813323748</v>
      </c>
      <c r="M808">
        <f>paleosol!M33</f>
        <v>142.13368977914439</v>
      </c>
      <c r="N808" t="b">
        <f>paleosol!N33</f>
        <v>1</v>
      </c>
      <c r="O808" t="b">
        <f>paleosol!O33</f>
        <v>0</v>
      </c>
      <c r="P808" t="str">
        <f>paleosol!P33</f>
        <v>NA</v>
      </c>
      <c r="Q808" t="b">
        <f>paleosol!Q33</f>
        <v>0</v>
      </c>
      <c r="R808" t="b">
        <f>paleosol!R33</f>
        <v>0</v>
      </c>
      <c r="S808" t="str">
        <f>paleosol!S33</f>
        <v>NA</v>
      </c>
      <c r="T808" t="b">
        <f>paleosol!T33</f>
        <v>0</v>
      </c>
      <c r="U808" t="b">
        <f>paleosol!U33</f>
        <v>0</v>
      </c>
      <c r="V808" t="str">
        <f>paleosol!V33</f>
        <v>NA</v>
      </c>
      <c r="W808" t="b">
        <f>paleosol!W33</f>
        <v>0</v>
      </c>
      <c r="X808" t="b">
        <f>paleosol!X33</f>
        <v>1</v>
      </c>
      <c r="Y808" t="str">
        <f>paleosol!Y33</f>
        <v>add age error bars</v>
      </c>
      <c r="Z808" t="str">
        <f>paleosol!Z33</f>
        <v>P1</v>
      </c>
    </row>
    <row r="809" spans="1:26">
      <c r="A809" t="str">
        <f>paleosol!A34</f>
        <v>paleosols</v>
      </c>
      <c r="B809" t="str">
        <f>paleosol!B34</f>
        <v>Da</v>
      </c>
      <c r="C809">
        <f>paleosol!C34</f>
        <v>2019</v>
      </c>
      <c r="D809" t="str">
        <f>paleosol!D34</f>
        <v>10.1038/s41467-019-12357-5</v>
      </c>
      <c r="E809">
        <f>paleosol!E34</f>
        <v>1427.158369051315</v>
      </c>
      <c r="F809">
        <f>paleosol!F34</f>
        <v>2</v>
      </c>
      <c r="G809">
        <f>paleosol!G34</f>
        <v>15.158369051315049</v>
      </c>
      <c r="H809">
        <f>paleosol!H34</f>
        <v>1.427158369051315</v>
      </c>
      <c r="I809" s="55">
        <f>paleosol!I34</f>
        <v>2E-3</v>
      </c>
      <c r="J809" s="55">
        <f>paleosol!J34</f>
        <v>1.5158369051315049E-2</v>
      </c>
      <c r="K809">
        <f>paleosol!K34</f>
        <v>216.45807314800399</v>
      </c>
      <c r="L809">
        <f>paleosol!L34</f>
        <v>190.52807742562103</v>
      </c>
      <c r="M809">
        <f>paleosol!M34</f>
        <v>126.39558170591658</v>
      </c>
      <c r="N809" t="b">
        <f>paleosol!N34</f>
        <v>1</v>
      </c>
      <c r="O809" t="b">
        <f>paleosol!O34</f>
        <v>0</v>
      </c>
      <c r="P809" t="str">
        <f>paleosol!P34</f>
        <v>NA</v>
      </c>
      <c r="Q809" t="b">
        <f>paleosol!Q34</f>
        <v>0</v>
      </c>
      <c r="R809" t="b">
        <f>paleosol!R34</f>
        <v>0</v>
      </c>
      <c r="S809" t="str">
        <f>paleosol!S34</f>
        <v>NA</v>
      </c>
      <c r="T809" t="b">
        <f>paleosol!T34</f>
        <v>0</v>
      </c>
      <c r="U809" t="b">
        <f>paleosol!U34</f>
        <v>0</v>
      </c>
      <c r="V809" t="str">
        <f>paleosol!V34</f>
        <v>NA</v>
      </c>
      <c r="W809" t="b">
        <f>paleosol!W34</f>
        <v>0</v>
      </c>
      <c r="X809" t="b">
        <f>paleosol!X34</f>
        <v>1</v>
      </c>
      <c r="Y809" t="str">
        <f>paleosol!Y34</f>
        <v>add age error bars</v>
      </c>
      <c r="Z809" t="str">
        <f>paleosol!Z34</f>
        <v>P1</v>
      </c>
    </row>
    <row r="810" spans="1:26">
      <c r="A810" t="str">
        <f>paleosol!A35</f>
        <v>paleosols</v>
      </c>
      <c r="B810" t="str">
        <f>paleosol!B35</f>
        <v>Da</v>
      </c>
      <c r="C810">
        <f>paleosol!C35</f>
        <v>2019</v>
      </c>
      <c r="D810" t="str">
        <f>paleosol!D35</f>
        <v>10.1038/s41467-019-12357-5</v>
      </c>
      <c r="E810">
        <f>paleosol!E35</f>
        <v>1433.678054090685</v>
      </c>
      <c r="F810">
        <f>paleosol!F35</f>
        <v>2</v>
      </c>
      <c r="G810">
        <f>paleosol!G35</f>
        <v>17.678054090685009</v>
      </c>
      <c r="H810">
        <f>paleosol!H35</f>
        <v>1.4336780540906851</v>
      </c>
      <c r="I810" s="55">
        <f>paleosol!I35</f>
        <v>2E-3</v>
      </c>
      <c r="J810" s="55">
        <f>paleosol!J35</f>
        <v>1.767805409068501E-2</v>
      </c>
      <c r="K810">
        <f>paleosol!K35</f>
        <v>252.882825408927</v>
      </c>
      <c r="L810">
        <f>paleosol!L35</f>
        <v>217.84343309902098</v>
      </c>
      <c r="M810">
        <f>paleosol!M35</f>
        <v>145.77580914884101</v>
      </c>
      <c r="N810" t="b">
        <f>paleosol!N35</f>
        <v>1</v>
      </c>
      <c r="O810" t="b">
        <f>paleosol!O35</f>
        <v>0</v>
      </c>
      <c r="P810" t="str">
        <f>paleosol!P35</f>
        <v>NA</v>
      </c>
      <c r="Q810" t="b">
        <f>paleosol!Q35</f>
        <v>0</v>
      </c>
      <c r="R810" t="b">
        <f>paleosol!R35</f>
        <v>0</v>
      </c>
      <c r="S810" t="str">
        <f>paleosol!S35</f>
        <v>NA</v>
      </c>
      <c r="T810" t="b">
        <f>paleosol!T35</f>
        <v>0</v>
      </c>
      <c r="U810" t="b">
        <f>paleosol!U35</f>
        <v>0</v>
      </c>
      <c r="V810" t="str">
        <f>paleosol!V35</f>
        <v>NA</v>
      </c>
      <c r="W810" t="b">
        <f>paleosol!W35</f>
        <v>0</v>
      </c>
      <c r="X810" t="b">
        <f>paleosol!X35</f>
        <v>1</v>
      </c>
      <c r="Y810" t="str">
        <f>paleosol!Y35</f>
        <v>add age error bars</v>
      </c>
      <c r="Z810" t="str">
        <f>paleosol!Z35</f>
        <v>P1</v>
      </c>
    </row>
    <row r="811" spans="1:26">
      <c r="A811" t="str">
        <f>paleosol!A36</f>
        <v>paleosols</v>
      </c>
      <c r="B811" t="str">
        <f>paleosol!B36</f>
        <v>Da</v>
      </c>
      <c r="C811">
        <f>paleosol!C36</f>
        <v>2019</v>
      </c>
      <c r="D811" t="str">
        <f>paleosol!D36</f>
        <v>10.1038/s41467-019-12357-5</v>
      </c>
      <c r="E811">
        <f>paleosol!E36</f>
        <v>1515.9999999999998</v>
      </c>
      <c r="F811">
        <f>paleosol!F36</f>
        <v>2</v>
      </c>
      <c r="G811">
        <f>paleosol!G36</f>
        <v>7.9999999999997726</v>
      </c>
      <c r="H811">
        <f>paleosol!H36</f>
        <v>1.5159999999999998</v>
      </c>
      <c r="I811" s="55">
        <f>paleosol!I36</f>
        <v>2E-3</v>
      </c>
      <c r="J811" s="55">
        <f>paleosol!J36</f>
        <v>7.9999999999997729E-3</v>
      </c>
      <c r="K811">
        <f>paleosol!K36</f>
        <v>190.95959066831099</v>
      </c>
      <c r="L811">
        <f>paleosol!L36</f>
        <v>149.63953060288199</v>
      </c>
      <c r="M811">
        <f>paleosol!M36</f>
        <v>117.46285837184979</v>
      </c>
      <c r="N811" t="b">
        <f>paleosol!N36</f>
        <v>1</v>
      </c>
      <c r="O811" t="b">
        <f>paleosol!O36</f>
        <v>0</v>
      </c>
      <c r="P811" t="str">
        <f>paleosol!P36</f>
        <v>NA</v>
      </c>
      <c r="Q811" t="b">
        <f>paleosol!Q36</f>
        <v>0</v>
      </c>
      <c r="R811" t="b">
        <f>paleosol!R36</f>
        <v>0</v>
      </c>
      <c r="S811" t="str">
        <f>paleosol!S36</f>
        <v>NA</v>
      </c>
      <c r="T811" t="b">
        <f>paleosol!T36</f>
        <v>0</v>
      </c>
      <c r="U811" t="b">
        <f>paleosol!U36</f>
        <v>0</v>
      </c>
      <c r="V811" t="str">
        <f>paleosol!V36</f>
        <v>NA</v>
      </c>
      <c r="W811" t="b">
        <f>paleosol!W36</f>
        <v>0</v>
      </c>
      <c r="X811" t="b">
        <f>paleosol!X36</f>
        <v>1</v>
      </c>
      <c r="Y811" t="str">
        <f>paleosol!Y36</f>
        <v>add age error bars</v>
      </c>
      <c r="Z811" t="str">
        <f>paleosol!Z36</f>
        <v>P1</v>
      </c>
    </row>
    <row r="812" spans="1:26">
      <c r="A812" t="str">
        <f>paleosol!A37</f>
        <v>paleosols</v>
      </c>
      <c r="B812" t="str">
        <f>paleosol!B37</f>
        <v>Da</v>
      </c>
      <c r="C812">
        <f>paleosol!C37</f>
        <v>2019</v>
      </c>
      <c r="D812" t="str">
        <f>paleosol!D37</f>
        <v>10.1038/s41467-019-12357-5</v>
      </c>
      <c r="E812">
        <f>paleosol!E37</f>
        <v>1519.1999999999994</v>
      </c>
      <c r="F812">
        <f>paleosol!F37</f>
        <v>2</v>
      </c>
      <c r="G812">
        <f>paleosol!G37</f>
        <v>8.1999999999993634</v>
      </c>
      <c r="H812">
        <f>paleosol!H37</f>
        <v>1.5191999999999994</v>
      </c>
      <c r="I812" s="55">
        <f>paleosol!I37</f>
        <v>2E-3</v>
      </c>
      <c r="J812" s="55">
        <f>paleosol!J37</f>
        <v>8.199999999999364E-3</v>
      </c>
      <c r="K812">
        <f>paleosol!K37</f>
        <v>214.553062673326</v>
      </c>
      <c r="L812">
        <f>paleosol!L37</f>
        <v>157.61199772135802</v>
      </c>
      <c r="M812">
        <f>paleosol!M37</f>
        <v>122.8113567459299</v>
      </c>
      <c r="N812" t="b">
        <f>paleosol!N37</f>
        <v>1</v>
      </c>
      <c r="O812" t="b">
        <f>paleosol!O37</f>
        <v>0</v>
      </c>
      <c r="P812" t="str">
        <f>paleosol!P37</f>
        <v>NA</v>
      </c>
      <c r="Q812" t="b">
        <f>paleosol!Q37</f>
        <v>0</v>
      </c>
      <c r="R812" t="b">
        <f>paleosol!R37</f>
        <v>0</v>
      </c>
      <c r="S812" t="str">
        <f>paleosol!S37</f>
        <v>NA</v>
      </c>
      <c r="T812" t="b">
        <f>paleosol!T37</f>
        <v>0</v>
      </c>
      <c r="U812" t="b">
        <f>paleosol!U37</f>
        <v>0</v>
      </c>
      <c r="V812" t="str">
        <f>paleosol!V37</f>
        <v>NA</v>
      </c>
      <c r="W812" t="b">
        <f>paleosol!W37</f>
        <v>0</v>
      </c>
      <c r="X812" t="b">
        <f>paleosol!X37</f>
        <v>1</v>
      </c>
      <c r="Y812" t="str">
        <f>paleosol!Y37</f>
        <v>add age error bars</v>
      </c>
      <c r="Z812" t="str">
        <f>paleosol!Z37</f>
        <v>P1</v>
      </c>
    </row>
    <row r="813" spans="1:26">
      <c r="A813" t="str">
        <f>paleosol!A38</f>
        <v>paleosols</v>
      </c>
      <c r="B813" t="str">
        <f>paleosol!B38</f>
        <v>Da</v>
      </c>
      <c r="C813">
        <f>paleosol!C38</f>
        <v>2019</v>
      </c>
      <c r="D813" t="str">
        <f>paleosol!D38</f>
        <v>10.1038/s41467-019-12357-5</v>
      </c>
      <c r="E813">
        <f>paleosol!E38</f>
        <v>1520.7999999999995</v>
      </c>
      <c r="F813">
        <f>paleosol!F38</f>
        <v>2</v>
      </c>
      <c r="G813">
        <f>paleosol!G38</f>
        <v>7.7999999999994998</v>
      </c>
      <c r="H813">
        <f>paleosol!H38</f>
        <v>1.5207999999999995</v>
      </c>
      <c r="I813" s="55">
        <f>paleosol!I38</f>
        <v>2E-3</v>
      </c>
      <c r="J813" s="55">
        <f>paleosol!J38</f>
        <v>7.7999999999995E-3</v>
      </c>
      <c r="K813">
        <f>paleosol!K38</f>
        <v>185.791736009299</v>
      </c>
      <c r="L813">
        <f>paleosol!L38</f>
        <v>145.84541046330699</v>
      </c>
      <c r="M813">
        <f>paleosol!M38</f>
        <v>110.79161030906771</v>
      </c>
      <c r="N813" t="b">
        <f>paleosol!N38</f>
        <v>1</v>
      </c>
      <c r="O813" t="b">
        <f>paleosol!O38</f>
        <v>0</v>
      </c>
      <c r="P813" t="str">
        <f>paleosol!P38</f>
        <v>NA</v>
      </c>
      <c r="Q813" t="b">
        <f>paleosol!Q38</f>
        <v>0</v>
      </c>
      <c r="R813" t="b">
        <f>paleosol!R38</f>
        <v>0</v>
      </c>
      <c r="S813" t="str">
        <f>paleosol!S38</f>
        <v>NA</v>
      </c>
      <c r="T813" t="b">
        <f>paleosol!T38</f>
        <v>0</v>
      </c>
      <c r="U813" t="b">
        <f>paleosol!U38</f>
        <v>0</v>
      </c>
      <c r="V813" t="str">
        <f>paleosol!V38</f>
        <v>NA</v>
      </c>
      <c r="W813" t="b">
        <f>paleosol!W38</f>
        <v>0</v>
      </c>
      <c r="X813" t="b">
        <f>paleosol!X38</f>
        <v>1</v>
      </c>
      <c r="Y813" t="str">
        <f>paleosol!Y38</f>
        <v>add age error bars</v>
      </c>
      <c r="Z813" t="str">
        <f>paleosol!Z38</f>
        <v>P1</v>
      </c>
    </row>
    <row r="814" spans="1:26">
      <c r="A814" t="str">
        <f>paleosol!A39</f>
        <v>paleosols</v>
      </c>
      <c r="B814" t="str">
        <f>paleosol!B39</f>
        <v>Da</v>
      </c>
      <c r="C814">
        <f>paleosol!C39</f>
        <v>2019</v>
      </c>
      <c r="D814" t="str">
        <f>paleosol!D39</f>
        <v>10.1038/s41467-019-12357-5</v>
      </c>
      <c r="E814">
        <f>paleosol!E39</f>
        <v>1606.1722891862973</v>
      </c>
      <c r="F814">
        <f>paleosol!F39</f>
        <v>2</v>
      </c>
      <c r="G814">
        <f>paleosol!G39</f>
        <v>18.172289186297348</v>
      </c>
      <c r="H814">
        <f>paleosol!H39</f>
        <v>1.6061722891862973</v>
      </c>
      <c r="I814" s="55">
        <f>paleosol!I39</f>
        <v>2E-3</v>
      </c>
      <c r="J814" s="55">
        <f>paleosol!J39</f>
        <v>1.8172289186297347E-2</v>
      </c>
      <c r="K814">
        <f>paleosol!K39</f>
        <v>200.66521126037301</v>
      </c>
      <c r="L814">
        <f>paleosol!L39</f>
        <v>143.495263968545</v>
      </c>
      <c r="M814">
        <f>paleosol!M39</f>
        <v>114.65517175556282</v>
      </c>
      <c r="N814" t="b">
        <f>paleosol!N39</f>
        <v>1</v>
      </c>
      <c r="O814" t="b">
        <f>paleosol!O39</f>
        <v>0</v>
      </c>
      <c r="P814" t="str">
        <f>paleosol!P39</f>
        <v>NA</v>
      </c>
      <c r="Q814" t="b">
        <f>paleosol!Q39</f>
        <v>0</v>
      </c>
      <c r="R814" t="b">
        <f>paleosol!R39</f>
        <v>0</v>
      </c>
      <c r="S814" t="str">
        <f>paleosol!S39</f>
        <v>NA</v>
      </c>
      <c r="T814" t="b">
        <f>paleosol!T39</f>
        <v>0</v>
      </c>
      <c r="U814" t="b">
        <f>paleosol!U39</f>
        <v>0</v>
      </c>
      <c r="V814" t="str">
        <f>paleosol!V39</f>
        <v>NA</v>
      </c>
      <c r="W814" t="b">
        <f>paleosol!W39</f>
        <v>0</v>
      </c>
      <c r="X814" t="b">
        <f>paleosol!X39</f>
        <v>1</v>
      </c>
      <c r="Y814" t="str">
        <f>paleosol!Y39</f>
        <v>add age error bars</v>
      </c>
      <c r="Z814" t="str">
        <f>paleosol!Z39</f>
        <v>P1</v>
      </c>
    </row>
    <row r="815" spans="1:26">
      <c r="A815" t="str">
        <f>paleosol!A40</f>
        <v>paleosols</v>
      </c>
      <c r="B815" t="str">
        <f>paleosol!B40</f>
        <v>Da</v>
      </c>
      <c r="C815">
        <f>paleosol!C40</f>
        <v>2019</v>
      </c>
      <c r="D815" t="str">
        <f>paleosol!D40</f>
        <v>10.1038/s41467-019-12357-5</v>
      </c>
      <c r="E815">
        <f>paleosol!E40</f>
        <v>1647.0294320434402</v>
      </c>
      <c r="F815">
        <f>paleosol!F40</f>
        <v>2</v>
      </c>
      <c r="G815">
        <f>paleosol!G40</f>
        <v>19.029432043440238</v>
      </c>
      <c r="H815">
        <f>paleosol!H40</f>
        <v>1.6470294320434402</v>
      </c>
      <c r="I815" s="55">
        <f>paleosol!I40</f>
        <v>2E-3</v>
      </c>
      <c r="J815" s="55">
        <f>paleosol!J40</f>
        <v>1.9029432043440236E-2</v>
      </c>
      <c r="K815">
        <f>paleosol!K40</f>
        <v>201.11990324734501</v>
      </c>
      <c r="L815">
        <f>paleosol!L40</f>
        <v>145.51033236068497</v>
      </c>
      <c r="M815">
        <f>paleosol!M40</f>
        <v>117.70252552607931</v>
      </c>
      <c r="N815" t="b">
        <f>paleosol!N40</f>
        <v>1</v>
      </c>
      <c r="O815" t="b">
        <f>paleosol!O40</f>
        <v>0</v>
      </c>
      <c r="P815" t="str">
        <f>paleosol!P40</f>
        <v>NA</v>
      </c>
      <c r="Q815" t="b">
        <f>paleosol!Q40</f>
        <v>0</v>
      </c>
      <c r="R815" t="b">
        <f>paleosol!R40</f>
        <v>0</v>
      </c>
      <c r="S815" t="str">
        <f>paleosol!S40</f>
        <v>NA</v>
      </c>
      <c r="T815" t="b">
        <f>paleosol!T40</f>
        <v>0</v>
      </c>
      <c r="U815" t="b">
        <f>paleosol!U40</f>
        <v>0</v>
      </c>
      <c r="V815" t="str">
        <f>paleosol!V40</f>
        <v>NA</v>
      </c>
      <c r="W815" t="b">
        <f>paleosol!W40</f>
        <v>0</v>
      </c>
      <c r="X815" t="b">
        <f>paleosol!X40</f>
        <v>1</v>
      </c>
      <c r="Y815" t="str">
        <f>paleosol!Y40</f>
        <v>add age error bars</v>
      </c>
      <c r="Z815" t="str">
        <f>paleosol!Z40</f>
        <v>P1</v>
      </c>
    </row>
    <row r="816" spans="1:26">
      <c r="A816" t="str">
        <f>paleosol!A41</f>
        <v>paleosols</v>
      </c>
      <c r="B816" t="str">
        <f>paleosol!B41</f>
        <v>Da</v>
      </c>
      <c r="C816">
        <f>paleosol!C41</f>
        <v>2019</v>
      </c>
      <c r="D816" t="str">
        <f>paleosol!D41</f>
        <v>10.1038/s41467-019-12357-5</v>
      </c>
      <c r="E816">
        <f>paleosol!E41</f>
        <v>1650.2631982772066</v>
      </c>
      <c r="F816">
        <f>paleosol!F41</f>
        <v>2</v>
      </c>
      <c r="G816">
        <f>paleosol!G41</f>
        <v>11.263198277206584</v>
      </c>
      <c r="H816">
        <f>paleosol!H41</f>
        <v>1.6502631982772067</v>
      </c>
      <c r="I816" s="55">
        <f>paleosol!I41</f>
        <v>2E-3</v>
      </c>
      <c r="J816" s="55">
        <f>paleosol!J41</f>
        <v>1.1263198277206584E-2</v>
      </c>
      <c r="K816">
        <f>paleosol!K41</f>
        <v>209.81354328757701</v>
      </c>
      <c r="L816">
        <f>paleosol!L41</f>
        <v>158.071051544646</v>
      </c>
      <c r="M816">
        <f>paleosol!M41</f>
        <v>118.86895471492031</v>
      </c>
      <c r="N816" t="b">
        <f>paleosol!N41</f>
        <v>1</v>
      </c>
      <c r="O816" t="b">
        <f>paleosol!O41</f>
        <v>0</v>
      </c>
      <c r="P816" t="str">
        <f>paleosol!P41</f>
        <v>NA</v>
      </c>
      <c r="Q816" t="b">
        <f>paleosol!Q41</f>
        <v>0</v>
      </c>
      <c r="R816" t="b">
        <f>paleosol!R41</f>
        <v>0</v>
      </c>
      <c r="S816" t="str">
        <f>paleosol!S41</f>
        <v>NA</v>
      </c>
      <c r="T816" t="b">
        <f>paleosol!T41</f>
        <v>0</v>
      </c>
      <c r="U816" t="b">
        <f>paleosol!U41</f>
        <v>0</v>
      </c>
      <c r="V816" t="str">
        <f>paleosol!V41</f>
        <v>NA</v>
      </c>
      <c r="W816" t="b">
        <f>paleosol!W41</f>
        <v>0</v>
      </c>
      <c r="X816" t="b">
        <f>paleosol!X41</f>
        <v>1</v>
      </c>
      <c r="Y816" t="str">
        <f>paleosol!Y41</f>
        <v>add age error bars</v>
      </c>
      <c r="Z816" t="str">
        <f>paleosol!Z41</f>
        <v>P1</v>
      </c>
    </row>
    <row r="817" spans="1:26">
      <c r="A817" t="str">
        <f>paleosol!A42</f>
        <v>paleosols</v>
      </c>
      <c r="B817" t="str">
        <f>paleosol!B42</f>
        <v>Da</v>
      </c>
      <c r="C817">
        <f>paleosol!C42</f>
        <v>2019</v>
      </c>
      <c r="D817" t="str">
        <f>paleosol!D42</f>
        <v>10.1038/s41467-019-12357-5</v>
      </c>
      <c r="E817">
        <f>paleosol!E42</f>
        <v>1650.5840538921796</v>
      </c>
      <c r="F817">
        <f>paleosol!F42</f>
        <v>2</v>
      </c>
      <c r="G817">
        <f>paleosol!G42</f>
        <v>0.58405389217955417</v>
      </c>
      <c r="H817">
        <f>paleosol!H42</f>
        <v>1.6505840538921797</v>
      </c>
      <c r="I817" s="55">
        <f>paleosol!I42</f>
        <v>2E-3</v>
      </c>
      <c r="J817" s="55">
        <f>paleosol!J42</f>
        <v>5.8405389217955415E-4</v>
      </c>
      <c r="K817">
        <f>paleosol!K42</f>
        <v>200.360895244912</v>
      </c>
      <c r="L817">
        <f>paleosol!L42</f>
        <v>147.53200437320697</v>
      </c>
      <c r="M817">
        <f>paleosol!M42</f>
        <v>114.95757504263879</v>
      </c>
      <c r="N817" t="b">
        <f>paleosol!N42</f>
        <v>1</v>
      </c>
      <c r="O817" t="b">
        <f>paleosol!O42</f>
        <v>0</v>
      </c>
      <c r="P817" t="str">
        <f>paleosol!P42</f>
        <v>NA</v>
      </c>
      <c r="Q817" t="b">
        <f>paleosol!Q42</f>
        <v>0</v>
      </c>
      <c r="R817" t="b">
        <f>paleosol!R42</f>
        <v>0</v>
      </c>
      <c r="S817" t="str">
        <f>paleosol!S42</f>
        <v>NA</v>
      </c>
      <c r="T817" t="b">
        <f>paleosol!T42</f>
        <v>0</v>
      </c>
      <c r="U817" t="b">
        <f>paleosol!U42</f>
        <v>0</v>
      </c>
      <c r="V817" t="str">
        <f>paleosol!V42</f>
        <v>NA</v>
      </c>
      <c r="W817" t="b">
        <f>paleosol!W42</f>
        <v>0</v>
      </c>
      <c r="X817" t="b">
        <f>paleosol!X42</f>
        <v>1</v>
      </c>
      <c r="Y817" t="str">
        <f>paleosol!Y42</f>
        <v>add age error bars</v>
      </c>
      <c r="Z817" t="str">
        <f>paleosol!Z42</f>
        <v>P1</v>
      </c>
    </row>
    <row r="818" spans="1:26">
      <c r="A818" t="str">
        <f>paleosol!A43</f>
        <v>paleosols</v>
      </c>
      <c r="B818" t="str">
        <f>paleosol!B43</f>
        <v>Da</v>
      </c>
      <c r="C818">
        <f>paleosol!C43</f>
        <v>2019</v>
      </c>
      <c r="D818" t="str">
        <f>paleosol!D43</f>
        <v>10.1038/s41467-019-12357-5</v>
      </c>
      <c r="E818">
        <f>paleosol!E43</f>
        <v>1716.1546421274745</v>
      </c>
      <c r="F818">
        <f>paleosol!F43</f>
        <v>2</v>
      </c>
      <c r="G818">
        <f>paleosol!G43</f>
        <v>12.154642127474517</v>
      </c>
      <c r="H818">
        <f>paleosol!H43</f>
        <v>1.7161546421274745</v>
      </c>
      <c r="I818" s="55">
        <f>paleosol!I43</f>
        <v>2E-3</v>
      </c>
      <c r="J818" s="55">
        <f>paleosol!J43</f>
        <v>1.2154642127474517E-2</v>
      </c>
      <c r="K818">
        <f>paleosol!K43</f>
        <v>183.82851510906099</v>
      </c>
      <c r="L818">
        <f>paleosol!L43</f>
        <v>137.03573438183</v>
      </c>
      <c r="M818">
        <f>paleosol!M43</f>
        <v>103.85539504311178</v>
      </c>
      <c r="N818" t="b">
        <f>paleosol!N43</f>
        <v>1</v>
      </c>
      <c r="O818" t="b">
        <f>paleosol!O43</f>
        <v>0</v>
      </c>
      <c r="P818" t="str">
        <f>paleosol!P43</f>
        <v>NA</v>
      </c>
      <c r="Q818" t="b">
        <f>paleosol!Q43</f>
        <v>0</v>
      </c>
      <c r="R818" t="b">
        <f>paleosol!R43</f>
        <v>0</v>
      </c>
      <c r="S818" t="str">
        <f>paleosol!S43</f>
        <v>NA</v>
      </c>
      <c r="T818" t="b">
        <f>paleosol!T43</f>
        <v>0</v>
      </c>
      <c r="U818" t="b">
        <f>paleosol!U43</f>
        <v>0</v>
      </c>
      <c r="V818" t="str">
        <f>paleosol!V43</f>
        <v>NA</v>
      </c>
      <c r="W818" t="b">
        <f>paleosol!W43</f>
        <v>0</v>
      </c>
      <c r="X818" t="b">
        <f>paleosol!X43</f>
        <v>1</v>
      </c>
      <c r="Y818" t="str">
        <f>paleosol!Y43</f>
        <v>add age error bars</v>
      </c>
      <c r="Z818" t="str">
        <f>paleosol!Z43</f>
        <v>P1</v>
      </c>
    </row>
    <row r="819" spans="1:26">
      <c r="A819" t="str">
        <f>paleosol!A44</f>
        <v>paleosols</v>
      </c>
      <c r="B819" t="str">
        <f>paleosol!B44</f>
        <v>Da</v>
      </c>
      <c r="C819">
        <f>paleosol!C44</f>
        <v>2019</v>
      </c>
      <c r="D819" t="str">
        <f>paleosol!D44</f>
        <v>10.1038/s41467-019-12357-5</v>
      </c>
      <c r="E819">
        <f>paleosol!E44</f>
        <v>1718.6111127157096</v>
      </c>
      <c r="F819">
        <f>paleosol!F44</f>
        <v>2</v>
      </c>
      <c r="G819">
        <f>paleosol!G44</f>
        <v>10.611112715709623</v>
      </c>
      <c r="H819">
        <f>paleosol!H44</f>
        <v>1.7186111127157095</v>
      </c>
      <c r="I819" s="55">
        <f>paleosol!I44</f>
        <v>2E-3</v>
      </c>
      <c r="J819" s="55">
        <f>paleosol!J44</f>
        <v>1.0611112715709624E-2</v>
      </c>
      <c r="K819">
        <f>paleosol!K44</f>
        <v>220.199484353565</v>
      </c>
      <c r="L819">
        <f>paleosol!L44</f>
        <v>157.01097502327403</v>
      </c>
      <c r="M819">
        <f>paleosol!M44</f>
        <v>118.886421100794</v>
      </c>
      <c r="N819" t="b">
        <f>paleosol!N44</f>
        <v>1</v>
      </c>
      <c r="O819" t="b">
        <f>paleosol!O44</f>
        <v>0</v>
      </c>
      <c r="P819" t="str">
        <f>paleosol!P44</f>
        <v>NA</v>
      </c>
      <c r="Q819" t="b">
        <f>paleosol!Q44</f>
        <v>0</v>
      </c>
      <c r="R819" t="b">
        <f>paleosol!R44</f>
        <v>0</v>
      </c>
      <c r="S819" t="str">
        <f>paleosol!S44</f>
        <v>NA</v>
      </c>
      <c r="T819" t="b">
        <f>paleosol!T44</f>
        <v>0</v>
      </c>
      <c r="U819" t="b">
        <f>paleosol!U44</f>
        <v>0</v>
      </c>
      <c r="V819" t="str">
        <f>paleosol!V44</f>
        <v>NA</v>
      </c>
      <c r="W819" t="b">
        <f>paleosol!W44</f>
        <v>0</v>
      </c>
      <c r="X819" t="b">
        <f>paleosol!X44</f>
        <v>1</v>
      </c>
      <c r="Y819" t="str">
        <f>paleosol!Y44</f>
        <v>add age error bars</v>
      </c>
      <c r="Z819" t="str">
        <f>paleosol!Z44</f>
        <v>P1</v>
      </c>
    </row>
    <row r="820" spans="1:26">
      <c r="A820" t="str">
        <f>paleosol!A45</f>
        <v>paleosols</v>
      </c>
      <c r="B820" t="str">
        <f>paleosol!B45</f>
        <v>Da</v>
      </c>
      <c r="C820">
        <f>paleosol!C45</f>
        <v>2019</v>
      </c>
      <c r="D820" t="str">
        <f>paleosol!D45</f>
        <v>10.1038/s41467-019-12357-5</v>
      </c>
      <c r="E820">
        <f>paleosol!E45</f>
        <v>1721.067583303945</v>
      </c>
      <c r="F820">
        <f>paleosol!F45</f>
        <v>2</v>
      </c>
      <c r="G820">
        <f>paleosol!G45</f>
        <v>12.067583303944957</v>
      </c>
      <c r="H820">
        <f>paleosol!H45</f>
        <v>1.721067583303945</v>
      </c>
      <c r="I820" s="55">
        <f>paleosol!I45</f>
        <v>2E-3</v>
      </c>
      <c r="J820" s="55">
        <f>paleosol!J45</f>
        <v>1.2067583303944958E-2</v>
      </c>
      <c r="K820">
        <f>paleosol!K45</f>
        <v>210.00037152164001</v>
      </c>
      <c r="L820">
        <f>paleosol!L45</f>
        <v>154.758269688068</v>
      </c>
      <c r="M820">
        <f>paleosol!M45</f>
        <v>116.30513364287201</v>
      </c>
      <c r="N820" t="b">
        <f>paleosol!N45</f>
        <v>1</v>
      </c>
      <c r="O820" t="b">
        <f>paleosol!O45</f>
        <v>0</v>
      </c>
      <c r="P820" t="str">
        <f>paleosol!P45</f>
        <v>NA</v>
      </c>
      <c r="Q820" t="b">
        <f>paleosol!Q45</f>
        <v>0</v>
      </c>
      <c r="R820" t="b">
        <f>paleosol!R45</f>
        <v>0</v>
      </c>
      <c r="S820" t="str">
        <f>paleosol!S45</f>
        <v>NA</v>
      </c>
      <c r="T820" t="b">
        <f>paleosol!T45</f>
        <v>0</v>
      </c>
      <c r="U820" t="b">
        <f>paleosol!U45</f>
        <v>0</v>
      </c>
      <c r="V820" t="str">
        <f>paleosol!V45</f>
        <v>NA</v>
      </c>
      <c r="W820" t="b">
        <f>paleosol!W45</f>
        <v>0</v>
      </c>
      <c r="X820" t="b">
        <f>paleosol!X45</f>
        <v>1</v>
      </c>
      <c r="Y820" t="str">
        <f>paleosol!Y45</f>
        <v>add age error bars</v>
      </c>
      <c r="Z820" t="str">
        <f>paleosol!Z45</f>
        <v>P1</v>
      </c>
    </row>
    <row r="821" spans="1:26">
      <c r="A821" t="str">
        <f>paleosol!A46</f>
        <v>paleosols</v>
      </c>
      <c r="B821" t="str">
        <f>paleosol!B46</f>
        <v>Da</v>
      </c>
      <c r="C821">
        <f>paleosol!C46</f>
        <v>2019</v>
      </c>
      <c r="D821" t="str">
        <f>paleosol!D46</f>
        <v>10.1038/s41467-019-12357-5</v>
      </c>
      <c r="E821">
        <f>paleosol!E46</f>
        <v>1723.5240538921801</v>
      </c>
      <c r="F821">
        <f>paleosol!F46</f>
        <v>2</v>
      </c>
      <c r="G821">
        <f>paleosol!G46</f>
        <v>12.524053892180063</v>
      </c>
      <c r="H821">
        <f>paleosol!H46</f>
        <v>1.7235240538921801</v>
      </c>
      <c r="I821" s="55">
        <f>paleosol!I46</f>
        <v>2E-3</v>
      </c>
      <c r="J821" s="55">
        <f>paleosol!J46</f>
        <v>1.2524053892180063E-2</v>
      </c>
      <c r="K821">
        <f>paleosol!K46</f>
        <v>176.709648197544</v>
      </c>
      <c r="L821">
        <f>paleosol!L46</f>
        <v>142.51120855179002</v>
      </c>
      <c r="M821">
        <f>paleosol!M46</f>
        <v>104.6658662036202</v>
      </c>
      <c r="N821" t="b">
        <f>paleosol!N46</f>
        <v>1</v>
      </c>
      <c r="O821" t="b">
        <f>paleosol!O46</f>
        <v>0</v>
      </c>
      <c r="P821" t="str">
        <f>paleosol!P46</f>
        <v>NA</v>
      </c>
      <c r="Q821" t="b">
        <f>paleosol!Q46</f>
        <v>0</v>
      </c>
      <c r="R821" t="b">
        <f>paleosol!R46</f>
        <v>0</v>
      </c>
      <c r="S821" t="str">
        <f>paleosol!S46</f>
        <v>NA</v>
      </c>
      <c r="T821" t="b">
        <f>paleosol!T46</f>
        <v>0</v>
      </c>
      <c r="U821" t="b">
        <f>paleosol!U46</f>
        <v>0</v>
      </c>
      <c r="V821" t="str">
        <f>paleosol!V46</f>
        <v>NA</v>
      </c>
      <c r="W821" t="b">
        <f>paleosol!W46</f>
        <v>0</v>
      </c>
      <c r="X821" t="b">
        <f>paleosol!X46</f>
        <v>1</v>
      </c>
      <c r="Y821" t="str">
        <f>paleosol!Y46</f>
        <v>add age error bars</v>
      </c>
      <c r="Z821" t="str">
        <f>paleosol!Z46</f>
        <v>P1</v>
      </c>
    </row>
    <row r="822" spans="1:26">
      <c r="A822" t="str">
        <f>paleosol!A47</f>
        <v>paleosols</v>
      </c>
      <c r="B822" t="str">
        <f>paleosol!B47</f>
        <v>Da</v>
      </c>
      <c r="C822">
        <f>paleosol!C47</f>
        <v>2019</v>
      </c>
      <c r="D822" t="str">
        <f>paleosol!D47</f>
        <v>10.1038/s41467-019-12357-5</v>
      </c>
      <c r="E822">
        <f>paleosol!E47</f>
        <v>1725.9805244804156</v>
      </c>
      <c r="F822">
        <f>paleosol!F47</f>
        <v>2</v>
      </c>
      <c r="G822">
        <f>paleosol!G47</f>
        <v>11.980524480415625</v>
      </c>
      <c r="H822">
        <f>paleosol!H47</f>
        <v>1.7259805244804156</v>
      </c>
      <c r="I822" s="55">
        <f>paleosol!I47</f>
        <v>2E-3</v>
      </c>
      <c r="J822" s="55">
        <f>paleosol!J47</f>
        <v>1.1980524480415625E-2</v>
      </c>
      <c r="K822">
        <f>paleosol!K47</f>
        <v>163.21561758097999</v>
      </c>
      <c r="L822">
        <f>paleosol!L47</f>
        <v>129.81882517972701</v>
      </c>
      <c r="M822">
        <f>paleosol!M47</f>
        <v>96.218158110333988</v>
      </c>
      <c r="N822" t="b">
        <f>paleosol!N47</f>
        <v>1</v>
      </c>
      <c r="O822" t="b">
        <f>paleosol!O47</f>
        <v>0</v>
      </c>
      <c r="P822" t="str">
        <f>paleosol!P47</f>
        <v>NA</v>
      </c>
      <c r="Q822" t="b">
        <f>paleosol!Q47</f>
        <v>0</v>
      </c>
      <c r="R822" t="b">
        <f>paleosol!R47</f>
        <v>0</v>
      </c>
      <c r="S822" t="str">
        <f>paleosol!S47</f>
        <v>NA</v>
      </c>
      <c r="T822" t="b">
        <f>paleosol!T47</f>
        <v>0</v>
      </c>
      <c r="U822" t="b">
        <f>paleosol!U47</f>
        <v>0</v>
      </c>
      <c r="V822" t="str">
        <f>paleosol!V47</f>
        <v>NA</v>
      </c>
      <c r="W822" t="b">
        <f>paleosol!W47</f>
        <v>0</v>
      </c>
      <c r="X822" t="b">
        <f>paleosol!X47</f>
        <v>1</v>
      </c>
      <c r="Y822" t="str">
        <f>paleosol!Y47</f>
        <v>add age error bars</v>
      </c>
      <c r="Z822" t="str">
        <f>paleosol!Z47</f>
        <v>P1</v>
      </c>
    </row>
    <row r="823" spans="1:26">
      <c r="A823" t="str">
        <f>paleosol!A48</f>
        <v>paleosols</v>
      </c>
      <c r="B823" t="str">
        <f>paleosol!B48</f>
        <v>Da</v>
      </c>
      <c r="C823">
        <f>paleosol!C48</f>
        <v>2019</v>
      </c>
      <c r="D823" t="str">
        <f>paleosol!D48</f>
        <v>10.1038/s41467-019-12357-5</v>
      </c>
      <c r="E823">
        <f>paleosol!E48</f>
        <v>1809.0991496514141</v>
      </c>
      <c r="F823">
        <f>paleosol!F48</f>
        <v>2</v>
      </c>
      <c r="G823">
        <f>paleosol!G48</f>
        <v>81.099149651414109</v>
      </c>
      <c r="H823">
        <f>paleosol!H48</f>
        <v>1.8090991496514142</v>
      </c>
      <c r="I823" s="55">
        <f>paleosol!I48</f>
        <v>2E-3</v>
      </c>
      <c r="J823" s="55">
        <f>paleosol!J48</f>
        <v>8.1099149651414112E-2</v>
      </c>
      <c r="K823">
        <f>paleosol!K48</f>
        <v>255.56760981598899</v>
      </c>
      <c r="L823">
        <f>paleosol!L48</f>
        <v>211.92948385955799</v>
      </c>
      <c r="M823">
        <f>paleosol!M48</f>
        <v>140.75294244686097</v>
      </c>
      <c r="N823" t="b">
        <f>paleosol!N48</f>
        <v>1</v>
      </c>
      <c r="O823" t="b">
        <f>paleosol!O48</f>
        <v>0</v>
      </c>
      <c r="P823" t="str">
        <f>paleosol!P48</f>
        <v>NA</v>
      </c>
      <c r="Q823" t="b">
        <f>paleosol!Q48</f>
        <v>0</v>
      </c>
      <c r="R823" t="b">
        <f>paleosol!R48</f>
        <v>0</v>
      </c>
      <c r="S823" t="str">
        <f>paleosol!S48</f>
        <v>NA</v>
      </c>
      <c r="T823" t="b">
        <f>paleosol!T48</f>
        <v>0</v>
      </c>
      <c r="U823" t="b">
        <f>paleosol!U48</f>
        <v>0</v>
      </c>
      <c r="V823" t="str">
        <f>paleosol!V48</f>
        <v>NA</v>
      </c>
      <c r="W823" t="b">
        <f>paleosol!W48</f>
        <v>0</v>
      </c>
      <c r="X823" t="b">
        <f>paleosol!X48</f>
        <v>1</v>
      </c>
      <c r="Y823" t="str">
        <f>paleosol!Y48</f>
        <v>add age error bars</v>
      </c>
      <c r="Z823" t="str">
        <f>paleosol!Z48</f>
        <v>P1</v>
      </c>
    </row>
    <row r="824" spans="1:26">
      <c r="A824" t="str">
        <f>paleosol!A49</f>
        <v>paleosols</v>
      </c>
      <c r="B824" t="str">
        <f>paleosol!B49</f>
        <v>Da</v>
      </c>
      <c r="C824">
        <f>paleosol!C49</f>
        <v>2019</v>
      </c>
      <c r="D824" t="str">
        <f>paleosol!D49</f>
        <v>10.1038/s41467-019-12357-5</v>
      </c>
      <c r="E824">
        <f>paleosol!E49</f>
        <v>1824.1479868607164</v>
      </c>
      <c r="F824">
        <f>paleosol!F49</f>
        <v>2</v>
      </c>
      <c r="G824">
        <f>paleosol!G49</f>
        <v>21.147986860716401</v>
      </c>
      <c r="H824">
        <f>paleosol!H49</f>
        <v>1.8241479868607164</v>
      </c>
      <c r="I824" s="55">
        <f>paleosol!I49</f>
        <v>2E-3</v>
      </c>
      <c r="J824" s="55">
        <f>paleosol!J49</f>
        <v>2.1147986860716401E-2</v>
      </c>
      <c r="K824">
        <f>paleosol!K49</f>
        <v>225.76157823510999</v>
      </c>
      <c r="L824">
        <f>paleosol!L49</f>
        <v>193.89114689556402</v>
      </c>
      <c r="M824">
        <f>paleosol!M49</f>
        <v>130.15037269465091</v>
      </c>
      <c r="N824" t="b">
        <f>paleosol!N49</f>
        <v>1</v>
      </c>
      <c r="O824" t="b">
        <f>paleosol!O49</f>
        <v>0</v>
      </c>
      <c r="P824" t="str">
        <f>paleosol!P49</f>
        <v>NA</v>
      </c>
      <c r="Q824" t="b">
        <f>paleosol!Q49</f>
        <v>0</v>
      </c>
      <c r="R824" t="b">
        <f>paleosol!R49</f>
        <v>0</v>
      </c>
      <c r="S824" t="str">
        <f>paleosol!S49</f>
        <v>NA</v>
      </c>
      <c r="T824" t="b">
        <f>paleosol!T49</f>
        <v>0</v>
      </c>
      <c r="U824" t="b">
        <f>paleosol!U49</f>
        <v>0</v>
      </c>
      <c r="V824" t="str">
        <f>paleosol!V49</f>
        <v>NA</v>
      </c>
      <c r="W824" t="b">
        <f>paleosol!W49</f>
        <v>0</v>
      </c>
      <c r="X824" t="b">
        <f>paleosol!X49</f>
        <v>1</v>
      </c>
      <c r="Y824" t="str">
        <f>paleosol!Y49</f>
        <v>add age error bars</v>
      </c>
      <c r="Z824" t="str">
        <f>paleosol!Z49</f>
        <v>P1</v>
      </c>
    </row>
    <row r="825" spans="1:26">
      <c r="A825" t="str">
        <f>paleosol!A50</f>
        <v>paleosols</v>
      </c>
      <c r="B825" t="str">
        <f>paleosol!B50</f>
        <v>Da</v>
      </c>
      <c r="C825">
        <f>paleosol!C50</f>
        <v>2019</v>
      </c>
      <c r="D825" t="str">
        <f>paleosol!D50</f>
        <v>10.1038/s41467-019-12357-5</v>
      </c>
      <c r="E825">
        <f>paleosol!E50</f>
        <v>1827.9101961630422</v>
      </c>
      <c r="F825">
        <f>paleosol!F50</f>
        <v>2</v>
      </c>
      <c r="G825">
        <f>paleosol!G50</f>
        <v>18.910196163042201</v>
      </c>
      <c r="H825">
        <f>paleosol!H50</f>
        <v>1.8279101961630422</v>
      </c>
      <c r="I825" s="55">
        <f>paleosol!I50</f>
        <v>2E-3</v>
      </c>
      <c r="J825" s="55">
        <f>paleosol!J50</f>
        <v>1.8910196163042202E-2</v>
      </c>
      <c r="K825">
        <f>paleosol!K50</f>
        <v>251.479025193171</v>
      </c>
      <c r="L825">
        <f>paleosol!L50</f>
        <v>210.39635696236101</v>
      </c>
      <c r="M825">
        <f>paleosol!M50</f>
        <v>140.522706774612</v>
      </c>
      <c r="N825" t="b">
        <f>paleosol!N50</f>
        <v>1</v>
      </c>
      <c r="O825" t="b">
        <f>paleosol!O50</f>
        <v>0</v>
      </c>
      <c r="P825" t="str">
        <f>paleosol!P50</f>
        <v>NA</v>
      </c>
      <c r="Q825" t="b">
        <f>paleosol!Q50</f>
        <v>0</v>
      </c>
      <c r="R825" t="b">
        <f>paleosol!R50</f>
        <v>0</v>
      </c>
      <c r="S825" t="str">
        <f>paleosol!S50</f>
        <v>NA</v>
      </c>
      <c r="T825" t="b">
        <f>paleosol!T50</f>
        <v>0</v>
      </c>
      <c r="U825" t="b">
        <f>paleosol!U50</f>
        <v>0</v>
      </c>
      <c r="V825" t="str">
        <f>paleosol!V50</f>
        <v>NA</v>
      </c>
      <c r="W825" t="b">
        <f>paleosol!W50</f>
        <v>0</v>
      </c>
      <c r="X825" t="b">
        <f>paleosol!X50</f>
        <v>1</v>
      </c>
      <c r="Y825" t="str">
        <f>paleosol!Y50</f>
        <v>add age error bars</v>
      </c>
      <c r="Z825" t="str">
        <f>paleosol!Z50</f>
        <v>P1</v>
      </c>
    </row>
    <row r="826" spans="1:26">
      <c r="A826" t="str">
        <f>paleosol!A51</f>
        <v>paleosols</v>
      </c>
      <c r="B826" t="str">
        <f>paleosol!B51</f>
        <v>Da</v>
      </c>
      <c r="C826">
        <f>paleosol!C51</f>
        <v>2019</v>
      </c>
      <c r="D826" t="str">
        <f>paleosol!D51</f>
        <v>10.1038/s41467-019-12357-5</v>
      </c>
      <c r="E826">
        <f>paleosol!E51</f>
        <v>1929.5781059193648</v>
      </c>
      <c r="F826">
        <f>paleosol!F51</f>
        <v>2</v>
      </c>
      <c r="G826">
        <f>paleosol!G51</f>
        <v>16.578105919364816</v>
      </c>
      <c r="H826">
        <f>paleosol!H51</f>
        <v>1.9295781059193648</v>
      </c>
      <c r="I826" s="55">
        <f>paleosol!I51</f>
        <v>2E-3</v>
      </c>
      <c r="J826" s="55">
        <f>paleosol!J51</f>
        <v>1.6578105919364816E-2</v>
      </c>
      <c r="K826">
        <f>paleosol!K51</f>
        <v>228.813656366765</v>
      </c>
      <c r="L826">
        <f>paleosol!L51</f>
        <v>143.06036693749601</v>
      </c>
      <c r="M826">
        <f>paleosol!M51</f>
        <v>116.22344844776801</v>
      </c>
      <c r="N826" t="b">
        <f>paleosol!N51</f>
        <v>1</v>
      </c>
      <c r="O826" t="b">
        <f>paleosol!O51</f>
        <v>0</v>
      </c>
      <c r="P826" t="str">
        <f>paleosol!P51</f>
        <v>NA</v>
      </c>
      <c r="Q826" t="b">
        <f>paleosol!Q51</f>
        <v>0</v>
      </c>
      <c r="R826" t="b">
        <f>paleosol!R51</f>
        <v>0</v>
      </c>
      <c r="S826" t="str">
        <f>paleosol!S51</f>
        <v>NA</v>
      </c>
      <c r="T826" t="b">
        <f>paleosol!T51</f>
        <v>0</v>
      </c>
      <c r="U826" t="b">
        <f>paleosol!U51</f>
        <v>0</v>
      </c>
      <c r="V826" t="str">
        <f>paleosol!V51</f>
        <v>NA</v>
      </c>
      <c r="W826" t="b">
        <f>paleosol!W51</f>
        <v>0</v>
      </c>
      <c r="X826" t="b">
        <f>paleosol!X51</f>
        <v>1</v>
      </c>
      <c r="Y826" t="str">
        <f>paleosol!Y51</f>
        <v>add age error bars</v>
      </c>
      <c r="Z826" t="str">
        <f>paleosol!Z51</f>
        <v>P1</v>
      </c>
    </row>
    <row r="827" spans="1:26">
      <c r="A827" t="str">
        <f>paleosol!A52</f>
        <v>paleosols</v>
      </c>
      <c r="B827" t="str">
        <f>paleosol!B52</f>
        <v>Da</v>
      </c>
      <c r="C827">
        <f>paleosol!C52</f>
        <v>2019</v>
      </c>
      <c r="D827" t="str">
        <f>paleosol!D52</f>
        <v>10.1038/s41467-019-12357-5</v>
      </c>
      <c r="E827">
        <f>paleosol!E52</f>
        <v>1935.4012134890863</v>
      </c>
      <c r="F827">
        <f>paleosol!F52</f>
        <v>2</v>
      </c>
      <c r="G827">
        <f>paleosol!G52</f>
        <v>16.401213489086331</v>
      </c>
      <c r="H827">
        <f>paleosol!H52</f>
        <v>1.9354012134890863</v>
      </c>
      <c r="I827" s="55">
        <f>paleosol!I52</f>
        <v>2E-3</v>
      </c>
      <c r="J827" s="55">
        <f>paleosol!J52</f>
        <v>1.6401213489086332E-2</v>
      </c>
      <c r="K827">
        <f>paleosol!K52</f>
        <v>254.34311387516701</v>
      </c>
      <c r="L827">
        <f>paleosol!L52</f>
        <v>160.27825182989497</v>
      </c>
      <c r="M827">
        <f>paleosol!M52</f>
        <v>128.33394404751201</v>
      </c>
      <c r="N827" t="b">
        <f>paleosol!N52</f>
        <v>1</v>
      </c>
      <c r="O827" t="b">
        <f>paleosol!O52</f>
        <v>0</v>
      </c>
      <c r="P827" t="str">
        <f>paleosol!P52</f>
        <v>NA</v>
      </c>
      <c r="Q827" t="b">
        <f>paleosol!Q52</f>
        <v>0</v>
      </c>
      <c r="R827" t="b">
        <f>paleosol!R52</f>
        <v>0</v>
      </c>
      <c r="S827" t="str">
        <f>paleosol!S52</f>
        <v>NA</v>
      </c>
      <c r="T827" t="b">
        <f>paleosol!T52</f>
        <v>0</v>
      </c>
      <c r="U827" t="b">
        <f>paleosol!U52</f>
        <v>0</v>
      </c>
      <c r="V827" t="str">
        <f>paleosol!V52</f>
        <v>NA</v>
      </c>
      <c r="W827" t="b">
        <f>paleosol!W52</f>
        <v>0</v>
      </c>
      <c r="X827" t="b">
        <f>paleosol!X52</f>
        <v>1</v>
      </c>
      <c r="Y827" t="str">
        <f>paleosol!Y52</f>
        <v>add age error bars</v>
      </c>
      <c r="Z827" t="str">
        <f>paleosol!Z52</f>
        <v>P1</v>
      </c>
    </row>
    <row r="828" spans="1:26">
      <c r="A828" t="str">
        <f>paleosol!A53</f>
        <v>paleosols</v>
      </c>
      <c r="B828" t="str">
        <f>paleosol!B53</f>
        <v>Da</v>
      </c>
      <c r="C828">
        <f>paleosol!C53</f>
        <v>2019</v>
      </c>
      <c r="D828" t="str">
        <f>paleosol!D53</f>
        <v>10.1038/s41467-019-12357-5</v>
      </c>
      <c r="E828">
        <f>paleosol!E53</f>
        <v>1947.0474286285289</v>
      </c>
      <c r="F828">
        <f>paleosol!F53</f>
        <v>2</v>
      </c>
      <c r="G828">
        <f>paleosol!G53</f>
        <v>15.047428628528905</v>
      </c>
      <c r="H828">
        <f>paleosol!H53</f>
        <v>1.9470474286285289</v>
      </c>
      <c r="I828" s="55">
        <f>paleosol!I53</f>
        <v>2E-3</v>
      </c>
      <c r="J828" s="55">
        <f>paleosol!J53</f>
        <v>1.5047428628528906E-2</v>
      </c>
      <c r="K828">
        <f>paleosol!K53</f>
        <v>252.45664442121301</v>
      </c>
      <c r="L828">
        <f>paleosol!L53</f>
        <v>148.95352160345897</v>
      </c>
      <c r="M828">
        <f>paleosol!M53</f>
        <v>121.37833010605402</v>
      </c>
      <c r="N828" t="b">
        <f>paleosol!N53</f>
        <v>1</v>
      </c>
      <c r="O828" t="b">
        <f>paleosol!O53</f>
        <v>0</v>
      </c>
      <c r="P828" t="str">
        <f>paleosol!P53</f>
        <v>NA</v>
      </c>
      <c r="Q828" t="b">
        <f>paleosol!Q53</f>
        <v>0</v>
      </c>
      <c r="R828" t="b">
        <f>paleosol!R53</f>
        <v>0</v>
      </c>
      <c r="S828" t="str">
        <f>paleosol!S53</f>
        <v>NA</v>
      </c>
      <c r="T828" t="b">
        <f>paleosol!T53</f>
        <v>0</v>
      </c>
      <c r="U828" t="b">
        <f>paleosol!U53</f>
        <v>0</v>
      </c>
      <c r="V828" t="str">
        <f>paleosol!V53</f>
        <v>NA</v>
      </c>
      <c r="W828" t="b">
        <f>paleosol!W53</f>
        <v>0</v>
      </c>
      <c r="X828" t="b">
        <f>paleosol!X53</f>
        <v>1</v>
      </c>
      <c r="Y828" t="str">
        <f>paleosol!Y53</f>
        <v>add age error bars</v>
      </c>
      <c r="Z828" t="str">
        <f>paleosol!Z53</f>
        <v>P1</v>
      </c>
    </row>
    <row r="829" spans="1:26">
      <c r="A829" t="str">
        <f>paleosol!A54</f>
        <v>paleosols</v>
      </c>
      <c r="B829" t="str">
        <f>paleosol!B54</f>
        <v>Da</v>
      </c>
      <c r="C829">
        <f>paleosol!C54</f>
        <v>2019</v>
      </c>
      <c r="D829" t="str">
        <f>paleosol!D54</f>
        <v>10.1038/s41467-019-12357-5</v>
      </c>
      <c r="E829">
        <f>paleosol!E54</f>
        <v>1955.7820899831106</v>
      </c>
      <c r="F829">
        <f>paleosol!F54</f>
        <v>2</v>
      </c>
      <c r="G829">
        <f>paleosol!G54</f>
        <v>17.782089983110609</v>
      </c>
      <c r="H829">
        <f>paleosol!H54</f>
        <v>1.9557820899831106</v>
      </c>
      <c r="I829" s="55">
        <f>paleosol!I54</f>
        <v>2E-3</v>
      </c>
      <c r="J829" s="55">
        <f>paleosol!J54</f>
        <v>1.7782089983110608E-2</v>
      </c>
      <c r="K829">
        <f>paleosol!K54</f>
        <v>261.60327310063002</v>
      </c>
      <c r="L829">
        <f>paleosol!L54</f>
        <v>150.45586935906897</v>
      </c>
      <c r="M829">
        <f>paleosol!M54</f>
        <v>125.11519292222002</v>
      </c>
      <c r="N829" t="b">
        <f>paleosol!N54</f>
        <v>1</v>
      </c>
      <c r="O829" t="b">
        <f>paleosol!O54</f>
        <v>0</v>
      </c>
      <c r="P829" t="str">
        <f>paleosol!P54</f>
        <v>NA</v>
      </c>
      <c r="Q829" t="b">
        <f>paleosol!Q54</f>
        <v>0</v>
      </c>
      <c r="R829" t="b">
        <f>paleosol!R54</f>
        <v>0</v>
      </c>
      <c r="S829" t="str">
        <f>paleosol!S54</f>
        <v>NA</v>
      </c>
      <c r="T829" t="b">
        <f>paleosol!T54</f>
        <v>0</v>
      </c>
      <c r="U829" t="b">
        <f>paleosol!U54</f>
        <v>0</v>
      </c>
      <c r="V829" t="str">
        <f>paleosol!V54</f>
        <v>NA</v>
      </c>
      <c r="W829" t="b">
        <f>paleosol!W54</f>
        <v>0</v>
      </c>
      <c r="X829" t="b">
        <f>paleosol!X54</f>
        <v>1</v>
      </c>
      <c r="Y829" t="str">
        <f>paleosol!Y54</f>
        <v>add age error bars</v>
      </c>
      <c r="Z829" t="str">
        <f>paleosol!Z54</f>
        <v>P1</v>
      </c>
    </row>
    <row r="830" spans="1:26">
      <c r="A830" t="str">
        <f>paleosol!A55</f>
        <v>paleosols</v>
      </c>
      <c r="B830" t="str">
        <f>paleosol!B55</f>
        <v>Da</v>
      </c>
      <c r="C830">
        <f>paleosol!C55</f>
        <v>2019</v>
      </c>
      <c r="D830" t="str">
        <f>paleosol!D55</f>
        <v>10.1038/s41467-019-12357-5</v>
      </c>
      <c r="E830">
        <f>paleosol!E55</f>
        <v>1961.6051975528317</v>
      </c>
      <c r="F830">
        <f>paleosol!F55</f>
        <v>2</v>
      </c>
      <c r="G830">
        <f>paleosol!G55</f>
        <v>17.605197552831669</v>
      </c>
      <c r="H830">
        <f>paleosol!H55</f>
        <v>1.9616051975528317</v>
      </c>
      <c r="I830" s="55">
        <f>paleosol!I55</f>
        <v>2E-3</v>
      </c>
      <c r="J830" s="55">
        <f>paleosol!J55</f>
        <v>1.7605197552831669E-2</v>
      </c>
      <c r="K830">
        <f>paleosol!K55</f>
        <v>274.65012407420801</v>
      </c>
      <c r="L830">
        <f>paleosol!L55</f>
        <v>161.79927133747998</v>
      </c>
      <c r="M830">
        <f>paleosol!M55</f>
        <v>133.68481095162301</v>
      </c>
      <c r="N830" t="b">
        <f>paleosol!N55</f>
        <v>1</v>
      </c>
      <c r="O830" t="b">
        <f>paleosol!O55</f>
        <v>0</v>
      </c>
      <c r="P830" t="str">
        <f>paleosol!P55</f>
        <v>NA</v>
      </c>
      <c r="Q830" t="b">
        <f>paleosol!Q55</f>
        <v>0</v>
      </c>
      <c r="R830" t="b">
        <f>paleosol!R55</f>
        <v>0</v>
      </c>
      <c r="S830" t="str">
        <f>paleosol!S55</f>
        <v>NA</v>
      </c>
      <c r="T830" t="b">
        <f>paleosol!T55</f>
        <v>0</v>
      </c>
      <c r="U830" t="b">
        <f>paleosol!U55</f>
        <v>0</v>
      </c>
      <c r="V830" t="str">
        <f>paleosol!V55</f>
        <v>NA</v>
      </c>
      <c r="W830" t="b">
        <f>paleosol!W55</f>
        <v>0</v>
      </c>
      <c r="X830" t="b">
        <f>paleosol!X55</f>
        <v>1</v>
      </c>
      <c r="Y830" t="str">
        <f>paleosol!Y55</f>
        <v>add age error bars</v>
      </c>
      <c r="Z830" t="str">
        <f>paleosol!Z55</f>
        <v>P1</v>
      </c>
    </row>
    <row r="831" spans="1:26">
      <c r="A831" t="str">
        <f>paleosol!A56</f>
        <v>paleosols</v>
      </c>
      <c r="B831" t="str">
        <f>paleosol!B56</f>
        <v>Da</v>
      </c>
      <c r="C831">
        <f>paleosol!C56</f>
        <v>2019</v>
      </c>
      <c r="D831" t="str">
        <f>paleosol!D56</f>
        <v>10.1038/s41467-019-12357-5</v>
      </c>
      <c r="E831">
        <f>paleosol!E56</f>
        <v>2043.5008606148681</v>
      </c>
      <c r="F831">
        <f>paleosol!F56</f>
        <v>2</v>
      </c>
      <c r="G831">
        <f>paleosol!G56</f>
        <v>10.500860614868088</v>
      </c>
      <c r="H831">
        <f>paleosol!H56</f>
        <v>2.0435008606148681</v>
      </c>
      <c r="I831" s="55">
        <f>paleosol!I56</f>
        <v>2E-3</v>
      </c>
      <c r="J831" s="55">
        <f>paleosol!J56</f>
        <v>1.0500860614868088E-2</v>
      </c>
      <c r="K831">
        <f>paleosol!K56</f>
        <v>147.26994087943001</v>
      </c>
      <c r="L831">
        <f>paleosol!L56</f>
        <v>189.64985993064101</v>
      </c>
      <c r="M831">
        <f>paleosol!M56</f>
        <v>104.26562225468851</v>
      </c>
      <c r="N831" t="b">
        <f>paleosol!N56</f>
        <v>1</v>
      </c>
      <c r="O831" t="b">
        <f>paleosol!O56</f>
        <v>0</v>
      </c>
      <c r="P831" t="str">
        <f>paleosol!P56</f>
        <v>NA</v>
      </c>
      <c r="Q831" t="b">
        <f>paleosol!Q56</f>
        <v>0</v>
      </c>
      <c r="R831" t="b">
        <f>paleosol!R56</f>
        <v>0</v>
      </c>
      <c r="S831" t="str">
        <f>paleosol!S56</f>
        <v>NA</v>
      </c>
      <c r="T831" t="b">
        <f>paleosol!T56</f>
        <v>0</v>
      </c>
      <c r="U831" t="b">
        <f>paleosol!U56</f>
        <v>0</v>
      </c>
      <c r="V831" t="str">
        <f>paleosol!V56</f>
        <v>NA</v>
      </c>
      <c r="W831" t="b">
        <f>paleosol!W56</f>
        <v>0</v>
      </c>
      <c r="X831" t="b">
        <f>paleosol!X56</f>
        <v>1</v>
      </c>
      <c r="Y831" t="str">
        <f>paleosol!Y56</f>
        <v>add age error bars</v>
      </c>
      <c r="Z831" t="str">
        <f>paleosol!Z56</f>
        <v>P1</v>
      </c>
    </row>
    <row r="832" spans="1:26">
      <c r="A832" t="str">
        <f>paleosol!A57</f>
        <v>paleosols</v>
      </c>
      <c r="B832" t="str">
        <f>paleosol!B57</f>
        <v>Da</v>
      </c>
      <c r="C832">
        <f>paleosol!C57</f>
        <v>2019</v>
      </c>
      <c r="D832" t="str">
        <f>paleosol!D57</f>
        <v>10.1038/s41467-019-12357-5</v>
      </c>
      <c r="E832">
        <f>paleosol!E57</f>
        <v>2049.8608606148678</v>
      </c>
      <c r="F832">
        <f>paleosol!F57</f>
        <v>2</v>
      </c>
      <c r="G832">
        <f>paleosol!G57</f>
        <v>10.860860614867534</v>
      </c>
      <c r="H832">
        <f>paleosol!H57</f>
        <v>2.0498608606148676</v>
      </c>
      <c r="I832" s="55">
        <f>paleosol!I57</f>
        <v>2E-3</v>
      </c>
      <c r="J832" s="55">
        <f>paleosol!J57</f>
        <v>1.0860860614867534E-2</v>
      </c>
      <c r="K832">
        <f>paleosol!K57</f>
        <v>184.93600725429201</v>
      </c>
      <c r="L832">
        <f>paleosol!L57</f>
        <v>222.13112053209801</v>
      </c>
      <c r="M832">
        <f>paleosol!M57</f>
        <v>125.96386864341801</v>
      </c>
      <c r="N832" t="b">
        <f>paleosol!N57</f>
        <v>1</v>
      </c>
      <c r="O832" t="b">
        <f>paleosol!O57</f>
        <v>0</v>
      </c>
      <c r="P832" t="str">
        <f>paleosol!P57</f>
        <v>NA</v>
      </c>
      <c r="Q832" t="b">
        <f>paleosol!Q57</f>
        <v>0</v>
      </c>
      <c r="R832" t="b">
        <f>paleosol!R57</f>
        <v>0</v>
      </c>
      <c r="S832" t="str">
        <f>paleosol!S57</f>
        <v>NA</v>
      </c>
      <c r="T832" t="b">
        <f>paleosol!T57</f>
        <v>0</v>
      </c>
      <c r="U832" t="b">
        <f>paleosol!U57</f>
        <v>0</v>
      </c>
      <c r="V832" t="str">
        <f>paleosol!V57</f>
        <v>NA</v>
      </c>
      <c r="W832" t="b">
        <f>paleosol!W57</f>
        <v>0</v>
      </c>
      <c r="X832" t="b">
        <f>paleosol!X57</f>
        <v>1</v>
      </c>
      <c r="Y832" t="str">
        <f>paleosol!Y57</f>
        <v>add age error bars</v>
      </c>
      <c r="Z832" t="str">
        <f>paleosol!Z57</f>
        <v>P1</v>
      </c>
    </row>
    <row r="833" spans="1:26">
      <c r="A833" t="str">
        <f>paleosol!A58</f>
        <v>paleosols</v>
      </c>
      <c r="B833" t="str">
        <f>paleosol!B58</f>
        <v>Da</v>
      </c>
      <c r="C833">
        <f>paleosol!C58</f>
        <v>2019</v>
      </c>
      <c r="D833" t="str">
        <f>paleosol!D58</f>
        <v>10.1038/s41467-019-12357-5</v>
      </c>
      <c r="E833">
        <f>paleosol!E58</f>
        <v>2051.9808606148672</v>
      </c>
      <c r="F833">
        <f>paleosol!F58</f>
        <v>2</v>
      </c>
      <c r="G833">
        <f>paleosol!G58</f>
        <v>10.980860614867197</v>
      </c>
      <c r="H833">
        <f>paleosol!H58</f>
        <v>2.0519808606148673</v>
      </c>
      <c r="I833" s="55">
        <f>paleosol!I58</f>
        <v>2E-3</v>
      </c>
      <c r="J833" s="55">
        <f>paleosol!J58</f>
        <v>1.0980860614867197E-2</v>
      </c>
      <c r="K833">
        <f>paleosol!K58</f>
        <v>216.74755363781</v>
      </c>
      <c r="L833">
        <f>paleosol!L58</f>
        <v>245.36211617026001</v>
      </c>
      <c r="M833">
        <f>paleosol!M58</f>
        <v>138.29425235833619</v>
      </c>
      <c r="N833" t="b">
        <f>paleosol!N58</f>
        <v>1</v>
      </c>
      <c r="O833" t="b">
        <f>paleosol!O58</f>
        <v>0</v>
      </c>
      <c r="P833" t="str">
        <f>paleosol!P58</f>
        <v>NA</v>
      </c>
      <c r="Q833" t="b">
        <f>paleosol!Q58</f>
        <v>0</v>
      </c>
      <c r="R833" t="b">
        <f>paleosol!R58</f>
        <v>0</v>
      </c>
      <c r="S833" t="str">
        <f>paleosol!S58</f>
        <v>NA</v>
      </c>
      <c r="T833" t="b">
        <f>paleosol!T58</f>
        <v>0</v>
      </c>
      <c r="U833" t="b">
        <f>paleosol!U58</f>
        <v>0</v>
      </c>
      <c r="V833" t="str">
        <f>paleosol!V58</f>
        <v>NA</v>
      </c>
      <c r="W833" t="b">
        <f>paleosol!W58</f>
        <v>0</v>
      </c>
      <c r="X833" t="b">
        <f>paleosol!X58</f>
        <v>1</v>
      </c>
      <c r="Y833" t="str">
        <f>paleosol!Y58</f>
        <v>add age error bars</v>
      </c>
      <c r="Z833" t="str">
        <f>paleosol!Z58</f>
        <v>P1</v>
      </c>
    </row>
    <row r="834" spans="1:26">
      <c r="A834" t="str">
        <f>paleosol!A59</f>
        <v>paleosols</v>
      </c>
      <c r="B834" t="str">
        <f>paleosol!B59</f>
        <v>Da</v>
      </c>
      <c r="C834">
        <f>paleosol!C59</f>
        <v>2019</v>
      </c>
      <c r="D834" t="str">
        <f>paleosol!D59</f>
        <v>10.1038/s41467-019-12357-5</v>
      </c>
      <c r="E834">
        <f>paleosol!E59</f>
        <v>2103.5555555555529</v>
      </c>
      <c r="F834">
        <f>paleosol!F59</f>
        <v>2</v>
      </c>
      <c r="G834">
        <f>paleosol!G59</f>
        <v>13.555555555552928</v>
      </c>
      <c r="H834">
        <f>paleosol!H59</f>
        <v>2.1035555555555527</v>
      </c>
      <c r="I834" s="55">
        <f>paleosol!I59</f>
        <v>2E-3</v>
      </c>
      <c r="J834" s="55">
        <f>paleosol!J59</f>
        <v>1.3555555555552929E-2</v>
      </c>
      <c r="K834">
        <f>paleosol!K59</f>
        <v>188.108290352317</v>
      </c>
      <c r="L834">
        <f>paleosol!L59</f>
        <v>166.825783586071</v>
      </c>
      <c r="M834">
        <f>paleosol!M59</f>
        <v>116.2651231318662</v>
      </c>
      <c r="N834" t="b">
        <f>paleosol!N59</f>
        <v>1</v>
      </c>
      <c r="O834" t="b">
        <f>paleosol!O59</f>
        <v>0</v>
      </c>
      <c r="P834" t="str">
        <f>paleosol!P59</f>
        <v>NA</v>
      </c>
      <c r="Q834" t="b">
        <f>paleosol!Q59</f>
        <v>0</v>
      </c>
      <c r="R834" t="b">
        <f>paleosol!R59</f>
        <v>0</v>
      </c>
      <c r="S834" t="str">
        <f>paleosol!S59</f>
        <v>NA</v>
      </c>
      <c r="T834" t="b">
        <f>paleosol!T59</f>
        <v>0</v>
      </c>
      <c r="U834" t="b">
        <f>paleosol!U59</f>
        <v>0</v>
      </c>
      <c r="V834" t="str">
        <f>paleosol!V59</f>
        <v>NA</v>
      </c>
      <c r="W834" t="b">
        <f>paleosol!W59</f>
        <v>0</v>
      </c>
      <c r="X834" t="b">
        <f>paleosol!X59</f>
        <v>1</v>
      </c>
      <c r="Y834" t="str">
        <f>paleosol!Y59</f>
        <v>add age error bars</v>
      </c>
      <c r="Z834" t="str">
        <f>paleosol!Z59</f>
        <v>P1</v>
      </c>
    </row>
    <row r="835" spans="1:26">
      <c r="A835" t="str">
        <f>paleosol!A60</f>
        <v>paleosols</v>
      </c>
      <c r="B835" t="str">
        <f>paleosol!B60</f>
        <v>Da</v>
      </c>
      <c r="C835">
        <f>paleosol!C60</f>
        <v>2019</v>
      </c>
      <c r="D835" t="str">
        <f>paleosol!D60</f>
        <v>10.1038/s41467-019-12357-5</v>
      </c>
      <c r="E835">
        <f>paleosol!E60</f>
        <v>2114.4444444444412</v>
      </c>
      <c r="F835">
        <f>paleosol!F60</f>
        <v>2</v>
      </c>
      <c r="G835">
        <f>paleosol!G60</f>
        <v>13.44444444444116</v>
      </c>
      <c r="H835">
        <f>paleosol!H60</f>
        <v>2.114444444444441</v>
      </c>
      <c r="I835" s="55">
        <f>paleosol!I60</f>
        <v>2E-3</v>
      </c>
      <c r="J835" s="55">
        <f>paleosol!J60</f>
        <v>1.3444444444441161E-2</v>
      </c>
      <c r="K835">
        <f>paleosol!K60</f>
        <v>199.22345487931599</v>
      </c>
      <c r="L835">
        <f>paleosol!L60</f>
        <v>177.104937957028</v>
      </c>
      <c r="M835">
        <f>paleosol!M60</f>
        <v>120.06121901609279</v>
      </c>
      <c r="N835" t="b">
        <f>paleosol!N60</f>
        <v>1</v>
      </c>
      <c r="O835" t="b">
        <f>paleosol!O60</f>
        <v>0</v>
      </c>
      <c r="P835" t="str">
        <f>paleosol!P60</f>
        <v>NA</v>
      </c>
      <c r="Q835" t="b">
        <f>paleosol!Q60</f>
        <v>0</v>
      </c>
      <c r="R835" t="b">
        <f>paleosol!R60</f>
        <v>0</v>
      </c>
      <c r="S835" t="str">
        <f>paleosol!S60</f>
        <v>NA</v>
      </c>
      <c r="T835" t="b">
        <f>paleosol!T60</f>
        <v>0</v>
      </c>
      <c r="U835" t="b">
        <f>paleosol!U60</f>
        <v>0</v>
      </c>
      <c r="V835" t="str">
        <f>paleosol!V60</f>
        <v>NA</v>
      </c>
      <c r="W835" t="b">
        <f>paleosol!W60</f>
        <v>0</v>
      </c>
      <c r="X835" t="b">
        <f>paleosol!X60</f>
        <v>1</v>
      </c>
      <c r="Y835" t="str">
        <f>paleosol!Y60</f>
        <v>add age error bars</v>
      </c>
      <c r="Z835" t="str">
        <f>paleosol!Z60</f>
        <v>P1</v>
      </c>
    </row>
    <row r="836" spans="1:26">
      <c r="A836" t="str">
        <f>paleosol!A61</f>
        <v>paleosols</v>
      </c>
      <c r="B836" t="str">
        <f>paleosol!B61</f>
        <v>Da</v>
      </c>
      <c r="C836">
        <f>paleosol!C61</f>
        <v>2019</v>
      </c>
      <c r="D836" t="str">
        <f>paleosol!D61</f>
        <v>10.1038/s41467-019-12357-5</v>
      </c>
      <c r="E836">
        <f>paleosol!E61</f>
        <v>2130.7777777777728</v>
      </c>
      <c r="F836">
        <f>paleosol!F61</f>
        <v>2</v>
      </c>
      <c r="G836">
        <f>paleosol!G61</f>
        <v>13.777777777772826</v>
      </c>
      <c r="H836">
        <f>paleosol!H61</f>
        <v>2.130777777777773</v>
      </c>
      <c r="I836" s="55">
        <f>paleosol!I61</f>
        <v>2E-3</v>
      </c>
      <c r="J836" s="55">
        <f>paleosol!J61</f>
        <v>1.3777777777772827E-2</v>
      </c>
      <c r="K836">
        <f>paleosol!K61</f>
        <v>282.47935941808402</v>
      </c>
      <c r="L836">
        <f>paleosol!L61</f>
        <v>251.44012742943102</v>
      </c>
      <c r="M836">
        <f>paleosol!M61</f>
        <v>170.45148028105802</v>
      </c>
      <c r="N836" t="b">
        <f>paleosol!N61</f>
        <v>1</v>
      </c>
      <c r="O836" t="b">
        <f>paleosol!O61</f>
        <v>0</v>
      </c>
      <c r="P836" t="str">
        <f>paleosol!P61</f>
        <v>NA</v>
      </c>
      <c r="Q836" t="b">
        <f>paleosol!Q61</f>
        <v>0</v>
      </c>
      <c r="R836" t="b">
        <f>paleosol!R61</f>
        <v>0</v>
      </c>
      <c r="S836" t="str">
        <f>paleosol!S61</f>
        <v>NA</v>
      </c>
      <c r="T836" t="b">
        <f>paleosol!T61</f>
        <v>0</v>
      </c>
      <c r="U836" t="b">
        <f>paleosol!U61</f>
        <v>0</v>
      </c>
      <c r="V836" t="str">
        <f>paleosol!V61</f>
        <v>NA</v>
      </c>
      <c r="W836" t="b">
        <f>paleosol!W61</f>
        <v>0</v>
      </c>
      <c r="X836" t="b">
        <f>paleosol!X61</f>
        <v>1</v>
      </c>
      <c r="Y836" t="str">
        <f>paleosol!Y61</f>
        <v>add age error bars</v>
      </c>
      <c r="Z836" t="str">
        <f>paleosol!Z61</f>
        <v>P1</v>
      </c>
    </row>
    <row r="837" spans="1:26">
      <c r="A837" t="str">
        <f>paleosol!A62</f>
        <v>paleosols</v>
      </c>
      <c r="B837" t="str">
        <f>paleosol!B62</f>
        <v>Da</v>
      </c>
      <c r="C837">
        <f>paleosol!C62</f>
        <v>2019</v>
      </c>
      <c r="D837" t="str">
        <f>paleosol!D62</f>
        <v>10.1038/s41467-019-12357-5</v>
      </c>
      <c r="E837">
        <f>paleosol!E62</f>
        <v>2254.6614173228354</v>
      </c>
      <c r="F837">
        <f>paleosol!F62</f>
        <v>2</v>
      </c>
      <c r="G837">
        <f>paleosol!G62</f>
        <v>33.661417322835405</v>
      </c>
      <c r="H837">
        <f>paleosol!H62</f>
        <v>2.2546614173228354</v>
      </c>
      <c r="I837" s="55">
        <f>paleosol!I62</f>
        <v>2E-3</v>
      </c>
      <c r="J837" s="55">
        <f>paleosol!J62</f>
        <v>3.3661417322835403E-2</v>
      </c>
      <c r="K837">
        <f>paleosol!K62</f>
        <v>270.10313432298898</v>
      </c>
      <c r="L837">
        <f>paleosol!L62</f>
        <v>274.93087768625998</v>
      </c>
      <c r="M837">
        <f>paleosol!M62</f>
        <v>167.143570124306</v>
      </c>
      <c r="N837" t="b">
        <f>paleosol!N62</f>
        <v>1</v>
      </c>
      <c r="O837" t="b">
        <f>paleosol!O62</f>
        <v>0</v>
      </c>
      <c r="P837" t="str">
        <f>paleosol!P62</f>
        <v>NA</v>
      </c>
      <c r="Q837" t="b">
        <f>paleosol!Q62</f>
        <v>0</v>
      </c>
      <c r="R837" t="b">
        <f>paleosol!R62</f>
        <v>0</v>
      </c>
      <c r="S837" t="str">
        <f>paleosol!S62</f>
        <v>NA</v>
      </c>
      <c r="T837" t="b">
        <f>paleosol!T62</f>
        <v>0</v>
      </c>
      <c r="U837" t="b">
        <f>paleosol!U62</f>
        <v>0</v>
      </c>
      <c r="V837" t="str">
        <f>paleosol!V62</f>
        <v>NA</v>
      </c>
      <c r="W837" t="b">
        <f>paleosol!W62</f>
        <v>0</v>
      </c>
      <c r="X837" t="b">
        <f>paleosol!X62</f>
        <v>1</v>
      </c>
      <c r="Y837" t="str">
        <f>paleosol!Y62</f>
        <v>add age error bars</v>
      </c>
      <c r="Z837" t="str">
        <f>paleosol!Z62</f>
        <v>P1</v>
      </c>
    </row>
    <row r="838" spans="1:26">
      <c r="A838" t="str">
        <f>paleosol!A63</f>
        <v>paleosols</v>
      </c>
      <c r="B838" t="str">
        <f>paleosol!B63</f>
        <v>Da</v>
      </c>
      <c r="C838">
        <f>paleosol!C63</f>
        <v>2019</v>
      </c>
      <c r="D838" t="str">
        <f>paleosol!D63</f>
        <v>10.1038/s41467-019-12357-5</v>
      </c>
      <c r="E838">
        <f>paleosol!E63</f>
        <v>2262.8818897637793</v>
      </c>
      <c r="F838">
        <f>paleosol!F63</f>
        <v>2</v>
      </c>
      <c r="G838">
        <f>paleosol!G63</f>
        <v>38.881889763779327</v>
      </c>
      <c r="H838">
        <f>paleosol!H63</f>
        <v>2.2628818897637792</v>
      </c>
      <c r="I838" s="55">
        <f>paleosol!I63</f>
        <v>2E-3</v>
      </c>
      <c r="J838" s="55">
        <f>paleosol!J63</f>
        <v>3.8881889763779327E-2</v>
      </c>
      <c r="K838">
        <f>paleosol!K63</f>
        <v>206.86359770081401</v>
      </c>
      <c r="L838">
        <f>paleosol!L63</f>
        <v>217.36127313715201</v>
      </c>
      <c r="M838">
        <f>paleosol!M63</f>
        <v>135.5934639169144</v>
      </c>
      <c r="N838" t="b">
        <f>paleosol!N63</f>
        <v>1</v>
      </c>
      <c r="O838" t="b">
        <f>paleosol!O63</f>
        <v>0</v>
      </c>
      <c r="P838" t="str">
        <f>paleosol!P63</f>
        <v>NA</v>
      </c>
      <c r="Q838" t="b">
        <f>paleosol!Q63</f>
        <v>0</v>
      </c>
      <c r="R838" t="b">
        <f>paleosol!R63</f>
        <v>0</v>
      </c>
      <c r="S838" t="str">
        <f>paleosol!S63</f>
        <v>NA</v>
      </c>
      <c r="T838" t="b">
        <f>paleosol!T63</f>
        <v>0</v>
      </c>
      <c r="U838" t="b">
        <f>paleosol!U63</f>
        <v>0</v>
      </c>
      <c r="V838" t="str">
        <f>paleosol!V63</f>
        <v>NA</v>
      </c>
      <c r="W838" t="b">
        <f>paleosol!W63</f>
        <v>0</v>
      </c>
      <c r="X838" t="b">
        <f>paleosol!X63</f>
        <v>1</v>
      </c>
      <c r="Y838" t="str">
        <f>paleosol!Y63</f>
        <v>add age error bars</v>
      </c>
      <c r="Z838" t="str">
        <f>paleosol!Z63</f>
        <v>P1</v>
      </c>
    </row>
    <row r="839" spans="1:26">
      <c r="A839" t="str">
        <f>paleosol!A64</f>
        <v>paleosols</v>
      </c>
      <c r="B839" t="str">
        <f>paleosol!B64</f>
        <v>Da</v>
      </c>
      <c r="C839">
        <f>paleosol!C64</f>
        <v>2019</v>
      </c>
      <c r="D839" t="str">
        <f>paleosol!D64</f>
        <v>10.1038/s41467-019-12357-5</v>
      </c>
      <c r="E839">
        <f>paleosol!E64</f>
        <v>2296.6771653543306</v>
      </c>
      <c r="F839">
        <f>paleosol!F64</f>
        <v>2</v>
      </c>
      <c r="G839">
        <f>paleosol!G64</f>
        <v>46.677165354330555</v>
      </c>
      <c r="H839">
        <f>paleosol!H64</f>
        <v>2.2966771653543305</v>
      </c>
      <c r="I839" s="55">
        <f>paleosol!I64</f>
        <v>2E-3</v>
      </c>
      <c r="J839" s="55">
        <f>paleosol!J64</f>
        <v>4.6677165354330558E-2</v>
      </c>
      <c r="K839">
        <f>paleosol!K64</f>
        <v>210.72533043387099</v>
      </c>
      <c r="L839">
        <f>paleosol!L64</f>
        <v>214.82630892309001</v>
      </c>
      <c r="M839">
        <f>paleosol!M64</f>
        <v>137.28640770097138</v>
      </c>
      <c r="N839" t="b">
        <f>paleosol!N64</f>
        <v>1</v>
      </c>
      <c r="O839" t="b">
        <f>paleosol!O64</f>
        <v>0</v>
      </c>
      <c r="P839" t="str">
        <f>paleosol!P64</f>
        <v>NA</v>
      </c>
      <c r="Q839" t="b">
        <f>paleosol!Q64</f>
        <v>0</v>
      </c>
      <c r="R839" t="b">
        <f>paleosol!R64</f>
        <v>0</v>
      </c>
      <c r="S839" t="str">
        <f>paleosol!S64</f>
        <v>NA</v>
      </c>
      <c r="T839" t="b">
        <f>paleosol!T64</f>
        <v>0</v>
      </c>
      <c r="U839" t="b">
        <f>paleosol!U64</f>
        <v>0</v>
      </c>
      <c r="V839" t="str">
        <f>paleosol!V64</f>
        <v>NA</v>
      </c>
      <c r="W839" t="b">
        <f>paleosol!W64</f>
        <v>0</v>
      </c>
      <c r="X839" t="b">
        <f>paleosol!X64</f>
        <v>1</v>
      </c>
      <c r="Y839" t="str">
        <f>paleosol!Y64</f>
        <v>add age error bars</v>
      </c>
      <c r="Z839" t="str">
        <f>paleosol!Z64</f>
        <v>P1</v>
      </c>
    </row>
    <row r="840" spans="1:26">
      <c r="A840" t="str">
        <f>paleosol!A65</f>
        <v>paleosols</v>
      </c>
      <c r="B840" t="str">
        <f>paleosol!B65</f>
        <v>Da</v>
      </c>
      <c r="C840">
        <f>paleosol!C65</f>
        <v>2019</v>
      </c>
      <c r="D840" t="str">
        <f>paleosol!D65</f>
        <v>10.1038/s41467-019-12357-5</v>
      </c>
      <c r="E840">
        <f>paleosol!E65</f>
        <v>2341.7395275590547</v>
      </c>
      <c r="F840">
        <f>paleosol!F65</f>
        <v>2</v>
      </c>
      <c r="G840">
        <f>paleosol!G65</f>
        <v>17.73952755905475</v>
      </c>
      <c r="H840">
        <f>paleosol!H65</f>
        <v>2.3417395275590547</v>
      </c>
      <c r="I840" s="55">
        <f>paleosol!I65</f>
        <v>2E-3</v>
      </c>
      <c r="J840" s="55">
        <f>paleosol!J65</f>
        <v>1.7739527559054748E-2</v>
      </c>
      <c r="K840">
        <f>paleosol!K65</f>
        <v>251.49930737146599</v>
      </c>
      <c r="L840">
        <f>paleosol!L65</f>
        <v>195.486447929424</v>
      </c>
      <c r="M840">
        <f>paleosol!M65</f>
        <v>138.62640345519497</v>
      </c>
      <c r="N840" t="b">
        <f>paleosol!N65</f>
        <v>1</v>
      </c>
      <c r="O840" t="b">
        <f>paleosol!O65</f>
        <v>0</v>
      </c>
      <c r="P840" t="str">
        <f>paleosol!P65</f>
        <v>NA</v>
      </c>
      <c r="Q840" t="b">
        <f>paleosol!Q65</f>
        <v>0</v>
      </c>
      <c r="R840" t="b">
        <f>paleosol!R65</f>
        <v>0</v>
      </c>
      <c r="S840" t="str">
        <f>paleosol!S65</f>
        <v>NA</v>
      </c>
      <c r="T840" t="b">
        <f>paleosol!T65</f>
        <v>0</v>
      </c>
      <c r="U840" t="b">
        <f>paleosol!U65</f>
        <v>0</v>
      </c>
      <c r="V840" t="str">
        <f>paleosol!V65</f>
        <v>NA</v>
      </c>
      <c r="W840" t="b">
        <f>paleosol!W65</f>
        <v>0</v>
      </c>
      <c r="X840" t="b">
        <f>paleosol!X65</f>
        <v>1</v>
      </c>
      <c r="Y840" t="str">
        <f>paleosol!Y65</f>
        <v>add age error bars</v>
      </c>
      <c r="Z840" t="str">
        <f>paleosol!Z65</f>
        <v>P1</v>
      </c>
    </row>
    <row r="841" spans="1:26">
      <c r="A841" t="str">
        <f>paleosol!A66</f>
        <v>paleosols</v>
      </c>
      <c r="B841" t="str">
        <f>paleosol!B66</f>
        <v>Da</v>
      </c>
      <c r="C841">
        <f>paleosol!C66</f>
        <v>2019</v>
      </c>
      <c r="D841" t="str">
        <f>paleosol!D66</f>
        <v>10.1038/s41467-019-12357-5</v>
      </c>
      <c r="E841">
        <f>paleosol!E66</f>
        <v>2349.6595275590535</v>
      </c>
      <c r="F841">
        <f>paleosol!F66</f>
        <v>2</v>
      </c>
      <c r="G841">
        <f>paleosol!G66</f>
        <v>5.6595275590534584</v>
      </c>
      <c r="H841">
        <f>paleosol!H66</f>
        <v>2.3496595275590533</v>
      </c>
      <c r="I841" s="55">
        <f>paleosol!I66</f>
        <v>2E-3</v>
      </c>
      <c r="J841" s="55">
        <f>paleosol!J66</f>
        <v>5.6595275590534582E-3</v>
      </c>
      <c r="K841">
        <f>paleosol!K66</f>
        <v>187.16221364061499</v>
      </c>
      <c r="L841">
        <f>paleosol!L66</f>
        <v>153.426135694224</v>
      </c>
      <c r="M841">
        <f>paleosol!M66</f>
        <v>104.94117130806569</v>
      </c>
      <c r="N841" t="b">
        <f>paleosol!N66</f>
        <v>1</v>
      </c>
      <c r="O841" t="b">
        <f>paleosol!O66</f>
        <v>0</v>
      </c>
      <c r="P841" t="str">
        <f>paleosol!P66</f>
        <v>NA</v>
      </c>
      <c r="Q841" t="b">
        <f>paleosol!Q66</f>
        <v>0</v>
      </c>
      <c r="R841" t="b">
        <f>paleosol!R66</f>
        <v>0</v>
      </c>
      <c r="S841" t="str">
        <f>paleosol!S66</f>
        <v>NA</v>
      </c>
      <c r="T841" t="b">
        <f>paleosol!T66</f>
        <v>0</v>
      </c>
      <c r="U841" t="b">
        <f>paleosol!U66</f>
        <v>0</v>
      </c>
      <c r="V841" t="str">
        <f>paleosol!V66</f>
        <v>NA</v>
      </c>
      <c r="W841" t="b">
        <f>paleosol!W66</f>
        <v>0</v>
      </c>
      <c r="X841" t="b">
        <f>paleosol!X66</f>
        <v>1</v>
      </c>
      <c r="Y841" t="str">
        <f>paleosol!Y66</f>
        <v>add age error bars</v>
      </c>
      <c r="Z841" t="str">
        <f>paleosol!Z66</f>
        <v>P1</v>
      </c>
    </row>
    <row r="842" spans="1:26">
      <c r="A842" t="str">
        <f>paleosol!A67</f>
        <v>paleosols</v>
      </c>
      <c r="B842" t="str">
        <f>paleosol!B67</f>
        <v>Da</v>
      </c>
      <c r="C842">
        <f>paleosol!C67</f>
        <v>2019</v>
      </c>
      <c r="D842" t="str">
        <f>paleosol!D67</f>
        <v>10.1038/s41467-019-12357-5</v>
      </c>
      <c r="E842">
        <f>paleosol!E67</f>
        <v>2350.6495275590532</v>
      </c>
      <c r="F842">
        <f>paleosol!F67</f>
        <v>2</v>
      </c>
      <c r="G842">
        <f>paleosol!G67</f>
        <v>5.6495275590532401</v>
      </c>
      <c r="H842">
        <f>paleosol!H67</f>
        <v>2.3506495275590531</v>
      </c>
      <c r="I842" s="55">
        <f>paleosol!I67</f>
        <v>2E-3</v>
      </c>
      <c r="J842" s="55">
        <f>paleosol!J67</f>
        <v>5.64952755905324E-3</v>
      </c>
      <c r="K842">
        <f>paleosol!K67</f>
        <v>181.33405536621899</v>
      </c>
      <c r="L842">
        <f>paleosol!L67</f>
        <v>137.34568689260999</v>
      </c>
      <c r="M842">
        <f>paleosol!M67</f>
        <v>102.07757455559469</v>
      </c>
      <c r="N842" t="b">
        <f>paleosol!N67</f>
        <v>1</v>
      </c>
      <c r="O842" t="b">
        <f>paleosol!O67</f>
        <v>0</v>
      </c>
      <c r="P842" t="str">
        <f>paleosol!P67</f>
        <v>NA</v>
      </c>
      <c r="Q842" t="b">
        <f>paleosol!Q67</f>
        <v>0</v>
      </c>
      <c r="R842" t="b">
        <f>paleosol!R67</f>
        <v>0</v>
      </c>
      <c r="S842" t="str">
        <f>paleosol!S67</f>
        <v>NA</v>
      </c>
      <c r="T842" t="b">
        <f>paleosol!T67</f>
        <v>0</v>
      </c>
      <c r="U842" t="b">
        <f>paleosol!U67</f>
        <v>0</v>
      </c>
      <c r="V842" t="str">
        <f>paleosol!V67</f>
        <v>NA</v>
      </c>
      <c r="W842" t="b">
        <f>paleosol!W67</f>
        <v>0</v>
      </c>
      <c r="X842" t="b">
        <f>paleosol!X67</f>
        <v>1</v>
      </c>
      <c r="Y842" t="str">
        <f>paleosol!Y67</f>
        <v>add age error bars</v>
      </c>
      <c r="Z842" t="str">
        <f>paleosol!Z67</f>
        <v>P1</v>
      </c>
    </row>
    <row r="843" spans="1:26">
      <c r="A843" t="str">
        <f>paleosol!A68</f>
        <v>paleosols</v>
      </c>
      <c r="B843" t="str">
        <f>paleosol!B68</f>
        <v>Da</v>
      </c>
      <c r="C843">
        <f>paleosol!C68</f>
        <v>2019</v>
      </c>
      <c r="D843" t="str">
        <f>paleosol!D68</f>
        <v>10.1038/s41467-019-12357-5</v>
      </c>
      <c r="E843">
        <f>paleosol!E68</f>
        <v>2351.639527559053</v>
      </c>
      <c r="F843">
        <f>paleosol!F68</f>
        <v>2</v>
      </c>
      <c r="G843">
        <f>paleosol!G68</f>
        <v>5.6395275590530218</v>
      </c>
      <c r="H843">
        <f>paleosol!H68</f>
        <v>2.3516395275590529</v>
      </c>
      <c r="I843" s="55">
        <f>paleosol!I68</f>
        <v>2E-3</v>
      </c>
      <c r="J843" s="55">
        <f>paleosol!J68</f>
        <v>5.6395275590530218E-3</v>
      </c>
      <c r="K843">
        <f>paleosol!K68</f>
        <v>238.357503630042</v>
      </c>
      <c r="L843">
        <f>paleosol!L68</f>
        <v>172.71338551749801</v>
      </c>
      <c r="M843">
        <f>paleosol!M68</f>
        <v>127.060893085107</v>
      </c>
      <c r="N843" t="b">
        <f>paleosol!N68</f>
        <v>1</v>
      </c>
      <c r="O843" t="b">
        <f>paleosol!O68</f>
        <v>0</v>
      </c>
      <c r="P843" t="str">
        <f>paleosol!P68</f>
        <v>NA</v>
      </c>
      <c r="Q843" t="b">
        <f>paleosol!Q68</f>
        <v>0</v>
      </c>
      <c r="R843" t="b">
        <f>paleosol!R68</f>
        <v>0</v>
      </c>
      <c r="S843" t="str">
        <f>paleosol!S68</f>
        <v>NA</v>
      </c>
      <c r="T843" t="b">
        <f>paleosol!T68</f>
        <v>0</v>
      </c>
      <c r="U843" t="b">
        <f>paleosol!U68</f>
        <v>0</v>
      </c>
      <c r="V843" t="str">
        <f>paleosol!V68</f>
        <v>NA</v>
      </c>
      <c r="W843" t="b">
        <f>paleosol!W68</f>
        <v>0</v>
      </c>
      <c r="X843" t="b">
        <f>paleosol!X68</f>
        <v>1</v>
      </c>
      <c r="Y843" t="str">
        <f>paleosol!Y68</f>
        <v>add age error bars</v>
      </c>
      <c r="Z843" t="str">
        <f>paleosol!Z68</f>
        <v>P1</v>
      </c>
    </row>
    <row r="844" spans="1:26">
      <c r="A844" t="str">
        <f>paleosol!A69</f>
        <v>paleosols</v>
      </c>
      <c r="B844" t="str">
        <f>paleosol!B69</f>
        <v>Da</v>
      </c>
      <c r="C844">
        <f>paleosol!C69</f>
        <v>2019</v>
      </c>
      <c r="D844" t="str">
        <f>paleosol!D69</f>
        <v>10.1038/s41467-019-12357-5</v>
      </c>
      <c r="E844">
        <f>paleosol!E69</f>
        <v>2353.6195275590526</v>
      </c>
      <c r="F844">
        <f>paleosol!F69</f>
        <v>2</v>
      </c>
      <c r="G844">
        <f>paleosol!G69</f>
        <v>4.6195275590525853</v>
      </c>
      <c r="H844">
        <f>paleosol!H69</f>
        <v>2.3536195275590526</v>
      </c>
      <c r="I844" s="55">
        <f>paleosol!I69</f>
        <v>2E-3</v>
      </c>
      <c r="J844" s="55">
        <f>paleosol!J69</f>
        <v>4.6195275590525855E-3</v>
      </c>
      <c r="K844">
        <f>paleosol!K69</f>
        <v>240.687011626388</v>
      </c>
      <c r="L844">
        <f>paleosol!L69</f>
        <v>174.10719680117202</v>
      </c>
      <c r="M844">
        <f>paleosol!M69</f>
        <v>130.58129581734698</v>
      </c>
      <c r="N844" t="b">
        <f>paleosol!N69</f>
        <v>1</v>
      </c>
      <c r="O844" t="b">
        <f>paleosol!O69</f>
        <v>0</v>
      </c>
      <c r="P844" t="str">
        <f>paleosol!P69</f>
        <v>NA</v>
      </c>
      <c r="Q844" t="b">
        <f>paleosol!Q69</f>
        <v>0</v>
      </c>
      <c r="R844" t="b">
        <f>paleosol!R69</f>
        <v>0</v>
      </c>
      <c r="S844" t="str">
        <f>paleosol!S69</f>
        <v>NA</v>
      </c>
      <c r="T844" t="b">
        <f>paleosol!T69</f>
        <v>0</v>
      </c>
      <c r="U844" t="b">
        <f>paleosol!U69</f>
        <v>0</v>
      </c>
      <c r="V844" t="str">
        <f>paleosol!V69</f>
        <v>NA</v>
      </c>
      <c r="W844" t="b">
        <f>paleosol!W69</f>
        <v>0</v>
      </c>
      <c r="X844" t="b">
        <f>paleosol!X69</f>
        <v>1</v>
      </c>
      <c r="Y844" t="str">
        <f>paleosol!Y69</f>
        <v>add age error bars</v>
      </c>
      <c r="Z844" t="str">
        <f>paleosol!Z69</f>
        <v>P1</v>
      </c>
    </row>
    <row r="845" spans="1:26">
      <c r="A845" t="str">
        <f>paleosol!A70</f>
        <v>paleosols</v>
      </c>
      <c r="B845" t="str">
        <f>paleosol!B70</f>
        <v>Da</v>
      </c>
      <c r="C845">
        <f>paleosol!C70</f>
        <v>2019</v>
      </c>
      <c r="D845" t="str">
        <f>paleosol!D70</f>
        <v>10.1038/s41467-019-12357-5</v>
      </c>
      <c r="E845">
        <f>paleosol!E70</f>
        <v>2549.9103084415469</v>
      </c>
      <c r="F845">
        <f>paleosol!F70</f>
        <v>2</v>
      </c>
      <c r="G845">
        <f>paleosol!G70</f>
        <v>18.910308441546931</v>
      </c>
      <c r="H845">
        <f>paleosol!H70</f>
        <v>2.5499103084415471</v>
      </c>
      <c r="I845" s="55">
        <f>paleosol!I70</f>
        <v>2E-3</v>
      </c>
      <c r="J845" s="55">
        <f>paleosol!J70</f>
        <v>1.8910308441546932E-2</v>
      </c>
      <c r="K845">
        <f>paleosol!K70</f>
        <v>266.39664770172698</v>
      </c>
      <c r="L845">
        <f>paleosol!L70</f>
        <v>429.66453772023698</v>
      </c>
      <c r="M845">
        <f>paleosol!M70</f>
        <v>228.89681660008108</v>
      </c>
      <c r="N845" t="b">
        <f>paleosol!N70</f>
        <v>1</v>
      </c>
      <c r="O845" t="b">
        <f>paleosol!O70</f>
        <v>0</v>
      </c>
      <c r="P845" t="str">
        <f>paleosol!P70</f>
        <v>NA</v>
      </c>
      <c r="Q845" t="b">
        <f>paleosol!Q70</f>
        <v>0</v>
      </c>
      <c r="R845" t="b">
        <f>paleosol!R70</f>
        <v>0</v>
      </c>
      <c r="S845" t="str">
        <f>paleosol!S70</f>
        <v>NA</v>
      </c>
      <c r="T845" t="b">
        <f>paleosol!T70</f>
        <v>0</v>
      </c>
      <c r="U845" t="b">
        <f>paleosol!U70</f>
        <v>0</v>
      </c>
      <c r="V845" t="str">
        <f>paleosol!V70</f>
        <v>NA</v>
      </c>
      <c r="W845" t="b">
        <f>paleosol!W70</f>
        <v>0</v>
      </c>
      <c r="X845" t="b">
        <f>paleosol!X70</f>
        <v>1</v>
      </c>
      <c r="Y845" t="str">
        <f>paleosol!Y70</f>
        <v>add age error bars</v>
      </c>
      <c r="Z845" t="str">
        <f>paleosol!Z70</f>
        <v>P1</v>
      </c>
    </row>
    <row r="846" spans="1:26">
      <c r="A846" t="str">
        <f>paleosol!A71</f>
        <v>paleosols</v>
      </c>
      <c r="B846" t="str">
        <f>paleosol!B71</f>
        <v>Da</v>
      </c>
      <c r="C846">
        <f>paleosol!C71</f>
        <v>2019</v>
      </c>
      <c r="D846" t="str">
        <f>paleosol!D71</f>
        <v>10.1038/s41467-019-12357-5</v>
      </c>
      <c r="E846">
        <f>paleosol!E71</f>
        <v>2553.3193993506379</v>
      </c>
      <c r="F846">
        <f>paleosol!F71</f>
        <v>2</v>
      </c>
      <c r="G846">
        <f>paleosol!G71</f>
        <v>19.319399350637923</v>
      </c>
      <c r="H846">
        <f>paleosol!H71</f>
        <v>2.553319399350638</v>
      </c>
      <c r="I846" s="55">
        <f>paleosol!I71</f>
        <v>2E-3</v>
      </c>
      <c r="J846" s="55">
        <f>paleosol!J71</f>
        <v>1.9319399350637922E-2</v>
      </c>
      <c r="K846">
        <f>paleosol!K71</f>
        <v>246.574242543183</v>
      </c>
      <c r="L846">
        <f>paleosol!L71</f>
        <v>413.14967660850095</v>
      </c>
      <c r="M846">
        <f>paleosol!M71</f>
        <v>217.81073500898981</v>
      </c>
      <c r="N846" t="b">
        <f>paleosol!N71</f>
        <v>1</v>
      </c>
      <c r="O846" t="b">
        <f>paleosol!O71</f>
        <v>0</v>
      </c>
      <c r="P846" t="str">
        <f>paleosol!P71</f>
        <v>NA</v>
      </c>
      <c r="Q846" t="b">
        <f>paleosol!Q71</f>
        <v>0</v>
      </c>
      <c r="R846" t="b">
        <f>paleosol!R71</f>
        <v>0</v>
      </c>
      <c r="S846" t="str">
        <f>paleosol!S71</f>
        <v>NA</v>
      </c>
      <c r="T846" t="b">
        <f>paleosol!T71</f>
        <v>0</v>
      </c>
      <c r="U846" t="b">
        <f>paleosol!U71</f>
        <v>0</v>
      </c>
      <c r="V846" t="str">
        <f>paleosol!V71</f>
        <v>NA</v>
      </c>
      <c r="W846" t="b">
        <f>paleosol!W71</f>
        <v>0</v>
      </c>
      <c r="X846" t="b">
        <f>paleosol!X71</f>
        <v>1</v>
      </c>
      <c r="Y846" t="str">
        <f>paleosol!Y71</f>
        <v>add age error bars</v>
      </c>
      <c r="Z846" t="str">
        <f>paleosol!Z71</f>
        <v>P1</v>
      </c>
    </row>
    <row r="847" spans="1:26">
      <c r="A847" t="str">
        <f>paleosol!A72</f>
        <v>paleosols</v>
      </c>
      <c r="B847" t="str">
        <f>paleosol!B72</f>
        <v>Da</v>
      </c>
      <c r="C847">
        <f>paleosol!C72</f>
        <v>2019</v>
      </c>
      <c r="D847" t="str">
        <f>paleosol!D72</f>
        <v>10.1038/s41467-019-12357-5</v>
      </c>
      <c r="E847">
        <f>paleosol!E72</f>
        <v>2560.1375811688199</v>
      </c>
      <c r="F847">
        <f>paleosol!F72</f>
        <v>2</v>
      </c>
      <c r="G847">
        <f>paleosol!G72</f>
        <v>19.137581168819906</v>
      </c>
      <c r="H847">
        <f>paleosol!H72</f>
        <v>2.5601375811688198</v>
      </c>
      <c r="I847" s="55">
        <f>paleosol!I72</f>
        <v>2E-3</v>
      </c>
      <c r="J847" s="55">
        <f>paleosol!J72</f>
        <v>1.9137581168819907E-2</v>
      </c>
      <c r="K847">
        <f>paleosol!K72</f>
        <v>227.698753953976</v>
      </c>
      <c r="L847">
        <f>paleosol!L72</f>
        <v>371.13953373901103</v>
      </c>
      <c r="M847">
        <f>paleosol!M72</f>
        <v>205.6662187882973</v>
      </c>
      <c r="N847" t="b">
        <f>paleosol!N72</f>
        <v>1</v>
      </c>
      <c r="O847" t="b">
        <f>paleosol!O72</f>
        <v>0</v>
      </c>
      <c r="P847" t="str">
        <f>paleosol!P72</f>
        <v>NA</v>
      </c>
      <c r="Q847" t="b">
        <f>paleosol!Q72</f>
        <v>0</v>
      </c>
      <c r="R847" t="b">
        <f>paleosol!R72</f>
        <v>0</v>
      </c>
      <c r="S847" t="str">
        <f>paleosol!S72</f>
        <v>NA</v>
      </c>
      <c r="T847" t="b">
        <f>paleosol!T72</f>
        <v>0</v>
      </c>
      <c r="U847" t="b">
        <f>paleosol!U72</f>
        <v>0</v>
      </c>
      <c r="V847" t="str">
        <f>paleosol!V72</f>
        <v>NA</v>
      </c>
      <c r="W847" t="b">
        <f>paleosol!W72</f>
        <v>0</v>
      </c>
      <c r="X847" t="b">
        <f>paleosol!X72</f>
        <v>1</v>
      </c>
      <c r="Y847" t="str">
        <f>paleosol!Y72</f>
        <v>add age error bars</v>
      </c>
      <c r="Z847" t="str">
        <f>paleosol!Z72</f>
        <v>P1</v>
      </c>
    </row>
    <row r="848" spans="1:26">
      <c r="A848" t="str">
        <f>paleosol!A73</f>
        <v>paleosols</v>
      </c>
      <c r="B848" t="str">
        <f>paleosol!B73</f>
        <v>Da</v>
      </c>
      <c r="C848">
        <f>paleosol!C73</f>
        <v>2019</v>
      </c>
      <c r="D848" t="str">
        <f>paleosol!D73</f>
        <v>10.1038/s41467-019-12357-5</v>
      </c>
      <c r="E848">
        <f>paleosol!E73</f>
        <v>2566.9557629870019</v>
      </c>
      <c r="F848">
        <f>paleosol!F73</f>
        <v>2</v>
      </c>
      <c r="G848">
        <f>paleosol!G73</f>
        <v>18.95576298700189</v>
      </c>
      <c r="H848">
        <f>paleosol!H73</f>
        <v>2.5669557629870017</v>
      </c>
      <c r="I848" s="55">
        <f>paleosol!I73</f>
        <v>2E-3</v>
      </c>
      <c r="J848" s="55">
        <f>paleosol!J73</f>
        <v>1.8955762987001891E-2</v>
      </c>
      <c r="K848">
        <f>paleosol!K73</f>
        <v>376.77507031792197</v>
      </c>
      <c r="L848">
        <f>paleosol!L73</f>
        <v>649.63059568142808</v>
      </c>
      <c r="M848">
        <f>paleosol!M73</f>
        <v>280.10057741988464</v>
      </c>
      <c r="N848" t="b">
        <f>paleosol!N73</f>
        <v>1</v>
      </c>
      <c r="O848" t="b">
        <f>paleosol!O73</f>
        <v>0</v>
      </c>
      <c r="P848" t="str">
        <f>paleosol!P73</f>
        <v>NA</v>
      </c>
      <c r="Q848" t="b">
        <f>paleosol!Q73</f>
        <v>0</v>
      </c>
      <c r="R848" t="b">
        <f>paleosol!R73</f>
        <v>0</v>
      </c>
      <c r="S848" t="str">
        <f>paleosol!S73</f>
        <v>NA</v>
      </c>
      <c r="T848" t="b">
        <f>paleosol!T73</f>
        <v>0</v>
      </c>
      <c r="U848" t="b">
        <f>paleosol!U73</f>
        <v>0</v>
      </c>
      <c r="V848" t="str">
        <f>paleosol!V73</f>
        <v>NA</v>
      </c>
      <c r="W848" t="b">
        <f>paleosol!W73</f>
        <v>0</v>
      </c>
      <c r="X848" t="b">
        <f>paleosol!X73</f>
        <v>1</v>
      </c>
      <c r="Y848" t="str">
        <f>paleosol!Y73</f>
        <v>add age error bars</v>
      </c>
      <c r="Z848" t="str">
        <f>paleosol!Z73</f>
        <v>P1</v>
      </c>
    </row>
    <row r="849" spans="1:26">
      <c r="A849" t="str">
        <f>paleosol!A74</f>
        <v>paleosols</v>
      </c>
      <c r="B849" t="str">
        <f>paleosol!B74</f>
        <v>Da</v>
      </c>
      <c r="C849">
        <f>paleosol!C74</f>
        <v>2019</v>
      </c>
      <c r="D849" t="str">
        <f>paleosol!D74</f>
        <v>10.1038/s41467-019-12357-5</v>
      </c>
      <c r="E849">
        <f>paleosol!E74</f>
        <v>2577.1830357142735</v>
      </c>
      <c r="F849">
        <f>paleosol!F74</f>
        <v>2</v>
      </c>
      <c r="G849">
        <f>paleosol!G74</f>
        <v>19.183035714273501</v>
      </c>
      <c r="H849">
        <f>paleosol!H74</f>
        <v>2.5771830357142735</v>
      </c>
      <c r="I849" s="55">
        <f>paleosol!I74</f>
        <v>2E-3</v>
      </c>
      <c r="J849" s="55">
        <f>paleosol!J74</f>
        <v>1.9183035714273503E-2</v>
      </c>
      <c r="K849">
        <f>paleosol!K74</f>
        <v>341.21478431458002</v>
      </c>
      <c r="L849">
        <f>paleosol!L74</f>
        <v>648.76307106059801</v>
      </c>
      <c r="M849">
        <f>paleosol!M74</f>
        <v>259.35407482110821</v>
      </c>
      <c r="N849" t="b">
        <f>paleosol!N74</f>
        <v>1</v>
      </c>
      <c r="O849" t="b">
        <f>paleosol!O74</f>
        <v>0</v>
      </c>
      <c r="P849" t="str">
        <f>paleosol!P74</f>
        <v>NA</v>
      </c>
      <c r="Q849" t="b">
        <f>paleosol!Q74</f>
        <v>0</v>
      </c>
      <c r="R849" t="b">
        <f>paleosol!R74</f>
        <v>0</v>
      </c>
      <c r="S849" t="str">
        <f>paleosol!S74</f>
        <v>NA</v>
      </c>
      <c r="T849" t="b">
        <f>paleosol!T74</f>
        <v>0</v>
      </c>
      <c r="U849" t="b">
        <f>paleosol!U74</f>
        <v>0</v>
      </c>
      <c r="V849" t="str">
        <f>paleosol!V74</f>
        <v>NA</v>
      </c>
      <c r="W849" t="b">
        <f>paleosol!W74</f>
        <v>0</v>
      </c>
      <c r="X849" t="b">
        <f>paleosol!X74</f>
        <v>1</v>
      </c>
      <c r="Y849" t="str">
        <f>paleosol!Y74</f>
        <v>add age error bars</v>
      </c>
      <c r="Z849" t="str">
        <f>paleosol!Z74</f>
        <v>P1</v>
      </c>
    </row>
  </sheetData>
  <pageMargins left="0.7" right="0.7" top="0.75" bottom="0.75" header="0.3" footer="0.3"/>
  <pageSetup orientation="portrait" horizontalDpi="0"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Z74"/>
  <sheetViews>
    <sheetView topLeftCell="F2" workbookViewId="0">
      <selection activeCell="Z74" sqref="Z2:Z74"/>
    </sheetView>
  </sheetViews>
  <sheetFormatPr defaultColWidth="11" defaultRowHeight="16"/>
  <sheetData>
    <row r="1" spans="1:26" ht="80.75" thickBot="1">
      <c r="A1" s="2" t="s">
        <v>2</v>
      </c>
      <c r="B1" s="3" t="s">
        <v>3</v>
      </c>
      <c r="C1" s="3" t="s">
        <v>4</v>
      </c>
      <c r="D1" s="4" t="s">
        <v>5</v>
      </c>
      <c r="E1" s="4" t="s">
        <v>6</v>
      </c>
      <c r="F1" s="5" t="s">
        <v>7</v>
      </c>
      <c r="G1" s="5" t="s">
        <v>8</v>
      </c>
      <c r="H1" s="4" t="s">
        <v>88</v>
      </c>
      <c r="I1" s="5" t="s">
        <v>89</v>
      </c>
      <c r="J1" s="5" t="s">
        <v>90</v>
      </c>
      <c r="K1" s="3" t="s">
        <v>103</v>
      </c>
      <c r="L1" s="5" t="s">
        <v>104</v>
      </c>
      <c r="M1" s="6" t="s">
        <v>105</v>
      </c>
      <c r="N1" s="7" t="s">
        <v>9</v>
      </c>
      <c r="O1" s="7" t="s">
        <v>10</v>
      </c>
      <c r="P1" s="7" t="s">
        <v>11</v>
      </c>
      <c r="Q1" s="7" t="s">
        <v>12</v>
      </c>
      <c r="R1" s="8" t="s">
        <v>13</v>
      </c>
      <c r="S1" s="9" t="s">
        <v>14</v>
      </c>
      <c r="T1" s="10" t="s">
        <v>15</v>
      </c>
      <c r="U1" s="7" t="s">
        <v>16</v>
      </c>
      <c r="V1" s="7" t="s">
        <v>11</v>
      </c>
      <c r="W1" s="7" t="s">
        <v>17</v>
      </c>
      <c r="X1" s="11" t="s">
        <v>18</v>
      </c>
      <c r="Y1" s="12" t="s">
        <v>19</v>
      </c>
      <c r="Z1" s="100" t="s">
        <v>572</v>
      </c>
    </row>
    <row r="2" spans="1:26" ht="16.75" thickBot="1">
      <c r="A2" s="86" t="s">
        <v>91</v>
      </c>
      <c r="B2" s="86" t="s">
        <v>94</v>
      </c>
      <c r="C2" s="86">
        <v>2019</v>
      </c>
      <c r="D2" s="84" t="s">
        <v>95</v>
      </c>
      <c r="E2" s="94">
        <v>866.02500000000009</v>
      </c>
      <c r="F2" s="95">
        <v>2</v>
      </c>
      <c r="G2" s="95">
        <v>4.7250000000001364</v>
      </c>
      <c r="H2" s="85">
        <f t="shared" ref="H2:H60" si="0">E2/1000</f>
        <v>0.86602500000000004</v>
      </c>
      <c r="I2" s="85">
        <f t="shared" ref="I2:I65" si="1">F2/1000</f>
        <v>2E-3</v>
      </c>
      <c r="J2" s="85">
        <f t="shared" ref="J2:J65" si="2">G2/1000</f>
        <v>4.7250000000001362E-3</v>
      </c>
      <c r="K2" s="91">
        <v>275.50539621116798</v>
      </c>
      <c r="L2" s="94">
        <v>261.55674331236798</v>
      </c>
      <c r="M2" s="94">
        <v>168.22345609809898</v>
      </c>
      <c r="N2" s="86" t="b">
        <v>1</v>
      </c>
      <c r="O2" s="86" t="b">
        <v>0</v>
      </c>
      <c r="P2" s="86" t="s">
        <v>1</v>
      </c>
      <c r="Q2" s="86" t="b">
        <v>0</v>
      </c>
      <c r="R2" s="86" t="b">
        <v>0</v>
      </c>
      <c r="S2" s="86" t="s">
        <v>1</v>
      </c>
      <c r="T2" s="86" t="b">
        <v>0</v>
      </c>
      <c r="U2" s="86" t="b">
        <v>0</v>
      </c>
      <c r="V2" s="86" t="s">
        <v>1</v>
      </c>
      <c r="W2" s="86" t="b">
        <v>0</v>
      </c>
      <c r="X2" s="86" t="b">
        <v>1</v>
      </c>
      <c r="Y2" s="86" t="s">
        <v>514</v>
      </c>
      <c r="Z2" t="s">
        <v>593</v>
      </c>
    </row>
    <row r="3" spans="1:26" ht="16.75" thickBot="1">
      <c r="A3" s="83" t="s">
        <v>91</v>
      </c>
      <c r="B3" s="83" t="s">
        <v>94</v>
      </c>
      <c r="C3" s="83">
        <v>2019</v>
      </c>
      <c r="D3" s="20" t="s">
        <v>95</v>
      </c>
      <c r="E3" s="96">
        <v>936.37580208736017</v>
      </c>
      <c r="F3" s="97">
        <v>2</v>
      </c>
      <c r="G3" s="97">
        <v>9.3758020873601708</v>
      </c>
      <c r="H3" s="85">
        <f t="shared" si="0"/>
        <v>0.93637580208736015</v>
      </c>
      <c r="I3" s="85">
        <f t="shared" si="1"/>
        <v>2E-3</v>
      </c>
      <c r="J3" s="85">
        <f t="shared" si="2"/>
        <v>9.3758020873601702E-3</v>
      </c>
      <c r="K3" s="82">
        <v>303.01823225885698</v>
      </c>
      <c r="L3" s="96">
        <v>228.25897809402898</v>
      </c>
      <c r="M3" s="96">
        <v>161.758432045246</v>
      </c>
      <c r="N3" s="83" t="b">
        <v>1</v>
      </c>
      <c r="O3" s="83" t="b">
        <v>0</v>
      </c>
      <c r="P3" s="83" t="s">
        <v>1</v>
      </c>
      <c r="Q3" s="83" t="b">
        <v>0</v>
      </c>
      <c r="R3" s="83" t="b">
        <v>0</v>
      </c>
      <c r="S3" s="83" t="s">
        <v>1</v>
      </c>
      <c r="T3" s="83" t="b">
        <v>0</v>
      </c>
      <c r="U3" s="83" t="b">
        <v>0</v>
      </c>
      <c r="V3" s="83" t="s">
        <v>1</v>
      </c>
      <c r="W3" s="83" t="b">
        <v>0</v>
      </c>
      <c r="X3" s="83" t="b">
        <v>1</v>
      </c>
      <c r="Y3" s="83" t="s">
        <v>514</v>
      </c>
      <c r="Z3" t="s">
        <v>593</v>
      </c>
    </row>
    <row r="4" spans="1:26" ht="16.75" thickBot="1">
      <c r="A4" s="83" t="s">
        <v>91</v>
      </c>
      <c r="B4" s="83" t="s">
        <v>94</v>
      </c>
      <c r="C4" s="83">
        <v>2019</v>
      </c>
      <c r="D4" s="20" t="s">
        <v>95</v>
      </c>
      <c r="E4" s="96">
        <v>940.40092771550087</v>
      </c>
      <c r="F4" s="97">
        <v>2</v>
      </c>
      <c r="G4" s="97">
        <v>10.40092771550087</v>
      </c>
      <c r="H4" s="85">
        <f t="shared" si="0"/>
        <v>0.94040092771550088</v>
      </c>
      <c r="I4" s="85">
        <f t="shared" si="1"/>
        <v>2E-3</v>
      </c>
      <c r="J4" s="85">
        <f t="shared" si="2"/>
        <v>1.0400927715500871E-2</v>
      </c>
      <c r="K4" s="82">
        <v>216.84655612871899</v>
      </c>
      <c r="L4" s="96">
        <v>193.89297403215801</v>
      </c>
      <c r="M4" s="96">
        <v>138.65813222999498</v>
      </c>
      <c r="N4" s="83" t="b">
        <v>1</v>
      </c>
      <c r="O4" s="83" t="b">
        <v>0</v>
      </c>
      <c r="P4" s="83" t="s">
        <v>1</v>
      </c>
      <c r="Q4" s="83" t="b">
        <v>0</v>
      </c>
      <c r="R4" s="83" t="b">
        <v>0</v>
      </c>
      <c r="S4" s="83" t="s">
        <v>1</v>
      </c>
      <c r="T4" s="83" t="b">
        <v>0</v>
      </c>
      <c r="U4" s="83" t="b">
        <v>0</v>
      </c>
      <c r="V4" s="83" t="s">
        <v>1</v>
      </c>
      <c r="W4" s="83" t="b">
        <v>0</v>
      </c>
      <c r="X4" s="83" t="b">
        <v>1</v>
      </c>
      <c r="Y4" s="83" t="s">
        <v>514</v>
      </c>
      <c r="Z4" t="s">
        <v>593</v>
      </c>
    </row>
    <row r="5" spans="1:26" ht="16.75" thickBot="1">
      <c r="A5" s="83" t="s">
        <v>91</v>
      </c>
      <c r="B5" s="83" t="s">
        <v>94</v>
      </c>
      <c r="C5" s="83">
        <v>2019</v>
      </c>
      <c r="D5" s="20" t="s">
        <v>95</v>
      </c>
      <c r="E5" s="96">
        <v>954.71248550444557</v>
      </c>
      <c r="F5" s="97">
        <v>2</v>
      </c>
      <c r="G5" s="97">
        <v>12.712485504445567</v>
      </c>
      <c r="H5" s="85">
        <f t="shared" si="0"/>
        <v>0.95471248550444554</v>
      </c>
      <c r="I5" s="85">
        <f t="shared" si="1"/>
        <v>2E-3</v>
      </c>
      <c r="J5" s="85">
        <f t="shared" si="2"/>
        <v>1.2712485504445568E-2</v>
      </c>
      <c r="K5" s="82">
        <v>271.30490773958002</v>
      </c>
      <c r="L5" s="96">
        <v>215.28726106022197</v>
      </c>
      <c r="M5" s="96">
        <v>150.21702909734</v>
      </c>
      <c r="N5" s="83" t="b">
        <v>1</v>
      </c>
      <c r="O5" s="83" t="b">
        <v>0</v>
      </c>
      <c r="P5" s="83" t="s">
        <v>1</v>
      </c>
      <c r="Q5" s="83" t="b">
        <v>0</v>
      </c>
      <c r="R5" s="83" t="b">
        <v>0</v>
      </c>
      <c r="S5" s="83" t="s">
        <v>1</v>
      </c>
      <c r="T5" s="83" t="b">
        <v>0</v>
      </c>
      <c r="U5" s="83" t="b">
        <v>0</v>
      </c>
      <c r="V5" s="83" t="s">
        <v>1</v>
      </c>
      <c r="W5" s="83" t="b">
        <v>0</v>
      </c>
      <c r="X5" s="83" t="b">
        <v>1</v>
      </c>
      <c r="Y5" s="83" t="s">
        <v>514</v>
      </c>
      <c r="Z5" t="s">
        <v>593</v>
      </c>
    </row>
    <row r="6" spans="1:26" ht="16.75" thickBot="1">
      <c r="A6" s="83" t="s">
        <v>91</v>
      </c>
      <c r="B6" s="83" t="s">
        <v>94</v>
      </c>
      <c r="C6" s="83">
        <v>2019</v>
      </c>
      <c r="D6" s="20" t="s">
        <v>95</v>
      </c>
      <c r="E6" s="96">
        <v>956.72504831851597</v>
      </c>
      <c r="F6" s="97">
        <v>2</v>
      </c>
      <c r="G6" s="97">
        <v>11.725048318515974</v>
      </c>
      <c r="H6" s="85">
        <f t="shared" si="0"/>
        <v>0.95672504831851601</v>
      </c>
      <c r="I6" s="85">
        <f t="shared" si="1"/>
        <v>2E-3</v>
      </c>
      <c r="J6" s="85">
        <f t="shared" si="2"/>
        <v>1.1725048318515974E-2</v>
      </c>
      <c r="K6" s="82">
        <v>257.24383963623302</v>
      </c>
      <c r="L6" s="96">
        <v>214.45701153044701</v>
      </c>
      <c r="M6" s="96">
        <v>150.90439926947002</v>
      </c>
      <c r="N6" s="83" t="b">
        <v>1</v>
      </c>
      <c r="O6" s="83" t="b">
        <v>0</v>
      </c>
      <c r="P6" s="83" t="s">
        <v>1</v>
      </c>
      <c r="Q6" s="83" t="b">
        <v>0</v>
      </c>
      <c r="R6" s="83" t="b">
        <v>0</v>
      </c>
      <c r="S6" s="83" t="s">
        <v>1</v>
      </c>
      <c r="T6" s="83" t="b">
        <v>0</v>
      </c>
      <c r="U6" s="83" t="b">
        <v>0</v>
      </c>
      <c r="V6" s="83" t="s">
        <v>1</v>
      </c>
      <c r="W6" s="83" t="b">
        <v>0</v>
      </c>
      <c r="X6" s="83" t="b">
        <v>1</v>
      </c>
      <c r="Y6" s="83" t="s">
        <v>514</v>
      </c>
      <c r="Z6" t="s">
        <v>593</v>
      </c>
    </row>
    <row r="7" spans="1:26" ht="16.75" thickBot="1">
      <c r="A7" s="83" t="s">
        <v>91</v>
      </c>
      <c r="B7" s="83" t="s">
        <v>94</v>
      </c>
      <c r="C7" s="83">
        <v>2019</v>
      </c>
      <c r="D7" s="20" t="s">
        <v>95</v>
      </c>
      <c r="E7" s="96">
        <v>1016.066021395823</v>
      </c>
      <c r="F7" s="97">
        <v>2</v>
      </c>
      <c r="G7" s="97">
        <v>11.0660213958231</v>
      </c>
      <c r="H7" s="85">
        <f t="shared" si="0"/>
        <v>1.016066021395823</v>
      </c>
      <c r="I7" s="85">
        <f t="shared" si="1"/>
        <v>2E-3</v>
      </c>
      <c r="J7" s="85">
        <f t="shared" si="2"/>
        <v>1.1066021395823101E-2</v>
      </c>
      <c r="K7" s="82">
        <v>301.68257851895601</v>
      </c>
      <c r="L7" s="96">
        <v>265.55224142743702</v>
      </c>
      <c r="M7" s="96">
        <v>169.07979442974701</v>
      </c>
      <c r="N7" s="83" t="b">
        <v>1</v>
      </c>
      <c r="O7" s="83" t="b">
        <v>0</v>
      </c>
      <c r="P7" s="83" t="s">
        <v>1</v>
      </c>
      <c r="Q7" s="83" t="b">
        <v>0</v>
      </c>
      <c r="R7" s="83" t="b">
        <v>0</v>
      </c>
      <c r="S7" s="83" t="s">
        <v>1</v>
      </c>
      <c r="T7" s="83" t="b">
        <v>0</v>
      </c>
      <c r="U7" s="83" t="b">
        <v>0</v>
      </c>
      <c r="V7" s="83" t="s">
        <v>1</v>
      </c>
      <c r="W7" s="83" t="b">
        <v>0</v>
      </c>
      <c r="X7" s="83" t="b">
        <v>1</v>
      </c>
      <c r="Y7" s="83" t="s">
        <v>514</v>
      </c>
      <c r="Z7" t="s">
        <v>593</v>
      </c>
    </row>
    <row r="8" spans="1:26" ht="16.75" thickBot="1">
      <c r="A8" s="83" t="s">
        <v>91</v>
      </c>
      <c r="B8" s="83" t="s">
        <v>94</v>
      </c>
      <c r="C8" s="83">
        <v>2019</v>
      </c>
      <c r="D8" s="20" t="s">
        <v>95</v>
      </c>
      <c r="E8" s="96">
        <v>1018.6885379521144</v>
      </c>
      <c r="F8" s="97">
        <v>2</v>
      </c>
      <c r="G8" s="97">
        <v>10.688537952114416</v>
      </c>
      <c r="H8" s="85">
        <f t="shared" si="0"/>
        <v>1.0186885379521144</v>
      </c>
      <c r="I8" s="85">
        <f t="shared" si="1"/>
        <v>2E-3</v>
      </c>
      <c r="J8" s="85">
        <f t="shared" si="2"/>
        <v>1.0688537952114417E-2</v>
      </c>
      <c r="K8" s="82">
        <v>225.039234279293</v>
      </c>
      <c r="L8" s="96">
        <v>228.25575229094102</v>
      </c>
      <c r="M8" s="96">
        <v>153.8827461628338</v>
      </c>
      <c r="N8" s="83" t="b">
        <v>1</v>
      </c>
      <c r="O8" s="83" t="b">
        <v>0</v>
      </c>
      <c r="P8" s="83" t="s">
        <v>1</v>
      </c>
      <c r="Q8" s="83" t="b">
        <v>0</v>
      </c>
      <c r="R8" s="83" t="b">
        <v>0</v>
      </c>
      <c r="S8" s="83" t="s">
        <v>1</v>
      </c>
      <c r="T8" s="83" t="b">
        <v>0</v>
      </c>
      <c r="U8" s="83" t="b">
        <v>0</v>
      </c>
      <c r="V8" s="83" t="s">
        <v>1</v>
      </c>
      <c r="W8" s="83" t="b">
        <v>0</v>
      </c>
      <c r="X8" s="83" t="b">
        <v>1</v>
      </c>
      <c r="Y8" s="83" t="s">
        <v>514</v>
      </c>
      <c r="Z8" t="s">
        <v>593</v>
      </c>
    </row>
    <row r="9" spans="1:26" ht="16.75" thickBot="1">
      <c r="A9" s="83" t="s">
        <v>91</v>
      </c>
      <c r="B9" s="83" t="s">
        <v>94</v>
      </c>
      <c r="C9" s="83">
        <v>2019</v>
      </c>
      <c r="D9" s="20" t="s">
        <v>95</v>
      </c>
      <c r="E9" s="96">
        <v>1023.933571064697</v>
      </c>
      <c r="F9" s="97">
        <v>2</v>
      </c>
      <c r="G9" s="97">
        <v>9.9335710646970483</v>
      </c>
      <c r="H9" s="85">
        <f t="shared" si="0"/>
        <v>1.0239335710646971</v>
      </c>
      <c r="I9" s="85">
        <f t="shared" si="1"/>
        <v>2E-3</v>
      </c>
      <c r="J9" s="85">
        <f t="shared" si="2"/>
        <v>9.9335710646970485E-3</v>
      </c>
      <c r="K9" s="82">
        <v>275.90742020189498</v>
      </c>
      <c r="L9" s="96">
        <v>238.76610742802302</v>
      </c>
      <c r="M9" s="96">
        <v>165.34487877520996</v>
      </c>
      <c r="N9" s="83" t="b">
        <v>1</v>
      </c>
      <c r="O9" s="83" t="b">
        <v>0</v>
      </c>
      <c r="P9" s="83" t="s">
        <v>1</v>
      </c>
      <c r="Q9" s="83" t="b">
        <v>0</v>
      </c>
      <c r="R9" s="83" t="b">
        <v>0</v>
      </c>
      <c r="S9" s="83" t="s">
        <v>1</v>
      </c>
      <c r="T9" s="83" t="b">
        <v>0</v>
      </c>
      <c r="U9" s="83" t="b">
        <v>0</v>
      </c>
      <c r="V9" s="83" t="s">
        <v>1</v>
      </c>
      <c r="W9" s="83" t="b">
        <v>0</v>
      </c>
      <c r="X9" s="83" t="b">
        <v>1</v>
      </c>
      <c r="Y9" s="83" t="s">
        <v>514</v>
      </c>
      <c r="Z9" t="s">
        <v>593</v>
      </c>
    </row>
    <row r="10" spans="1:26" ht="16.75" thickBot="1">
      <c r="A10" s="83" t="s">
        <v>91</v>
      </c>
      <c r="B10" s="83" t="s">
        <v>94</v>
      </c>
      <c r="C10" s="83">
        <v>2019</v>
      </c>
      <c r="D10" s="20" t="s">
        <v>95</v>
      </c>
      <c r="E10" s="96">
        <v>1027.8673458991343</v>
      </c>
      <c r="F10" s="97">
        <v>2</v>
      </c>
      <c r="G10" s="97">
        <v>11.867345899134307</v>
      </c>
      <c r="H10" s="85">
        <f t="shared" si="0"/>
        <v>1.0278673458991343</v>
      </c>
      <c r="I10" s="85">
        <f t="shared" si="1"/>
        <v>2E-3</v>
      </c>
      <c r="J10" s="85">
        <f t="shared" si="2"/>
        <v>1.1867345899134307E-2</v>
      </c>
      <c r="K10" s="82">
        <v>316.92436423544802</v>
      </c>
      <c r="L10" s="96">
        <v>268.94816456627393</v>
      </c>
      <c r="M10" s="96">
        <v>174.72060930922501</v>
      </c>
      <c r="N10" s="83" t="b">
        <v>1</v>
      </c>
      <c r="O10" s="83" t="b">
        <v>0</v>
      </c>
      <c r="P10" s="83" t="s">
        <v>1</v>
      </c>
      <c r="Q10" s="83" t="b">
        <v>0</v>
      </c>
      <c r="R10" s="83" t="b">
        <v>0</v>
      </c>
      <c r="S10" s="83" t="s">
        <v>1</v>
      </c>
      <c r="T10" s="83" t="b">
        <v>0</v>
      </c>
      <c r="U10" s="83" t="b">
        <v>0</v>
      </c>
      <c r="V10" s="83" t="s">
        <v>1</v>
      </c>
      <c r="W10" s="83" t="b">
        <v>0</v>
      </c>
      <c r="X10" s="83" t="b">
        <v>1</v>
      </c>
      <c r="Y10" s="83" t="s">
        <v>514</v>
      </c>
      <c r="Z10" t="s">
        <v>593</v>
      </c>
    </row>
    <row r="11" spans="1:26" ht="16.75" thickBot="1">
      <c r="A11" s="83" t="s">
        <v>91</v>
      </c>
      <c r="B11" s="83" t="s">
        <v>94</v>
      </c>
      <c r="C11" s="83">
        <v>2019</v>
      </c>
      <c r="D11" s="20" t="s">
        <v>95</v>
      </c>
      <c r="E11" s="96">
        <v>1029.3971472236374</v>
      </c>
      <c r="F11" s="97">
        <v>2</v>
      </c>
      <c r="G11" s="97">
        <v>10.397147223637489</v>
      </c>
      <c r="H11" s="85">
        <f t="shared" si="0"/>
        <v>1.0293971472236374</v>
      </c>
      <c r="I11" s="85">
        <f t="shared" si="1"/>
        <v>2E-3</v>
      </c>
      <c r="J11" s="85">
        <f t="shared" si="2"/>
        <v>1.0397147223637489E-2</v>
      </c>
      <c r="K11" s="82">
        <v>273.66030529756102</v>
      </c>
      <c r="L11" s="96">
        <v>265.24711027512893</v>
      </c>
      <c r="M11" s="96">
        <v>161.57737379489902</v>
      </c>
      <c r="N11" s="83" t="b">
        <v>1</v>
      </c>
      <c r="O11" s="83" t="b">
        <v>0</v>
      </c>
      <c r="P11" s="83" t="s">
        <v>1</v>
      </c>
      <c r="Q11" s="83" t="b">
        <v>0</v>
      </c>
      <c r="R11" s="83" t="b">
        <v>0</v>
      </c>
      <c r="S11" s="83" t="s">
        <v>1</v>
      </c>
      <c r="T11" s="83" t="b">
        <v>0</v>
      </c>
      <c r="U11" s="83" t="b">
        <v>0</v>
      </c>
      <c r="V11" s="83" t="s">
        <v>1</v>
      </c>
      <c r="W11" s="83" t="b">
        <v>0</v>
      </c>
      <c r="X11" s="83" t="b">
        <v>1</v>
      </c>
      <c r="Y11" s="83" t="s">
        <v>514</v>
      </c>
      <c r="Z11" t="s">
        <v>593</v>
      </c>
    </row>
    <row r="12" spans="1:26" ht="16.75" thickBot="1">
      <c r="A12" s="83" t="s">
        <v>91</v>
      </c>
      <c r="B12" s="83" t="s">
        <v>94</v>
      </c>
      <c r="C12" s="83">
        <v>2019</v>
      </c>
      <c r="D12" s="20" t="s">
        <v>95</v>
      </c>
      <c r="E12" s="96">
        <v>1059.0534386143661</v>
      </c>
      <c r="F12" s="97">
        <v>2</v>
      </c>
      <c r="G12" s="97">
        <v>11.053438614366087</v>
      </c>
      <c r="H12" s="85">
        <f t="shared" si="0"/>
        <v>1.0590534386143662</v>
      </c>
      <c r="I12" s="85">
        <f t="shared" si="1"/>
        <v>2E-3</v>
      </c>
      <c r="J12" s="85">
        <f t="shared" si="2"/>
        <v>1.1053438614366086E-2</v>
      </c>
      <c r="K12" s="82">
        <v>315.03556019173999</v>
      </c>
      <c r="L12" s="96">
        <v>218.77641473606997</v>
      </c>
      <c r="M12" s="96">
        <v>155.74924962655598</v>
      </c>
      <c r="N12" s="83" t="b">
        <v>1</v>
      </c>
      <c r="O12" s="83" t="b">
        <v>0</v>
      </c>
      <c r="P12" s="83" t="s">
        <v>1</v>
      </c>
      <c r="Q12" s="83" t="b">
        <v>0</v>
      </c>
      <c r="R12" s="83" t="b">
        <v>0</v>
      </c>
      <c r="S12" s="83" t="s">
        <v>1</v>
      </c>
      <c r="T12" s="83" t="b">
        <v>0</v>
      </c>
      <c r="U12" s="83" t="b">
        <v>0</v>
      </c>
      <c r="V12" s="83" t="s">
        <v>1</v>
      </c>
      <c r="W12" s="83" t="b">
        <v>0</v>
      </c>
      <c r="X12" s="83" t="b">
        <v>1</v>
      </c>
      <c r="Y12" s="83" t="s">
        <v>514</v>
      </c>
      <c r="Z12" t="s">
        <v>593</v>
      </c>
    </row>
    <row r="13" spans="1:26" ht="16.75" thickBot="1">
      <c r="A13" s="83" t="s">
        <v>91</v>
      </c>
      <c r="B13" s="83" t="s">
        <v>94</v>
      </c>
      <c r="C13" s="83">
        <v>2019</v>
      </c>
      <c r="D13" s="20" t="s">
        <v>95</v>
      </c>
      <c r="E13" s="96">
        <v>1067.4534386143662</v>
      </c>
      <c r="F13" s="97">
        <v>2</v>
      </c>
      <c r="G13" s="97">
        <v>11.453438614366178</v>
      </c>
      <c r="H13" s="85">
        <f t="shared" si="0"/>
        <v>1.0674534386143661</v>
      </c>
      <c r="I13" s="85">
        <f t="shared" si="1"/>
        <v>2E-3</v>
      </c>
      <c r="J13" s="85">
        <f t="shared" si="2"/>
        <v>1.1453438614366178E-2</v>
      </c>
      <c r="K13" s="82">
        <v>245.48686527785799</v>
      </c>
      <c r="L13" s="96">
        <v>160.43041913314903</v>
      </c>
      <c r="M13" s="96">
        <v>124.02435403329399</v>
      </c>
      <c r="N13" s="83" t="b">
        <v>1</v>
      </c>
      <c r="O13" s="83" t="b">
        <v>0</v>
      </c>
      <c r="P13" s="83" t="s">
        <v>1</v>
      </c>
      <c r="Q13" s="83" t="b">
        <v>0</v>
      </c>
      <c r="R13" s="83" t="b">
        <v>0</v>
      </c>
      <c r="S13" s="83" t="s">
        <v>1</v>
      </c>
      <c r="T13" s="83" t="b">
        <v>0</v>
      </c>
      <c r="U13" s="83" t="b">
        <v>0</v>
      </c>
      <c r="V13" s="83" t="s">
        <v>1</v>
      </c>
      <c r="W13" s="83" t="b">
        <v>0</v>
      </c>
      <c r="X13" s="83" t="b">
        <v>1</v>
      </c>
      <c r="Y13" s="83" t="s">
        <v>514</v>
      </c>
      <c r="Z13" t="s">
        <v>593</v>
      </c>
    </row>
    <row r="14" spans="1:26" ht="16.75" thickBot="1">
      <c r="A14" s="83" t="s">
        <v>91</v>
      </c>
      <c r="B14" s="83" t="s">
        <v>94</v>
      </c>
      <c r="C14" s="83">
        <v>2019</v>
      </c>
      <c r="D14" s="20" t="s">
        <v>95</v>
      </c>
      <c r="E14" s="96">
        <v>1071.6534386143665</v>
      </c>
      <c r="F14" s="97">
        <v>2</v>
      </c>
      <c r="G14" s="97">
        <v>12.653438614366451</v>
      </c>
      <c r="H14" s="85">
        <f t="shared" si="0"/>
        <v>1.0716534386143663</v>
      </c>
      <c r="I14" s="85">
        <f t="shared" si="1"/>
        <v>2E-3</v>
      </c>
      <c r="J14" s="85">
        <f t="shared" si="2"/>
        <v>1.2653438614366451E-2</v>
      </c>
      <c r="K14" s="82">
        <v>242.53977437825</v>
      </c>
      <c r="L14" s="96">
        <v>164.27339747142202</v>
      </c>
      <c r="M14" s="96">
        <v>120.889503610861</v>
      </c>
      <c r="N14" s="83" t="b">
        <v>1</v>
      </c>
      <c r="O14" s="83" t="b">
        <v>0</v>
      </c>
      <c r="P14" s="83" t="s">
        <v>1</v>
      </c>
      <c r="Q14" s="83" t="b">
        <v>0</v>
      </c>
      <c r="R14" s="83" t="b">
        <v>0</v>
      </c>
      <c r="S14" s="83" t="s">
        <v>1</v>
      </c>
      <c r="T14" s="83" t="b">
        <v>0</v>
      </c>
      <c r="U14" s="83" t="b">
        <v>0</v>
      </c>
      <c r="V14" s="83" t="s">
        <v>1</v>
      </c>
      <c r="W14" s="83" t="b">
        <v>0</v>
      </c>
      <c r="X14" s="83" t="b">
        <v>1</v>
      </c>
      <c r="Y14" s="83" t="s">
        <v>514</v>
      </c>
      <c r="Z14" t="s">
        <v>593</v>
      </c>
    </row>
    <row r="15" spans="1:26" ht="16.75" thickBot="1">
      <c r="A15" s="83" t="s">
        <v>91</v>
      </c>
      <c r="B15" s="83" t="s">
        <v>94</v>
      </c>
      <c r="C15" s="83">
        <v>2019</v>
      </c>
      <c r="D15" s="20" t="s">
        <v>95</v>
      </c>
      <c r="E15" s="96">
        <v>1168.0741685413734</v>
      </c>
      <c r="F15" s="97">
        <v>2</v>
      </c>
      <c r="G15" s="97">
        <v>19.07416854137341</v>
      </c>
      <c r="H15" s="85">
        <f t="shared" si="0"/>
        <v>1.1680741685413734</v>
      </c>
      <c r="I15" s="85">
        <f t="shared" si="1"/>
        <v>2E-3</v>
      </c>
      <c r="J15" s="85">
        <f t="shared" si="2"/>
        <v>1.907416854137341E-2</v>
      </c>
      <c r="K15" s="82">
        <v>211.68037599546901</v>
      </c>
      <c r="L15" s="96">
        <v>269.05179154233997</v>
      </c>
      <c r="M15" s="96">
        <v>157.88907732676921</v>
      </c>
      <c r="N15" s="83" t="b">
        <v>1</v>
      </c>
      <c r="O15" s="83" t="b">
        <v>0</v>
      </c>
      <c r="P15" s="83" t="s">
        <v>1</v>
      </c>
      <c r="Q15" s="83" t="b">
        <v>0</v>
      </c>
      <c r="R15" s="83" t="b">
        <v>0</v>
      </c>
      <c r="S15" s="83" t="s">
        <v>1</v>
      </c>
      <c r="T15" s="83" t="b">
        <v>0</v>
      </c>
      <c r="U15" s="83" t="b">
        <v>0</v>
      </c>
      <c r="V15" s="83" t="s">
        <v>1</v>
      </c>
      <c r="W15" s="83" t="b">
        <v>0</v>
      </c>
      <c r="X15" s="83" t="b">
        <v>1</v>
      </c>
      <c r="Y15" s="83" t="s">
        <v>514</v>
      </c>
      <c r="Z15" t="s">
        <v>593</v>
      </c>
    </row>
    <row r="16" spans="1:26" ht="16.75" thickBot="1">
      <c r="A16" s="83" t="s">
        <v>91</v>
      </c>
      <c r="B16" s="83" t="s">
        <v>94</v>
      </c>
      <c r="C16" s="83">
        <v>2019</v>
      </c>
      <c r="D16" s="20" t="s">
        <v>95</v>
      </c>
      <c r="E16" s="96">
        <v>1175.5605918990373</v>
      </c>
      <c r="F16" s="97">
        <v>2</v>
      </c>
      <c r="G16" s="97">
        <v>21.560591899037263</v>
      </c>
      <c r="H16" s="85">
        <f t="shared" si="0"/>
        <v>1.1755605918990373</v>
      </c>
      <c r="I16" s="85">
        <f t="shared" si="1"/>
        <v>2E-3</v>
      </c>
      <c r="J16" s="85">
        <f t="shared" si="2"/>
        <v>2.1560591899037262E-2</v>
      </c>
      <c r="K16" s="82">
        <v>236.16703957858201</v>
      </c>
      <c r="L16" s="96">
        <v>306.94278313422694</v>
      </c>
      <c r="M16" s="96">
        <v>183.3787952961099</v>
      </c>
      <c r="N16" s="83" t="b">
        <v>1</v>
      </c>
      <c r="O16" s="83" t="b">
        <v>0</v>
      </c>
      <c r="P16" s="83" t="s">
        <v>1</v>
      </c>
      <c r="Q16" s="83" t="b">
        <v>0</v>
      </c>
      <c r="R16" s="83" t="b">
        <v>0</v>
      </c>
      <c r="S16" s="83" t="s">
        <v>1</v>
      </c>
      <c r="T16" s="83" t="b">
        <v>0</v>
      </c>
      <c r="U16" s="83" t="b">
        <v>0</v>
      </c>
      <c r="V16" s="83" t="s">
        <v>1</v>
      </c>
      <c r="W16" s="83" t="b">
        <v>0</v>
      </c>
      <c r="X16" s="83" t="b">
        <v>1</v>
      </c>
      <c r="Y16" s="83" t="s">
        <v>514</v>
      </c>
      <c r="Z16" t="s">
        <v>593</v>
      </c>
    </row>
    <row r="17" spans="1:26" ht="16.75" thickBot="1">
      <c r="A17" s="83" t="s">
        <v>91</v>
      </c>
      <c r="B17" s="83" t="s">
        <v>94</v>
      </c>
      <c r="C17" s="83">
        <v>2019</v>
      </c>
      <c r="D17" s="20" t="s">
        <v>95</v>
      </c>
      <c r="E17" s="96">
        <v>1194.1753935015838</v>
      </c>
      <c r="F17" s="97">
        <v>2</v>
      </c>
      <c r="G17" s="97">
        <v>18.175393501583812</v>
      </c>
      <c r="H17" s="85">
        <f t="shared" si="0"/>
        <v>1.1941753935015837</v>
      </c>
      <c r="I17" s="85">
        <f t="shared" si="1"/>
        <v>2E-3</v>
      </c>
      <c r="J17" s="85">
        <f t="shared" si="2"/>
        <v>1.8175393501583811E-2</v>
      </c>
      <c r="K17" s="82">
        <v>333.81079588186799</v>
      </c>
      <c r="L17" s="96">
        <v>429.513316184774</v>
      </c>
      <c r="M17" s="96">
        <v>232.16204632492298</v>
      </c>
      <c r="N17" s="83" t="b">
        <v>1</v>
      </c>
      <c r="O17" s="83" t="b">
        <v>0</v>
      </c>
      <c r="P17" s="83" t="s">
        <v>1</v>
      </c>
      <c r="Q17" s="83" t="b">
        <v>0</v>
      </c>
      <c r="R17" s="83" t="b">
        <v>0</v>
      </c>
      <c r="S17" s="83" t="s">
        <v>1</v>
      </c>
      <c r="T17" s="83" t="b">
        <v>0</v>
      </c>
      <c r="U17" s="83" t="b">
        <v>0</v>
      </c>
      <c r="V17" s="83" t="s">
        <v>1</v>
      </c>
      <c r="W17" s="83" t="b">
        <v>0</v>
      </c>
      <c r="X17" s="83" t="b">
        <v>1</v>
      </c>
      <c r="Y17" s="83" t="s">
        <v>514</v>
      </c>
      <c r="Z17" t="s">
        <v>593</v>
      </c>
    </row>
    <row r="18" spans="1:26" ht="16.75" thickBot="1">
      <c r="A18" s="83" t="s">
        <v>91</v>
      </c>
      <c r="B18" s="83" t="s">
        <v>94</v>
      </c>
      <c r="C18" s="83">
        <v>2019</v>
      </c>
      <c r="D18" s="20" t="s">
        <v>95</v>
      </c>
      <c r="E18" s="96">
        <v>1276.098141456743</v>
      </c>
      <c r="F18" s="97">
        <v>2</v>
      </c>
      <c r="G18" s="97">
        <v>4.098141456742951</v>
      </c>
      <c r="H18" s="85">
        <f t="shared" si="0"/>
        <v>1.2760981414567429</v>
      </c>
      <c r="I18" s="85">
        <f t="shared" si="1"/>
        <v>2E-3</v>
      </c>
      <c r="J18" s="85">
        <f t="shared" si="2"/>
        <v>4.0981414567429512E-3</v>
      </c>
      <c r="K18" s="82">
        <v>233.82213973862801</v>
      </c>
      <c r="L18" s="96">
        <v>149.96796673772698</v>
      </c>
      <c r="M18" s="96">
        <v>119.93622243479101</v>
      </c>
      <c r="N18" s="83" t="b">
        <v>1</v>
      </c>
      <c r="O18" s="83" t="b">
        <v>0</v>
      </c>
      <c r="P18" s="83" t="s">
        <v>1</v>
      </c>
      <c r="Q18" s="83" t="b">
        <v>0</v>
      </c>
      <c r="R18" s="83" t="b">
        <v>0</v>
      </c>
      <c r="S18" s="83" t="s">
        <v>1</v>
      </c>
      <c r="T18" s="83" t="b">
        <v>0</v>
      </c>
      <c r="U18" s="83" t="b">
        <v>0</v>
      </c>
      <c r="V18" s="83" t="s">
        <v>1</v>
      </c>
      <c r="W18" s="83" t="b">
        <v>0</v>
      </c>
      <c r="X18" s="83" t="b">
        <v>1</v>
      </c>
      <c r="Y18" s="83" t="s">
        <v>514</v>
      </c>
      <c r="Z18" t="s">
        <v>593</v>
      </c>
    </row>
    <row r="19" spans="1:26" ht="16.75" thickBot="1">
      <c r="A19" s="83" t="s">
        <v>91</v>
      </c>
      <c r="B19" s="83" t="s">
        <v>94</v>
      </c>
      <c r="C19" s="83">
        <v>2019</v>
      </c>
      <c r="D19" s="20" t="s">
        <v>95</v>
      </c>
      <c r="E19" s="96">
        <v>1276.7804670381383</v>
      </c>
      <c r="F19" s="97">
        <v>2</v>
      </c>
      <c r="G19" s="97">
        <v>3.7804670381383403</v>
      </c>
      <c r="H19" s="85">
        <f t="shared" si="0"/>
        <v>1.2767804670381384</v>
      </c>
      <c r="I19" s="85">
        <f t="shared" si="1"/>
        <v>2E-3</v>
      </c>
      <c r="J19" s="85">
        <f t="shared" si="2"/>
        <v>3.7804670381383402E-3</v>
      </c>
      <c r="K19" s="82">
        <v>213.32646716432001</v>
      </c>
      <c r="L19" s="96">
        <v>143.92600715174902</v>
      </c>
      <c r="M19" s="96">
        <v>114.13778639619301</v>
      </c>
      <c r="N19" s="83" t="b">
        <v>1</v>
      </c>
      <c r="O19" s="83" t="b">
        <v>0</v>
      </c>
      <c r="P19" s="83" t="s">
        <v>1</v>
      </c>
      <c r="Q19" s="83" t="b">
        <v>0</v>
      </c>
      <c r="R19" s="83" t="b">
        <v>0</v>
      </c>
      <c r="S19" s="83" t="s">
        <v>1</v>
      </c>
      <c r="T19" s="83" t="b">
        <v>0</v>
      </c>
      <c r="U19" s="83" t="b">
        <v>0</v>
      </c>
      <c r="V19" s="83" t="s">
        <v>1</v>
      </c>
      <c r="W19" s="83" t="b">
        <v>0</v>
      </c>
      <c r="X19" s="83" t="b">
        <v>1</v>
      </c>
      <c r="Y19" s="83" t="s">
        <v>514</v>
      </c>
      <c r="Z19" t="s">
        <v>593</v>
      </c>
    </row>
    <row r="20" spans="1:26" ht="16.75" thickBot="1">
      <c r="A20" s="83" t="s">
        <v>91</v>
      </c>
      <c r="B20" s="83" t="s">
        <v>94</v>
      </c>
      <c r="C20" s="83">
        <v>2019</v>
      </c>
      <c r="D20" s="20" t="s">
        <v>95</v>
      </c>
      <c r="E20" s="96">
        <v>1278.1304670381385</v>
      </c>
      <c r="F20" s="97">
        <v>2</v>
      </c>
      <c r="G20" s="97">
        <v>4.1304670381384767</v>
      </c>
      <c r="H20" s="85">
        <f t="shared" si="0"/>
        <v>1.2781304670381384</v>
      </c>
      <c r="I20" s="85">
        <f t="shared" si="1"/>
        <v>2E-3</v>
      </c>
      <c r="J20" s="85">
        <f t="shared" si="2"/>
        <v>4.1304670381384764E-3</v>
      </c>
      <c r="K20" s="82">
        <v>214.34207827122199</v>
      </c>
      <c r="L20" s="96">
        <v>146.19106921548601</v>
      </c>
      <c r="M20" s="96">
        <v>114.70936137816389</v>
      </c>
      <c r="N20" s="83" t="b">
        <v>1</v>
      </c>
      <c r="O20" s="83" t="b">
        <v>0</v>
      </c>
      <c r="P20" s="83" t="s">
        <v>1</v>
      </c>
      <c r="Q20" s="83" t="b">
        <v>0</v>
      </c>
      <c r="R20" s="83" t="b">
        <v>0</v>
      </c>
      <c r="S20" s="83" t="s">
        <v>1</v>
      </c>
      <c r="T20" s="83" t="b">
        <v>0</v>
      </c>
      <c r="U20" s="83" t="b">
        <v>0</v>
      </c>
      <c r="V20" s="83" t="s">
        <v>1</v>
      </c>
      <c r="W20" s="83" t="b">
        <v>0</v>
      </c>
      <c r="X20" s="83" t="b">
        <v>1</v>
      </c>
      <c r="Y20" s="83" t="s">
        <v>514</v>
      </c>
      <c r="Z20" t="s">
        <v>593</v>
      </c>
    </row>
    <row r="21" spans="1:26" ht="16.75" thickBot="1">
      <c r="A21" s="83" t="s">
        <v>91</v>
      </c>
      <c r="B21" s="83" t="s">
        <v>94</v>
      </c>
      <c r="C21" s="83">
        <v>2019</v>
      </c>
      <c r="D21" s="20" t="s">
        <v>95</v>
      </c>
      <c r="E21" s="96">
        <v>1281.4304670381382</v>
      </c>
      <c r="F21" s="97">
        <v>2</v>
      </c>
      <c r="G21" s="97">
        <v>6.4304670381382039</v>
      </c>
      <c r="H21" s="85">
        <f t="shared" si="0"/>
        <v>1.2814304670381382</v>
      </c>
      <c r="I21" s="85">
        <f t="shared" si="1"/>
        <v>2E-3</v>
      </c>
      <c r="J21" s="85">
        <f t="shared" si="2"/>
        <v>6.430467038138204E-3</v>
      </c>
      <c r="K21" s="82">
        <v>199.784802897372</v>
      </c>
      <c r="L21" s="96">
        <v>151.78401030005398</v>
      </c>
      <c r="M21" s="96">
        <v>112.65660237703931</v>
      </c>
      <c r="N21" s="83" t="b">
        <v>1</v>
      </c>
      <c r="O21" s="83" t="b">
        <v>0</v>
      </c>
      <c r="P21" s="83" t="s">
        <v>1</v>
      </c>
      <c r="Q21" s="83" t="b">
        <v>0</v>
      </c>
      <c r="R21" s="83" t="b">
        <v>0</v>
      </c>
      <c r="S21" s="83" t="s">
        <v>1</v>
      </c>
      <c r="T21" s="83" t="b">
        <v>0</v>
      </c>
      <c r="U21" s="83" t="b">
        <v>0</v>
      </c>
      <c r="V21" s="83" t="s">
        <v>1</v>
      </c>
      <c r="W21" s="83" t="b">
        <v>0</v>
      </c>
      <c r="X21" s="83" t="b">
        <v>1</v>
      </c>
      <c r="Y21" s="83" t="s">
        <v>514</v>
      </c>
      <c r="Z21" t="s">
        <v>593</v>
      </c>
    </row>
    <row r="22" spans="1:26" ht="16.75" thickBot="1">
      <c r="A22" s="83" t="s">
        <v>91</v>
      </c>
      <c r="B22" s="83" t="s">
        <v>94</v>
      </c>
      <c r="C22" s="83">
        <v>2019</v>
      </c>
      <c r="D22" s="20" t="s">
        <v>95</v>
      </c>
      <c r="E22" s="96">
        <v>1282.7804670381381</v>
      </c>
      <c r="F22" s="97">
        <v>2</v>
      </c>
      <c r="G22" s="97">
        <v>5.7804670381381129</v>
      </c>
      <c r="H22" s="85">
        <f t="shared" si="0"/>
        <v>1.2827804670381382</v>
      </c>
      <c r="I22" s="85">
        <f t="shared" si="1"/>
        <v>2E-3</v>
      </c>
      <c r="J22" s="85">
        <f t="shared" si="2"/>
        <v>5.7804670381381125E-3</v>
      </c>
      <c r="K22" s="82">
        <v>221.25847262195501</v>
      </c>
      <c r="L22" s="96">
        <v>156.81487358324401</v>
      </c>
      <c r="M22" s="96">
        <v>121.206949811754</v>
      </c>
      <c r="N22" s="83" t="b">
        <v>1</v>
      </c>
      <c r="O22" s="83" t="b">
        <v>0</v>
      </c>
      <c r="P22" s="83" t="s">
        <v>1</v>
      </c>
      <c r="Q22" s="83" t="b">
        <v>0</v>
      </c>
      <c r="R22" s="83" t="b">
        <v>0</v>
      </c>
      <c r="S22" s="83" t="s">
        <v>1</v>
      </c>
      <c r="T22" s="83" t="b">
        <v>0</v>
      </c>
      <c r="U22" s="83" t="b">
        <v>0</v>
      </c>
      <c r="V22" s="83" t="s">
        <v>1</v>
      </c>
      <c r="W22" s="83" t="b">
        <v>0</v>
      </c>
      <c r="X22" s="83" t="b">
        <v>1</v>
      </c>
      <c r="Y22" s="83" t="s">
        <v>514</v>
      </c>
      <c r="Z22" t="s">
        <v>593</v>
      </c>
    </row>
    <row r="23" spans="1:26" ht="16.75" thickBot="1">
      <c r="A23" s="83" t="s">
        <v>91</v>
      </c>
      <c r="B23" s="83" t="s">
        <v>94</v>
      </c>
      <c r="C23" s="83">
        <v>2019</v>
      </c>
      <c r="D23" s="20" t="s">
        <v>95</v>
      </c>
      <c r="E23" s="96">
        <v>1329.3039964499023</v>
      </c>
      <c r="F23" s="97">
        <v>2</v>
      </c>
      <c r="G23" s="97">
        <v>7.3039964499023426</v>
      </c>
      <c r="H23" s="85">
        <f t="shared" si="0"/>
        <v>1.3293039964499023</v>
      </c>
      <c r="I23" s="85">
        <f t="shared" si="1"/>
        <v>2E-3</v>
      </c>
      <c r="J23" s="85">
        <f t="shared" si="2"/>
        <v>7.3039964499023429E-3</v>
      </c>
      <c r="K23" s="82">
        <v>196.03275871702101</v>
      </c>
      <c r="L23" s="96">
        <v>192.44060862397799</v>
      </c>
      <c r="M23" s="96">
        <v>130.53587202047731</v>
      </c>
      <c r="N23" s="83" t="b">
        <v>1</v>
      </c>
      <c r="O23" s="83" t="b">
        <v>0</v>
      </c>
      <c r="P23" s="83" t="s">
        <v>1</v>
      </c>
      <c r="Q23" s="83" t="b">
        <v>0</v>
      </c>
      <c r="R23" s="83" t="b">
        <v>0</v>
      </c>
      <c r="S23" s="83" t="s">
        <v>1</v>
      </c>
      <c r="T23" s="83" t="b">
        <v>0</v>
      </c>
      <c r="U23" s="83" t="b">
        <v>0</v>
      </c>
      <c r="V23" s="83" t="s">
        <v>1</v>
      </c>
      <c r="W23" s="83" t="b">
        <v>0</v>
      </c>
      <c r="X23" s="83" t="b">
        <v>1</v>
      </c>
      <c r="Y23" s="83" t="s">
        <v>514</v>
      </c>
      <c r="Z23" t="s">
        <v>593</v>
      </c>
    </row>
    <row r="24" spans="1:26" ht="16.75" thickBot="1">
      <c r="A24" s="83" t="s">
        <v>91</v>
      </c>
      <c r="B24" s="83" t="s">
        <v>94</v>
      </c>
      <c r="C24" s="83">
        <v>2019</v>
      </c>
      <c r="D24" s="20" t="s">
        <v>95</v>
      </c>
      <c r="E24" s="96">
        <v>1330.5922317440197</v>
      </c>
      <c r="F24" s="97">
        <v>2</v>
      </c>
      <c r="G24" s="97">
        <v>7.5922317440197276</v>
      </c>
      <c r="H24" s="85">
        <f t="shared" si="0"/>
        <v>1.3305922317440197</v>
      </c>
      <c r="I24" s="85">
        <f t="shared" si="1"/>
        <v>2E-3</v>
      </c>
      <c r="J24" s="85">
        <f t="shared" si="2"/>
        <v>7.5922317440197274E-3</v>
      </c>
      <c r="K24" s="82">
        <v>268.73614053371301</v>
      </c>
      <c r="L24" s="96">
        <v>218.76719247233598</v>
      </c>
      <c r="M24" s="96">
        <v>159.42611694260103</v>
      </c>
      <c r="N24" s="83" t="b">
        <v>1</v>
      </c>
      <c r="O24" s="83" t="b">
        <v>0</v>
      </c>
      <c r="P24" s="83" t="s">
        <v>1</v>
      </c>
      <c r="Q24" s="83" t="b">
        <v>0</v>
      </c>
      <c r="R24" s="83" t="b">
        <v>0</v>
      </c>
      <c r="S24" s="83" t="s">
        <v>1</v>
      </c>
      <c r="T24" s="83" t="b">
        <v>0</v>
      </c>
      <c r="U24" s="83" t="b">
        <v>0</v>
      </c>
      <c r="V24" s="83" t="s">
        <v>1</v>
      </c>
      <c r="W24" s="83" t="b">
        <v>0</v>
      </c>
      <c r="X24" s="83" t="b">
        <v>1</v>
      </c>
      <c r="Y24" s="83" t="s">
        <v>514</v>
      </c>
      <c r="Z24" t="s">
        <v>593</v>
      </c>
    </row>
    <row r="25" spans="1:26" ht="16.75" thickBot="1">
      <c r="A25" s="83" t="s">
        <v>91</v>
      </c>
      <c r="B25" s="83" t="s">
        <v>94</v>
      </c>
      <c r="C25" s="83">
        <v>2019</v>
      </c>
      <c r="D25" s="20" t="s">
        <v>95</v>
      </c>
      <c r="E25" s="96">
        <v>1334.4569376263728</v>
      </c>
      <c r="F25" s="97">
        <v>2</v>
      </c>
      <c r="G25" s="97">
        <v>7.4569376263727918</v>
      </c>
      <c r="H25" s="85">
        <f t="shared" si="0"/>
        <v>1.3344569376263729</v>
      </c>
      <c r="I25" s="85">
        <f t="shared" si="1"/>
        <v>2E-3</v>
      </c>
      <c r="J25" s="85">
        <f t="shared" si="2"/>
        <v>7.4569376263727916E-3</v>
      </c>
      <c r="K25" s="82">
        <v>201.32330715544501</v>
      </c>
      <c r="L25" s="96">
        <v>206.56288453715601</v>
      </c>
      <c r="M25" s="96">
        <v>138.1042893277168</v>
      </c>
      <c r="N25" s="83" t="b">
        <v>1</v>
      </c>
      <c r="O25" s="83" t="b">
        <v>0</v>
      </c>
      <c r="P25" s="83" t="s">
        <v>1</v>
      </c>
      <c r="Q25" s="83" t="b">
        <v>0</v>
      </c>
      <c r="R25" s="83" t="b">
        <v>0</v>
      </c>
      <c r="S25" s="83" t="s">
        <v>1</v>
      </c>
      <c r="T25" s="83" t="b">
        <v>0</v>
      </c>
      <c r="U25" s="83" t="b">
        <v>0</v>
      </c>
      <c r="V25" s="83" t="s">
        <v>1</v>
      </c>
      <c r="W25" s="83" t="b">
        <v>0</v>
      </c>
      <c r="X25" s="83" t="b">
        <v>1</v>
      </c>
      <c r="Y25" s="83" t="s">
        <v>514</v>
      </c>
      <c r="Z25" t="s">
        <v>593</v>
      </c>
    </row>
    <row r="26" spans="1:26" ht="16.75" thickBot="1">
      <c r="A26" s="83" t="s">
        <v>91</v>
      </c>
      <c r="B26" s="83" t="s">
        <v>94</v>
      </c>
      <c r="C26" s="83">
        <v>2019</v>
      </c>
      <c r="D26" s="20" t="s">
        <v>95</v>
      </c>
      <c r="E26" s="96">
        <v>1335.7451729204904</v>
      </c>
      <c r="F26" s="97">
        <v>2</v>
      </c>
      <c r="G26" s="97">
        <v>7.7451729204904041</v>
      </c>
      <c r="H26" s="85">
        <f t="shared" si="0"/>
        <v>1.3357451729204903</v>
      </c>
      <c r="I26" s="85">
        <f t="shared" si="1"/>
        <v>2E-3</v>
      </c>
      <c r="J26" s="85">
        <f t="shared" si="2"/>
        <v>7.7451729204904042E-3</v>
      </c>
      <c r="K26" s="82">
        <v>249.134861914536</v>
      </c>
      <c r="L26" s="96">
        <v>225.56390158392801</v>
      </c>
      <c r="M26" s="96">
        <v>152.90642723814869</v>
      </c>
      <c r="N26" s="83" t="b">
        <v>1</v>
      </c>
      <c r="O26" s="83" t="b">
        <v>0</v>
      </c>
      <c r="P26" s="83" t="s">
        <v>1</v>
      </c>
      <c r="Q26" s="83" t="b">
        <v>0</v>
      </c>
      <c r="R26" s="83" t="b">
        <v>0</v>
      </c>
      <c r="S26" s="83" t="s">
        <v>1</v>
      </c>
      <c r="T26" s="83" t="b">
        <v>0</v>
      </c>
      <c r="U26" s="83" t="b">
        <v>0</v>
      </c>
      <c r="V26" s="83" t="s">
        <v>1</v>
      </c>
      <c r="W26" s="83" t="b">
        <v>0</v>
      </c>
      <c r="X26" s="83" t="b">
        <v>1</v>
      </c>
      <c r="Y26" s="83" t="s">
        <v>514</v>
      </c>
      <c r="Z26" t="s">
        <v>593</v>
      </c>
    </row>
    <row r="27" spans="1:26" ht="16.75" thickBot="1">
      <c r="A27" s="83" t="s">
        <v>91</v>
      </c>
      <c r="B27" s="83" t="s">
        <v>94</v>
      </c>
      <c r="C27" s="83">
        <v>2019</v>
      </c>
      <c r="D27" s="20" t="s">
        <v>95</v>
      </c>
      <c r="E27" s="96">
        <v>1337.033408214608</v>
      </c>
      <c r="F27" s="97">
        <v>2</v>
      </c>
      <c r="G27" s="97">
        <v>8.0334082146080164</v>
      </c>
      <c r="H27" s="85">
        <f t="shared" si="0"/>
        <v>1.337033408214608</v>
      </c>
      <c r="I27" s="85">
        <f t="shared" si="1"/>
        <v>2E-3</v>
      </c>
      <c r="J27" s="85">
        <f t="shared" si="2"/>
        <v>8.0334082146080159E-3</v>
      </c>
      <c r="K27" s="82">
        <v>169.24479078638001</v>
      </c>
      <c r="L27" s="96">
        <v>189.26578004890899</v>
      </c>
      <c r="M27" s="96">
        <v>124.98202104749251</v>
      </c>
      <c r="N27" s="83" t="b">
        <v>1</v>
      </c>
      <c r="O27" s="83" t="b">
        <v>0</v>
      </c>
      <c r="P27" s="83" t="s">
        <v>1</v>
      </c>
      <c r="Q27" s="83" t="b">
        <v>0</v>
      </c>
      <c r="R27" s="83" t="b">
        <v>0</v>
      </c>
      <c r="S27" s="83" t="s">
        <v>1</v>
      </c>
      <c r="T27" s="83" t="b">
        <v>0</v>
      </c>
      <c r="U27" s="83" t="b">
        <v>0</v>
      </c>
      <c r="V27" s="83" t="s">
        <v>1</v>
      </c>
      <c r="W27" s="83" t="b">
        <v>0</v>
      </c>
      <c r="X27" s="83" t="b">
        <v>1</v>
      </c>
      <c r="Y27" s="83" t="s">
        <v>514</v>
      </c>
      <c r="Z27" t="s">
        <v>593</v>
      </c>
    </row>
    <row r="28" spans="1:26" ht="16.75" thickBot="1">
      <c r="A28" s="83" t="s">
        <v>91</v>
      </c>
      <c r="B28" s="83" t="s">
        <v>94</v>
      </c>
      <c r="C28" s="83">
        <v>2019</v>
      </c>
      <c r="D28" s="20" t="s">
        <v>95</v>
      </c>
      <c r="E28" s="96">
        <v>1386.3532004666195</v>
      </c>
      <c r="F28" s="97">
        <v>2</v>
      </c>
      <c r="G28" s="97">
        <v>10.353200466619455</v>
      </c>
      <c r="H28" s="85">
        <f t="shared" si="0"/>
        <v>1.3863532004666195</v>
      </c>
      <c r="I28" s="85">
        <f t="shared" si="1"/>
        <v>2E-3</v>
      </c>
      <c r="J28" s="85">
        <f t="shared" si="2"/>
        <v>1.0353200466619455E-2</v>
      </c>
      <c r="K28" s="82">
        <v>214.22864434398801</v>
      </c>
      <c r="L28" s="96">
        <v>142.488462906526</v>
      </c>
      <c r="M28" s="96">
        <v>110.59972704222801</v>
      </c>
      <c r="N28" s="83" t="b">
        <v>1</v>
      </c>
      <c r="O28" s="83" t="b">
        <v>0</v>
      </c>
      <c r="P28" s="83" t="s">
        <v>1</v>
      </c>
      <c r="Q28" s="83" t="b">
        <v>0</v>
      </c>
      <c r="R28" s="83" t="b">
        <v>0</v>
      </c>
      <c r="S28" s="83" t="s">
        <v>1</v>
      </c>
      <c r="T28" s="83" t="b">
        <v>0</v>
      </c>
      <c r="U28" s="83" t="b">
        <v>0</v>
      </c>
      <c r="V28" s="83" t="s">
        <v>1</v>
      </c>
      <c r="W28" s="83" t="b">
        <v>0</v>
      </c>
      <c r="X28" s="83" t="b">
        <v>1</v>
      </c>
      <c r="Y28" s="83" t="s">
        <v>514</v>
      </c>
      <c r="Z28" t="s">
        <v>593</v>
      </c>
    </row>
    <row r="29" spans="1:26" ht="16.75" thickBot="1">
      <c r="A29" s="83" t="s">
        <v>91</v>
      </c>
      <c r="B29" s="83" t="s">
        <v>94</v>
      </c>
      <c r="C29" s="83">
        <v>2019</v>
      </c>
      <c r="D29" s="20" t="s">
        <v>95</v>
      </c>
      <c r="E29" s="96">
        <v>1389.4301235435423</v>
      </c>
      <c r="F29" s="97">
        <v>2</v>
      </c>
      <c r="G29" s="97">
        <v>12.430123543542322</v>
      </c>
      <c r="H29" s="85">
        <f t="shared" si="0"/>
        <v>1.3894301235435422</v>
      </c>
      <c r="I29" s="85">
        <f t="shared" si="1"/>
        <v>2E-3</v>
      </c>
      <c r="J29" s="85">
        <f t="shared" si="2"/>
        <v>1.2430123543542322E-2</v>
      </c>
      <c r="K29" s="82">
        <v>196.942049038959</v>
      </c>
      <c r="L29" s="96">
        <v>140.60056721062301</v>
      </c>
      <c r="M29" s="96">
        <v>106.437043799639</v>
      </c>
      <c r="N29" s="83" t="b">
        <v>1</v>
      </c>
      <c r="O29" s="83" t="b">
        <v>0</v>
      </c>
      <c r="P29" s="83" t="s">
        <v>1</v>
      </c>
      <c r="Q29" s="83" t="b">
        <v>0</v>
      </c>
      <c r="R29" s="83" t="b">
        <v>0</v>
      </c>
      <c r="S29" s="83" t="s">
        <v>1</v>
      </c>
      <c r="T29" s="83" t="b">
        <v>0</v>
      </c>
      <c r="U29" s="83" t="b">
        <v>0</v>
      </c>
      <c r="V29" s="83" t="s">
        <v>1</v>
      </c>
      <c r="W29" s="83" t="b">
        <v>0</v>
      </c>
      <c r="X29" s="83" t="b">
        <v>1</v>
      </c>
      <c r="Y29" s="83" t="s">
        <v>514</v>
      </c>
      <c r="Z29" t="s">
        <v>593</v>
      </c>
    </row>
    <row r="30" spans="1:26" ht="16.75" thickBot="1">
      <c r="A30" s="83" t="s">
        <v>91</v>
      </c>
      <c r="B30" s="83" t="s">
        <v>94</v>
      </c>
      <c r="C30" s="83">
        <v>2019</v>
      </c>
      <c r="D30" s="20" t="s">
        <v>95</v>
      </c>
      <c r="E30" s="96">
        <v>1396.3532004666195</v>
      </c>
      <c r="F30" s="97">
        <v>2</v>
      </c>
      <c r="G30" s="97">
        <v>12.353200466619455</v>
      </c>
      <c r="H30" s="85">
        <f t="shared" si="0"/>
        <v>1.3963532004666195</v>
      </c>
      <c r="I30" s="85">
        <f t="shared" si="1"/>
        <v>2E-3</v>
      </c>
      <c r="J30" s="85">
        <f t="shared" si="2"/>
        <v>1.2353200466619455E-2</v>
      </c>
      <c r="K30" s="82">
        <v>190.64115936761601</v>
      </c>
      <c r="L30" s="96">
        <v>140.21443716890201</v>
      </c>
      <c r="M30" s="96">
        <v>104.51775996721391</v>
      </c>
      <c r="N30" s="83" t="b">
        <v>1</v>
      </c>
      <c r="O30" s="83" t="b">
        <v>0</v>
      </c>
      <c r="P30" s="83" t="s">
        <v>1</v>
      </c>
      <c r="Q30" s="83" t="b">
        <v>0</v>
      </c>
      <c r="R30" s="83" t="b">
        <v>0</v>
      </c>
      <c r="S30" s="83" t="s">
        <v>1</v>
      </c>
      <c r="T30" s="83" t="b">
        <v>0</v>
      </c>
      <c r="U30" s="83" t="b">
        <v>0</v>
      </c>
      <c r="V30" s="83" t="s">
        <v>1</v>
      </c>
      <c r="W30" s="83" t="b">
        <v>0</v>
      </c>
      <c r="X30" s="83" t="b">
        <v>1</v>
      </c>
      <c r="Y30" s="83" t="s">
        <v>514</v>
      </c>
      <c r="Z30" t="s">
        <v>593</v>
      </c>
    </row>
    <row r="31" spans="1:26" ht="16.75" thickBot="1">
      <c r="A31" s="83" t="s">
        <v>91</v>
      </c>
      <c r="B31" s="83" t="s">
        <v>94</v>
      </c>
      <c r="C31" s="83">
        <v>2019</v>
      </c>
      <c r="D31" s="20" t="s">
        <v>95</v>
      </c>
      <c r="E31" s="96">
        <v>1398.6608927743116</v>
      </c>
      <c r="F31" s="97">
        <v>2</v>
      </c>
      <c r="G31" s="97">
        <v>12.660892774311606</v>
      </c>
      <c r="H31" s="85">
        <f t="shared" si="0"/>
        <v>1.3986608927743116</v>
      </c>
      <c r="I31" s="85">
        <f t="shared" si="1"/>
        <v>2E-3</v>
      </c>
      <c r="J31" s="85">
        <f t="shared" si="2"/>
        <v>1.2660892774311606E-2</v>
      </c>
      <c r="K31" s="82">
        <v>234.71283935190999</v>
      </c>
      <c r="L31" s="96">
        <v>160.10368737230399</v>
      </c>
      <c r="M31" s="96">
        <v>119.77170178882299</v>
      </c>
      <c r="N31" s="83" t="b">
        <v>1</v>
      </c>
      <c r="O31" s="83" t="b">
        <v>0</v>
      </c>
      <c r="P31" s="83" t="s">
        <v>1</v>
      </c>
      <c r="Q31" s="83" t="b">
        <v>0</v>
      </c>
      <c r="R31" s="83" t="b">
        <v>0</v>
      </c>
      <c r="S31" s="83" t="s">
        <v>1</v>
      </c>
      <c r="T31" s="83" t="b">
        <v>0</v>
      </c>
      <c r="U31" s="83" t="b">
        <v>0</v>
      </c>
      <c r="V31" s="83" t="s">
        <v>1</v>
      </c>
      <c r="W31" s="83" t="b">
        <v>0</v>
      </c>
      <c r="X31" s="83" t="b">
        <v>1</v>
      </c>
      <c r="Y31" s="83" t="s">
        <v>514</v>
      </c>
      <c r="Z31" t="s">
        <v>593</v>
      </c>
    </row>
    <row r="32" spans="1:26" ht="16.75" thickBot="1">
      <c r="A32" s="83" t="s">
        <v>91</v>
      </c>
      <c r="B32" s="83" t="s">
        <v>94</v>
      </c>
      <c r="C32" s="83">
        <v>2019</v>
      </c>
      <c r="D32" s="20" t="s">
        <v>95</v>
      </c>
      <c r="E32" s="96">
        <v>1420.6386840119453</v>
      </c>
      <c r="F32" s="97">
        <v>2</v>
      </c>
      <c r="G32" s="97">
        <v>13.638684011945315</v>
      </c>
      <c r="H32" s="85">
        <f t="shared" si="0"/>
        <v>1.4206386840119454</v>
      </c>
      <c r="I32" s="85">
        <f t="shared" si="1"/>
        <v>2E-3</v>
      </c>
      <c r="J32" s="85">
        <f t="shared" si="2"/>
        <v>1.3638684011945316E-2</v>
      </c>
      <c r="K32" s="82">
        <v>261.451318907661</v>
      </c>
      <c r="L32" s="96">
        <v>225.36613989669002</v>
      </c>
      <c r="M32" s="96">
        <v>147.13155347719999</v>
      </c>
      <c r="N32" s="83" t="b">
        <v>1</v>
      </c>
      <c r="O32" s="83" t="b">
        <v>0</v>
      </c>
      <c r="P32" s="83" t="s">
        <v>1</v>
      </c>
      <c r="Q32" s="83" t="b">
        <v>0</v>
      </c>
      <c r="R32" s="83" t="b">
        <v>0</v>
      </c>
      <c r="S32" s="83" t="s">
        <v>1</v>
      </c>
      <c r="T32" s="83" t="b">
        <v>0</v>
      </c>
      <c r="U32" s="83" t="b">
        <v>0</v>
      </c>
      <c r="V32" s="83" t="s">
        <v>1</v>
      </c>
      <c r="W32" s="83" t="b">
        <v>0</v>
      </c>
      <c r="X32" s="83" t="b">
        <v>1</v>
      </c>
      <c r="Y32" s="83" t="s">
        <v>514</v>
      </c>
      <c r="Z32" t="s">
        <v>593</v>
      </c>
    </row>
    <row r="33" spans="1:26" ht="16.75" thickBot="1">
      <c r="A33" s="83" t="s">
        <v>91</v>
      </c>
      <c r="B33" s="83" t="s">
        <v>94</v>
      </c>
      <c r="C33" s="83">
        <v>2019</v>
      </c>
      <c r="D33" s="20" t="s">
        <v>95</v>
      </c>
      <c r="E33" s="96">
        <v>1423.8985265316303</v>
      </c>
      <c r="F33" s="97">
        <v>2</v>
      </c>
      <c r="G33" s="97">
        <v>14.898526531630296</v>
      </c>
      <c r="H33" s="85">
        <f t="shared" si="0"/>
        <v>1.4238985265316304</v>
      </c>
      <c r="I33" s="85">
        <f t="shared" si="1"/>
        <v>2E-3</v>
      </c>
      <c r="J33" s="85">
        <f t="shared" si="2"/>
        <v>1.4898526531630296E-2</v>
      </c>
      <c r="K33" s="96">
        <v>240.54488929488301</v>
      </c>
      <c r="L33" s="96">
        <v>225.001813323748</v>
      </c>
      <c r="M33" s="96">
        <v>142.13368977914439</v>
      </c>
      <c r="N33" s="83" t="b">
        <v>1</v>
      </c>
      <c r="O33" s="83" t="b">
        <v>0</v>
      </c>
      <c r="P33" s="83" t="s">
        <v>1</v>
      </c>
      <c r="Q33" s="83" t="b">
        <v>0</v>
      </c>
      <c r="R33" s="83" t="b">
        <v>0</v>
      </c>
      <c r="S33" s="83" t="s">
        <v>1</v>
      </c>
      <c r="T33" s="83" t="b">
        <v>0</v>
      </c>
      <c r="U33" s="83" t="b">
        <v>0</v>
      </c>
      <c r="V33" s="83" t="s">
        <v>1</v>
      </c>
      <c r="W33" s="83" t="b">
        <v>0</v>
      </c>
      <c r="X33" s="83" t="b">
        <v>1</v>
      </c>
      <c r="Y33" s="83" t="s">
        <v>514</v>
      </c>
      <c r="Z33" t="s">
        <v>593</v>
      </c>
    </row>
    <row r="34" spans="1:26" ht="16.75" thickBot="1">
      <c r="A34" s="83" t="s">
        <v>91</v>
      </c>
      <c r="B34" s="83" t="s">
        <v>94</v>
      </c>
      <c r="C34" s="83">
        <v>2019</v>
      </c>
      <c r="D34" s="20" t="s">
        <v>95</v>
      </c>
      <c r="E34" s="96">
        <v>1427.158369051315</v>
      </c>
      <c r="F34" s="97">
        <v>2</v>
      </c>
      <c r="G34" s="97">
        <v>15.158369051315049</v>
      </c>
      <c r="H34" s="85">
        <f t="shared" si="0"/>
        <v>1.427158369051315</v>
      </c>
      <c r="I34" s="85">
        <f t="shared" si="1"/>
        <v>2E-3</v>
      </c>
      <c r="J34" s="85">
        <f t="shared" si="2"/>
        <v>1.5158369051315049E-2</v>
      </c>
      <c r="K34" s="96">
        <v>216.45807314800399</v>
      </c>
      <c r="L34" s="96">
        <v>190.52807742562103</v>
      </c>
      <c r="M34" s="96">
        <v>126.39558170591658</v>
      </c>
      <c r="N34" s="83" t="b">
        <v>1</v>
      </c>
      <c r="O34" s="83" t="b">
        <v>0</v>
      </c>
      <c r="P34" s="83" t="s">
        <v>1</v>
      </c>
      <c r="Q34" s="83" t="b">
        <v>0</v>
      </c>
      <c r="R34" s="83" t="b">
        <v>0</v>
      </c>
      <c r="S34" s="83" t="s">
        <v>1</v>
      </c>
      <c r="T34" s="83" t="b">
        <v>0</v>
      </c>
      <c r="U34" s="83" t="b">
        <v>0</v>
      </c>
      <c r="V34" s="83" t="s">
        <v>1</v>
      </c>
      <c r="W34" s="83" t="b">
        <v>0</v>
      </c>
      <c r="X34" s="83" t="b">
        <v>1</v>
      </c>
      <c r="Y34" s="83" t="s">
        <v>514</v>
      </c>
      <c r="Z34" t="s">
        <v>593</v>
      </c>
    </row>
    <row r="35" spans="1:26" ht="16.75" thickBot="1">
      <c r="A35" s="83" t="s">
        <v>91</v>
      </c>
      <c r="B35" s="83" t="s">
        <v>94</v>
      </c>
      <c r="C35" s="83">
        <v>2019</v>
      </c>
      <c r="D35" s="20" t="s">
        <v>95</v>
      </c>
      <c r="E35" s="96">
        <v>1433.678054090685</v>
      </c>
      <c r="F35" s="97">
        <v>2</v>
      </c>
      <c r="G35" s="97">
        <v>17.678054090685009</v>
      </c>
      <c r="H35" s="85">
        <f t="shared" si="0"/>
        <v>1.4336780540906851</v>
      </c>
      <c r="I35" s="85">
        <f t="shared" si="1"/>
        <v>2E-3</v>
      </c>
      <c r="J35" s="85">
        <f t="shared" si="2"/>
        <v>1.767805409068501E-2</v>
      </c>
      <c r="K35" s="96">
        <v>252.882825408927</v>
      </c>
      <c r="L35" s="96">
        <v>217.84343309902098</v>
      </c>
      <c r="M35" s="96">
        <v>145.77580914884101</v>
      </c>
      <c r="N35" s="83" t="b">
        <v>1</v>
      </c>
      <c r="O35" s="83" t="b">
        <v>0</v>
      </c>
      <c r="P35" s="83" t="s">
        <v>1</v>
      </c>
      <c r="Q35" s="83" t="b">
        <v>0</v>
      </c>
      <c r="R35" s="83" t="b">
        <v>0</v>
      </c>
      <c r="S35" s="83" t="s">
        <v>1</v>
      </c>
      <c r="T35" s="83" t="b">
        <v>0</v>
      </c>
      <c r="U35" s="83" t="b">
        <v>0</v>
      </c>
      <c r="V35" s="83" t="s">
        <v>1</v>
      </c>
      <c r="W35" s="83" t="b">
        <v>0</v>
      </c>
      <c r="X35" s="83" t="b">
        <v>1</v>
      </c>
      <c r="Y35" s="83" t="s">
        <v>514</v>
      </c>
      <c r="Z35" t="s">
        <v>593</v>
      </c>
    </row>
    <row r="36" spans="1:26" ht="16.75" thickBot="1">
      <c r="A36" s="83" t="s">
        <v>91</v>
      </c>
      <c r="B36" s="83" t="s">
        <v>94</v>
      </c>
      <c r="C36" s="83">
        <v>2019</v>
      </c>
      <c r="D36" s="20" t="s">
        <v>95</v>
      </c>
      <c r="E36" s="96">
        <v>1515.9999999999998</v>
      </c>
      <c r="F36" s="97">
        <v>2</v>
      </c>
      <c r="G36" s="97">
        <v>7.9999999999997726</v>
      </c>
      <c r="H36" s="85">
        <f t="shared" si="0"/>
        <v>1.5159999999999998</v>
      </c>
      <c r="I36" s="85">
        <f t="shared" si="1"/>
        <v>2E-3</v>
      </c>
      <c r="J36" s="85">
        <f t="shared" si="2"/>
        <v>7.9999999999997729E-3</v>
      </c>
      <c r="K36" s="96">
        <v>190.95959066831099</v>
      </c>
      <c r="L36" s="96">
        <v>149.63953060288199</v>
      </c>
      <c r="M36" s="96">
        <v>117.46285837184979</v>
      </c>
      <c r="N36" s="83" t="b">
        <v>1</v>
      </c>
      <c r="O36" s="83" t="b">
        <v>0</v>
      </c>
      <c r="P36" s="83" t="s">
        <v>1</v>
      </c>
      <c r="Q36" s="83" t="b">
        <v>0</v>
      </c>
      <c r="R36" s="83" t="b">
        <v>0</v>
      </c>
      <c r="S36" s="83" t="s">
        <v>1</v>
      </c>
      <c r="T36" s="83" t="b">
        <v>0</v>
      </c>
      <c r="U36" s="83" t="b">
        <v>0</v>
      </c>
      <c r="V36" s="83" t="s">
        <v>1</v>
      </c>
      <c r="W36" s="83" t="b">
        <v>0</v>
      </c>
      <c r="X36" s="83" t="b">
        <v>1</v>
      </c>
      <c r="Y36" s="83" t="s">
        <v>514</v>
      </c>
      <c r="Z36" t="s">
        <v>593</v>
      </c>
    </row>
    <row r="37" spans="1:26" ht="16.75" thickBot="1">
      <c r="A37" s="83" t="s">
        <v>91</v>
      </c>
      <c r="B37" s="83" t="s">
        <v>94</v>
      </c>
      <c r="C37" s="83">
        <v>2019</v>
      </c>
      <c r="D37" s="20" t="s">
        <v>95</v>
      </c>
      <c r="E37" s="96">
        <v>1519.1999999999994</v>
      </c>
      <c r="F37" s="97">
        <v>2</v>
      </c>
      <c r="G37" s="97">
        <v>8.1999999999993634</v>
      </c>
      <c r="H37" s="85">
        <f t="shared" si="0"/>
        <v>1.5191999999999994</v>
      </c>
      <c r="I37" s="85">
        <f t="shared" si="1"/>
        <v>2E-3</v>
      </c>
      <c r="J37" s="85">
        <f t="shared" si="2"/>
        <v>8.199999999999364E-3</v>
      </c>
      <c r="K37" s="96">
        <v>214.553062673326</v>
      </c>
      <c r="L37" s="96">
        <v>157.61199772135802</v>
      </c>
      <c r="M37" s="96">
        <v>122.8113567459299</v>
      </c>
      <c r="N37" s="83" t="b">
        <v>1</v>
      </c>
      <c r="O37" s="83" t="b">
        <v>0</v>
      </c>
      <c r="P37" s="83" t="s">
        <v>1</v>
      </c>
      <c r="Q37" s="83" t="b">
        <v>0</v>
      </c>
      <c r="R37" s="83" t="b">
        <v>0</v>
      </c>
      <c r="S37" s="83" t="s">
        <v>1</v>
      </c>
      <c r="T37" s="83" t="b">
        <v>0</v>
      </c>
      <c r="U37" s="83" t="b">
        <v>0</v>
      </c>
      <c r="V37" s="83" t="s">
        <v>1</v>
      </c>
      <c r="W37" s="83" t="b">
        <v>0</v>
      </c>
      <c r="X37" s="83" t="b">
        <v>1</v>
      </c>
      <c r="Y37" s="83" t="s">
        <v>514</v>
      </c>
      <c r="Z37" t="s">
        <v>593</v>
      </c>
    </row>
    <row r="38" spans="1:26" ht="16.75" thickBot="1">
      <c r="A38" s="83" t="s">
        <v>91</v>
      </c>
      <c r="B38" s="83" t="s">
        <v>94</v>
      </c>
      <c r="C38" s="83">
        <v>2019</v>
      </c>
      <c r="D38" s="20" t="s">
        <v>95</v>
      </c>
      <c r="E38" s="96">
        <v>1520.7999999999995</v>
      </c>
      <c r="F38" s="97">
        <v>2</v>
      </c>
      <c r="G38" s="97">
        <v>7.7999999999994998</v>
      </c>
      <c r="H38" s="85">
        <f t="shared" si="0"/>
        <v>1.5207999999999995</v>
      </c>
      <c r="I38" s="85">
        <f t="shared" si="1"/>
        <v>2E-3</v>
      </c>
      <c r="J38" s="85">
        <f t="shared" si="2"/>
        <v>7.7999999999995E-3</v>
      </c>
      <c r="K38" s="96">
        <v>185.791736009299</v>
      </c>
      <c r="L38" s="96">
        <v>145.84541046330699</v>
      </c>
      <c r="M38" s="96">
        <v>110.79161030906771</v>
      </c>
      <c r="N38" s="83" t="b">
        <v>1</v>
      </c>
      <c r="O38" s="83" t="b">
        <v>0</v>
      </c>
      <c r="P38" s="83" t="s">
        <v>1</v>
      </c>
      <c r="Q38" s="83" t="b">
        <v>0</v>
      </c>
      <c r="R38" s="83" t="b">
        <v>0</v>
      </c>
      <c r="S38" s="83" t="s">
        <v>1</v>
      </c>
      <c r="T38" s="83" t="b">
        <v>0</v>
      </c>
      <c r="U38" s="83" t="b">
        <v>0</v>
      </c>
      <c r="V38" s="83" t="s">
        <v>1</v>
      </c>
      <c r="W38" s="83" t="b">
        <v>0</v>
      </c>
      <c r="X38" s="83" t="b">
        <v>1</v>
      </c>
      <c r="Y38" s="83" t="s">
        <v>514</v>
      </c>
      <c r="Z38" t="s">
        <v>593</v>
      </c>
    </row>
    <row r="39" spans="1:26" ht="16.75" thickBot="1">
      <c r="A39" s="83" t="s">
        <v>91</v>
      </c>
      <c r="B39" s="83" t="s">
        <v>94</v>
      </c>
      <c r="C39" s="83">
        <v>2019</v>
      </c>
      <c r="D39" s="20" t="s">
        <v>95</v>
      </c>
      <c r="E39" s="96">
        <v>1606.1722891862973</v>
      </c>
      <c r="F39" s="97">
        <v>2</v>
      </c>
      <c r="G39" s="97">
        <v>18.172289186297348</v>
      </c>
      <c r="H39" s="85">
        <f t="shared" si="0"/>
        <v>1.6061722891862973</v>
      </c>
      <c r="I39" s="85">
        <f t="shared" si="1"/>
        <v>2E-3</v>
      </c>
      <c r="J39" s="85">
        <f t="shared" si="2"/>
        <v>1.8172289186297347E-2</v>
      </c>
      <c r="K39" s="96">
        <v>200.66521126037301</v>
      </c>
      <c r="L39" s="96">
        <v>143.495263968545</v>
      </c>
      <c r="M39" s="96">
        <v>114.65517175556282</v>
      </c>
      <c r="N39" s="83" t="b">
        <v>1</v>
      </c>
      <c r="O39" s="83" t="b">
        <v>0</v>
      </c>
      <c r="P39" s="83" t="s">
        <v>1</v>
      </c>
      <c r="Q39" s="83" t="b">
        <v>0</v>
      </c>
      <c r="R39" s="83" t="b">
        <v>0</v>
      </c>
      <c r="S39" s="83" t="s">
        <v>1</v>
      </c>
      <c r="T39" s="83" t="b">
        <v>0</v>
      </c>
      <c r="U39" s="83" t="b">
        <v>0</v>
      </c>
      <c r="V39" s="83" t="s">
        <v>1</v>
      </c>
      <c r="W39" s="83" t="b">
        <v>0</v>
      </c>
      <c r="X39" s="83" t="b">
        <v>1</v>
      </c>
      <c r="Y39" s="83" t="s">
        <v>514</v>
      </c>
      <c r="Z39" t="s">
        <v>593</v>
      </c>
    </row>
    <row r="40" spans="1:26" ht="16.75" thickBot="1">
      <c r="A40" s="83" t="s">
        <v>91</v>
      </c>
      <c r="B40" s="83" t="s">
        <v>94</v>
      </c>
      <c r="C40" s="83">
        <v>2019</v>
      </c>
      <c r="D40" s="20" t="s">
        <v>95</v>
      </c>
      <c r="E40" s="96">
        <v>1647.0294320434402</v>
      </c>
      <c r="F40" s="97">
        <v>2</v>
      </c>
      <c r="G40" s="97">
        <v>19.029432043440238</v>
      </c>
      <c r="H40" s="85">
        <f t="shared" si="0"/>
        <v>1.6470294320434402</v>
      </c>
      <c r="I40" s="85">
        <f t="shared" si="1"/>
        <v>2E-3</v>
      </c>
      <c r="J40" s="85">
        <f t="shared" si="2"/>
        <v>1.9029432043440236E-2</v>
      </c>
      <c r="K40" s="96">
        <v>201.11990324734501</v>
      </c>
      <c r="L40" s="96">
        <v>145.51033236068497</v>
      </c>
      <c r="M40" s="96">
        <v>117.70252552607931</v>
      </c>
      <c r="N40" s="83" t="b">
        <v>1</v>
      </c>
      <c r="O40" s="83" t="b">
        <v>0</v>
      </c>
      <c r="P40" s="83" t="s">
        <v>1</v>
      </c>
      <c r="Q40" s="83" t="b">
        <v>0</v>
      </c>
      <c r="R40" s="83" t="b">
        <v>0</v>
      </c>
      <c r="S40" s="83" t="s">
        <v>1</v>
      </c>
      <c r="T40" s="83" t="b">
        <v>0</v>
      </c>
      <c r="U40" s="83" t="b">
        <v>0</v>
      </c>
      <c r="V40" s="83" t="s">
        <v>1</v>
      </c>
      <c r="W40" s="83" t="b">
        <v>0</v>
      </c>
      <c r="X40" s="83" t="b">
        <v>1</v>
      </c>
      <c r="Y40" s="83" t="s">
        <v>514</v>
      </c>
      <c r="Z40" t="s">
        <v>593</v>
      </c>
    </row>
    <row r="41" spans="1:26" ht="16.75" thickBot="1">
      <c r="A41" s="83" t="s">
        <v>91</v>
      </c>
      <c r="B41" s="83" t="s">
        <v>94</v>
      </c>
      <c r="C41" s="83">
        <v>2019</v>
      </c>
      <c r="D41" s="20" t="s">
        <v>95</v>
      </c>
      <c r="E41" s="96">
        <v>1650.2631982772066</v>
      </c>
      <c r="F41" s="97">
        <v>2</v>
      </c>
      <c r="G41" s="97">
        <v>11.263198277206584</v>
      </c>
      <c r="H41" s="85">
        <f t="shared" si="0"/>
        <v>1.6502631982772067</v>
      </c>
      <c r="I41" s="85">
        <f t="shared" si="1"/>
        <v>2E-3</v>
      </c>
      <c r="J41" s="85">
        <f t="shared" si="2"/>
        <v>1.1263198277206584E-2</v>
      </c>
      <c r="K41" s="96">
        <v>209.81354328757701</v>
      </c>
      <c r="L41" s="96">
        <v>158.071051544646</v>
      </c>
      <c r="M41" s="96">
        <v>118.86895471492031</v>
      </c>
      <c r="N41" s="83" t="b">
        <v>1</v>
      </c>
      <c r="O41" s="83" t="b">
        <v>0</v>
      </c>
      <c r="P41" s="83" t="s">
        <v>1</v>
      </c>
      <c r="Q41" s="83" t="b">
        <v>0</v>
      </c>
      <c r="R41" s="83" t="b">
        <v>0</v>
      </c>
      <c r="S41" s="83" t="s">
        <v>1</v>
      </c>
      <c r="T41" s="83" t="b">
        <v>0</v>
      </c>
      <c r="U41" s="83" t="b">
        <v>0</v>
      </c>
      <c r="V41" s="83" t="s">
        <v>1</v>
      </c>
      <c r="W41" s="83" t="b">
        <v>0</v>
      </c>
      <c r="X41" s="83" t="b">
        <v>1</v>
      </c>
      <c r="Y41" s="83" t="s">
        <v>514</v>
      </c>
      <c r="Z41" t="s">
        <v>593</v>
      </c>
    </row>
    <row r="42" spans="1:26" ht="16.75" thickBot="1">
      <c r="A42" s="83" t="s">
        <v>91</v>
      </c>
      <c r="B42" s="83" t="s">
        <v>94</v>
      </c>
      <c r="C42" s="83">
        <v>2019</v>
      </c>
      <c r="D42" s="20" t="s">
        <v>95</v>
      </c>
      <c r="E42" s="96">
        <v>1650.5840538921796</v>
      </c>
      <c r="F42" s="97">
        <v>2</v>
      </c>
      <c r="G42" s="97">
        <v>0.58405389217955417</v>
      </c>
      <c r="H42" s="85">
        <f t="shared" si="0"/>
        <v>1.6505840538921797</v>
      </c>
      <c r="I42" s="85">
        <f t="shared" si="1"/>
        <v>2E-3</v>
      </c>
      <c r="J42" s="85">
        <f t="shared" si="2"/>
        <v>5.8405389217955415E-4</v>
      </c>
      <c r="K42" s="96">
        <v>200.360895244912</v>
      </c>
      <c r="L42" s="96">
        <v>147.53200437320697</v>
      </c>
      <c r="M42" s="96">
        <v>114.95757504263879</v>
      </c>
      <c r="N42" s="83" t="b">
        <v>1</v>
      </c>
      <c r="O42" s="83" t="b">
        <v>0</v>
      </c>
      <c r="P42" s="83" t="s">
        <v>1</v>
      </c>
      <c r="Q42" s="83" t="b">
        <v>0</v>
      </c>
      <c r="R42" s="83" t="b">
        <v>0</v>
      </c>
      <c r="S42" s="83" t="s">
        <v>1</v>
      </c>
      <c r="T42" s="83" t="b">
        <v>0</v>
      </c>
      <c r="U42" s="83" t="b">
        <v>0</v>
      </c>
      <c r="V42" s="83" t="s">
        <v>1</v>
      </c>
      <c r="W42" s="83" t="b">
        <v>0</v>
      </c>
      <c r="X42" s="83" t="b">
        <v>1</v>
      </c>
      <c r="Y42" s="83" t="s">
        <v>514</v>
      </c>
      <c r="Z42" t="s">
        <v>593</v>
      </c>
    </row>
    <row r="43" spans="1:26" ht="16.75" thickBot="1">
      <c r="A43" s="83" t="s">
        <v>91</v>
      </c>
      <c r="B43" s="83" t="s">
        <v>94</v>
      </c>
      <c r="C43" s="83">
        <v>2019</v>
      </c>
      <c r="D43" s="20" t="s">
        <v>95</v>
      </c>
      <c r="E43" s="96">
        <v>1716.1546421274745</v>
      </c>
      <c r="F43" s="97">
        <v>2</v>
      </c>
      <c r="G43" s="97">
        <v>12.154642127474517</v>
      </c>
      <c r="H43" s="85">
        <f t="shared" si="0"/>
        <v>1.7161546421274745</v>
      </c>
      <c r="I43" s="85">
        <f t="shared" si="1"/>
        <v>2E-3</v>
      </c>
      <c r="J43" s="85">
        <f t="shared" si="2"/>
        <v>1.2154642127474517E-2</v>
      </c>
      <c r="K43" s="96">
        <v>183.82851510906099</v>
      </c>
      <c r="L43" s="96">
        <v>137.03573438183</v>
      </c>
      <c r="M43" s="96">
        <v>103.85539504311178</v>
      </c>
      <c r="N43" s="83" t="b">
        <v>1</v>
      </c>
      <c r="O43" s="83" t="b">
        <v>0</v>
      </c>
      <c r="P43" s="83" t="s">
        <v>1</v>
      </c>
      <c r="Q43" s="83" t="b">
        <v>0</v>
      </c>
      <c r="R43" s="83" t="b">
        <v>0</v>
      </c>
      <c r="S43" s="83" t="s">
        <v>1</v>
      </c>
      <c r="T43" s="83" t="b">
        <v>0</v>
      </c>
      <c r="U43" s="83" t="b">
        <v>0</v>
      </c>
      <c r="V43" s="83" t="s">
        <v>1</v>
      </c>
      <c r="W43" s="83" t="b">
        <v>0</v>
      </c>
      <c r="X43" s="83" t="b">
        <v>1</v>
      </c>
      <c r="Y43" s="83" t="s">
        <v>514</v>
      </c>
      <c r="Z43" t="s">
        <v>593</v>
      </c>
    </row>
    <row r="44" spans="1:26" ht="16.75" thickBot="1">
      <c r="A44" s="83" t="s">
        <v>91</v>
      </c>
      <c r="B44" s="83" t="s">
        <v>94</v>
      </c>
      <c r="C44" s="83">
        <v>2019</v>
      </c>
      <c r="D44" s="20" t="s">
        <v>95</v>
      </c>
      <c r="E44" s="96">
        <v>1718.6111127157096</v>
      </c>
      <c r="F44" s="97">
        <v>2</v>
      </c>
      <c r="G44" s="97">
        <v>10.611112715709623</v>
      </c>
      <c r="H44" s="85">
        <f t="shared" si="0"/>
        <v>1.7186111127157095</v>
      </c>
      <c r="I44" s="85">
        <f t="shared" si="1"/>
        <v>2E-3</v>
      </c>
      <c r="J44" s="85">
        <f t="shared" si="2"/>
        <v>1.0611112715709624E-2</v>
      </c>
      <c r="K44" s="96">
        <v>220.199484353565</v>
      </c>
      <c r="L44" s="96">
        <v>157.01097502327403</v>
      </c>
      <c r="M44" s="96">
        <v>118.886421100794</v>
      </c>
      <c r="N44" s="83" t="b">
        <v>1</v>
      </c>
      <c r="O44" s="83" t="b">
        <v>0</v>
      </c>
      <c r="P44" s="83" t="s">
        <v>1</v>
      </c>
      <c r="Q44" s="83" t="b">
        <v>0</v>
      </c>
      <c r="R44" s="83" t="b">
        <v>0</v>
      </c>
      <c r="S44" s="83" t="s">
        <v>1</v>
      </c>
      <c r="T44" s="83" t="b">
        <v>0</v>
      </c>
      <c r="U44" s="83" t="b">
        <v>0</v>
      </c>
      <c r="V44" s="83" t="s">
        <v>1</v>
      </c>
      <c r="W44" s="83" t="b">
        <v>0</v>
      </c>
      <c r="X44" s="83" t="b">
        <v>1</v>
      </c>
      <c r="Y44" s="83" t="s">
        <v>514</v>
      </c>
      <c r="Z44" t="s">
        <v>593</v>
      </c>
    </row>
    <row r="45" spans="1:26" ht="16.75" thickBot="1">
      <c r="A45" s="83" t="s">
        <v>91</v>
      </c>
      <c r="B45" s="83" t="s">
        <v>94</v>
      </c>
      <c r="C45" s="83">
        <v>2019</v>
      </c>
      <c r="D45" s="20" t="s">
        <v>95</v>
      </c>
      <c r="E45" s="96">
        <v>1721.067583303945</v>
      </c>
      <c r="F45" s="97">
        <v>2</v>
      </c>
      <c r="G45" s="97">
        <v>12.067583303944957</v>
      </c>
      <c r="H45" s="85">
        <f t="shared" si="0"/>
        <v>1.721067583303945</v>
      </c>
      <c r="I45" s="85">
        <f t="shared" si="1"/>
        <v>2E-3</v>
      </c>
      <c r="J45" s="85">
        <f t="shared" si="2"/>
        <v>1.2067583303944958E-2</v>
      </c>
      <c r="K45" s="96">
        <v>210.00037152164001</v>
      </c>
      <c r="L45" s="96">
        <v>154.758269688068</v>
      </c>
      <c r="M45" s="96">
        <v>116.30513364287201</v>
      </c>
      <c r="N45" s="83" t="b">
        <v>1</v>
      </c>
      <c r="O45" s="83" t="b">
        <v>0</v>
      </c>
      <c r="P45" s="83" t="s">
        <v>1</v>
      </c>
      <c r="Q45" s="83" t="b">
        <v>0</v>
      </c>
      <c r="R45" s="83" t="b">
        <v>0</v>
      </c>
      <c r="S45" s="83" t="s">
        <v>1</v>
      </c>
      <c r="T45" s="83" t="b">
        <v>0</v>
      </c>
      <c r="U45" s="83" t="b">
        <v>0</v>
      </c>
      <c r="V45" s="83" t="s">
        <v>1</v>
      </c>
      <c r="W45" s="83" t="b">
        <v>0</v>
      </c>
      <c r="X45" s="83" t="b">
        <v>1</v>
      </c>
      <c r="Y45" s="83" t="s">
        <v>514</v>
      </c>
      <c r="Z45" t="s">
        <v>593</v>
      </c>
    </row>
    <row r="46" spans="1:26" ht="16.75" thickBot="1">
      <c r="A46" s="83" t="s">
        <v>91</v>
      </c>
      <c r="B46" s="83" t="s">
        <v>94</v>
      </c>
      <c r="C46" s="83">
        <v>2019</v>
      </c>
      <c r="D46" s="20" t="s">
        <v>95</v>
      </c>
      <c r="E46" s="96">
        <v>1723.5240538921801</v>
      </c>
      <c r="F46" s="97">
        <v>2</v>
      </c>
      <c r="G46" s="97">
        <v>12.524053892180063</v>
      </c>
      <c r="H46" s="85">
        <f t="shared" si="0"/>
        <v>1.7235240538921801</v>
      </c>
      <c r="I46" s="85">
        <f t="shared" si="1"/>
        <v>2E-3</v>
      </c>
      <c r="J46" s="85">
        <f t="shared" si="2"/>
        <v>1.2524053892180063E-2</v>
      </c>
      <c r="K46" s="96">
        <v>176.709648197544</v>
      </c>
      <c r="L46" s="96">
        <v>142.51120855179002</v>
      </c>
      <c r="M46" s="96">
        <v>104.6658662036202</v>
      </c>
      <c r="N46" s="83" t="b">
        <v>1</v>
      </c>
      <c r="O46" s="83" t="b">
        <v>0</v>
      </c>
      <c r="P46" s="83" t="s">
        <v>1</v>
      </c>
      <c r="Q46" s="83" t="b">
        <v>0</v>
      </c>
      <c r="R46" s="83" t="b">
        <v>0</v>
      </c>
      <c r="S46" s="83" t="s">
        <v>1</v>
      </c>
      <c r="T46" s="83" t="b">
        <v>0</v>
      </c>
      <c r="U46" s="83" t="b">
        <v>0</v>
      </c>
      <c r="V46" s="83" t="s">
        <v>1</v>
      </c>
      <c r="W46" s="83" t="b">
        <v>0</v>
      </c>
      <c r="X46" s="83" t="b">
        <v>1</v>
      </c>
      <c r="Y46" s="83" t="s">
        <v>514</v>
      </c>
      <c r="Z46" t="s">
        <v>593</v>
      </c>
    </row>
    <row r="47" spans="1:26" ht="16.75" thickBot="1">
      <c r="A47" s="83" t="s">
        <v>91</v>
      </c>
      <c r="B47" s="83" t="s">
        <v>94</v>
      </c>
      <c r="C47" s="83">
        <v>2019</v>
      </c>
      <c r="D47" s="20" t="s">
        <v>95</v>
      </c>
      <c r="E47" s="96">
        <v>1725.9805244804156</v>
      </c>
      <c r="F47" s="97">
        <v>2</v>
      </c>
      <c r="G47" s="97">
        <v>11.980524480415625</v>
      </c>
      <c r="H47" s="85">
        <f t="shared" si="0"/>
        <v>1.7259805244804156</v>
      </c>
      <c r="I47" s="85">
        <f t="shared" si="1"/>
        <v>2E-3</v>
      </c>
      <c r="J47" s="85">
        <f t="shared" si="2"/>
        <v>1.1980524480415625E-2</v>
      </c>
      <c r="K47" s="96">
        <v>163.21561758097999</v>
      </c>
      <c r="L47" s="96">
        <v>129.81882517972701</v>
      </c>
      <c r="M47" s="96">
        <v>96.218158110333988</v>
      </c>
      <c r="N47" s="83" t="b">
        <v>1</v>
      </c>
      <c r="O47" s="83" t="b">
        <v>0</v>
      </c>
      <c r="P47" s="83" t="s">
        <v>1</v>
      </c>
      <c r="Q47" s="83" t="b">
        <v>0</v>
      </c>
      <c r="R47" s="83" t="b">
        <v>0</v>
      </c>
      <c r="S47" s="83" t="s">
        <v>1</v>
      </c>
      <c r="T47" s="83" t="b">
        <v>0</v>
      </c>
      <c r="U47" s="83" t="b">
        <v>0</v>
      </c>
      <c r="V47" s="83" t="s">
        <v>1</v>
      </c>
      <c r="W47" s="83" t="b">
        <v>0</v>
      </c>
      <c r="X47" s="83" t="b">
        <v>1</v>
      </c>
      <c r="Y47" s="83" t="s">
        <v>514</v>
      </c>
      <c r="Z47" t="s">
        <v>593</v>
      </c>
    </row>
    <row r="48" spans="1:26" ht="16.75" thickBot="1">
      <c r="A48" s="83" t="s">
        <v>91</v>
      </c>
      <c r="B48" s="83" t="s">
        <v>94</v>
      </c>
      <c r="C48" s="83">
        <v>2019</v>
      </c>
      <c r="D48" s="20" t="s">
        <v>95</v>
      </c>
      <c r="E48" s="96">
        <v>1809.0991496514141</v>
      </c>
      <c r="F48" s="97">
        <v>2</v>
      </c>
      <c r="G48" s="97">
        <v>81.099149651414109</v>
      </c>
      <c r="H48" s="85">
        <f t="shared" si="0"/>
        <v>1.8090991496514142</v>
      </c>
      <c r="I48" s="85">
        <f t="shared" si="1"/>
        <v>2E-3</v>
      </c>
      <c r="J48" s="85">
        <f t="shared" si="2"/>
        <v>8.1099149651414112E-2</v>
      </c>
      <c r="K48" s="96">
        <v>255.56760981598899</v>
      </c>
      <c r="L48" s="96">
        <v>211.92948385955799</v>
      </c>
      <c r="M48" s="96">
        <v>140.75294244686097</v>
      </c>
      <c r="N48" s="83" t="b">
        <v>1</v>
      </c>
      <c r="O48" s="83" t="b">
        <v>0</v>
      </c>
      <c r="P48" s="83" t="s">
        <v>1</v>
      </c>
      <c r="Q48" s="83" t="b">
        <v>0</v>
      </c>
      <c r="R48" s="83" t="b">
        <v>0</v>
      </c>
      <c r="S48" s="83" t="s">
        <v>1</v>
      </c>
      <c r="T48" s="83" t="b">
        <v>0</v>
      </c>
      <c r="U48" s="83" t="b">
        <v>0</v>
      </c>
      <c r="V48" s="83" t="s">
        <v>1</v>
      </c>
      <c r="W48" s="83" t="b">
        <v>0</v>
      </c>
      <c r="X48" s="83" t="b">
        <v>1</v>
      </c>
      <c r="Y48" s="83" t="s">
        <v>514</v>
      </c>
      <c r="Z48" t="s">
        <v>593</v>
      </c>
    </row>
    <row r="49" spans="1:26" ht="16.75" thickBot="1">
      <c r="A49" s="83" t="s">
        <v>91</v>
      </c>
      <c r="B49" s="83" t="s">
        <v>94</v>
      </c>
      <c r="C49" s="83">
        <v>2019</v>
      </c>
      <c r="D49" s="20" t="s">
        <v>95</v>
      </c>
      <c r="E49" s="96">
        <v>1824.1479868607164</v>
      </c>
      <c r="F49" s="97">
        <v>2</v>
      </c>
      <c r="G49" s="97">
        <v>21.147986860716401</v>
      </c>
      <c r="H49" s="85">
        <f t="shared" si="0"/>
        <v>1.8241479868607164</v>
      </c>
      <c r="I49" s="85">
        <f t="shared" si="1"/>
        <v>2E-3</v>
      </c>
      <c r="J49" s="85">
        <f t="shared" si="2"/>
        <v>2.1147986860716401E-2</v>
      </c>
      <c r="K49" s="96">
        <v>225.76157823510999</v>
      </c>
      <c r="L49" s="96">
        <v>193.89114689556402</v>
      </c>
      <c r="M49" s="96">
        <v>130.15037269465091</v>
      </c>
      <c r="N49" s="83" t="b">
        <v>1</v>
      </c>
      <c r="O49" s="83" t="b">
        <v>0</v>
      </c>
      <c r="P49" s="83" t="s">
        <v>1</v>
      </c>
      <c r="Q49" s="83" t="b">
        <v>0</v>
      </c>
      <c r="R49" s="83" t="b">
        <v>0</v>
      </c>
      <c r="S49" s="83" t="s">
        <v>1</v>
      </c>
      <c r="T49" s="83" t="b">
        <v>0</v>
      </c>
      <c r="U49" s="83" t="b">
        <v>0</v>
      </c>
      <c r="V49" s="83" t="s">
        <v>1</v>
      </c>
      <c r="W49" s="83" t="b">
        <v>0</v>
      </c>
      <c r="X49" s="83" t="b">
        <v>1</v>
      </c>
      <c r="Y49" s="83" t="s">
        <v>514</v>
      </c>
      <c r="Z49" t="s">
        <v>593</v>
      </c>
    </row>
    <row r="50" spans="1:26" ht="16.75" thickBot="1">
      <c r="A50" s="83" t="s">
        <v>91</v>
      </c>
      <c r="B50" s="83" t="s">
        <v>94</v>
      </c>
      <c r="C50" s="83">
        <v>2019</v>
      </c>
      <c r="D50" s="20" t="s">
        <v>95</v>
      </c>
      <c r="E50" s="96">
        <v>1827.9101961630422</v>
      </c>
      <c r="F50" s="97">
        <v>2</v>
      </c>
      <c r="G50" s="97">
        <v>18.910196163042201</v>
      </c>
      <c r="H50" s="85">
        <f t="shared" si="0"/>
        <v>1.8279101961630422</v>
      </c>
      <c r="I50" s="85">
        <f t="shared" si="1"/>
        <v>2E-3</v>
      </c>
      <c r="J50" s="85">
        <f t="shared" si="2"/>
        <v>1.8910196163042202E-2</v>
      </c>
      <c r="K50" s="96">
        <v>251.479025193171</v>
      </c>
      <c r="L50" s="96">
        <v>210.39635696236101</v>
      </c>
      <c r="M50" s="96">
        <v>140.522706774612</v>
      </c>
      <c r="N50" s="83" t="b">
        <v>1</v>
      </c>
      <c r="O50" s="83" t="b">
        <v>0</v>
      </c>
      <c r="P50" s="83" t="s">
        <v>1</v>
      </c>
      <c r="Q50" s="83" t="b">
        <v>0</v>
      </c>
      <c r="R50" s="83" t="b">
        <v>0</v>
      </c>
      <c r="S50" s="83" t="s">
        <v>1</v>
      </c>
      <c r="T50" s="83" t="b">
        <v>0</v>
      </c>
      <c r="U50" s="83" t="b">
        <v>0</v>
      </c>
      <c r="V50" s="83" t="s">
        <v>1</v>
      </c>
      <c r="W50" s="83" t="b">
        <v>0</v>
      </c>
      <c r="X50" s="83" t="b">
        <v>1</v>
      </c>
      <c r="Y50" s="83" t="s">
        <v>514</v>
      </c>
      <c r="Z50" t="s">
        <v>593</v>
      </c>
    </row>
    <row r="51" spans="1:26" ht="16.75" thickBot="1">
      <c r="A51" s="83" t="s">
        <v>91</v>
      </c>
      <c r="B51" s="83" t="s">
        <v>94</v>
      </c>
      <c r="C51" s="83">
        <v>2019</v>
      </c>
      <c r="D51" s="20" t="s">
        <v>95</v>
      </c>
      <c r="E51" s="96">
        <v>1929.5781059193648</v>
      </c>
      <c r="F51" s="97">
        <v>2</v>
      </c>
      <c r="G51" s="97">
        <v>16.578105919364816</v>
      </c>
      <c r="H51" s="85">
        <f t="shared" si="0"/>
        <v>1.9295781059193648</v>
      </c>
      <c r="I51" s="85">
        <f t="shared" si="1"/>
        <v>2E-3</v>
      </c>
      <c r="J51" s="85">
        <f t="shared" si="2"/>
        <v>1.6578105919364816E-2</v>
      </c>
      <c r="K51" s="96">
        <v>228.813656366765</v>
      </c>
      <c r="L51" s="96">
        <v>143.06036693749601</v>
      </c>
      <c r="M51" s="96">
        <v>116.22344844776801</v>
      </c>
      <c r="N51" s="83" t="b">
        <v>1</v>
      </c>
      <c r="O51" s="83" t="b">
        <v>0</v>
      </c>
      <c r="P51" s="83" t="s">
        <v>1</v>
      </c>
      <c r="Q51" s="83" t="b">
        <v>0</v>
      </c>
      <c r="R51" s="83" t="b">
        <v>0</v>
      </c>
      <c r="S51" s="83" t="s">
        <v>1</v>
      </c>
      <c r="T51" s="83" t="b">
        <v>0</v>
      </c>
      <c r="U51" s="83" t="b">
        <v>0</v>
      </c>
      <c r="V51" s="83" t="s">
        <v>1</v>
      </c>
      <c r="W51" s="83" t="b">
        <v>0</v>
      </c>
      <c r="X51" s="83" t="b">
        <v>1</v>
      </c>
      <c r="Y51" s="83" t="s">
        <v>514</v>
      </c>
      <c r="Z51" t="s">
        <v>593</v>
      </c>
    </row>
    <row r="52" spans="1:26" ht="16.75" thickBot="1">
      <c r="A52" s="83" t="s">
        <v>91</v>
      </c>
      <c r="B52" s="83" t="s">
        <v>94</v>
      </c>
      <c r="C52" s="83">
        <v>2019</v>
      </c>
      <c r="D52" s="20" t="s">
        <v>95</v>
      </c>
      <c r="E52" s="96">
        <v>1935.4012134890863</v>
      </c>
      <c r="F52" s="97">
        <v>2</v>
      </c>
      <c r="G52" s="97">
        <v>16.401213489086331</v>
      </c>
      <c r="H52" s="85">
        <f t="shared" si="0"/>
        <v>1.9354012134890863</v>
      </c>
      <c r="I52" s="85">
        <f t="shared" si="1"/>
        <v>2E-3</v>
      </c>
      <c r="J52" s="85">
        <f t="shared" si="2"/>
        <v>1.6401213489086332E-2</v>
      </c>
      <c r="K52" s="96">
        <v>254.34311387516701</v>
      </c>
      <c r="L52" s="96">
        <v>160.27825182989497</v>
      </c>
      <c r="M52" s="96">
        <v>128.33394404751201</v>
      </c>
      <c r="N52" s="83" t="b">
        <v>1</v>
      </c>
      <c r="O52" s="83" t="b">
        <v>0</v>
      </c>
      <c r="P52" s="83" t="s">
        <v>1</v>
      </c>
      <c r="Q52" s="83" t="b">
        <v>0</v>
      </c>
      <c r="R52" s="83" t="b">
        <v>0</v>
      </c>
      <c r="S52" s="83" t="s">
        <v>1</v>
      </c>
      <c r="T52" s="83" t="b">
        <v>0</v>
      </c>
      <c r="U52" s="83" t="b">
        <v>0</v>
      </c>
      <c r="V52" s="83" t="s">
        <v>1</v>
      </c>
      <c r="W52" s="83" t="b">
        <v>0</v>
      </c>
      <c r="X52" s="83" t="b">
        <v>1</v>
      </c>
      <c r="Y52" s="83" t="s">
        <v>514</v>
      </c>
      <c r="Z52" t="s">
        <v>593</v>
      </c>
    </row>
    <row r="53" spans="1:26" ht="16.75" thickBot="1">
      <c r="A53" s="83" t="s">
        <v>91</v>
      </c>
      <c r="B53" s="83" t="s">
        <v>94</v>
      </c>
      <c r="C53" s="83">
        <v>2019</v>
      </c>
      <c r="D53" s="20" t="s">
        <v>95</v>
      </c>
      <c r="E53" s="96">
        <v>1947.0474286285289</v>
      </c>
      <c r="F53" s="97">
        <v>2</v>
      </c>
      <c r="G53" s="97">
        <v>15.047428628528905</v>
      </c>
      <c r="H53" s="85">
        <f t="shared" si="0"/>
        <v>1.9470474286285289</v>
      </c>
      <c r="I53" s="85">
        <f t="shared" si="1"/>
        <v>2E-3</v>
      </c>
      <c r="J53" s="85">
        <f t="shared" si="2"/>
        <v>1.5047428628528906E-2</v>
      </c>
      <c r="K53" s="96">
        <v>252.45664442121301</v>
      </c>
      <c r="L53" s="96">
        <v>148.95352160345897</v>
      </c>
      <c r="M53" s="96">
        <v>121.37833010605402</v>
      </c>
      <c r="N53" s="83" t="b">
        <v>1</v>
      </c>
      <c r="O53" s="83" t="b">
        <v>0</v>
      </c>
      <c r="P53" s="83" t="s">
        <v>1</v>
      </c>
      <c r="Q53" s="83" t="b">
        <v>0</v>
      </c>
      <c r="R53" s="83" t="b">
        <v>0</v>
      </c>
      <c r="S53" s="83" t="s">
        <v>1</v>
      </c>
      <c r="T53" s="83" t="b">
        <v>0</v>
      </c>
      <c r="U53" s="83" t="b">
        <v>0</v>
      </c>
      <c r="V53" s="83" t="s">
        <v>1</v>
      </c>
      <c r="W53" s="83" t="b">
        <v>0</v>
      </c>
      <c r="X53" s="83" t="b">
        <v>1</v>
      </c>
      <c r="Y53" s="83" t="s">
        <v>514</v>
      </c>
      <c r="Z53" t="s">
        <v>593</v>
      </c>
    </row>
    <row r="54" spans="1:26" ht="16.75" thickBot="1">
      <c r="A54" s="83" t="s">
        <v>91</v>
      </c>
      <c r="B54" s="83" t="s">
        <v>94</v>
      </c>
      <c r="C54" s="83">
        <v>2019</v>
      </c>
      <c r="D54" s="20" t="s">
        <v>95</v>
      </c>
      <c r="E54" s="96">
        <v>1955.7820899831106</v>
      </c>
      <c r="F54" s="97">
        <v>2</v>
      </c>
      <c r="G54" s="97">
        <v>17.782089983110609</v>
      </c>
      <c r="H54" s="85">
        <f t="shared" si="0"/>
        <v>1.9557820899831106</v>
      </c>
      <c r="I54" s="85">
        <f t="shared" si="1"/>
        <v>2E-3</v>
      </c>
      <c r="J54" s="85">
        <f t="shared" si="2"/>
        <v>1.7782089983110608E-2</v>
      </c>
      <c r="K54" s="96">
        <v>261.60327310063002</v>
      </c>
      <c r="L54" s="96">
        <v>150.45586935906897</v>
      </c>
      <c r="M54" s="96">
        <v>125.11519292222002</v>
      </c>
      <c r="N54" s="83" t="b">
        <v>1</v>
      </c>
      <c r="O54" s="83" t="b">
        <v>0</v>
      </c>
      <c r="P54" s="83" t="s">
        <v>1</v>
      </c>
      <c r="Q54" s="83" t="b">
        <v>0</v>
      </c>
      <c r="R54" s="83" t="b">
        <v>0</v>
      </c>
      <c r="S54" s="83" t="s">
        <v>1</v>
      </c>
      <c r="T54" s="83" t="b">
        <v>0</v>
      </c>
      <c r="U54" s="83" t="b">
        <v>0</v>
      </c>
      <c r="V54" s="83" t="s">
        <v>1</v>
      </c>
      <c r="W54" s="83" t="b">
        <v>0</v>
      </c>
      <c r="X54" s="83" t="b">
        <v>1</v>
      </c>
      <c r="Y54" s="83" t="s">
        <v>514</v>
      </c>
      <c r="Z54" t="s">
        <v>593</v>
      </c>
    </row>
    <row r="55" spans="1:26" ht="16.75" thickBot="1">
      <c r="A55" s="83" t="s">
        <v>91</v>
      </c>
      <c r="B55" s="83" t="s">
        <v>94</v>
      </c>
      <c r="C55" s="83">
        <v>2019</v>
      </c>
      <c r="D55" s="20" t="s">
        <v>95</v>
      </c>
      <c r="E55" s="96">
        <v>1961.6051975528317</v>
      </c>
      <c r="F55" s="97">
        <v>2</v>
      </c>
      <c r="G55" s="97">
        <v>17.605197552831669</v>
      </c>
      <c r="H55" s="85">
        <f t="shared" si="0"/>
        <v>1.9616051975528317</v>
      </c>
      <c r="I55" s="85">
        <f t="shared" si="1"/>
        <v>2E-3</v>
      </c>
      <c r="J55" s="85">
        <f t="shared" si="2"/>
        <v>1.7605197552831669E-2</v>
      </c>
      <c r="K55" s="96">
        <v>274.65012407420801</v>
      </c>
      <c r="L55" s="96">
        <v>161.79927133747998</v>
      </c>
      <c r="M55" s="96">
        <v>133.68481095162301</v>
      </c>
      <c r="N55" s="83" t="b">
        <v>1</v>
      </c>
      <c r="O55" s="83" t="b">
        <v>0</v>
      </c>
      <c r="P55" s="83" t="s">
        <v>1</v>
      </c>
      <c r="Q55" s="83" t="b">
        <v>0</v>
      </c>
      <c r="R55" s="83" t="b">
        <v>0</v>
      </c>
      <c r="S55" s="83" t="s">
        <v>1</v>
      </c>
      <c r="T55" s="83" t="b">
        <v>0</v>
      </c>
      <c r="U55" s="83" t="b">
        <v>0</v>
      </c>
      <c r="V55" s="83" t="s">
        <v>1</v>
      </c>
      <c r="W55" s="83" t="b">
        <v>0</v>
      </c>
      <c r="X55" s="83" t="b">
        <v>1</v>
      </c>
      <c r="Y55" s="83" t="s">
        <v>514</v>
      </c>
      <c r="Z55" t="s">
        <v>593</v>
      </c>
    </row>
    <row r="56" spans="1:26" ht="16.75" thickBot="1">
      <c r="A56" s="83" t="s">
        <v>91</v>
      </c>
      <c r="B56" s="83" t="s">
        <v>94</v>
      </c>
      <c r="C56" s="83">
        <v>2019</v>
      </c>
      <c r="D56" s="20" t="s">
        <v>95</v>
      </c>
      <c r="E56" s="96">
        <v>2043.5008606148681</v>
      </c>
      <c r="F56" s="97">
        <v>2</v>
      </c>
      <c r="G56" s="97">
        <v>10.500860614868088</v>
      </c>
      <c r="H56" s="85">
        <f t="shared" si="0"/>
        <v>2.0435008606148681</v>
      </c>
      <c r="I56" s="85">
        <f t="shared" si="1"/>
        <v>2E-3</v>
      </c>
      <c r="J56" s="85">
        <f t="shared" si="2"/>
        <v>1.0500860614868088E-2</v>
      </c>
      <c r="K56" s="96">
        <v>147.26994087943001</v>
      </c>
      <c r="L56" s="96">
        <v>189.64985993064101</v>
      </c>
      <c r="M56" s="96">
        <v>104.26562225468851</v>
      </c>
      <c r="N56" s="83" t="b">
        <v>1</v>
      </c>
      <c r="O56" s="83" t="b">
        <v>0</v>
      </c>
      <c r="P56" s="83" t="s">
        <v>1</v>
      </c>
      <c r="Q56" s="83" t="b">
        <v>0</v>
      </c>
      <c r="R56" s="83" t="b">
        <v>0</v>
      </c>
      <c r="S56" s="83" t="s">
        <v>1</v>
      </c>
      <c r="T56" s="83" t="b">
        <v>0</v>
      </c>
      <c r="U56" s="83" t="b">
        <v>0</v>
      </c>
      <c r="V56" s="83" t="s">
        <v>1</v>
      </c>
      <c r="W56" s="83" t="b">
        <v>0</v>
      </c>
      <c r="X56" s="83" t="b">
        <v>1</v>
      </c>
      <c r="Y56" s="83" t="s">
        <v>514</v>
      </c>
      <c r="Z56" t="s">
        <v>593</v>
      </c>
    </row>
    <row r="57" spans="1:26" ht="16.75" thickBot="1">
      <c r="A57" s="83" t="s">
        <v>91</v>
      </c>
      <c r="B57" s="83" t="s">
        <v>94</v>
      </c>
      <c r="C57" s="83">
        <v>2019</v>
      </c>
      <c r="D57" s="20" t="s">
        <v>95</v>
      </c>
      <c r="E57" s="96">
        <v>2049.8608606148678</v>
      </c>
      <c r="F57" s="97">
        <v>2</v>
      </c>
      <c r="G57" s="97">
        <v>10.860860614867534</v>
      </c>
      <c r="H57" s="85">
        <f t="shared" si="0"/>
        <v>2.0498608606148676</v>
      </c>
      <c r="I57" s="85">
        <f t="shared" si="1"/>
        <v>2E-3</v>
      </c>
      <c r="J57" s="85">
        <f t="shared" si="2"/>
        <v>1.0860860614867534E-2</v>
      </c>
      <c r="K57" s="96">
        <v>184.93600725429201</v>
      </c>
      <c r="L57" s="96">
        <v>222.13112053209801</v>
      </c>
      <c r="M57" s="96">
        <v>125.96386864341801</v>
      </c>
      <c r="N57" s="83" t="b">
        <v>1</v>
      </c>
      <c r="O57" s="83" t="b">
        <v>0</v>
      </c>
      <c r="P57" s="83" t="s">
        <v>1</v>
      </c>
      <c r="Q57" s="83" t="b">
        <v>0</v>
      </c>
      <c r="R57" s="83" t="b">
        <v>0</v>
      </c>
      <c r="S57" s="83" t="s">
        <v>1</v>
      </c>
      <c r="T57" s="83" t="b">
        <v>0</v>
      </c>
      <c r="U57" s="83" t="b">
        <v>0</v>
      </c>
      <c r="V57" s="83" t="s">
        <v>1</v>
      </c>
      <c r="W57" s="83" t="b">
        <v>0</v>
      </c>
      <c r="X57" s="83" t="b">
        <v>1</v>
      </c>
      <c r="Y57" s="83" t="s">
        <v>514</v>
      </c>
      <c r="Z57" t="s">
        <v>593</v>
      </c>
    </row>
    <row r="58" spans="1:26" ht="16.75" thickBot="1">
      <c r="A58" s="83" t="s">
        <v>91</v>
      </c>
      <c r="B58" s="83" t="s">
        <v>94</v>
      </c>
      <c r="C58" s="83">
        <v>2019</v>
      </c>
      <c r="D58" s="20" t="s">
        <v>95</v>
      </c>
      <c r="E58" s="96">
        <v>2051.9808606148672</v>
      </c>
      <c r="F58" s="97">
        <v>2</v>
      </c>
      <c r="G58" s="97">
        <v>10.980860614867197</v>
      </c>
      <c r="H58" s="85">
        <f t="shared" si="0"/>
        <v>2.0519808606148673</v>
      </c>
      <c r="I58" s="85">
        <f t="shared" si="1"/>
        <v>2E-3</v>
      </c>
      <c r="J58" s="85">
        <f t="shared" si="2"/>
        <v>1.0980860614867197E-2</v>
      </c>
      <c r="K58" s="96">
        <v>216.74755363781</v>
      </c>
      <c r="L58" s="96">
        <v>245.36211617026001</v>
      </c>
      <c r="M58" s="96">
        <v>138.29425235833619</v>
      </c>
      <c r="N58" s="83" t="b">
        <v>1</v>
      </c>
      <c r="O58" s="83" t="b">
        <v>0</v>
      </c>
      <c r="P58" s="83" t="s">
        <v>1</v>
      </c>
      <c r="Q58" s="83" t="b">
        <v>0</v>
      </c>
      <c r="R58" s="83" t="b">
        <v>0</v>
      </c>
      <c r="S58" s="83" t="s">
        <v>1</v>
      </c>
      <c r="T58" s="83" t="b">
        <v>0</v>
      </c>
      <c r="U58" s="83" t="b">
        <v>0</v>
      </c>
      <c r="V58" s="83" t="s">
        <v>1</v>
      </c>
      <c r="W58" s="83" t="b">
        <v>0</v>
      </c>
      <c r="X58" s="83" t="b">
        <v>1</v>
      </c>
      <c r="Y58" s="83" t="s">
        <v>514</v>
      </c>
      <c r="Z58" t="s">
        <v>593</v>
      </c>
    </row>
    <row r="59" spans="1:26" ht="16.75" thickBot="1">
      <c r="A59" s="83" t="s">
        <v>91</v>
      </c>
      <c r="B59" s="83" t="s">
        <v>94</v>
      </c>
      <c r="C59" s="83">
        <v>2019</v>
      </c>
      <c r="D59" s="20" t="s">
        <v>95</v>
      </c>
      <c r="E59" s="96">
        <v>2103.5555555555529</v>
      </c>
      <c r="F59" s="97">
        <v>2</v>
      </c>
      <c r="G59" s="97">
        <v>13.555555555552928</v>
      </c>
      <c r="H59" s="85">
        <f t="shared" si="0"/>
        <v>2.1035555555555527</v>
      </c>
      <c r="I59" s="85">
        <f t="shared" si="1"/>
        <v>2E-3</v>
      </c>
      <c r="J59" s="85">
        <f t="shared" si="2"/>
        <v>1.3555555555552929E-2</v>
      </c>
      <c r="K59" s="96">
        <v>188.108290352317</v>
      </c>
      <c r="L59" s="96">
        <v>166.825783586071</v>
      </c>
      <c r="M59" s="96">
        <v>116.2651231318662</v>
      </c>
      <c r="N59" s="83" t="b">
        <v>1</v>
      </c>
      <c r="O59" s="83" t="b">
        <v>0</v>
      </c>
      <c r="P59" s="83" t="s">
        <v>1</v>
      </c>
      <c r="Q59" s="83" t="b">
        <v>0</v>
      </c>
      <c r="R59" s="83" t="b">
        <v>0</v>
      </c>
      <c r="S59" s="83" t="s">
        <v>1</v>
      </c>
      <c r="T59" s="83" t="b">
        <v>0</v>
      </c>
      <c r="U59" s="83" t="b">
        <v>0</v>
      </c>
      <c r="V59" s="83" t="s">
        <v>1</v>
      </c>
      <c r="W59" s="83" t="b">
        <v>0</v>
      </c>
      <c r="X59" s="83" t="b">
        <v>1</v>
      </c>
      <c r="Y59" s="83" t="s">
        <v>514</v>
      </c>
      <c r="Z59" t="s">
        <v>593</v>
      </c>
    </row>
    <row r="60" spans="1:26" ht="16.75" thickBot="1">
      <c r="A60" s="83" t="s">
        <v>91</v>
      </c>
      <c r="B60" s="83" t="s">
        <v>94</v>
      </c>
      <c r="C60" s="83">
        <v>2019</v>
      </c>
      <c r="D60" s="20" t="s">
        <v>95</v>
      </c>
      <c r="E60" s="96">
        <v>2114.4444444444412</v>
      </c>
      <c r="F60" s="97">
        <v>2</v>
      </c>
      <c r="G60" s="97">
        <v>13.44444444444116</v>
      </c>
      <c r="H60" s="85">
        <f t="shared" si="0"/>
        <v>2.114444444444441</v>
      </c>
      <c r="I60" s="85">
        <f t="shared" si="1"/>
        <v>2E-3</v>
      </c>
      <c r="J60" s="85">
        <f t="shared" si="2"/>
        <v>1.3444444444441161E-2</v>
      </c>
      <c r="K60" s="96">
        <v>199.22345487931599</v>
      </c>
      <c r="L60" s="96">
        <v>177.104937957028</v>
      </c>
      <c r="M60" s="96">
        <v>120.06121901609279</v>
      </c>
      <c r="N60" s="83" t="b">
        <v>1</v>
      </c>
      <c r="O60" s="83" t="b">
        <v>0</v>
      </c>
      <c r="P60" s="83" t="s">
        <v>1</v>
      </c>
      <c r="Q60" s="83" t="b">
        <v>0</v>
      </c>
      <c r="R60" s="83" t="b">
        <v>0</v>
      </c>
      <c r="S60" s="83" t="s">
        <v>1</v>
      </c>
      <c r="T60" s="83" t="b">
        <v>0</v>
      </c>
      <c r="U60" s="83" t="b">
        <v>0</v>
      </c>
      <c r="V60" s="83" t="s">
        <v>1</v>
      </c>
      <c r="W60" s="83" t="b">
        <v>0</v>
      </c>
      <c r="X60" s="83" t="b">
        <v>1</v>
      </c>
      <c r="Y60" s="83" t="s">
        <v>514</v>
      </c>
      <c r="Z60" t="s">
        <v>593</v>
      </c>
    </row>
    <row r="61" spans="1:26" ht="16.75" thickBot="1">
      <c r="A61" s="83" t="s">
        <v>91</v>
      </c>
      <c r="B61" s="83" t="s">
        <v>94</v>
      </c>
      <c r="C61" s="83">
        <v>2019</v>
      </c>
      <c r="D61" s="20" t="s">
        <v>95</v>
      </c>
      <c r="E61" s="96">
        <v>2130.7777777777728</v>
      </c>
      <c r="F61" s="97">
        <v>2</v>
      </c>
      <c r="G61" s="97">
        <v>13.777777777772826</v>
      </c>
      <c r="H61" s="85">
        <f t="shared" ref="H61:H74" si="3">E61/1000</f>
        <v>2.130777777777773</v>
      </c>
      <c r="I61" s="85">
        <f t="shared" si="1"/>
        <v>2E-3</v>
      </c>
      <c r="J61" s="85">
        <f t="shared" si="2"/>
        <v>1.3777777777772827E-2</v>
      </c>
      <c r="K61" s="96">
        <v>282.47935941808402</v>
      </c>
      <c r="L61" s="96">
        <v>251.44012742943102</v>
      </c>
      <c r="M61" s="96">
        <v>170.45148028105802</v>
      </c>
      <c r="N61" s="83" t="b">
        <v>1</v>
      </c>
      <c r="O61" s="83" t="b">
        <v>0</v>
      </c>
      <c r="P61" s="83" t="s">
        <v>1</v>
      </c>
      <c r="Q61" s="83" t="b">
        <v>0</v>
      </c>
      <c r="R61" s="83" t="b">
        <v>0</v>
      </c>
      <c r="S61" s="83" t="s">
        <v>1</v>
      </c>
      <c r="T61" s="83" t="b">
        <v>0</v>
      </c>
      <c r="U61" s="83" t="b">
        <v>0</v>
      </c>
      <c r="V61" s="83" t="s">
        <v>1</v>
      </c>
      <c r="W61" s="83" t="b">
        <v>0</v>
      </c>
      <c r="X61" s="83" t="b">
        <v>1</v>
      </c>
      <c r="Y61" s="83" t="s">
        <v>514</v>
      </c>
      <c r="Z61" t="s">
        <v>593</v>
      </c>
    </row>
    <row r="62" spans="1:26" ht="16.75" thickBot="1">
      <c r="A62" s="83" t="s">
        <v>91</v>
      </c>
      <c r="B62" s="83" t="s">
        <v>94</v>
      </c>
      <c r="C62" s="83">
        <v>2019</v>
      </c>
      <c r="D62" s="20" t="s">
        <v>95</v>
      </c>
      <c r="E62" s="96">
        <v>2254.6614173228354</v>
      </c>
      <c r="F62" s="97">
        <v>2</v>
      </c>
      <c r="G62" s="97">
        <v>33.661417322835405</v>
      </c>
      <c r="H62" s="85">
        <f t="shared" si="3"/>
        <v>2.2546614173228354</v>
      </c>
      <c r="I62" s="85">
        <f t="shared" si="1"/>
        <v>2E-3</v>
      </c>
      <c r="J62" s="85">
        <f t="shared" si="2"/>
        <v>3.3661417322835403E-2</v>
      </c>
      <c r="K62" s="96">
        <v>270.10313432298898</v>
      </c>
      <c r="L62" s="96">
        <v>274.93087768625998</v>
      </c>
      <c r="M62" s="96">
        <v>167.143570124306</v>
      </c>
      <c r="N62" s="83" t="b">
        <v>1</v>
      </c>
      <c r="O62" s="83" t="b">
        <v>0</v>
      </c>
      <c r="P62" s="83" t="s">
        <v>1</v>
      </c>
      <c r="Q62" s="83" t="b">
        <v>0</v>
      </c>
      <c r="R62" s="83" t="b">
        <v>0</v>
      </c>
      <c r="S62" s="83" t="s">
        <v>1</v>
      </c>
      <c r="T62" s="83" t="b">
        <v>0</v>
      </c>
      <c r="U62" s="83" t="b">
        <v>0</v>
      </c>
      <c r="V62" s="83" t="s">
        <v>1</v>
      </c>
      <c r="W62" s="83" t="b">
        <v>0</v>
      </c>
      <c r="X62" s="83" t="b">
        <v>1</v>
      </c>
      <c r="Y62" s="83" t="s">
        <v>514</v>
      </c>
      <c r="Z62" t="s">
        <v>593</v>
      </c>
    </row>
    <row r="63" spans="1:26" ht="16.75" thickBot="1">
      <c r="A63" s="83" t="s">
        <v>91</v>
      </c>
      <c r="B63" s="83" t="s">
        <v>94</v>
      </c>
      <c r="C63" s="83">
        <v>2019</v>
      </c>
      <c r="D63" s="20" t="s">
        <v>95</v>
      </c>
      <c r="E63" s="96">
        <v>2262.8818897637793</v>
      </c>
      <c r="F63" s="97">
        <v>2</v>
      </c>
      <c r="G63" s="97">
        <v>38.881889763779327</v>
      </c>
      <c r="H63" s="85">
        <f t="shared" si="3"/>
        <v>2.2628818897637792</v>
      </c>
      <c r="I63" s="85">
        <f t="shared" si="1"/>
        <v>2E-3</v>
      </c>
      <c r="J63" s="85">
        <f t="shared" si="2"/>
        <v>3.8881889763779327E-2</v>
      </c>
      <c r="K63" s="96">
        <v>206.86359770081401</v>
      </c>
      <c r="L63" s="96">
        <v>217.36127313715201</v>
      </c>
      <c r="M63" s="96">
        <v>135.5934639169144</v>
      </c>
      <c r="N63" s="83" t="b">
        <v>1</v>
      </c>
      <c r="O63" s="83" t="b">
        <v>0</v>
      </c>
      <c r="P63" s="83" t="s">
        <v>1</v>
      </c>
      <c r="Q63" s="83" t="b">
        <v>0</v>
      </c>
      <c r="R63" s="83" t="b">
        <v>0</v>
      </c>
      <c r="S63" s="83" t="s">
        <v>1</v>
      </c>
      <c r="T63" s="83" t="b">
        <v>0</v>
      </c>
      <c r="U63" s="83" t="b">
        <v>0</v>
      </c>
      <c r="V63" s="83" t="s">
        <v>1</v>
      </c>
      <c r="W63" s="83" t="b">
        <v>0</v>
      </c>
      <c r="X63" s="83" t="b">
        <v>1</v>
      </c>
      <c r="Y63" s="83" t="s">
        <v>514</v>
      </c>
      <c r="Z63" t="s">
        <v>593</v>
      </c>
    </row>
    <row r="64" spans="1:26" ht="16.75" thickBot="1">
      <c r="A64" s="83" t="s">
        <v>91</v>
      </c>
      <c r="B64" s="83" t="s">
        <v>94</v>
      </c>
      <c r="C64" s="83">
        <v>2019</v>
      </c>
      <c r="D64" s="20" t="s">
        <v>95</v>
      </c>
      <c r="E64" s="96">
        <v>2296.6771653543306</v>
      </c>
      <c r="F64" s="97">
        <v>2</v>
      </c>
      <c r="G64" s="97">
        <v>46.677165354330555</v>
      </c>
      <c r="H64" s="85">
        <f t="shared" si="3"/>
        <v>2.2966771653543305</v>
      </c>
      <c r="I64" s="85">
        <f t="shared" si="1"/>
        <v>2E-3</v>
      </c>
      <c r="J64" s="85">
        <f t="shared" si="2"/>
        <v>4.6677165354330558E-2</v>
      </c>
      <c r="K64" s="96">
        <v>210.72533043387099</v>
      </c>
      <c r="L64" s="96">
        <v>214.82630892309001</v>
      </c>
      <c r="M64" s="96">
        <v>137.28640770097138</v>
      </c>
      <c r="N64" s="83" t="b">
        <v>1</v>
      </c>
      <c r="O64" s="83" t="b">
        <v>0</v>
      </c>
      <c r="P64" s="83" t="s">
        <v>1</v>
      </c>
      <c r="Q64" s="83" t="b">
        <v>0</v>
      </c>
      <c r="R64" s="83" t="b">
        <v>0</v>
      </c>
      <c r="S64" s="83" t="s">
        <v>1</v>
      </c>
      <c r="T64" s="83" t="b">
        <v>0</v>
      </c>
      <c r="U64" s="83" t="b">
        <v>0</v>
      </c>
      <c r="V64" s="83" t="s">
        <v>1</v>
      </c>
      <c r="W64" s="83" t="b">
        <v>0</v>
      </c>
      <c r="X64" s="83" t="b">
        <v>1</v>
      </c>
      <c r="Y64" s="83" t="s">
        <v>514</v>
      </c>
      <c r="Z64" t="s">
        <v>593</v>
      </c>
    </row>
    <row r="65" spans="1:26" ht="16.75" thickBot="1">
      <c r="A65" s="83" t="s">
        <v>91</v>
      </c>
      <c r="B65" s="83" t="s">
        <v>94</v>
      </c>
      <c r="C65" s="83">
        <v>2019</v>
      </c>
      <c r="D65" s="20" t="s">
        <v>95</v>
      </c>
      <c r="E65" s="96">
        <v>2341.7395275590547</v>
      </c>
      <c r="F65" s="97">
        <v>2</v>
      </c>
      <c r="G65" s="97">
        <v>17.73952755905475</v>
      </c>
      <c r="H65" s="85">
        <f t="shared" si="3"/>
        <v>2.3417395275590547</v>
      </c>
      <c r="I65" s="85">
        <f t="shared" si="1"/>
        <v>2E-3</v>
      </c>
      <c r="J65" s="85">
        <f t="shared" si="2"/>
        <v>1.7739527559054748E-2</v>
      </c>
      <c r="K65" s="96">
        <v>251.49930737146599</v>
      </c>
      <c r="L65" s="96">
        <v>195.486447929424</v>
      </c>
      <c r="M65" s="96">
        <v>138.62640345519497</v>
      </c>
      <c r="N65" s="83" t="b">
        <v>1</v>
      </c>
      <c r="O65" s="83" t="b">
        <v>0</v>
      </c>
      <c r="P65" s="83" t="s">
        <v>1</v>
      </c>
      <c r="Q65" s="83" t="b">
        <v>0</v>
      </c>
      <c r="R65" s="83" t="b">
        <v>0</v>
      </c>
      <c r="S65" s="83" t="s">
        <v>1</v>
      </c>
      <c r="T65" s="83" t="b">
        <v>0</v>
      </c>
      <c r="U65" s="83" t="b">
        <v>0</v>
      </c>
      <c r="V65" s="83" t="s">
        <v>1</v>
      </c>
      <c r="W65" s="83" t="b">
        <v>0</v>
      </c>
      <c r="X65" s="83" t="b">
        <v>1</v>
      </c>
      <c r="Y65" s="83" t="s">
        <v>514</v>
      </c>
      <c r="Z65" t="s">
        <v>593</v>
      </c>
    </row>
    <row r="66" spans="1:26" ht="16.75" thickBot="1">
      <c r="A66" s="83" t="s">
        <v>91</v>
      </c>
      <c r="B66" s="83" t="s">
        <v>94</v>
      </c>
      <c r="C66" s="83">
        <v>2019</v>
      </c>
      <c r="D66" s="20" t="s">
        <v>95</v>
      </c>
      <c r="E66" s="96">
        <v>2349.6595275590535</v>
      </c>
      <c r="F66" s="97">
        <v>2</v>
      </c>
      <c r="G66" s="97">
        <v>5.6595275590534584</v>
      </c>
      <c r="H66" s="85">
        <f t="shared" si="3"/>
        <v>2.3496595275590533</v>
      </c>
      <c r="I66" s="85">
        <f t="shared" ref="I66:I74" si="4">F66/1000</f>
        <v>2E-3</v>
      </c>
      <c r="J66" s="85">
        <f t="shared" ref="J66:J74" si="5">G66/1000</f>
        <v>5.6595275590534582E-3</v>
      </c>
      <c r="K66" s="96">
        <v>187.16221364061499</v>
      </c>
      <c r="L66" s="96">
        <v>153.426135694224</v>
      </c>
      <c r="M66" s="96">
        <v>104.94117130806569</v>
      </c>
      <c r="N66" s="83" t="b">
        <v>1</v>
      </c>
      <c r="O66" s="83" t="b">
        <v>0</v>
      </c>
      <c r="P66" s="83" t="s">
        <v>1</v>
      </c>
      <c r="Q66" s="83" t="b">
        <v>0</v>
      </c>
      <c r="R66" s="83" t="b">
        <v>0</v>
      </c>
      <c r="S66" s="83" t="s">
        <v>1</v>
      </c>
      <c r="T66" s="83" t="b">
        <v>0</v>
      </c>
      <c r="U66" s="83" t="b">
        <v>0</v>
      </c>
      <c r="V66" s="83" t="s">
        <v>1</v>
      </c>
      <c r="W66" s="83" t="b">
        <v>0</v>
      </c>
      <c r="X66" s="83" t="b">
        <v>1</v>
      </c>
      <c r="Y66" s="83" t="s">
        <v>514</v>
      </c>
      <c r="Z66" t="s">
        <v>593</v>
      </c>
    </row>
    <row r="67" spans="1:26" ht="16.75" thickBot="1">
      <c r="A67" s="83" t="s">
        <v>91</v>
      </c>
      <c r="B67" s="83" t="s">
        <v>94</v>
      </c>
      <c r="C67" s="83">
        <v>2019</v>
      </c>
      <c r="D67" s="20" t="s">
        <v>95</v>
      </c>
      <c r="E67" s="96">
        <v>2350.6495275590532</v>
      </c>
      <c r="F67" s="97">
        <v>2</v>
      </c>
      <c r="G67" s="97">
        <v>5.6495275590532401</v>
      </c>
      <c r="H67" s="85">
        <f t="shared" si="3"/>
        <v>2.3506495275590531</v>
      </c>
      <c r="I67" s="85">
        <f t="shared" si="4"/>
        <v>2E-3</v>
      </c>
      <c r="J67" s="85">
        <f t="shared" si="5"/>
        <v>5.64952755905324E-3</v>
      </c>
      <c r="K67" s="96">
        <v>181.33405536621899</v>
      </c>
      <c r="L67" s="96">
        <v>137.34568689260999</v>
      </c>
      <c r="M67" s="96">
        <v>102.07757455559469</v>
      </c>
      <c r="N67" s="83" t="b">
        <v>1</v>
      </c>
      <c r="O67" s="83" t="b">
        <v>0</v>
      </c>
      <c r="P67" s="83" t="s">
        <v>1</v>
      </c>
      <c r="Q67" s="83" t="b">
        <v>0</v>
      </c>
      <c r="R67" s="83" t="b">
        <v>0</v>
      </c>
      <c r="S67" s="83" t="s">
        <v>1</v>
      </c>
      <c r="T67" s="83" t="b">
        <v>0</v>
      </c>
      <c r="U67" s="83" t="b">
        <v>0</v>
      </c>
      <c r="V67" s="83" t="s">
        <v>1</v>
      </c>
      <c r="W67" s="83" t="b">
        <v>0</v>
      </c>
      <c r="X67" s="83" t="b">
        <v>1</v>
      </c>
      <c r="Y67" s="83" t="s">
        <v>514</v>
      </c>
      <c r="Z67" t="s">
        <v>593</v>
      </c>
    </row>
    <row r="68" spans="1:26" ht="16.75" thickBot="1">
      <c r="A68" s="83" t="s">
        <v>91</v>
      </c>
      <c r="B68" s="83" t="s">
        <v>94</v>
      </c>
      <c r="C68" s="83">
        <v>2019</v>
      </c>
      <c r="D68" s="20" t="s">
        <v>95</v>
      </c>
      <c r="E68" s="96">
        <v>2351.639527559053</v>
      </c>
      <c r="F68" s="97">
        <v>2</v>
      </c>
      <c r="G68" s="97">
        <v>5.6395275590530218</v>
      </c>
      <c r="H68" s="85">
        <f t="shared" si="3"/>
        <v>2.3516395275590529</v>
      </c>
      <c r="I68" s="85">
        <f t="shared" si="4"/>
        <v>2E-3</v>
      </c>
      <c r="J68" s="85">
        <f t="shared" si="5"/>
        <v>5.6395275590530218E-3</v>
      </c>
      <c r="K68" s="96">
        <v>238.357503630042</v>
      </c>
      <c r="L68" s="96">
        <v>172.71338551749801</v>
      </c>
      <c r="M68" s="96">
        <v>127.060893085107</v>
      </c>
      <c r="N68" s="83" t="b">
        <v>1</v>
      </c>
      <c r="O68" s="83" t="b">
        <v>0</v>
      </c>
      <c r="P68" s="83" t="s">
        <v>1</v>
      </c>
      <c r="Q68" s="83" t="b">
        <v>0</v>
      </c>
      <c r="R68" s="83" t="b">
        <v>0</v>
      </c>
      <c r="S68" s="83" t="s">
        <v>1</v>
      </c>
      <c r="T68" s="83" t="b">
        <v>0</v>
      </c>
      <c r="U68" s="83" t="b">
        <v>0</v>
      </c>
      <c r="V68" s="83" t="s">
        <v>1</v>
      </c>
      <c r="W68" s="83" t="b">
        <v>0</v>
      </c>
      <c r="X68" s="83" t="b">
        <v>1</v>
      </c>
      <c r="Y68" s="83" t="s">
        <v>514</v>
      </c>
      <c r="Z68" t="s">
        <v>593</v>
      </c>
    </row>
    <row r="69" spans="1:26" ht="16.75" thickBot="1">
      <c r="A69" s="83" t="s">
        <v>91</v>
      </c>
      <c r="B69" s="83" t="s">
        <v>94</v>
      </c>
      <c r="C69" s="83">
        <v>2019</v>
      </c>
      <c r="D69" s="20" t="s">
        <v>95</v>
      </c>
      <c r="E69" s="96">
        <v>2353.6195275590526</v>
      </c>
      <c r="F69" s="97">
        <v>2</v>
      </c>
      <c r="G69" s="97">
        <v>4.6195275590525853</v>
      </c>
      <c r="H69" s="85">
        <f t="shared" si="3"/>
        <v>2.3536195275590526</v>
      </c>
      <c r="I69" s="85">
        <f t="shared" si="4"/>
        <v>2E-3</v>
      </c>
      <c r="J69" s="85">
        <f t="shared" si="5"/>
        <v>4.6195275590525855E-3</v>
      </c>
      <c r="K69" s="96">
        <v>240.687011626388</v>
      </c>
      <c r="L69" s="96">
        <v>174.10719680117202</v>
      </c>
      <c r="M69" s="96">
        <v>130.58129581734698</v>
      </c>
      <c r="N69" s="83" t="b">
        <v>1</v>
      </c>
      <c r="O69" s="83" t="b">
        <v>0</v>
      </c>
      <c r="P69" s="83" t="s">
        <v>1</v>
      </c>
      <c r="Q69" s="83" t="b">
        <v>0</v>
      </c>
      <c r="R69" s="83" t="b">
        <v>0</v>
      </c>
      <c r="S69" s="83" t="s">
        <v>1</v>
      </c>
      <c r="T69" s="83" t="b">
        <v>0</v>
      </c>
      <c r="U69" s="83" t="b">
        <v>0</v>
      </c>
      <c r="V69" s="83" t="s">
        <v>1</v>
      </c>
      <c r="W69" s="83" t="b">
        <v>0</v>
      </c>
      <c r="X69" s="83" t="b">
        <v>1</v>
      </c>
      <c r="Y69" s="83" t="s">
        <v>514</v>
      </c>
      <c r="Z69" t="s">
        <v>593</v>
      </c>
    </row>
    <row r="70" spans="1:26" ht="16.75" thickBot="1">
      <c r="A70" s="83" t="s">
        <v>91</v>
      </c>
      <c r="B70" s="83" t="s">
        <v>94</v>
      </c>
      <c r="C70" s="83">
        <v>2019</v>
      </c>
      <c r="D70" s="20" t="s">
        <v>95</v>
      </c>
      <c r="E70" s="96">
        <v>2549.9103084415469</v>
      </c>
      <c r="F70" s="97">
        <v>2</v>
      </c>
      <c r="G70" s="97">
        <v>18.910308441546931</v>
      </c>
      <c r="H70" s="85">
        <f t="shared" si="3"/>
        <v>2.5499103084415471</v>
      </c>
      <c r="I70" s="85">
        <f t="shared" si="4"/>
        <v>2E-3</v>
      </c>
      <c r="J70" s="85">
        <f t="shared" si="5"/>
        <v>1.8910308441546932E-2</v>
      </c>
      <c r="K70" s="96">
        <v>266.39664770172698</v>
      </c>
      <c r="L70" s="96">
        <v>429.66453772023698</v>
      </c>
      <c r="M70" s="96">
        <v>228.89681660008108</v>
      </c>
      <c r="N70" s="83" t="b">
        <v>1</v>
      </c>
      <c r="O70" s="83" t="b">
        <v>0</v>
      </c>
      <c r="P70" s="83" t="s">
        <v>1</v>
      </c>
      <c r="Q70" s="83" t="b">
        <v>0</v>
      </c>
      <c r="R70" s="83" t="b">
        <v>0</v>
      </c>
      <c r="S70" s="83" t="s">
        <v>1</v>
      </c>
      <c r="T70" s="83" t="b">
        <v>0</v>
      </c>
      <c r="U70" s="83" t="b">
        <v>0</v>
      </c>
      <c r="V70" s="83" t="s">
        <v>1</v>
      </c>
      <c r="W70" s="83" t="b">
        <v>0</v>
      </c>
      <c r="X70" s="83" t="b">
        <v>1</v>
      </c>
      <c r="Y70" s="83" t="s">
        <v>514</v>
      </c>
      <c r="Z70" t="s">
        <v>593</v>
      </c>
    </row>
    <row r="71" spans="1:26" ht="16.75" thickBot="1">
      <c r="A71" s="83" t="s">
        <v>91</v>
      </c>
      <c r="B71" s="83" t="s">
        <v>94</v>
      </c>
      <c r="C71" s="83">
        <v>2019</v>
      </c>
      <c r="D71" s="20" t="s">
        <v>95</v>
      </c>
      <c r="E71" s="96">
        <v>2553.3193993506379</v>
      </c>
      <c r="F71" s="97">
        <v>2</v>
      </c>
      <c r="G71" s="97">
        <v>19.319399350637923</v>
      </c>
      <c r="H71" s="85">
        <f t="shared" si="3"/>
        <v>2.553319399350638</v>
      </c>
      <c r="I71" s="85">
        <f t="shared" si="4"/>
        <v>2E-3</v>
      </c>
      <c r="J71" s="85">
        <f t="shared" si="5"/>
        <v>1.9319399350637922E-2</v>
      </c>
      <c r="K71" s="96">
        <v>246.574242543183</v>
      </c>
      <c r="L71" s="96">
        <v>413.14967660850095</v>
      </c>
      <c r="M71" s="96">
        <v>217.81073500898981</v>
      </c>
      <c r="N71" s="83" t="b">
        <v>1</v>
      </c>
      <c r="O71" s="83" t="b">
        <v>0</v>
      </c>
      <c r="P71" s="83" t="s">
        <v>1</v>
      </c>
      <c r="Q71" s="83" t="b">
        <v>0</v>
      </c>
      <c r="R71" s="83" t="b">
        <v>0</v>
      </c>
      <c r="S71" s="83" t="s">
        <v>1</v>
      </c>
      <c r="T71" s="83" t="b">
        <v>0</v>
      </c>
      <c r="U71" s="83" t="b">
        <v>0</v>
      </c>
      <c r="V71" s="83" t="s">
        <v>1</v>
      </c>
      <c r="W71" s="83" t="b">
        <v>0</v>
      </c>
      <c r="X71" s="83" t="b">
        <v>1</v>
      </c>
      <c r="Y71" s="83" t="s">
        <v>514</v>
      </c>
      <c r="Z71" t="s">
        <v>593</v>
      </c>
    </row>
    <row r="72" spans="1:26" ht="16.75" thickBot="1">
      <c r="A72" s="83" t="s">
        <v>91</v>
      </c>
      <c r="B72" s="83" t="s">
        <v>94</v>
      </c>
      <c r="C72" s="83">
        <v>2019</v>
      </c>
      <c r="D72" s="20" t="s">
        <v>95</v>
      </c>
      <c r="E72" s="96">
        <v>2560.1375811688199</v>
      </c>
      <c r="F72" s="97">
        <v>2</v>
      </c>
      <c r="G72" s="97">
        <v>19.137581168819906</v>
      </c>
      <c r="H72" s="85">
        <f t="shared" si="3"/>
        <v>2.5601375811688198</v>
      </c>
      <c r="I72" s="85">
        <f t="shared" si="4"/>
        <v>2E-3</v>
      </c>
      <c r="J72" s="85">
        <f t="shared" si="5"/>
        <v>1.9137581168819907E-2</v>
      </c>
      <c r="K72" s="96">
        <v>227.698753953976</v>
      </c>
      <c r="L72" s="96">
        <v>371.13953373901103</v>
      </c>
      <c r="M72" s="96">
        <v>205.6662187882973</v>
      </c>
      <c r="N72" s="83" t="b">
        <v>1</v>
      </c>
      <c r="O72" s="83" t="b">
        <v>0</v>
      </c>
      <c r="P72" s="83" t="s">
        <v>1</v>
      </c>
      <c r="Q72" s="83" t="b">
        <v>0</v>
      </c>
      <c r="R72" s="83" t="b">
        <v>0</v>
      </c>
      <c r="S72" s="83" t="s">
        <v>1</v>
      </c>
      <c r="T72" s="83" t="b">
        <v>0</v>
      </c>
      <c r="U72" s="83" t="b">
        <v>0</v>
      </c>
      <c r="V72" s="83" t="s">
        <v>1</v>
      </c>
      <c r="W72" s="83" t="b">
        <v>0</v>
      </c>
      <c r="X72" s="83" t="b">
        <v>1</v>
      </c>
      <c r="Y72" s="83" t="s">
        <v>514</v>
      </c>
      <c r="Z72" t="s">
        <v>593</v>
      </c>
    </row>
    <row r="73" spans="1:26" ht="16.75" thickBot="1">
      <c r="A73" s="83" t="s">
        <v>91</v>
      </c>
      <c r="B73" s="83" t="s">
        <v>94</v>
      </c>
      <c r="C73" s="83">
        <v>2019</v>
      </c>
      <c r="D73" s="20" t="s">
        <v>95</v>
      </c>
      <c r="E73" s="96">
        <v>2566.9557629870019</v>
      </c>
      <c r="F73" s="97">
        <v>2</v>
      </c>
      <c r="G73" s="97">
        <v>18.95576298700189</v>
      </c>
      <c r="H73" s="85">
        <f t="shared" si="3"/>
        <v>2.5669557629870017</v>
      </c>
      <c r="I73" s="85">
        <f t="shared" si="4"/>
        <v>2E-3</v>
      </c>
      <c r="J73" s="85">
        <f t="shared" si="5"/>
        <v>1.8955762987001891E-2</v>
      </c>
      <c r="K73" s="96">
        <v>376.77507031792197</v>
      </c>
      <c r="L73" s="96">
        <v>649.63059568142808</v>
      </c>
      <c r="M73" s="96">
        <v>280.10057741988464</v>
      </c>
      <c r="N73" s="83" t="b">
        <v>1</v>
      </c>
      <c r="O73" s="83" t="b">
        <v>0</v>
      </c>
      <c r="P73" s="83" t="s">
        <v>1</v>
      </c>
      <c r="Q73" s="83" t="b">
        <v>0</v>
      </c>
      <c r="R73" s="83" t="b">
        <v>0</v>
      </c>
      <c r="S73" s="83" t="s">
        <v>1</v>
      </c>
      <c r="T73" s="83" t="b">
        <v>0</v>
      </c>
      <c r="U73" s="83" t="b">
        <v>0</v>
      </c>
      <c r="V73" s="83" t="s">
        <v>1</v>
      </c>
      <c r="W73" s="83" t="b">
        <v>0</v>
      </c>
      <c r="X73" s="83" t="b">
        <v>1</v>
      </c>
      <c r="Y73" s="83" t="s">
        <v>514</v>
      </c>
      <c r="Z73" t="s">
        <v>593</v>
      </c>
    </row>
    <row r="74" spans="1:26">
      <c r="A74" s="83" t="s">
        <v>91</v>
      </c>
      <c r="B74" s="83" t="s">
        <v>94</v>
      </c>
      <c r="C74" s="83">
        <v>2019</v>
      </c>
      <c r="D74" s="20" t="s">
        <v>95</v>
      </c>
      <c r="E74" s="96">
        <v>2577.1830357142735</v>
      </c>
      <c r="F74" s="97">
        <v>2</v>
      </c>
      <c r="G74" s="97">
        <v>19.183035714273501</v>
      </c>
      <c r="H74" s="85">
        <f t="shared" si="3"/>
        <v>2.5771830357142735</v>
      </c>
      <c r="I74" s="85">
        <f t="shared" si="4"/>
        <v>2E-3</v>
      </c>
      <c r="J74" s="85">
        <f t="shared" si="5"/>
        <v>1.9183035714273503E-2</v>
      </c>
      <c r="K74" s="96">
        <v>341.21478431458002</v>
      </c>
      <c r="L74" s="96">
        <v>648.76307106059801</v>
      </c>
      <c r="M74" s="96">
        <v>259.35407482110821</v>
      </c>
      <c r="N74" s="83" t="b">
        <v>1</v>
      </c>
      <c r="O74" s="83" t="b">
        <v>0</v>
      </c>
      <c r="P74" s="83" t="s">
        <v>1</v>
      </c>
      <c r="Q74" s="83" t="b">
        <v>0</v>
      </c>
      <c r="R74" s="83" t="b">
        <v>0</v>
      </c>
      <c r="S74" s="83" t="s">
        <v>1</v>
      </c>
      <c r="T74" s="83" t="b">
        <v>0</v>
      </c>
      <c r="U74" s="83" t="b">
        <v>0</v>
      </c>
      <c r="V74" s="83" t="s">
        <v>1</v>
      </c>
      <c r="W74" s="83" t="b">
        <v>0</v>
      </c>
      <c r="X74" s="83" t="b">
        <v>1</v>
      </c>
      <c r="Y74" s="83" t="s">
        <v>514</v>
      </c>
      <c r="Z74" t="s">
        <v>593</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Y1117"/>
  <sheetViews>
    <sheetView topLeftCell="G1" workbookViewId="0">
      <selection activeCell="M12" sqref="M12"/>
    </sheetView>
  </sheetViews>
  <sheetFormatPr defaultColWidth="11" defaultRowHeight="16"/>
  <sheetData>
    <row r="1" spans="1:25" ht="80">
      <c r="A1" s="2" t="s">
        <v>2</v>
      </c>
      <c r="B1" s="3" t="s">
        <v>102</v>
      </c>
      <c r="C1" s="3" t="s">
        <v>4</v>
      </c>
      <c r="D1" s="4" t="s">
        <v>5</v>
      </c>
      <c r="E1" s="4" t="s">
        <v>6</v>
      </c>
      <c r="F1" s="5" t="s">
        <v>7</v>
      </c>
      <c r="G1" s="5" t="s">
        <v>8</v>
      </c>
      <c r="H1" s="4" t="s">
        <v>88</v>
      </c>
      <c r="I1" s="5" t="s">
        <v>89</v>
      </c>
      <c r="J1" s="5" t="s">
        <v>90</v>
      </c>
      <c r="K1" s="3" t="s">
        <v>103</v>
      </c>
      <c r="L1" s="3" t="s">
        <v>462</v>
      </c>
      <c r="M1" s="5" t="s">
        <v>104</v>
      </c>
      <c r="N1" s="6" t="s">
        <v>105</v>
      </c>
      <c r="O1" s="7" t="s">
        <v>10</v>
      </c>
      <c r="P1" s="7" t="s">
        <v>11</v>
      </c>
      <c r="Q1" s="7" t="s">
        <v>12</v>
      </c>
      <c r="R1" s="8" t="s">
        <v>13</v>
      </c>
      <c r="S1" s="9" t="s">
        <v>14</v>
      </c>
      <c r="T1" s="10" t="s">
        <v>15</v>
      </c>
      <c r="U1" s="7" t="s">
        <v>16</v>
      </c>
      <c r="V1" s="7" t="s">
        <v>11</v>
      </c>
      <c r="W1" s="7" t="s">
        <v>17</v>
      </c>
      <c r="X1" s="11" t="s">
        <v>18</v>
      </c>
      <c r="Y1" s="12" t="s">
        <v>19</v>
      </c>
    </row>
    <row r="2" spans="1:25">
      <c r="A2" t="s">
        <v>63</v>
      </c>
      <c r="B2" s="47" t="s">
        <v>64</v>
      </c>
      <c r="C2" s="47" t="s">
        <v>137</v>
      </c>
      <c r="D2" s="47" t="s">
        <v>65</v>
      </c>
      <c r="E2">
        <v>1.3</v>
      </c>
      <c r="H2">
        <v>1.2999999999999999E-3</v>
      </c>
      <c r="K2">
        <v>408.28972788310193</v>
      </c>
      <c r="M2" s="48">
        <v>184.5580641</v>
      </c>
      <c r="N2" s="48">
        <v>180.61859910000001</v>
      </c>
    </row>
    <row r="3" spans="1:25">
      <c r="A3" t="s">
        <v>63</v>
      </c>
      <c r="B3" s="47" t="s">
        <v>64</v>
      </c>
      <c r="C3" s="47" t="s">
        <v>137</v>
      </c>
      <c r="D3" s="47" t="s">
        <v>65</v>
      </c>
      <c r="E3">
        <v>6</v>
      </c>
      <c r="H3">
        <v>6.0000000000000001E-3</v>
      </c>
      <c r="K3">
        <v>432.41706449806293</v>
      </c>
      <c r="M3" s="48">
        <v>197.28620129999999</v>
      </c>
      <c r="N3" s="48">
        <v>192.49163799999999</v>
      </c>
    </row>
    <row r="4" spans="1:25">
      <c r="A4" t="s">
        <v>63</v>
      </c>
      <c r="B4" s="47" t="s">
        <v>64</v>
      </c>
      <c r="C4" s="47" t="s">
        <v>137</v>
      </c>
      <c r="D4" s="47" t="s">
        <v>65</v>
      </c>
      <c r="E4">
        <v>8.1999999999999993</v>
      </c>
      <c r="H4">
        <v>8.199999999999999E-3</v>
      </c>
      <c r="K4">
        <v>403.53792266496725</v>
      </c>
      <c r="M4" s="48">
        <v>184.3075</v>
      </c>
      <c r="N4" s="48">
        <v>176.8461326</v>
      </c>
    </row>
    <row r="5" spans="1:25">
      <c r="A5" t="s">
        <v>63</v>
      </c>
      <c r="B5" s="47" t="s">
        <v>64</v>
      </c>
      <c r="C5" s="47" t="s">
        <v>137</v>
      </c>
      <c r="D5" s="47" t="s">
        <v>65</v>
      </c>
      <c r="E5">
        <v>11.2</v>
      </c>
      <c r="H5">
        <v>1.12E-2</v>
      </c>
      <c r="K5">
        <v>369.84594468863816</v>
      </c>
      <c r="M5" s="48">
        <v>168.55187839999999</v>
      </c>
      <c r="N5" s="48">
        <v>166.8624744</v>
      </c>
    </row>
    <row r="6" spans="1:25">
      <c r="A6" t="s">
        <v>63</v>
      </c>
      <c r="B6" s="47" t="s">
        <v>64</v>
      </c>
      <c r="C6" s="47" t="s">
        <v>137</v>
      </c>
      <c r="D6" s="47" t="s">
        <v>65</v>
      </c>
      <c r="E6">
        <v>17.8</v>
      </c>
      <c r="H6">
        <v>1.78E-2</v>
      </c>
      <c r="K6">
        <v>369.48923390906543</v>
      </c>
      <c r="M6" s="48">
        <v>167.41394399999999</v>
      </c>
      <c r="N6" s="48">
        <v>163.86412200000001</v>
      </c>
    </row>
    <row r="7" spans="1:25">
      <c r="A7" t="s">
        <v>63</v>
      </c>
      <c r="B7" s="47" t="s">
        <v>64</v>
      </c>
      <c r="C7" s="47" t="s">
        <v>137</v>
      </c>
      <c r="D7" s="47" t="s">
        <v>65</v>
      </c>
      <c r="E7">
        <v>19.600000000000001</v>
      </c>
      <c r="H7">
        <v>1.9600000000000003E-2</v>
      </c>
      <c r="K7">
        <v>358.32870501919996</v>
      </c>
      <c r="M7" s="48">
        <v>163.47968990000001</v>
      </c>
      <c r="N7" s="48">
        <v>157.1312408</v>
      </c>
    </row>
    <row r="8" spans="1:25">
      <c r="A8" t="s">
        <v>63</v>
      </c>
      <c r="B8" s="47" t="s">
        <v>64</v>
      </c>
      <c r="C8" s="47" t="s">
        <v>137</v>
      </c>
      <c r="D8" s="47" t="s">
        <v>65</v>
      </c>
      <c r="E8">
        <v>25.5</v>
      </c>
      <c r="H8">
        <v>2.5499999999999998E-2</v>
      </c>
      <c r="K8">
        <v>398.06007523651328</v>
      </c>
      <c r="M8" s="48">
        <v>185.5666506</v>
      </c>
      <c r="N8" s="48">
        <v>177.26100790000001</v>
      </c>
    </row>
    <row r="9" spans="1:25">
      <c r="A9" t="s">
        <v>63</v>
      </c>
      <c r="B9" s="47" t="s">
        <v>64</v>
      </c>
      <c r="C9" s="47" t="s">
        <v>137</v>
      </c>
      <c r="D9" s="47" t="s">
        <v>65</v>
      </c>
      <c r="E9">
        <v>34.9</v>
      </c>
      <c r="H9">
        <v>3.49E-2</v>
      </c>
      <c r="K9">
        <v>323.89213542826025</v>
      </c>
      <c r="M9" s="48">
        <v>145.73903569999999</v>
      </c>
      <c r="N9" s="48">
        <v>143.9496259</v>
      </c>
    </row>
    <row r="10" spans="1:25">
      <c r="A10" t="s">
        <v>63</v>
      </c>
      <c r="B10" s="47" t="s">
        <v>64</v>
      </c>
      <c r="C10" s="47" t="s">
        <v>137</v>
      </c>
      <c r="D10" s="47" t="s">
        <v>65</v>
      </c>
      <c r="E10">
        <v>47.4</v>
      </c>
      <c r="H10">
        <v>4.7399999999999998E-2</v>
      </c>
      <c r="K10">
        <v>346.96572406846013</v>
      </c>
      <c r="M10" s="48">
        <v>157.7592731</v>
      </c>
      <c r="N10" s="48">
        <v>153.26284150000001</v>
      </c>
    </row>
    <row r="11" spans="1:25">
      <c r="A11" t="s">
        <v>63</v>
      </c>
      <c r="B11" s="47" t="s">
        <v>64</v>
      </c>
      <c r="C11" s="47" t="s">
        <v>137</v>
      </c>
      <c r="D11" s="47" t="s">
        <v>65</v>
      </c>
      <c r="E11">
        <v>47.4</v>
      </c>
      <c r="H11">
        <v>4.7399999999999998E-2</v>
      </c>
      <c r="K11">
        <v>349.28190113067126</v>
      </c>
      <c r="M11" s="48">
        <v>158.22725539999999</v>
      </c>
      <c r="N11" s="48">
        <v>154.2902162</v>
      </c>
    </row>
    <row r="12" spans="1:25">
      <c r="A12" t="s">
        <v>63</v>
      </c>
      <c r="B12" s="47" t="s">
        <v>64</v>
      </c>
      <c r="C12" s="47" t="s">
        <v>137</v>
      </c>
      <c r="D12" s="47" t="s">
        <v>65</v>
      </c>
      <c r="E12">
        <v>59.2</v>
      </c>
      <c r="H12">
        <v>5.9200000000000003E-2</v>
      </c>
      <c r="K12">
        <v>347.60069896128346</v>
      </c>
      <c r="M12" s="48">
        <v>158.2854514</v>
      </c>
      <c r="N12" s="48">
        <v>154.72768300000001</v>
      </c>
    </row>
    <row r="13" spans="1:25">
      <c r="A13" t="s">
        <v>63</v>
      </c>
      <c r="B13" s="47" t="s">
        <v>64</v>
      </c>
      <c r="C13" s="47" t="s">
        <v>137</v>
      </c>
      <c r="D13" s="47" t="s">
        <v>65</v>
      </c>
      <c r="E13">
        <v>64.7</v>
      </c>
      <c r="H13">
        <v>6.4700000000000008E-2</v>
      </c>
      <c r="K13">
        <v>323.21351437873022</v>
      </c>
      <c r="M13" s="48">
        <v>145.400115</v>
      </c>
      <c r="N13" s="48">
        <v>141.93317089999999</v>
      </c>
    </row>
    <row r="14" spans="1:25">
      <c r="A14" t="s">
        <v>63</v>
      </c>
      <c r="B14" s="47" t="s">
        <v>64</v>
      </c>
      <c r="C14" s="47" t="s">
        <v>137</v>
      </c>
      <c r="D14" s="47" t="s">
        <v>65</v>
      </c>
      <c r="E14">
        <v>69.3</v>
      </c>
      <c r="H14">
        <v>6.93E-2</v>
      </c>
      <c r="K14">
        <v>348.31261683685005</v>
      </c>
      <c r="M14" s="48">
        <v>159.03215080000001</v>
      </c>
      <c r="N14" s="48">
        <v>153.61282790000001</v>
      </c>
    </row>
    <row r="15" spans="1:25">
      <c r="A15" t="s">
        <v>63</v>
      </c>
      <c r="B15" s="47" t="s">
        <v>64</v>
      </c>
      <c r="C15" s="47" t="s">
        <v>137</v>
      </c>
      <c r="D15" s="47" t="s">
        <v>65</v>
      </c>
      <c r="E15">
        <v>69.3</v>
      </c>
      <c r="H15">
        <v>6.93E-2</v>
      </c>
      <c r="K15">
        <v>369.43111842839755</v>
      </c>
      <c r="M15" s="48">
        <v>169.42965430000001</v>
      </c>
      <c r="N15" s="48">
        <v>163.713098</v>
      </c>
    </row>
    <row r="16" spans="1:25">
      <c r="A16" t="s">
        <v>63</v>
      </c>
      <c r="B16" s="47" t="s">
        <v>64</v>
      </c>
      <c r="C16" s="47" t="s">
        <v>137</v>
      </c>
      <c r="D16" s="47" t="s">
        <v>65</v>
      </c>
      <c r="E16">
        <v>78.5</v>
      </c>
      <c r="H16">
        <v>7.85E-2</v>
      </c>
      <c r="K16">
        <v>428.45964859516448</v>
      </c>
      <c r="M16" s="48">
        <v>198.5828387</v>
      </c>
      <c r="N16" s="48">
        <v>190.9609064</v>
      </c>
    </row>
    <row r="17" spans="1:14">
      <c r="A17" t="s">
        <v>63</v>
      </c>
      <c r="B17" s="47" t="s">
        <v>64</v>
      </c>
      <c r="C17" s="47" t="s">
        <v>137</v>
      </c>
      <c r="D17" s="47" t="s">
        <v>65</v>
      </c>
      <c r="E17">
        <v>80</v>
      </c>
      <c r="H17">
        <v>0.08</v>
      </c>
      <c r="K17">
        <v>411.32080925906655</v>
      </c>
      <c r="M17" s="48">
        <v>185.70774180000001</v>
      </c>
      <c r="N17" s="48">
        <v>182.11804409999999</v>
      </c>
    </row>
    <row r="18" spans="1:14">
      <c r="A18" t="s">
        <v>63</v>
      </c>
      <c r="B18" s="47" t="s">
        <v>64</v>
      </c>
      <c r="C18" s="47" t="s">
        <v>137</v>
      </c>
      <c r="D18" s="47" t="s">
        <v>65</v>
      </c>
      <c r="E18">
        <v>84</v>
      </c>
      <c r="H18">
        <v>8.4000000000000005E-2</v>
      </c>
      <c r="K18">
        <v>358.9068816242476</v>
      </c>
      <c r="M18" s="48">
        <v>164.8539313</v>
      </c>
      <c r="N18" s="48">
        <v>159.97952190000001</v>
      </c>
    </row>
    <row r="19" spans="1:14">
      <c r="A19" t="s">
        <v>63</v>
      </c>
      <c r="B19" s="47" t="s">
        <v>64</v>
      </c>
      <c r="C19" s="47" t="s">
        <v>137</v>
      </c>
      <c r="D19" s="47" t="s">
        <v>65</v>
      </c>
      <c r="E19">
        <v>87</v>
      </c>
      <c r="H19">
        <v>8.6999999999999994E-2</v>
      </c>
      <c r="K19">
        <v>390.80298458855418</v>
      </c>
      <c r="M19" s="48">
        <v>180.18417740000001</v>
      </c>
      <c r="N19" s="48">
        <v>173.1468237</v>
      </c>
    </row>
    <row r="20" spans="1:14">
      <c r="A20" t="s">
        <v>63</v>
      </c>
      <c r="B20" s="47" t="s">
        <v>64</v>
      </c>
      <c r="C20" s="47" t="s">
        <v>137</v>
      </c>
      <c r="D20" s="47" t="s">
        <v>65</v>
      </c>
      <c r="E20">
        <v>100</v>
      </c>
      <c r="H20">
        <v>0.1</v>
      </c>
      <c r="K20">
        <v>438.37089012449826</v>
      </c>
      <c r="M20" s="48">
        <v>202.5644843</v>
      </c>
      <c r="N20" s="48">
        <v>193.2103621</v>
      </c>
    </row>
    <row r="21" spans="1:14">
      <c r="A21" t="s">
        <v>63</v>
      </c>
      <c r="B21" s="47" t="s">
        <v>64</v>
      </c>
      <c r="C21" s="47" t="s">
        <v>137</v>
      </c>
      <c r="D21" s="47" t="s">
        <v>65</v>
      </c>
      <c r="E21">
        <v>112.6</v>
      </c>
      <c r="H21">
        <v>0.11259999999999999</v>
      </c>
      <c r="K21">
        <v>405.63449091238408</v>
      </c>
      <c r="M21" s="48">
        <v>185.1984621</v>
      </c>
      <c r="N21" s="48">
        <v>180.07170489999999</v>
      </c>
    </row>
    <row r="22" spans="1:14">
      <c r="A22" t="s">
        <v>63</v>
      </c>
      <c r="B22" s="47" t="s">
        <v>64</v>
      </c>
      <c r="C22" s="47" t="s">
        <v>137</v>
      </c>
      <c r="D22" s="47" t="s">
        <v>65</v>
      </c>
      <c r="E22">
        <v>118.3</v>
      </c>
      <c r="H22">
        <v>0.1183</v>
      </c>
      <c r="K22">
        <v>403.80721455133641</v>
      </c>
      <c r="M22" s="48">
        <v>187.64395289999999</v>
      </c>
      <c r="N22" s="48">
        <v>179.00074530000001</v>
      </c>
    </row>
    <row r="23" spans="1:14">
      <c r="A23" t="s">
        <v>63</v>
      </c>
      <c r="B23" s="47" t="s">
        <v>64</v>
      </c>
      <c r="C23" s="47" t="s">
        <v>137</v>
      </c>
      <c r="D23" s="47" t="s">
        <v>65</v>
      </c>
      <c r="E23">
        <v>123.8</v>
      </c>
      <c r="H23">
        <v>0.12379999999999999</v>
      </c>
      <c r="K23">
        <v>446.53218089681326</v>
      </c>
      <c r="M23" s="48">
        <v>203.5624095</v>
      </c>
      <c r="N23" s="48">
        <v>198.99370060000001</v>
      </c>
    </row>
    <row r="24" spans="1:14">
      <c r="A24" t="s">
        <v>63</v>
      </c>
      <c r="B24" s="47" t="s">
        <v>64</v>
      </c>
      <c r="C24" s="47" t="s">
        <v>137</v>
      </c>
      <c r="D24" s="47" t="s">
        <v>65</v>
      </c>
      <c r="E24">
        <v>127.3</v>
      </c>
      <c r="H24">
        <v>0.1273</v>
      </c>
      <c r="K24">
        <v>479.80829878723301</v>
      </c>
      <c r="M24" s="48">
        <v>218.2599304</v>
      </c>
      <c r="N24" s="48">
        <v>212.42860569999999</v>
      </c>
    </row>
    <row r="25" spans="1:14">
      <c r="A25" t="s">
        <v>63</v>
      </c>
      <c r="B25" s="47" t="s">
        <v>64</v>
      </c>
      <c r="C25" s="47" t="s">
        <v>137</v>
      </c>
      <c r="D25" s="47" t="s">
        <v>65</v>
      </c>
      <c r="E25">
        <v>134.30000000000001</v>
      </c>
      <c r="H25">
        <v>0.1343</v>
      </c>
      <c r="K25">
        <v>387.88459619578271</v>
      </c>
      <c r="M25" s="48">
        <v>177.83439720000001</v>
      </c>
      <c r="N25" s="48">
        <v>171.692879</v>
      </c>
    </row>
    <row r="26" spans="1:14">
      <c r="A26" t="s">
        <v>63</v>
      </c>
      <c r="B26" s="47" t="s">
        <v>64</v>
      </c>
      <c r="C26" s="47" t="s">
        <v>137</v>
      </c>
      <c r="D26" s="47" t="s">
        <v>65</v>
      </c>
      <c r="E26">
        <v>147.1</v>
      </c>
      <c r="H26">
        <v>0.14709999999999998</v>
      </c>
      <c r="K26">
        <v>402.15863539893792</v>
      </c>
      <c r="M26" s="48">
        <v>183.6460936</v>
      </c>
      <c r="N26" s="48">
        <v>178.04072009999999</v>
      </c>
    </row>
    <row r="27" spans="1:14">
      <c r="A27" t="s">
        <v>63</v>
      </c>
      <c r="B27" s="47" t="s">
        <v>64</v>
      </c>
      <c r="C27" s="47" t="s">
        <v>137</v>
      </c>
      <c r="D27" s="47" t="s">
        <v>65</v>
      </c>
      <c r="E27">
        <v>150.19999999999999</v>
      </c>
      <c r="H27">
        <v>0.1502</v>
      </c>
      <c r="K27">
        <v>357.73958665200576</v>
      </c>
      <c r="M27" s="48">
        <v>162.04381749999999</v>
      </c>
      <c r="N27" s="48">
        <v>157.65945149999999</v>
      </c>
    </row>
    <row r="28" spans="1:14">
      <c r="A28" t="s">
        <v>63</v>
      </c>
      <c r="B28" s="47" t="s">
        <v>64</v>
      </c>
      <c r="C28" s="47" t="s">
        <v>137</v>
      </c>
      <c r="D28" s="47" t="s">
        <v>65</v>
      </c>
      <c r="E28">
        <v>160.30000000000001</v>
      </c>
      <c r="H28">
        <v>0.1603</v>
      </c>
      <c r="K28">
        <v>430.96162734224788</v>
      </c>
      <c r="M28" s="48">
        <v>203.4328816</v>
      </c>
      <c r="N28" s="48">
        <v>192.46396060000001</v>
      </c>
    </row>
    <row r="29" spans="1:14">
      <c r="A29" t="s">
        <v>63</v>
      </c>
      <c r="B29" s="47" t="s">
        <v>64</v>
      </c>
      <c r="C29" s="47" t="s">
        <v>137</v>
      </c>
      <c r="D29" s="47" t="s">
        <v>65</v>
      </c>
      <c r="E29">
        <v>160.30000000000001</v>
      </c>
      <c r="H29">
        <v>0.1603</v>
      </c>
      <c r="K29">
        <v>422.30161951332502</v>
      </c>
      <c r="M29" s="48">
        <v>195.62411180000001</v>
      </c>
      <c r="N29" s="48">
        <v>186.9276572</v>
      </c>
    </row>
    <row r="30" spans="1:14">
      <c r="A30" t="s">
        <v>63</v>
      </c>
      <c r="B30" s="47" t="s">
        <v>64</v>
      </c>
      <c r="C30" s="47" t="s">
        <v>137</v>
      </c>
      <c r="D30" s="47" t="s">
        <v>65</v>
      </c>
      <c r="E30">
        <v>171</v>
      </c>
      <c r="H30">
        <v>0.17100000000000001</v>
      </c>
      <c r="K30">
        <v>418.82673245799242</v>
      </c>
      <c r="M30" s="48">
        <v>190.34993650000001</v>
      </c>
      <c r="N30" s="48">
        <v>186.71181290000001</v>
      </c>
    </row>
    <row r="31" spans="1:14">
      <c r="A31" t="s">
        <v>63</v>
      </c>
      <c r="B31" s="47" t="s">
        <v>64</v>
      </c>
      <c r="C31" s="47" t="s">
        <v>137</v>
      </c>
      <c r="D31" s="47" t="s">
        <v>65</v>
      </c>
      <c r="E31">
        <v>181.7</v>
      </c>
      <c r="H31">
        <v>0.1817</v>
      </c>
      <c r="K31">
        <v>400.94409474722818</v>
      </c>
      <c r="M31" s="48">
        <v>181.4556791</v>
      </c>
      <c r="N31" s="48">
        <v>178.8029655</v>
      </c>
    </row>
    <row r="32" spans="1:14">
      <c r="A32" t="s">
        <v>63</v>
      </c>
      <c r="B32" s="47" t="s">
        <v>64</v>
      </c>
      <c r="C32" s="47" t="s">
        <v>137</v>
      </c>
      <c r="D32" s="47" t="s">
        <v>65</v>
      </c>
      <c r="E32">
        <v>181.7</v>
      </c>
      <c r="H32">
        <v>0.1817</v>
      </c>
      <c r="K32">
        <v>409.31641334983084</v>
      </c>
      <c r="M32" s="48">
        <v>190.09764469999999</v>
      </c>
      <c r="N32" s="48">
        <v>183.66764689999999</v>
      </c>
    </row>
    <row r="33" spans="1:14">
      <c r="A33" t="s">
        <v>63</v>
      </c>
      <c r="B33" s="47" t="s">
        <v>64</v>
      </c>
      <c r="C33" s="47" t="s">
        <v>137</v>
      </c>
      <c r="D33" s="47" t="s">
        <v>65</v>
      </c>
      <c r="E33">
        <v>183.7</v>
      </c>
      <c r="H33">
        <v>0.1837</v>
      </c>
      <c r="K33">
        <v>379.27260669461066</v>
      </c>
      <c r="M33" s="48">
        <v>172.15629329999999</v>
      </c>
      <c r="N33" s="48">
        <v>166.8475224</v>
      </c>
    </row>
    <row r="34" spans="1:14">
      <c r="A34" t="s">
        <v>63</v>
      </c>
      <c r="B34" s="47" t="s">
        <v>64</v>
      </c>
      <c r="C34" s="47" t="s">
        <v>137</v>
      </c>
      <c r="D34" s="47" t="s">
        <v>65</v>
      </c>
      <c r="E34">
        <v>196.2</v>
      </c>
      <c r="H34">
        <v>0.19619999999999999</v>
      </c>
      <c r="K34">
        <v>475.96835286186035</v>
      </c>
      <c r="M34" s="48">
        <v>220.2611556</v>
      </c>
      <c r="N34" s="48">
        <v>212.8166176</v>
      </c>
    </row>
    <row r="35" spans="1:14">
      <c r="A35" t="s">
        <v>63</v>
      </c>
      <c r="B35" s="47" t="s">
        <v>20</v>
      </c>
      <c r="C35" s="47" t="s">
        <v>71</v>
      </c>
      <c r="D35" s="47" t="s">
        <v>138</v>
      </c>
      <c r="E35">
        <v>2809.96</v>
      </c>
      <c r="H35">
        <v>2.8099600000000002</v>
      </c>
      <c r="K35">
        <v>290.70370787809838</v>
      </c>
      <c r="M35" s="48">
        <v>166.2256983</v>
      </c>
      <c r="N35" s="48">
        <v>163.31668300000001</v>
      </c>
    </row>
    <row r="36" spans="1:14">
      <c r="A36" t="s">
        <v>63</v>
      </c>
      <c r="B36" s="47" t="s">
        <v>20</v>
      </c>
      <c r="C36" s="47" t="s">
        <v>71</v>
      </c>
      <c r="D36" s="47" t="s">
        <v>138</v>
      </c>
      <c r="E36">
        <v>2851.5</v>
      </c>
      <c r="H36">
        <v>2.8515000000000001</v>
      </c>
      <c r="K36">
        <v>302.49872294536669</v>
      </c>
      <c r="M36" s="48">
        <v>171.84384120000001</v>
      </c>
      <c r="N36" s="48">
        <v>169.8401159</v>
      </c>
    </row>
    <row r="37" spans="1:14">
      <c r="A37" t="s">
        <v>63</v>
      </c>
      <c r="B37" s="47" t="s">
        <v>20</v>
      </c>
      <c r="C37" s="47" t="s">
        <v>71</v>
      </c>
      <c r="D37" s="47" t="s">
        <v>138</v>
      </c>
      <c r="E37">
        <v>2861.6</v>
      </c>
      <c r="H37">
        <v>2.8615999999999997</v>
      </c>
      <c r="K37">
        <v>295.27997328554693</v>
      </c>
      <c r="M37" s="48">
        <v>168.29030370000001</v>
      </c>
      <c r="N37" s="48">
        <v>165.46756339999999</v>
      </c>
    </row>
    <row r="38" spans="1:14">
      <c r="A38" t="s">
        <v>63</v>
      </c>
      <c r="B38" s="47" t="s">
        <v>20</v>
      </c>
      <c r="C38" s="47" t="s">
        <v>71</v>
      </c>
      <c r="D38" s="47" t="s">
        <v>138</v>
      </c>
      <c r="E38">
        <v>2901.63</v>
      </c>
      <c r="H38">
        <v>2.9016299999999999</v>
      </c>
      <c r="K38">
        <v>277.48052545245724</v>
      </c>
      <c r="M38" s="48">
        <v>157.7560632</v>
      </c>
      <c r="N38" s="48">
        <v>153.85763510000001</v>
      </c>
    </row>
    <row r="39" spans="1:14">
      <c r="A39" t="s">
        <v>63</v>
      </c>
      <c r="B39" s="47" t="s">
        <v>20</v>
      </c>
      <c r="C39" s="47" t="s">
        <v>71</v>
      </c>
      <c r="D39" s="47" t="s">
        <v>138</v>
      </c>
      <c r="E39">
        <v>2917.37</v>
      </c>
      <c r="H39">
        <v>2.91737</v>
      </c>
      <c r="K39">
        <v>286.53919189628078</v>
      </c>
      <c r="M39" s="48">
        <v>163.41073639999999</v>
      </c>
      <c r="N39" s="48">
        <v>160.04973190000001</v>
      </c>
    </row>
    <row r="40" spans="1:14">
      <c r="A40" t="s">
        <v>63</v>
      </c>
      <c r="B40" s="47" t="s">
        <v>20</v>
      </c>
      <c r="C40" s="47" t="s">
        <v>71</v>
      </c>
      <c r="D40" s="47" t="s">
        <v>138</v>
      </c>
      <c r="E40">
        <v>2926.7</v>
      </c>
      <c r="H40">
        <v>2.9266999999999999</v>
      </c>
      <c r="K40">
        <v>277.59021173107351</v>
      </c>
      <c r="M40" s="48">
        <v>158.6800552</v>
      </c>
      <c r="N40" s="48">
        <v>154.99009889999999</v>
      </c>
    </row>
    <row r="41" spans="1:14">
      <c r="A41" t="s">
        <v>63</v>
      </c>
      <c r="B41" s="47" t="s">
        <v>20</v>
      </c>
      <c r="C41" s="47" t="s">
        <v>71</v>
      </c>
      <c r="D41" s="47" t="s">
        <v>138</v>
      </c>
      <c r="E41">
        <v>2943.64</v>
      </c>
      <c r="H41">
        <v>2.9436399999999998</v>
      </c>
      <c r="K41">
        <v>316.26320499238204</v>
      </c>
      <c r="M41" s="48">
        <v>179.6696512</v>
      </c>
      <c r="N41" s="48">
        <v>177.87667719999999</v>
      </c>
    </row>
    <row r="42" spans="1:14">
      <c r="A42" t="s">
        <v>63</v>
      </c>
      <c r="B42" s="47" t="s">
        <v>20</v>
      </c>
      <c r="C42" s="47" t="s">
        <v>71</v>
      </c>
      <c r="D42" s="47" t="s">
        <v>138</v>
      </c>
      <c r="E42">
        <v>2980.7</v>
      </c>
      <c r="H42">
        <v>2.9806999999999997</v>
      </c>
      <c r="K42">
        <v>266.32337196119812</v>
      </c>
      <c r="M42" s="48">
        <v>151.5643398</v>
      </c>
      <c r="N42" s="48">
        <v>150.0261271</v>
      </c>
    </row>
    <row r="43" spans="1:14">
      <c r="A43" t="s">
        <v>63</v>
      </c>
      <c r="B43" s="47" t="s">
        <v>20</v>
      </c>
      <c r="C43" s="47" t="s">
        <v>71</v>
      </c>
      <c r="D43" s="47" t="s">
        <v>138</v>
      </c>
      <c r="E43">
        <v>3002.19</v>
      </c>
      <c r="H43">
        <v>3.0021900000000001</v>
      </c>
      <c r="K43">
        <v>262.2396552098279</v>
      </c>
      <c r="M43" s="48">
        <v>149.91164140000001</v>
      </c>
      <c r="N43" s="48">
        <v>146.7474947</v>
      </c>
    </row>
    <row r="44" spans="1:14">
      <c r="A44" t="s">
        <v>63</v>
      </c>
      <c r="B44" s="47" t="s">
        <v>20</v>
      </c>
      <c r="C44" s="47" t="s">
        <v>71</v>
      </c>
      <c r="D44" s="47" t="s">
        <v>138</v>
      </c>
      <c r="E44">
        <v>3016.18</v>
      </c>
      <c r="H44">
        <v>3.0161799999999999</v>
      </c>
      <c r="K44">
        <v>272.55463562023596</v>
      </c>
      <c r="M44" s="48">
        <v>154.23472599999999</v>
      </c>
      <c r="N44" s="48">
        <v>152.58210450000001</v>
      </c>
    </row>
    <row r="45" spans="1:14">
      <c r="A45" t="s">
        <v>63</v>
      </c>
      <c r="B45" s="47" t="s">
        <v>20</v>
      </c>
      <c r="C45" s="47" t="s">
        <v>71</v>
      </c>
      <c r="D45" s="47" t="s">
        <v>138</v>
      </c>
      <c r="E45">
        <v>3034.14</v>
      </c>
      <c r="H45">
        <v>3.0341399999999998</v>
      </c>
      <c r="K45">
        <v>269.57224173358782</v>
      </c>
      <c r="M45" s="48">
        <v>153.7750116</v>
      </c>
      <c r="N45" s="48">
        <v>149.5616747</v>
      </c>
    </row>
    <row r="46" spans="1:14">
      <c r="A46" t="s">
        <v>63</v>
      </c>
      <c r="B46" s="47" t="s">
        <v>20</v>
      </c>
      <c r="C46" s="47" t="s">
        <v>71</v>
      </c>
      <c r="D46" s="47" t="s">
        <v>138</v>
      </c>
      <c r="E46">
        <v>3069.14</v>
      </c>
      <c r="H46">
        <v>3.06914</v>
      </c>
      <c r="K46">
        <v>291.4161861607829</v>
      </c>
      <c r="M46" s="48">
        <v>163.96805929999999</v>
      </c>
      <c r="N46" s="48">
        <v>163.18845999999999</v>
      </c>
    </row>
    <row r="47" spans="1:14">
      <c r="A47" t="s">
        <v>63</v>
      </c>
      <c r="B47" s="47" t="s">
        <v>20</v>
      </c>
      <c r="C47" s="47" t="s">
        <v>71</v>
      </c>
      <c r="D47" s="47" t="s">
        <v>138</v>
      </c>
      <c r="E47">
        <v>3087.17</v>
      </c>
      <c r="H47">
        <v>3.08717</v>
      </c>
      <c r="K47">
        <v>261.09352954968995</v>
      </c>
      <c r="M47" s="48">
        <v>147.66146850000001</v>
      </c>
      <c r="N47" s="48">
        <v>144.92879550000001</v>
      </c>
    </row>
    <row r="48" spans="1:14">
      <c r="A48" t="s">
        <v>63</v>
      </c>
      <c r="B48" s="47" t="s">
        <v>20</v>
      </c>
      <c r="C48" s="47" t="s">
        <v>71</v>
      </c>
      <c r="D48" s="47" t="s">
        <v>138</v>
      </c>
      <c r="E48">
        <v>3096.3</v>
      </c>
      <c r="H48">
        <v>3.0963000000000003</v>
      </c>
      <c r="K48">
        <v>282.78483586107239</v>
      </c>
      <c r="M48" s="48">
        <v>160.69561189999999</v>
      </c>
      <c r="N48" s="48">
        <v>159.1279542</v>
      </c>
    </row>
    <row r="49" spans="1:14">
      <c r="A49" t="s">
        <v>63</v>
      </c>
      <c r="B49" s="47" t="s">
        <v>20</v>
      </c>
      <c r="C49" s="47" t="s">
        <v>71</v>
      </c>
      <c r="D49" s="47" t="s">
        <v>138</v>
      </c>
      <c r="E49">
        <v>3106.12</v>
      </c>
      <c r="H49">
        <v>3.1061199999999998</v>
      </c>
      <c r="K49">
        <v>278.7360840640273</v>
      </c>
      <c r="M49" s="48">
        <v>159.04918219999999</v>
      </c>
      <c r="N49" s="48">
        <v>155.50792970000001</v>
      </c>
    </row>
    <row r="50" spans="1:14">
      <c r="A50" t="s">
        <v>63</v>
      </c>
      <c r="B50" s="47" t="s">
        <v>20</v>
      </c>
      <c r="C50" s="47" t="s">
        <v>71</v>
      </c>
      <c r="D50" s="47" t="s">
        <v>138</v>
      </c>
      <c r="E50">
        <v>3130.44</v>
      </c>
      <c r="H50">
        <v>3.1304400000000001</v>
      </c>
      <c r="K50">
        <v>279.67242667923176</v>
      </c>
      <c r="M50" s="48">
        <v>157.31820339999999</v>
      </c>
      <c r="N50" s="48">
        <v>156.73156929999999</v>
      </c>
    </row>
    <row r="51" spans="1:14">
      <c r="A51" t="s">
        <v>63</v>
      </c>
      <c r="B51" s="47" t="s">
        <v>20</v>
      </c>
      <c r="C51" s="47" t="s">
        <v>71</v>
      </c>
      <c r="D51" s="47" t="s">
        <v>138</v>
      </c>
      <c r="E51">
        <v>3160.57</v>
      </c>
      <c r="H51">
        <v>3.1605700000000003</v>
      </c>
      <c r="K51">
        <v>285.16994060803245</v>
      </c>
      <c r="M51" s="48">
        <v>163.76149849999999</v>
      </c>
      <c r="N51" s="48">
        <v>160.38093889999999</v>
      </c>
    </row>
    <row r="52" spans="1:14">
      <c r="A52" t="s">
        <v>63</v>
      </c>
      <c r="B52" s="47" t="s">
        <v>20</v>
      </c>
      <c r="C52" s="47" t="s">
        <v>71</v>
      </c>
      <c r="D52" s="47" t="s">
        <v>138</v>
      </c>
      <c r="E52">
        <v>3181.4</v>
      </c>
      <c r="H52">
        <v>3.1814</v>
      </c>
      <c r="K52">
        <v>266.19954172476264</v>
      </c>
      <c r="M52" s="48">
        <v>150.53789449999999</v>
      </c>
      <c r="N52" s="48">
        <v>149.053969</v>
      </c>
    </row>
    <row r="53" spans="1:14">
      <c r="A53" t="s">
        <v>63</v>
      </c>
      <c r="B53" s="47" t="s">
        <v>20</v>
      </c>
      <c r="C53" s="47" t="s">
        <v>71</v>
      </c>
      <c r="D53" s="47" t="s">
        <v>138</v>
      </c>
      <c r="E53">
        <v>3189.9</v>
      </c>
      <c r="H53">
        <v>3.1899000000000002</v>
      </c>
      <c r="K53">
        <v>282.12751058947345</v>
      </c>
      <c r="M53" s="48">
        <v>162.40972909999999</v>
      </c>
      <c r="N53" s="48">
        <v>159.22604469999999</v>
      </c>
    </row>
    <row r="54" spans="1:14">
      <c r="A54" t="s">
        <v>63</v>
      </c>
      <c r="B54" s="47" t="s">
        <v>20</v>
      </c>
      <c r="C54" s="47" t="s">
        <v>71</v>
      </c>
      <c r="D54" s="47" t="s">
        <v>138</v>
      </c>
      <c r="E54">
        <v>3199.99</v>
      </c>
      <c r="H54">
        <v>3.1999899999999997</v>
      </c>
      <c r="K54">
        <v>279.45271313956715</v>
      </c>
      <c r="M54" s="48">
        <v>158.7901253</v>
      </c>
      <c r="N54" s="48">
        <v>156.40073340000001</v>
      </c>
    </row>
    <row r="55" spans="1:14">
      <c r="A55" t="s">
        <v>63</v>
      </c>
      <c r="B55" s="47" t="s">
        <v>20</v>
      </c>
      <c r="C55" s="47" t="s">
        <v>71</v>
      </c>
      <c r="D55" s="47" t="s">
        <v>138</v>
      </c>
      <c r="E55">
        <v>3209.23</v>
      </c>
      <c r="H55">
        <v>3.2092299999999998</v>
      </c>
      <c r="K55">
        <v>275.42808343745645</v>
      </c>
      <c r="M55" s="48">
        <v>155.3737897</v>
      </c>
      <c r="N55" s="48">
        <v>154.2015337</v>
      </c>
    </row>
    <row r="56" spans="1:14">
      <c r="A56" t="s">
        <v>63</v>
      </c>
      <c r="B56" s="47" t="s">
        <v>20</v>
      </c>
      <c r="C56" s="47" t="s">
        <v>71</v>
      </c>
      <c r="D56" s="47" t="s">
        <v>138</v>
      </c>
      <c r="E56">
        <v>3220.12</v>
      </c>
      <c r="H56">
        <v>3.2201200000000001</v>
      </c>
      <c r="K56">
        <v>273.02033708397289</v>
      </c>
      <c r="M56" s="48">
        <v>155.3489276</v>
      </c>
      <c r="N56" s="48">
        <v>152.90099420000001</v>
      </c>
    </row>
    <row r="57" spans="1:14">
      <c r="A57" t="s">
        <v>63</v>
      </c>
      <c r="B57" s="47" t="s">
        <v>20</v>
      </c>
      <c r="C57" s="47" t="s">
        <v>71</v>
      </c>
      <c r="D57" s="47" t="s">
        <v>138</v>
      </c>
      <c r="E57">
        <v>3243.33</v>
      </c>
      <c r="H57">
        <v>3.2433299999999998</v>
      </c>
      <c r="K57">
        <v>281.36824880430373</v>
      </c>
      <c r="M57" s="48">
        <v>161.9160546</v>
      </c>
      <c r="N57" s="48">
        <v>158.27557469999999</v>
      </c>
    </row>
    <row r="58" spans="1:14">
      <c r="A58" t="s">
        <v>63</v>
      </c>
      <c r="B58" s="47" t="s">
        <v>20</v>
      </c>
      <c r="C58" s="47" t="s">
        <v>71</v>
      </c>
      <c r="D58" s="47" t="s">
        <v>138</v>
      </c>
      <c r="E58">
        <v>3259.75</v>
      </c>
      <c r="H58">
        <v>3.2597499999999999</v>
      </c>
      <c r="K58">
        <v>276.77713713807316</v>
      </c>
      <c r="M58" s="48">
        <v>158.0688414</v>
      </c>
      <c r="N58" s="48">
        <v>154.4049268</v>
      </c>
    </row>
    <row r="59" spans="1:14">
      <c r="A59" t="s">
        <v>63</v>
      </c>
      <c r="B59" s="47" t="s">
        <v>20</v>
      </c>
      <c r="C59" s="47" t="s">
        <v>71</v>
      </c>
      <c r="D59" s="47" t="s">
        <v>138</v>
      </c>
      <c r="E59">
        <v>3267.1</v>
      </c>
      <c r="H59">
        <v>3.2671000000000001</v>
      </c>
      <c r="K59">
        <v>269.50625950901519</v>
      </c>
      <c r="M59" s="48">
        <v>154.46625520000001</v>
      </c>
      <c r="N59" s="48">
        <v>152.36619089999999</v>
      </c>
    </row>
    <row r="60" spans="1:14">
      <c r="A60" t="s">
        <v>63</v>
      </c>
      <c r="B60" s="47" t="s">
        <v>20</v>
      </c>
      <c r="C60" s="47" t="s">
        <v>71</v>
      </c>
      <c r="D60" s="47" t="s">
        <v>138</v>
      </c>
      <c r="E60">
        <v>3275.26</v>
      </c>
      <c r="H60">
        <v>3.2752600000000003</v>
      </c>
      <c r="K60">
        <v>265.28007283523721</v>
      </c>
      <c r="M60" s="48">
        <v>150.31803959999999</v>
      </c>
      <c r="N60" s="48">
        <v>148.95367709999999</v>
      </c>
    </row>
    <row r="61" spans="1:14">
      <c r="A61" t="s">
        <v>63</v>
      </c>
      <c r="B61" s="47" t="s">
        <v>20</v>
      </c>
      <c r="C61" s="47" t="s">
        <v>71</v>
      </c>
      <c r="D61" s="47" t="s">
        <v>138</v>
      </c>
      <c r="E61">
        <v>3286.75</v>
      </c>
      <c r="H61">
        <v>3.2867500000000001</v>
      </c>
      <c r="K61">
        <v>284.3415121554109</v>
      </c>
      <c r="M61" s="48">
        <v>160.6740494</v>
      </c>
      <c r="N61" s="48">
        <v>159.156339</v>
      </c>
    </row>
    <row r="62" spans="1:14">
      <c r="A62" t="s">
        <v>63</v>
      </c>
      <c r="B62" s="47" t="s">
        <v>20</v>
      </c>
      <c r="C62" s="47" t="s">
        <v>98</v>
      </c>
      <c r="D62" s="47" t="s">
        <v>139</v>
      </c>
      <c r="E62">
        <v>13799</v>
      </c>
      <c r="H62">
        <v>13.798999999999999</v>
      </c>
      <c r="K62">
        <v>260.08492177112612</v>
      </c>
      <c r="M62" s="48">
        <v>137.21440770000001</v>
      </c>
      <c r="N62" s="48">
        <v>136.6321111</v>
      </c>
    </row>
    <row r="63" spans="1:14">
      <c r="A63" t="s">
        <v>63</v>
      </c>
      <c r="B63" s="47" t="s">
        <v>20</v>
      </c>
      <c r="C63" s="47" t="s">
        <v>98</v>
      </c>
      <c r="D63" s="47" t="s">
        <v>139</v>
      </c>
      <c r="E63">
        <v>13792</v>
      </c>
      <c r="H63">
        <v>13.792</v>
      </c>
      <c r="K63">
        <v>259.51499790213461</v>
      </c>
      <c r="M63" s="48">
        <v>136.8759603</v>
      </c>
      <c r="N63" s="48">
        <v>135.04093610000001</v>
      </c>
    </row>
    <row r="64" spans="1:14">
      <c r="A64" t="s">
        <v>63</v>
      </c>
      <c r="B64" s="47" t="s">
        <v>20</v>
      </c>
      <c r="C64" s="47" t="s">
        <v>98</v>
      </c>
      <c r="D64" s="47" t="s">
        <v>139</v>
      </c>
      <c r="E64">
        <v>13786</v>
      </c>
      <c r="H64">
        <v>13.786</v>
      </c>
      <c r="K64">
        <v>254.27073016618641</v>
      </c>
      <c r="M64" s="48">
        <v>135.08061309999999</v>
      </c>
      <c r="N64" s="48">
        <v>133.16890599999999</v>
      </c>
    </row>
    <row r="65" spans="1:14">
      <c r="A65" t="s">
        <v>63</v>
      </c>
      <c r="B65" s="47" t="s">
        <v>20</v>
      </c>
      <c r="C65" s="47" t="s">
        <v>98</v>
      </c>
      <c r="D65" s="47" t="s">
        <v>139</v>
      </c>
      <c r="E65">
        <v>13779</v>
      </c>
      <c r="H65">
        <v>13.779</v>
      </c>
      <c r="K65">
        <v>265.32794479551626</v>
      </c>
      <c r="M65" s="48">
        <v>138.28046689999999</v>
      </c>
      <c r="N65" s="48">
        <v>138.4189131</v>
      </c>
    </row>
    <row r="66" spans="1:14">
      <c r="A66" t="s">
        <v>63</v>
      </c>
      <c r="B66" s="47" t="s">
        <v>20</v>
      </c>
      <c r="C66" s="47" t="s">
        <v>98</v>
      </c>
      <c r="D66" s="47" t="s">
        <v>139</v>
      </c>
      <c r="E66">
        <v>13773</v>
      </c>
      <c r="H66">
        <v>13.773</v>
      </c>
      <c r="K66">
        <v>281.5507867162745</v>
      </c>
      <c r="M66" s="48">
        <v>153.40967040000001</v>
      </c>
      <c r="N66" s="48">
        <v>146.30010759999999</v>
      </c>
    </row>
    <row r="67" spans="1:14">
      <c r="A67" t="s">
        <v>63</v>
      </c>
      <c r="B67" s="47" t="s">
        <v>20</v>
      </c>
      <c r="C67" s="47" t="s">
        <v>98</v>
      </c>
      <c r="D67" s="47" t="s">
        <v>139</v>
      </c>
      <c r="E67">
        <v>13766</v>
      </c>
      <c r="H67">
        <v>13.766</v>
      </c>
      <c r="K67">
        <v>281.54690542414863</v>
      </c>
      <c r="M67" s="48">
        <v>148.50282340000001</v>
      </c>
      <c r="N67" s="48">
        <v>146.7832531</v>
      </c>
    </row>
    <row r="68" spans="1:14">
      <c r="A68" t="s">
        <v>63</v>
      </c>
      <c r="B68" s="47" t="s">
        <v>20</v>
      </c>
      <c r="C68" s="47" t="s">
        <v>98</v>
      </c>
      <c r="D68" s="47" t="s">
        <v>139</v>
      </c>
      <c r="E68">
        <v>13760</v>
      </c>
      <c r="H68">
        <v>13.76</v>
      </c>
      <c r="K68">
        <v>264.69789317843237</v>
      </c>
      <c r="M68" s="48">
        <v>143.20255130000001</v>
      </c>
      <c r="N68" s="48">
        <v>137.68216649999999</v>
      </c>
    </row>
    <row r="69" spans="1:14">
      <c r="A69" t="s">
        <v>63</v>
      </c>
      <c r="B69" s="47" t="s">
        <v>20</v>
      </c>
      <c r="C69" s="47" t="s">
        <v>98</v>
      </c>
      <c r="D69" s="47" t="s">
        <v>139</v>
      </c>
      <c r="E69">
        <v>13753</v>
      </c>
      <c r="H69">
        <v>13.753</v>
      </c>
      <c r="K69">
        <v>277.72959513962405</v>
      </c>
      <c r="M69" s="48">
        <v>145.6049223</v>
      </c>
      <c r="N69" s="48">
        <v>145.19376740000001</v>
      </c>
    </row>
    <row r="70" spans="1:14">
      <c r="A70" t="s">
        <v>63</v>
      </c>
      <c r="B70" s="47" t="s">
        <v>20</v>
      </c>
      <c r="C70" s="47" t="s">
        <v>98</v>
      </c>
      <c r="D70" s="47" t="s">
        <v>139</v>
      </c>
      <c r="E70">
        <v>13741</v>
      </c>
      <c r="H70">
        <v>13.741</v>
      </c>
      <c r="K70">
        <v>263.46878018820416</v>
      </c>
      <c r="M70" s="48">
        <v>140.6411118</v>
      </c>
      <c r="N70" s="48">
        <v>135.49928840000001</v>
      </c>
    </row>
    <row r="71" spans="1:14">
      <c r="A71" t="s">
        <v>63</v>
      </c>
      <c r="B71" s="47" t="s">
        <v>20</v>
      </c>
      <c r="C71" s="47" t="s">
        <v>98</v>
      </c>
      <c r="D71" s="47" t="s">
        <v>139</v>
      </c>
      <c r="E71">
        <v>13716</v>
      </c>
      <c r="H71">
        <v>13.715999999999999</v>
      </c>
      <c r="K71">
        <v>263.65646004674215</v>
      </c>
      <c r="M71" s="48">
        <v>146.83384889999999</v>
      </c>
      <c r="N71" s="48">
        <v>138.48261479999999</v>
      </c>
    </row>
    <row r="72" spans="1:14">
      <c r="A72" t="s">
        <v>63</v>
      </c>
      <c r="B72" s="47" t="s">
        <v>20</v>
      </c>
      <c r="C72" s="47" t="s">
        <v>98</v>
      </c>
      <c r="D72" s="47" t="s">
        <v>139</v>
      </c>
      <c r="E72">
        <v>13709</v>
      </c>
      <c r="H72">
        <v>13.709</v>
      </c>
      <c r="K72">
        <v>238.59461486275382</v>
      </c>
      <c r="M72" s="48">
        <v>126.6736296</v>
      </c>
      <c r="N72" s="48">
        <v>124.9882559</v>
      </c>
    </row>
    <row r="73" spans="1:14">
      <c r="A73" t="s">
        <v>63</v>
      </c>
      <c r="B73" s="47" t="s">
        <v>20</v>
      </c>
      <c r="C73" s="47" t="s">
        <v>98</v>
      </c>
      <c r="D73" s="47" t="s">
        <v>139</v>
      </c>
      <c r="E73">
        <v>13704</v>
      </c>
      <c r="H73">
        <v>13.704000000000001</v>
      </c>
      <c r="K73">
        <v>242.37749649736008</v>
      </c>
      <c r="M73" s="48">
        <v>129.61199110000001</v>
      </c>
      <c r="N73" s="48">
        <v>126.1384114</v>
      </c>
    </row>
    <row r="74" spans="1:14">
      <c r="A74" t="s">
        <v>63</v>
      </c>
      <c r="B74" s="47" t="s">
        <v>20</v>
      </c>
      <c r="C74" s="47" t="s">
        <v>98</v>
      </c>
      <c r="D74" s="47" t="s">
        <v>139</v>
      </c>
      <c r="E74">
        <v>13693</v>
      </c>
      <c r="H74">
        <v>13.693</v>
      </c>
      <c r="K74">
        <v>265.22050959065507</v>
      </c>
      <c r="M74" s="48">
        <v>143.60380660000001</v>
      </c>
      <c r="N74" s="48">
        <v>138.61769190000001</v>
      </c>
    </row>
    <row r="75" spans="1:14">
      <c r="A75" t="s">
        <v>63</v>
      </c>
      <c r="B75" s="47" t="s">
        <v>20</v>
      </c>
      <c r="C75" s="47" t="s">
        <v>98</v>
      </c>
      <c r="D75" s="47" t="s">
        <v>139</v>
      </c>
      <c r="E75">
        <v>13679</v>
      </c>
      <c r="H75">
        <v>13.679</v>
      </c>
      <c r="K75">
        <v>251.472047874076</v>
      </c>
      <c r="M75" s="48">
        <v>133.96914169999999</v>
      </c>
      <c r="N75" s="48">
        <v>130.3688386</v>
      </c>
    </row>
    <row r="76" spans="1:14">
      <c r="A76" t="s">
        <v>63</v>
      </c>
      <c r="B76" s="47" t="s">
        <v>20</v>
      </c>
      <c r="C76" s="47" t="s">
        <v>98</v>
      </c>
      <c r="D76" s="47" t="s">
        <v>139</v>
      </c>
      <c r="E76">
        <v>13672</v>
      </c>
      <c r="H76">
        <v>13.672000000000001</v>
      </c>
      <c r="K76">
        <v>260.91781383513194</v>
      </c>
      <c r="M76" s="48">
        <v>142.08347989999999</v>
      </c>
      <c r="N76" s="48">
        <v>136.76486080000001</v>
      </c>
    </row>
    <row r="77" spans="1:14">
      <c r="A77" t="s">
        <v>63</v>
      </c>
      <c r="B77" s="47" t="s">
        <v>20</v>
      </c>
      <c r="C77" s="47" t="s">
        <v>98</v>
      </c>
      <c r="D77" s="47" t="s">
        <v>139</v>
      </c>
      <c r="E77">
        <v>13665</v>
      </c>
      <c r="H77">
        <v>13.664999999999999</v>
      </c>
      <c r="K77">
        <v>272.25703420230161</v>
      </c>
      <c r="M77" s="48">
        <v>144.927088</v>
      </c>
      <c r="N77" s="48">
        <v>142.4691325</v>
      </c>
    </row>
    <row r="78" spans="1:14">
      <c r="A78" t="s">
        <v>63</v>
      </c>
      <c r="B78" s="47" t="s">
        <v>20</v>
      </c>
      <c r="C78" s="47" t="s">
        <v>98</v>
      </c>
      <c r="D78" s="47" t="s">
        <v>139</v>
      </c>
      <c r="E78">
        <v>13658</v>
      </c>
      <c r="H78">
        <v>13.657999999999999</v>
      </c>
      <c r="K78">
        <v>274.15825186184929</v>
      </c>
      <c r="M78" s="48">
        <v>143.5525055</v>
      </c>
      <c r="N78" s="48">
        <v>142.06041880000001</v>
      </c>
    </row>
    <row r="79" spans="1:14">
      <c r="A79" t="s">
        <v>63</v>
      </c>
      <c r="B79" s="47" t="s">
        <v>20</v>
      </c>
      <c r="C79" s="47" t="s">
        <v>98</v>
      </c>
      <c r="D79" s="47" t="s">
        <v>139</v>
      </c>
      <c r="E79">
        <v>13651</v>
      </c>
      <c r="H79">
        <v>13.651</v>
      </c>
      <c r="K79">
        <v>274.05598390689545</v>
      </c>
      <c r="M79" s="48">
        <v>145.45162289999999</v>
      </c>
      <c r="N79" s="48">
        <v>140.87452740000001</v>
      </c>
    </row>
    <row r="80" spans="1:14">
      <c r="A80" t="s">
        <v>63</v>
      </c>
      <c r="B80" s="47" t="s">
        <v>20</v>
      </c>
      <c r="C80" s="47" t="s">
        <v>98</v>
      </c>
      <c r="D80" s="47" t="s">
        <v>139</v>
      </c>
      <c r="E80">
        <v>13644</v>
      </c>
      <c r="H80">
        <v>13.644</v>
      </c>
      <c r="K80">
        <v>272.05088299007991</v>
      </c>
      <c r="M80" s="48">
        <v>144.58913899999999</v>
      </c>
      <c r="N80" s="48">
        <v>142.429078</v>
      </c>
    </row>
    <row r="81" spans="1:14">
      <c r="A81" t="s">
        <v>63</v>
      </c>
      <c r="B81" s="47" t="s">
        <v>20</v>
      </c>
      <c r="C81" s="47" t="s">
        <v>98</v>
      </c>
      <c r="D81" s="47" t="s">
        <v>139</v>
      </c>
      <c r="E81">
        <v>13602</v>
      </c>
      <c r="H81">
        <v>13.602</v>
      </c>
      <c r="K81">
        <v>242.16138193477474</v>
      </c>
      <c r="M81" s="48">
        <v>128.6891986</v>
      </c>
      <c r="N81" s="48">
        <v>125.3143661</v>
      </c>
    </row>
    <row r="82" spans="1:14">
      <c r="A82" t="s">
        <v>63</v>
      </c>
      <c r="B82" s="47" t="s">
        <v>20</v>
      </c>
      <c r="C82" s="47" t="s">
        <v>98</v>
      </c>
      <c r="D82" s="47" t="s">
        <v>139</v>
      </c>
      <c r="E82">
        <v>12811</v>
      </c>
      <c r="H82">
        <v>12.811</v>
      </c>
      <c r="K82">
        <v>263.61965522981734</v>
      </c>
      <c r="M82" s="48">
        <v>142.34103630000001</v>
      </c>
      <c r="N82" s="48">
        <v>138.5808998</v>
      </c>
    </row>
    <row r="83" spans="1:14">
      <c r="A83" t="s">
        <v>63</v>
      </c>
      <c r="B83" s="47" t="s">
        <v>20</v>
      </c>
      <c r="C83" s="47" t="s">
        <v>140</v>
      </c>
      <c r="D83" s="47" t="s">
        <v>141</v>
      </c>
      <c r="E83">
        <v>111.3244</v>
      </c>
      <c r="H83">
        <v>0.1113244</v>
      </c>
      <c r="K83">
        <v>289.23608440668153</v>
      </c>
      <c r="M83" s="48">
        <v>164.89312609999999</v>
      </c>
      <c r="N83" s="48">
        <v>163.51327140000001</v>
      </c>
    </row>
    <row r="84" spans="1:14">
      <c r="A84" t="s">
        <v>63</v>
      </c>
      <c r="B84" s="47" t="s">
        <v>20</v>
      </c>
      <c r="C84" s="47" t="s">
        <v>140</v>
      </c>
      <c r="D84" s="47" t="s">
        <v>141</v>
      </c>
      <c r="E84">
        <v>119.056</v>
      </c>
      <c r="H84">
        <v>0.119056</v>
      </c>
      <c r="K84">
        <v>299.08810148897453</v>
      </c>
      <c r="M84" s="48">
        <v>171.87569490000001</v>
      </c>
      <c r="N84" s="48">
        <v>167.5067813</v>
      </c>
    </row>
    <row r="85" spans="1:14">
      <c r="A85" t="s">
        <v>63</v>
      </c>
      <c r="B85" s="47" t="s">
        <v>20</v>
      </c>
      <c r="C85" s="47" t="s">
        <v>140</v>
      </c>
      <c r="D85" s="47" t="s">
        <v>141</v>
      </c>
      <c r="E85">
        <v>123.77460000000001</v>
      </c>
      <c r="H85">
        <v>0.12377460000000001</v>
      </c>
      <c r="K85">
        <v>305.17245355192881</v>
      </c>
      <c r="M85" s="48">
        <v>173.99721740000001</v>
      </c>
      <c r="N85" s="48">
        <v>171.20245919999999</v>
      </c>
    </row>
    <row r="86" spans="1:14">
      <c r="A86" t="s">
        <v>63</v>
      </c>
      <c r="B86" s="47" t="s">
        <v>20</v>
      </c>
      <c r="C86" s="47" t="s">
        <v>140</v>
      </c>
      <c r="D86" s="47" t="s">
        <v>141</v>
      </c>
      <c r="E86">
        <v>127.4849</v>
      </c>
      <c r="H86">
        <v>0.12748489999999998</v>
      </c>
      <c r="K86">
        <v>314.49040474764547</v>
      </c>
      <c r="M86" s="48">
        <v>177.70224010000001</v>
      </c>
      <c r="N86" s="48">
        <v>175.29048</v>
      </c>
    </row>
    <row r="87" spans="1:14">
      <c r="A87" t="s">
        <v>63</v>
      </c>
      <c r="B87" s="47" t="s">
        <v>20</v>
      </c>
      <c r="C87" s="47" t="s">
        <v>140</v>
      </c>
      <c r="D87" s="47" t="s">
        <v>141</v>
      </c>
      <c r="E87">
        <v>131.90799999999999</v>
      </c>
      <c r="H87">
        <v>0.131908</v>
      </c>
      <c r="K87">
        <v>285.13880453387873</v>
      </c>
      <c r="M87" s="48">
        <v>164.19548810000001</v>
      </c>
      <c r="N87" s="48">
        <v>158.8050518</v>
      </c>
    </row>
    <row r="88" spans="1:14">
      <c r="A88" t="s">
        <v>63</v>
      </c>
      <c r="B88" s="47" t="s">
        <v>20</v>
      </c>
      <c r="C88" s="47" t="s">
        <v>140</v>
      </c>
      <c r="D88" s="47" t="s">
        <v>141</v>
      </c>
      <c r="E88">
        <v>133.21520000000001</v>
      </c>
      <c r="H88">
        <v>0.13321520000000001</v>
      </c>
      <c r="K88">
        <v>322.10544326303994</v>
      </c>
      <c r="M88" s="48">
        <v>184.52691849999999</v>
      </c>
      <c r="N88" s="48">
        <v>180.37952709999999</v>
      </c>
    </row>
    <row r="89" spans="1:14">
      <c r="A89" t="s">
        <v>63</v>
      </c>
      <c r="B89" s="47" t="s">
        <v>20</v>
      </c>
      <c r="C89" s="47" t="s">
        <v>140</v>
      </c>
      <c r="D89" s="47" t="s">
        <v>141</v>
      </c>
      <c r="E89">
        <v>135.56819999999999</v>
      </c>
      <c r="H89">
        <v>0.1355682</v>
      </c>
      <c r="K89">
        <v>278.54674302877311</v>
      </c>
      <c r="M89" s="48">
        <v>156.7520763</v>
      </c>
      <c r="N89" s="48">
        <v>156.2143533</v>
      </c>
    </row>
    <row r="90" spans="1:14">
      <c r="A90" t="s">
        <v>63</v>
      </c>
      <c r="B90" s="47" t="s">
        <v>20</v>
      </c>
      <c r="C90" s="47" t="s">
        <v>140</v>
      </c>
      <c r="D90" s="47" t="s">
        <v>141</v>
      </c>
      <c r="E90">
        <v>138.96700000000001</v>
      </c>
      <c r="H90">
        <v>0.13896700000000001</v>
      </c>
      <c r="K90">
        <v>281.87542526556638</v>
      </c>
      <c r="M90" s="48">
        <v>160.01779350000001</v>
      </c>
      <c r="N90" s="48">
        <v>160.5650272</v>
      </c>
    </row>
    <row r="91" spans="1:14">
      <c r="A91" t="s">
        <v>63</v>
      </c>
      <c r="B91" s="47" t="s">
        <v>20</v>
      </c>
      <c r="C91" s="47" t="s">
        <v>140</v>
      </c>
      <c r="D91" s="47" t="s">
        <v>141</v>
      </c>
      <c r="E91">
        <v>146.69470000000001</v>
      </c>
      <c r="H91">
        <v>0.14669470000000001</v>
      </c>
      <c r="K91">
        <v>275.38550971784315</v>
      </c>
      <c r="M91" s="48">
        <v>156.22303299999999</v>
      </c>
      <c r="N91" s="48">
        <v>153.62261950000001</v>
      </c>
    </row>
    <row r="92" spans="1:14">
      <c r="A92" t="s">
        <v>63</v>
      </c>
      <c r="B92" s="47" t="s">
        <v>20</v>
      </c>
      <c r="C92" s="47" t="s">
        <v>140</v>
      </c>
      <c r="D92" s="47" t="s">
        <v>141</v>
      </c>
      <c r="E92">
        <v>150.0377</v>
      </c>
      <c r="H92">
        <v>0.1500377</v>
      </c>
      <c r="K92">
        <v>282.30574904453522</v>
      </c>
      <c r="M92" s="48">
        <v>160.82898209999999</v>
      </c>
      <c r="N92" s="48">
        <v>158.3774526</v>
      </c>
    </row>
    <row r="93" spans="1:14">
      <c r="A93" t="s">
        <v>63</v>
      </c>
      <c r="B93" s="47" t="s">
        <v>20</v>
      </c>
      <c r="C93" s="47" t="s">
        <v>140</v>
      </c>
      <c r="D93" s="47" t="s">
        <v>141</v>
      </c>
      <c r="E93">
        <v>169.76159999999999</v>
      </c>
      <c r="H93">
        <v>0.16976159999999998</v>
      </c>
      <c r="K93">
        <v>278.84253901837872</v>
      </c>
      <c r="M93" s="48">
        <v>159.22508930000001</v>
      </c>
      <c r="N93" s="48">
        <v>156.4395748</v>
      </c>
    </row>
    <row r="94" spans="1:14">
      <c r="A94" t="s">
        <v>63</v>
      </c>
      <c r="B94" s="47" t="s">
        <v>20</v>
      </c>
      <c r="C94" s="47" t="s">
        <v>140</v>
      </c>
      <c r="D94" s="47" t="s">
        <v>141</v>
      </c>
      <c r="E94">
        <v>179.93530000000001</v>
      </c>
      <c r="H94">
        <v>0.17993530000000002</v>
      </c>
      <c r="K94">
        <v>269.45624312619611</v>
      </c>
      <c r="M94" s="48">
        <v>154.6653532</v>
      </c>
      <c r="N94" s="48">
        <v>150.14246439999999</v>
      </c>
    </row>
    <row r="95" spans="1:14">
      <c r="A95" t="s">
        <v>63</v>
      </c>
      <c r="B95" s="47" t="s">
        <v>20</v>
      </c>
      <c r="C95" s="47" t="s">
        <v>140</v>
      </c>
      <c r="D95" s="47" t="s">
        <v>141</v>
      </c>
      <c r="E95">
        <v>184.3723</v>
      </c>
      <c r="H95">
        <v>0.18437229999999999</v>
      </c>
      <c r="K95">
        <v>256.81261114179313</v>
      </c>
      <c r="M95" s="48">
        <v>145.80986659999999</v>
      </c>
      <c r="N95" s="48">
        <v>142.57395740000001</v>
      </c>
    </row>
    <row r="96" spans="1:14">
      <c r="A96" t="s">
        <v>63</v>
      </c>
      <c r="B96" s="47" t="s">
        <v>20</v>
      </c>
      <c r="C96" s="47" t="s">
        <v>140</v>
      </c>
      <c r="D96" s="47" t="s">
        <v>141</v>
      </c>
      <c r="E96">
        <v>190.00899999999999</v>
      </c>
      <c r="H96">
        <v>0.19000899999999998</v>
      </c>
      <c r="K96">
        <v>286.13453188657422</v>
      </c>
      <c r="M96" s="48">
        <v>161.28394059999999</v>
      </c>
      <c r="N96" s="48">
        <v>161.15136580000001</v>
      </c>
    </row>
    <row r="97" spans="1:14">
      <c r="A97" t="s">
        <v>63</v>
      </c>
      <c r="B97" s="47" t="s">
        <v>20</v>
      </c>
      <c r="C97" s="47" t="s">
        <v>140</v>
      </c>
      <c r="D97" s="47" t="s">
        <v>141</v>
      </c>
      <c r="E97">
        <v>191.67660000000001</v>
      </c>
      <c r="H97">
        <v>0.1916766</v>
      </c>
      <c r="K97">
        <v>297.85965413298618</v>
      </c>
      <c r="M97" s="48">
        <v>170.06800340000001</v>
      </c>
      <c r="N97" s="48">
        <v>167.19776049999999</v>
      </c>
    </row>
    <row r="98" spans="1:14">
      <c r="A98" t="s">
        <v>63</v>
      </c>
      <c r="B98" s="47" t="s">
        <v>20</v>
      </c>
      <c r="C98" s="47" t="s">
        <v>140</v>
      </c>
      <c r="D98" s="47" t="s">
        <v>141</v>
      </c>
      <c r="E98">
        <v>198.0692</v>
      </c>
      <c r="H98">
        <v>0.1980692</v>
      </c>
      <c r="K98">
        <v>294.67717556061638</v>
      </c>
      <c r="M98" s="48">
        <v>169.05998690000001</v>
      </c>
      <c r="N98" s="48">
        <v>164.05939169999999</v>
      </c>
    </row>
    <row r="99" spans="1:14">
      <c r="A99" t="s">
        <v>63</v>
      </c>
      <c r="B99" s="47" t="s">
        <v>20</v>
      </c>
      <c r="C99" s="47" t="s">
        <v>140</v>
      </c>
      <c r="D99" s="47" t="s">
        <v>141</v>
      </c>
      <c r="E99">
        <v>211.56559999999999</v>
      </c>
      <c r="H99">
        <v>0.21156559999999999</v>
      </c>
      <c r="K99">
        <v>299.26829688642499</v>
      </c>
      <c r="M99" s="48">
        <v>171.46869620000001</v>
      </c>
      <c r="N99" s="48">
        <v>167.10590719999999</v>
      </c>
    </row>
    <row r="100" spans="1:14">
      <c r="A100" t="s">
        <v>63</v>
      </c>
      <c r="B100" s="47" t="s">
        <v>20</v>
      </c>
      <c r="C100" s="47" t="s">
        <v>140</v>
      </c>
      <c r="D100" s="47" t="s">
        <v>141</v>
      </c>
      <c r="E100">
        <v>220.4359</v>
      </c>
      <c r="H100">
        <v>0.22043589999999999</v>
      </c>
      <c r="K100">
        <v>275.81318053601194</v>
      </c>
      <c r="M100" s="48">
        <v>157.70824469999999</v>
      </c>
      <c r="N100" s="48">
        <v>156.94755269999999</v>
      </c>
    </row>
    <row r="101" spans="1:14">
      <c r="A101" t="s">
        <v>63</v>
      </c>
      <c r="B101" s="47" t="s">
        <v>20</v>
      </c>
      <c r="C101" s="47" t="s">
        <v>140</v>
      </c>
      <c r="D101" s="47" t="s">
        <v>141</v>
      </c>
      <c r="E101">
        <v>223.65770000000001</v>
      </c>
      <c r="H101">
        <v>0.22365770000000001</v>
      </c>
      <c r="K101">
        <v>289.93127160107781</v>
      </c>
      <c r="M101" s="48">
        <v>166.09893120000001</v>
      </c>
      <c r="N101" s="48">
        <v>162.5177266</v>
      </c>
    </row>
    <row r="102" spans="1:14">
      <c r="A102" t="s">
        <v>63</v>
      </c>
      <c r="B102" s="47" t="s">
        <v>20</v>
      </c>
      <c r="C102" s="47" t="s">
        <v>140</v>
      </c>
      <c r="D102" s="47" t="s">
        <v>141</v>
      </c>
      <c r="E102">
        <v>227.09819999999999</v>
      </c>
      <c r="H102">
        <v>0.2270982</v>
      </c>
      <c r="K102">
        <v>285.31546184242916</v>
      </c>
      <c r="M102" s="48">
        <v>163.13130319999999</v>
      </c>
      <c r="N102" s="48">
        <v>160.35399330000001</v>
      </c>
    </row>
    <row r="103" spans="1:14">
      <c r="A103" t="s">
        <v>63</v>
      </c>
      <c r="B103" s="47" t="s">
        <v>20</v>
      </c>
      <c r="C103" s="47" t="s">
        <v>140</v>
      </c>
      <c r="D103" s="47" t="s">
        <v>141</v>
      </c>
      <c r="E103">
        <v>235.7628</v>
      </c>
      <c r="H103">
        <v>0.23576279999999999</v>
      </c>
      <c r="K103">
        <v>310.1078635520289</v>
      </c>
      <c r="M103" s="48">
        <v>175.06793049999999</v>
      </c>
      <c r="N103" s="48">
        <v>173.56453809999999</v>
      </c>
    </row>
    <row r="104" spans="1:14">
      <c r="A104" t="s">
        <v>63</v>
      </c>
      <c r="B104" s="47" t="s">
        <v>20</v>
      </c>
      <c r="C104" s="47" t="s">
        <v>140</v>
      </c>
      <c r="D104" s="47" t="s">
        <v>141</v>
      </c>
      <c r="E104">
        <v>239.4829</v>
      </c>
      <c r="H104">
        <v>0.2394829</v>
      </c>
      <c r="K104">
        <v>295.88188225212508</v>
      </c>
      <c r="M104" s="48">
        <v>169.1487486</v>
      </c>
      <c r="N104" s="48">
        <v>167.06641690000001</v>
      </c>
    </row>
    <row r="105" spans="1:14">
      <c r="A105" t="s">
        <v>63</v>
      </c>
      <c r="B105" s="47" t="s">
        <v>20</v>
      </c>
      <c r="C105" s="47" t="s">
        <v>140</v>
      </c>
      <c r="D105" s="47" t="s">
        <v>141</v>
      </c>
      <c r="E105">
        <v>247.17939999999999</v>
      </c>
      <c r="H105">
        <v>0.24717939999999999</v>
      </c>
      <c r="K105">
        <v>279.09228682130174</v>
      </c>
      <c r="M105" s="48">
        <v>159.21683150000001</v>
      </c>
      <c r="N105" s="48">
        <v>156.2590979</v>
      </c>
    </row>
    <row r="106" spans="1:14">
      <c r="A106" t="s">
        <v>63</v>
      </c>
      <c r="B106" s="47" t="s">
        <v>20</v>
      </c>
      <c r="C106" s="47" t="s">
        <v>140</v>
      </c>
      <c r="D106" s="47" t="s">
        <v>141</v>
      </c>
      <c r="E106">
        <v>250.06549999999999</v>
      </c>
      <c r="H106">
        <v>0.2500655</v>
      </c>
      <c r="K106">
        <v>268.76198609705415</v>
      </c>
      <c r="M106" s="48">
        <v>152.30126390000001</v>
      </c>
      <c r="N106" s="48">
        <v>150.17066399999999</v>
      </c>
    </row>
    <row r="107" spans="1:14">
      <c r="A107" t="s">
        <v>63</v>
      </c>
      <c r="B107" s="47" t="s">
        <v>20</v>
      </c>
      <c r="C107" s="47" t="s">
        <v>140</v>
      </c>
      <c r="D107" s="47" t="s">
        <v>141</v>
      </c>
      <c r="E107">
        <v>257.84230000000002</v>
      </c>
      <c r="H107">
        <v>0.25784230000000002</v>
      </c>
      <c r="K107">
        <v>276.08001114675312</v>
      </c>
      <c r="M107" s="48">
        <v>156.7223497</v>
      </c>
      <c r="N107" s="48">
        <v>154.85058989999999</v>
      </c>
    </row>
    <row r="108" spans="1:14">
      <c r="A108" t="s">
        <v>63</v>
      </c>
      <c r="B108" s="47" t="s">
        <v>20</v>
      </c>
      <c r="C108" s="47" t="s">
        <v>140</v>
      </c>
      <c r="D108" s="47" t="s">
        <v>141</v>
      </c>
      <c r="E108">
        <v>2599.4989</v>
      </c>
      <c r="H108">
        <v>2.5994988999999999</v>
      </c>
      <c r="K108">
        <v>287.11016505937312</v>
      </c>
      <c r="M108" s="48">
        <v>160.4817472</v>
      </c>
      <c r="N108" s="48">
        <v>158.9896923</v>
      </c>
    </row>
    <row r="109" spans="1:14">
      <c r="A109" t="s">
        <v>63</v>
      </c>
      <c r="B109" s="47" t="s">
        <v>20</v>
      </c>
      <c r="C109" s="47" t="s">
        <v>140</v>
      </c>
      <c r="D109" s="47" t="s">
        <v>141</v>
      </c>
      <c r="E109">
        <v>2607.5435000000002</v>
      </c>
      <c r="H109">
        <v>2.6075435000000002</v>
      </c>
      <c r="K109">
        <v>269.39161676796584</v>
      </c>
      <c r="M109" s="48">
        <v>154.4114974</v>
      </c>
      <c r="N109" s="48">
        <v>152.2016467</v>
      </c>
    </row>
    <row r="110" spans="1:14">
      <c r="A110" t="s">
        <v>63</v>
      </c>
      <c r="B110" s="47" t="s">
        <v>20</v>
      </c>
      <c r="C110" s="47" t="s">
        <v>140</v>
      </c>
      <c r="D110" s="47" t="s">
        <v>141</v>
      </c>
      <c r="E110">
        <v>2617.3150000000001</v>
      </c>
      <c r="H110">
        <v>2.6173150000000001</v>
      </c>
      <c r="K110">
        <v>278.18051410965768</v>
      </c>
      <c r="M110" s="48">
        <v>158.4912223</v>
      </c>
      <c r="N110" s="48">
        <v>157.30578990000001</v>
      </c>
    </row>
    <row r="111" spans="1:14">
      <c r="A111" t="s">
        <v>63</v>
      </c>
      <c r="B111" s="47" t="s">
        <v>20</v>
      </c>
      <c r="C111" s="47" t="s">
        <v>140</v>
      </c>
      <c r="D111" s="47" t="s">
        <v>141</v>
      </c>
      <c r="E111">
        <v>2627.0219999999999</v>
      </c>
      <c r="H111">
        <v>2.6270219999999997</v>
      </c>
      <c r="K111">
        <v>267.55331411768015</v>
      </c>
      <c r="M111" s="48">
        <v>151.98724920000001</v>
      </c>
      <c r="N111" s="48">
        <v>151.42189690000001</v>
      </c>
    </row>
    <row r="112" spans="1:14">
      <c r="A112" t="s">
        <v>63</v>
      </c>
      <c r="B112" s="47" t="s">
        <v>20</v>
      </c>
      <c r="C112" s="47" t="s">
        <v>140</v>
      </c>
      <c r="D112" s="47" t="s">
        <v>141</v>
      </c>
      <c r="E112">
        <v>2633.6149999999998</v>
      </c>
      <c r="H112">
        <v>2.6336149999999998</v>
      </c>
      <c r="K112">
        <v>271.99574448634019</v>
      </c>
      <c r="M112" s="48">
        <v>154.28675960000001</v>
      </c>
      <c r="N112" s="48">
        <v>152.900609</v>
      </c>
    </row>
    <row r="113" spans="1:14">
      <c r="A113" t="s">
        <v>63</v>
      </c>
      <c r="B113" s="47" t="s">
        <v>20</v>
      </c>
      <c r="C113" s="47" t="s">
        <v>140</v>
      </c>
      <c r="D113" s="47" t="s">
        <v>141</v>
      </c>
      <c r="E113">
        <v>2642.2862</v>
      </c>
      <c r="H113">
        <v>2.6422862</v>
      </c>
      <c r="K113">
        <v>256.11778729915545</v>
      </c>
      <c r="M113" s="48">
        <v>144.89322050000001</v>
      </c>
      <c r="N113" s="48">
        <v>142.45649850000001</v>
      </c>
    </row>
    <row r="114" spans="1:14">
      <c r="A114" t="s">
        <v>63</v>
      </c>
      <c r="B114" s="47" t="s">
        <v>20</v>
      </c>
      <c r="C114" s="47" t="s">
        <v>140</v>
      </c>
      <c r="D114" s="47" t="s">
        <v>141</v>
      </c>
      <c r="E114">
        <v>2650.6129000000001</v>
      </c>
      <c r="H114">
        <v>2.6506129</v>
      </c>
      <c r="K114">
        <v>294.55509406697479</v>
      </c>
      <c r="M114" s="48">
        <v>166.98283190000001</v>
      </c>
      <c r="N114" s="48">
        <v>163.45405679999999</v>
      </c>
    </row>
    <row r="115" spans="1:14">
      <c r="A115" t="s">
        <v>63</v>
      </c>
      <c r="B115" s="47" t="s">
        <v>20</v>
      </c>
      <c r="C115" s="47" t="s">
        <v>140</v>
      </c>
      <c r="D115" s="47" t="s">
        <v>141</v>
      </c>
      <c r="E115">
        <v>2656.8544999999999</v>
      </c>
      <c r="H115">
        <v>2.6568545000000001</v>
      </c>
      <c r="K115">
        <v>285.49850179463579</v>
      </c>
      <c r="M115" s="48">
        <v>162.14954</v>
      </c>
      <c r="N115" s="48">
        <v>160.24545939999999</v>
      </c>
    </row>
    <row r="116" spans="1:14">
      <c r="A116" t="s">
        <v>63</v>
      </c>
      <c r="B116" s="47" t="s">
        <v>20</v>
      </c>
      <c r="C116" s="47" t="s">
        <v>140</v>
      </c>
      <c r="D116" s="47" t="s">
        <v>141</v>
      </c>
      <c r="E116">
        <v>2666.2195999999999</v>
      </c>
      <c r="H116">
        <v>2.6662195999999998</v>
      </c>
      <c r="K116">
        <v>272.65742533974924</v>
      </c>
      <c r="M116" s="48">
        <v>154.51751519999999</v>
      </c>
      <c r="N116" s="48">
        <v>154.43965439999999</v>
      </c>
    </row>
    <row r="117" spans="1:14">
      <c r="A117" t="s">
        <v>63</v>
      </c>
      <c r="B117" s="47" t="s">
        <v>20</v>
      </c>
      <c r="C117" s="47" t="s">
        <v>140</v>
      </c>
      <c r="D117" s="47" t="s">
        <v>141</v>
      </c>
      <c r="E117">
        <v>2675.1752999999999</v>
      </c>
      <c r="H117">
        <v>2.6751752999999998</v>
      </c>
      <c r="K117">
        <v>264.05103904523622</v>
      </c>
      <c r="M117" s="48">
        <v>150.66273039999999</v>
      </c>
      <c r="N117" s="48">
        <v>146.50494309999999</v>
      </c>
    </row>
    <row r="118" spans="1:14">
      <c r="A118" t="s">
        <v>63</v>
      </c>
      <c r="B118" s="47" t="s">
        <v>20</v>
      </c>
      <c r="C118" s="47" t="s">
        <v>140</v>
      </c>
      <c r="D118" s="47" t="s">
        <v>141</v>
      </c>
      <c r="E118">
        <v>2682.1174999999998</v>
      </c>
      <c r="H118">
        <v>2.6821174999999999</v>
      </c>
      <c r="K118">
        <v>271.25876975546157</v>
      </c>
      <c r="M118" s="48">
        <v>152.82120850000001</v>
      </c>
      <c r="N118" s="48">
        <v>151.83583780000001</v>
      </c>
    </row>
    <row r="119" spans="1:14">
      <c r="A119" t="s">
        <v>63</v>
      </c>
      <c r="B119" s="47" t="s">
        <v>20</v>
      </c>
      <c r="C119" s="47" t="s">
        <v>140</v>
      </c>
      <c r="D119" s="47" t="s">
        <v>141</v>
      </c>
      <c r="E119">
        <v>2688.2203</v>
      </c>
      <c r="H119">
        <v>2.6882202999999998</v>
      </c>
      <c r="K119">
        <v>304.97521797323395</v>
      </c>
      <c r="M119" s="48">
        <v>172.0016147</v>
      </c>
      <c r="N119" s="48">
        <v>171.91432449999999</v>
      </c>
    </row>
    <row r="120" spans="1:14">
      <c r="A120" t="s">
        <v>63</v>
      </c>
      <c r="B120" s="47" t="s">
        <v>20</v>
      </c>
      <c r="C120" s="47" t="s">
        <v>140</v>
      </c>
      <c r="D120" s="47" t="s">
        <v>141</v>
      </c>
      <c r="E120">
        <v>2693.4895000000001</v>
      </c>
      <c r="H120">
        <v>2.6934895000000001</v>
      </c>
      <c r="K120">
        <v>310.87525626518925</v>
      </c>
      <c r="M120" s="48">
        <v>175.28564800000001</v>
      </c>
      <c r="N120" s="48">
        <v>173.5337011</v>
      </c>
    </row>
    <row r="121" spans="1:14">
      <c r="A121" t="s">
        <v>63</v>
      </c>
      <c r="B121" s="47" t="s">
        <v>20</v>
      </c>
      <c r="C121" s="47" t="s">
        <v>140</v>
      </c>
      <c r="D121" s="47" t="s">
        <v>141</v>
      </c>
      <c r="E121">
        <v>2698.7606000000001</v>
      </c>
      <c r="H121">
        <v>2.6987606</v>
      </c>
      <c r="K121">
        <v>304.88643247278787</v>
      </c>
      <c r="M121" s="48">
        <v>174.38052909999999</v>
      </c>
      <c r="N121" s="48">
        <v>170.47591030000001</v>
      </c>
    </row>
    <row r="122" spans="1:14">
      <c r="A122" t="s">
        <v>63</v>
      </c>
      <c r="B122" s="47" t="s">
        <v>20</v>
      </c>
      <c r="C122" s="47" t="s">
        <v>140</v>
      </c>
      <c r="D122" s="47" t="s">
        <v>141</v>
      </c>
      <c r="E122">
        <v>2704.8652000000002</v>
      </c>
      <c r="H122">
        <v>2.7048652</v>
      </c>
      <c r="K122">
        <v>288.35066652972614</v>
      </c>
      <c r="M122" s="48">
        <v>164.37733549999999</v>
      </c>
      <c r="N122" s="48">
        <v>162.9407521</v>
      </c>
    </row>
    <row r="123" spans="1:14">
      <c r="A123" t="s">
        <v>63</v>
      </c>
      <c r="B123" s="47" t="s">
        <v>20</v>
      </c>
      <c r="C123" s="47" t="s">
        <v>140</v>
      </c>
      <c r="D123" s="47" t="s">
        <v>141</v>
      </c>
      <c r="E123">
        <v>2709.0309000000002</v>
      </c>
      <c r="H123">
        <v>2.7090309000000001</v>
      </c>
      <c r="K123">
        <v>255.75232030964224</v>
      </c>
      <c r="M123" s="48">
        <v>144.8517568</v>
      </c>
      <c r="N123" s="48">
        <v>142.82436659999999</v>
      </c>
    </row>
    <row r="124" spans="1:14">
      <c r="A124" t="s">
        <v>63</v>
      </c>
      <c r="B124" s="47" t="s">
        <v>20</v>
      </c>
      <c r="C124" s="47" t="s">
        <v>140</v>
      </c>
      <c r="D124" s="47" t="s">
        <v>141</v>
      </c>
      <c r="E124">
        <v>2714.3040000000001</v>
      </c>
      <c r="H124">
        <v>2.7143040000000003</v>
      </c>
      <c r="K124">
        <v>273.73695204806847</v>
      </c>
      <c r="M124" s="48">
        <v>156.39295200000001</v>
      </c>
      <c r="N124" s="48">
        <v>153.0541398</v>
      </c>
    </row>
    <row r="125" spans="1:14">
      <c r="A125" t="s">
        <v>63</v>
      </c>
      <c r="B125" s="47" t="s">
        <v>20</v>
      </c>
      <c r="C125" s="47" t="s">
        <v>140</v>
      </c>
      <c r="D125" s="47" t="s">
        <v>141</v>
      </c>
      <c r="E125">
        <v>2741.855</v>
      </c>
      <c r="H125">
        <v>2.7418550000000002</v>
      </c>
      <c r="K125">
        <v>292.61426061069346</v>
      </c>
      <c r="M125" s="48">
        <v>167.05103740000001</v>
      </c>
      <c r="N125" s="48">
        <v>164.2442241</v>
      </c>
    </row>
    <row r="126" spans="1:14">
      <c r="A126" t="s">
        <v>63</v>
      </c>
      <c r="B126" s="47" t="s">
        <v>20</v>
      </c>
      <c r="C126" s="47" t="s">
        <v>140</v>
      </c>
      <c r="D126" s="47" t="s">
        <v>141</v>
      </c>
      <c r="E126">
        <v>2752.2627000000002</v>
      </c>
      <c r="H126">
        <v>2.7522627000000002</v>
      </c>
      <c r="K126">
        <v>279.73304721057445</v>
      </c>
      <c r="M126" s="48">
        <v>159.63088429999999</v>
      </c>
      <c r="N126" s="48">
        <v>156.9804197</v>
      </c>
    </row>
    <row r="127" spans="1:14">
      <c r="A127" t="s">
        <v>63</v>
      </c>
      <c r="B127" s="47" t="s">
        <v>20</v>
      </c>
      <c r="C127" s="47" t="s">
        <v>140</v>
      </c>
      <c r="D127" s="47" t="s">
        <v>141</v>
      </c>
      <c r="E127">
        <v>2766.14</v>
      </c>
      <c r="H127">
        <v>2.76614</v>
      </c>
      <c r="K127">
        <v>277.14477041484849</v>
      </c>
      <c r="M127" s="48">
        <v>156.0570262</v>
      </c>
      <c r="N127" s="48">
        <v>154.91667150000001</v>
      </c>
    </row>
    <row r="128" spans="1:14">
      <c r="A128" t="s">
        <v>63</v>
      </c>
      <c r="B128" s="47" t="s">
        <v>20</v>
      </c>
      <c r="C128" s="47" t="s">
        <v>140</v>
      </c>
      <c r="D128" s="47" t="s">
        <v>141</v>
      </c>
      <c r="E128">
        <v>2781.5596</v>
      </c>
      <c r="H128">
        <v>2.7815596</v>
      </c>
      <c r="K128">
        <v>296.34201345391864</v>
      </c>
      <c r="M128" s="48">
        <v>168.3651649</v>
      </c>
      <c r="N128" s="48">
        <v>167.12595210000001</v>
      </c>
    </row>
    <row r="129" spans="1:14">
      <c r="A129" t="s">
        <v>63</v>
      </c>
      <c r="B129" s="47" t="s">
        <v>20</v>
      </c>
      <c r="C129" s="47" t="s">
        <v>140</v>
      </c>
      <c r="D129" s="47" t="s">
        <v>141</v>
      </c>
      <c r="E129">
        <v>2789.6059</v>
      </c>
      <c r="H129">
        <v>2.7896059000000002</v>
      </c>
      <c r="K129">
        <v>275.38173066311629</v>
      </c>
      <c r="M129" s="48">
        <v>157.37477329999999</v>
      </c>
      <c r="N129" s="48">
        <v>154.12552299999999</v>
      </c>
    </row>
    <row r="130" spans="1:14">
      <c r="A130" t="s">
        <v>63</v>
      </c>
      <c r="B130" s="47" t="s">
        <v>142</v>
      </c>
      <c r="C130" s="47" t="s">
        <v>143</v>
      </c>
      <c r="D130" s="47" t="s">
        <v>144</v>
      </c>
      <c r="E130">
        <v>38134.640200000002</v>
      </c>
      <c r="H130">
        <v>38.1346402</v>
      </c>
      <c r="K130">
        <v>2035.4220144910259</v>
      </c>
      <c r="M130" s="48">
        <v>1343.2201970000001</v>
      </c>
      <c r="N130" s="48">
        <v>901.57797770000002</v>
      </c>
    </row>
    <row r="131" spans="1:14">
      <c r="A131" t="s">
        <v>63</v>
      </c>
      <c r="B131" s="47" t="s">
        <v>142</v>
      </c>
      <c r="C131" s="47" t="s">
        <v>143</v>
      </c>
      <c r="D131" s="47" t="s">
        <v>144</v>
      </c>
      <c r="E131">
        <v>38183.638899999998</v>
      </c>
      <c r="H131">
        <v>38.183638899999998</v>
      </c>
      <c r="K131">
        <v>3032.1756817215273</v>
      </c>
      <c r="M131" s="48">
        <v>3139.153225</v>
      </c>
      <c r="N131" s="48">
        <v>1401.9679410000001</v>
      </c>
    </row>
    <row r="132" spans="1:14">
      <c r="A132" t="s">
        <v>63</v>
      </c>
      <c r="B132" s="47" t="s">
        <v>142</v>
      </c>
      <c r="C132" s="47" t="s">
        <v>143</v>
      </c>
      <c r="D132" s="47" t="s">
        <v>144</v>
      </c>
      <c r="E132">
        <v>38425.068800000001</v>
      </c>
      <c r="H132">
        <v>38.425068799999998</v>
      </c>
      <c r="K132">
        <v>2152.5764474222638</v>
      </c>
      <c r="M132" s="48">
        <v>1430.739163</v>
      </c>
      <c r="N132" s="48">
        <v>933.29496070000005</v>
      </c>
    </row>
    <row r="133" spans="1:14">
      <c r="A133" t="s">
        <v>63</v>
      </c>
      <c r="B133" s="47" t="s">
        <v>142</v>
      </c>
      <c r="C133" s="47" t="s">
        <v>143</v>
      </c>
      <c r="D133" s="47" t="s">
        <v>144</v>
      </c>
      <c r="E133">
        <v>38491.188199999997</v>
      </c>
      <c r="H133">
        <v>38.491188199999996</v>
      </c>
      <c r="K133">
        <v>1864.7837851812401</v>
      </c>
      <c r="M133" s="48">
        <v>1205.0253829999999</v>
      </c>
      <c r="N133" s="48">
        <v>807.8089579</v>
      </c>
    </row>
    <row r="134" spans="1:14">
      <c r="A134" t="s">
        <v>63</v>
      </c>
      <c r="B134" s="47" t="s">
        <v>142</v>
      </c>
      <c r="C134" s="47" t="s">
        <v>143</v>
      </c>
      <c r="D134" s="47" t="s">
        <v>144</v>
      </c>
      <c r="E134">
        <v>38621.063099999999</v>
      </c>
      <c r="H134">
        <v>38.621063100000001</v>
      </c>
      <c r="K134">
        <v>3143.6078340328568</v>
      </c>
      <c r="M134" s="48">
        <v>4492.0926799999997</v>
      </c>
      <c r="N134" s="48">
        <v>1551.8210300000001</v>
      </c>
    </row>
    <row r="135" spans="1:14">
      <c r="A135" t="s">
        <v>63</v>
      </c>
      <c r="B135" s="47" t="s">
        <v>142</v>
      </c>
      <c r="C135" s="47" t="s">
        <v>143</v>
      </c>
      <c r="D135" s="47" t="s">
        <v>144</v>
      </c>
      <c r="E135">
        <v>39134.654199999997</v>
      </c>
      <c r="H135">
        <v>39.1346542</v>
      </c>
      <c r="K135">
        <v>2499.4488233379516</v>
      </c>
      <c r="M135" s="48">
        <v>1594.676751</v>
      </c>
      <c r="N135" s="48">
        <v>1012.572452</v>
      </c>
    </row>
    <row r="136" spans="1:14">
      <c r="A136" t="s">
        <v>63</v>
      </c>
      <c r="B136" s="47" t="s">
        <v>142</v>
      </c>
      <c r="C136" s="47" t="s">
        <v>143</v>
      </c>
      <c r="D136" s="47" t="s">
        <v>144</v>
      </c>
      <c r="E136">
        <v>39352.151299999998</v>
      </c>
      <c r="H136">
        <v>39.352151299999996</v>
      </c>
      <c r="K136">
        <v>3687.1345317909932</v>
      </c>
      <c r="M136" s="48">
        <v>9006.7377520000009</v>
      </c>
      <c r="N136" s="48">
        <v>2357.11958</v>
      </c>
    </row>
    <row r="137" spans="1:14">
      <c r="A137" t="s">
        <v>63</v>
      </c>
      <c r="B137" s="47" t="s">
        <v>142</v>
      </c>
      <c r="C137" s="47" t="s">
        <v>143</v>
      </c>
      <c r="D137" s="47" t="s">
        <v>144</v>
      </c>
      <c r="E137">
        <v>39370.682500000003</v>
      </c>
      <c r="H137">
        <v>39.370682500000001</v>
      </c>
      <c r="K137">
        <v>2325.5846903165684</v>
      </c>
      <c r="M137" s="48">
        <v>5123.13339</v>
      </c>
      <c r="N137" s="48">
        <v>1611.505537</v>
      </c>
    </row>
    <row r="138" spans="1:14">
      <c r="A138" t="s">
        <v>63</v>
      </c>
      <c r="B138" s="47" t="s">
        <v>142</v>
      </c>
      <c r="C138" s="47" t="s">
        <v>143</v>
      </c>
      <c r="D138" s="47" t="s">
        <v>144</v>
      </c>
      <c r="E138">
        <v>39382.879399999998</v>
      </c>
      <c r="H138">
        <v>39.3828794</v>
      </c>
      <c r="K138">
        <v>4269.4312784096373</v>
      </c>
      <c r="M138" s="48">
        <v>38965.80702</v>
      </c>
      <c r="N138" s="48">
        <v>39143.585039999998</v>
      </c>
    </row>
    <row r="139" spans="1:14">
      <c r="A139" t="s">
        <v>63</v>
      </c>
      <c r="B139" s="47" t="s">
        <v>142</v>
      </c>
      <c r="C139" s="47" t="s">
        <v>143</v>
      </c>
      <c r="D139" s="47" t="s">
        <v>144</v>
      </c>
      <c r="E139">
        <v>39401.465199999999</v>
      </c>
      <c r="H139">
        <v>39.401465199999997</v>
      </c>
      <c r="K139">
        <v>3305.1139391904312</v>
      </c>
      <c r="M139" s="48">
        <v>5236.0015579999999</v>
      </c>
      <c r="N139" s="48">
        <v>1876.059301</v>
      </c>
    </row>
    <row r="140" spans="1:14">
      <c r="A140" t="s">
        <v>63</v>
      </c>
      <c r="B140" s="47" t="s">
        <v>142</v>
      </c>
      <c r="C140" s="47" t="s">
        <v>143</v>
      </c>
      <c r="D140" s="47" t="s">
        <v>144</v>
      </c>
      <c r="E140">
        <v>39423.2454</v>
      </c>
      <c r="H140">
        <v>39.423245399999999</v>
      </c>
      <c r="K140">
        <v>3030.8424323333675</v>
      </c>
      <c r="M140" s="48">
        <v>7717.5297049999999</v>
      </c>
      <c r="N140" s="48">
        <v>1883.2181</v>
      </c>
    </row>
    <row r="141" spans="1:14">
      <c r="A141" t="s">
        <v>63</v>
      </c>
      <c r="B141" s="47" t="s">
        <v>142</v>
      </c>
      <c r="C141" s="47" t="s">
        <v>143</v>
      </c>
      <c r="D141" s="47" t="s">
        <v>144</v>
      </c>
      <c r="E141">
        <v>39435.152000000002</v>
      </c>
      <c r="H141">
        <v>39.435152000000002</v>
      </c>
      <c r="K141">
        <v>4552.2752433884343</v>
      </c>
      <c r="M141" s="48">
        <v>14595.192639999999</v>
      </c>
      <c r="N141" s="48">
        <v>2722.79882</v>
      </c>
    </row>
    <row r="142" spans="1:14">
      <c r="A142" t="s">
        <v>63</v>
      </c>
      <c r="B142" s="47" t="s">
        <v>142</v>
      </c>
      <c r="C142" s="47" t="s">
        <v>143</v>
      </c>
      <c r="D142" s="47" t="s">
        <v>144</v>
      </c>
      <c r="E142">
        <v>39464.265500000001</v>
      </c>
      <c r="H142">
        <v>39.464265500000003</v>
      </c>
      <c r="K142">
        <v>2838.3412584797857</v>
      </c>
      <c r="M142" s="48">
        <v>2528.7788740000001</v>
      </c>
      <c r="N142" s="48">
        <v>1315.364368</v>
      </c>
    </row>
    <row r="143" spans="1:14">
      <c r="A143" t="s">
        <v>63</v>
      </c>
      <c r="B143" s="47" t="s">
        <v>142</v>
      </c>
      <c r="C143" s="47" t="s">
        <v>143</v>
      </c>
      <c r="D143" s="47" t="s">
        <v>144</v>
      </c>
      <c r="E143">
        <v>39510.342400000001</v>
      </c>
      <c r="H143">
        <v>39.510342399999999</v>
      </c>
      <c r="K143">
        <v>2077.8434879266224</v>
      </c>
      <c r="M143" s="48">
        <v>1452.0402730000001</v>
      </c>
      <c r="N143" s="48">
        <v>921.51476809999997</v>
      </c>
    </row>
    <row r="144" spans="1:14">
      <c r="A144" t="s">
        <v>63</v>
      </c>
      <c r="B144" s="47" t="s">
        <v>142</v>
      </c>
      <c r="C144" s="47" t="s">
        <v>143</v>
      </c>
      <c r="D144" s="47" t="s">
        <v>144</v>
      </c>
      <c r="E144">
        <v>39580.868300000002</v>
      </c>
      <c r="H144">
        <v>39.580868299999999</v>
      </c>
      <c r="K144">
        <v>1185.7264647283414</v>
      </c>
      <c r="M144" s="48">
        <v>639.5375861</v>
      </c>
      <c r="N144" s="48">
        <v>531.77659570000003</v>
      </c>
    </row>
    <row r="145" spans="1:14">
      <c r="A145" t="s">
        <v>63</v>
      </c>
      <c r="B145" s="47" t="s">
        <v>142</v>
      </c>
      <c r="C145" s="47" t="s">
        <v>143</v>
      </c>
      <c r="D145" s="47" t="s">
        <v>144</v>
      </c>
      <c r="E145">
        <v>39651.394200000002</v>
      </c>
      <c r="H145">
        <v>39.651394200000006</v>
      </c>
      <c r="K145">
        <v>1588.061909605583</v>
      </c>
      <c r="M145" s="48">
        <v>1045.9978020000001</v>
      </c>
      <c r="N145" s="48">
        <v>759.74081030000002</v>
      </c>
    </row>
    <row r="146" spans="1:14">
      <c r="A146" t="s">
        <v>63</v>
      </c>
      <c r="B146" s="47" t="s">
        <v>142</v>
      </c>
      <c r="C146" s="47" t="s">
        <v>143</v>
      </c>
      <c r="D146" s="47" t="s">
        <v>144</v>
      </c>
      <c r="E146">
        <v>39705.4349</v>
      </c>
      <c r="H146">
        <v>39.7054349</v>
      </c>
      <c r="K146">
        <v>3178.4921803862544</v>
      </c>
      <c r="M146" s="48">
        <v>3856.4390530000001</v>
      </c>
      <c r="N146" s="48">
        <v>1643.5824359999999</v>
      </c>
    </row>
    <row r="147" spans="1:14">
      <c r="A147" t="s">
        <v>63</v>
      </c>
      <c r="B147" s="47" t="s">
        <v>142</v>
      </c>
      <c r="C147" s="47" t="s">
        <v>143</v>
      </c>
      <c r="D147" s="47" t="s">
        <v>144</v>
      </c>
      <c r="E147">
        <v>39775.899799999999</v>
      </c>
      <c r="H147">
        <v>39.775899799999998</v>
      </c>
      <c r="K147">
        <v>2590.335765843211</v>
      </c>
      <c r="M147" s="48">
        <v>2193.0902430000001</v>
      </c>
      <c r="N147" s="48">
        <v>1253.781755</v>
      </c>
    </row>
    <row r="148" spans="1:14">
      <c r="A148" t="s">
        <v>63</v>
      </c>
      <c r="B148" s="47" t="s">
        <v>142</v>
      </c>
      <c r="C148" s="47" t="s">
        <v>143</v>
      </c>
      <c r="D148" s="47" t="s">
        <v>144</v>
      </c>
      <c r="E148">
        <v>39974.198100000001</v>
      </c>
      <c r="H148">
        <v>39.974198100000002</v>
      </c>
      <c r="K148">
        <v>2325.1364020176866</v>
      </c>
      <c r="M148" s="48">
        <v>1873.7704229999999</v>
      </c>
      <c r="N148" s="48">
        <v>1121.063343</v>
      </c>
    </row>
    <row r="149" spans="1:14">
      <c r="A149" t="s">
        <v>63</v>
      </c>
      <c r="B149" s="47" t="s">
        <v>142</v>
      </c>
      <c r="C149" s="47" t="s">
        <v>143</v>
      </c>
      <c r="D149" s="47" t="s">
        <v>144</v>
      </c>
      <c r="E149">
        <v>40269.898699999998</v>
      </c>
      <c r="H149">
        <v>40.269898699999999</v>
      </c>
      <c r="K149">
        <v>3426.2713098447266</v>
      </c>
      <c r="M149" s="48">
        <v>3992.455766</v>
      </c>
      <c r="N149" s="48">
        <v>1691.027814</v>
      </c>
    </row>
    <row r="150" spans="1:14">
      <c r="A150" t="s">
        <v>63</v>
      </c>
      <c r="B150" s="47" t="s">
        <v>142</v>
      </c>
      <c r="C150" s="47" t="s">
        <v>143</v>
      </c>
      <c r="D150" s="47" t="s">
        <v>144</v>
      </c>
      <c r="E150">
        <v>40805.8465</v>
      </c>
      <c r="H150">
        <v>40.805846500000001</v>
      </c>
      <c r="K150">
        <v>2010.1132842321674</v>
      </c>
      <c r="M150" s="48">
        <v>1152.6409000000001</v>
      </c>
      <c r="N150" s="48">
        <v>825.43095659999994</v>
      </c>
    </row>
    <row r="151" spans="1:14">
      <c r="A151" t="s">
        <v>63</v>
      </c>
      <c r="B151" s="47" t="s">
        <v>142</v>
      </c>
      <c r="C151" s="47" t="s">
        <v>143</v>
      </c>
      <c r="D151" s="47" t="s">
        <v>144</v>
      </c>
      <c r="E151">
        <v>41336.795100000003</v>
      </c>
      <c r="H151">
        <v>41.336795100000003</v>
      </c>
      <c r="K151">
        <v>1128.6948409530403</v>
      </c>
      <c r="M151" s="48">
        <v>911.28871370000002</v>
      </c>
      <c r="N151" s="48">
        <v>723.31796999999995</v>
      </c>
    </row>
    <row r="152" spans="1:14">
      <c r="A152" t="s">
        <v>63</v>
      </c>
      <c r="B152" s="47" t="s">
        <v>72</v>
      </c>
      <c r="C152" s="47" t="s">
        <v>145</v>
      </c>
      <c r="D152" s="47" t="s">
        <v>73</v>
      </c>
      <c r="E152">
        <v>4008.8701000000001</v>
      </c>
      <c r="H152">
        <v>4.0088701000000002</v>
      </c>
      <c r="K152">
        <v>495.55425340567137</v>
      </c>
      <c r="M152" s="48">
        <v>223.9769072</v>
      </c>
      <c r="N152" s="48">
        <v>203.4668179</v>
      </c>
    </row>
    <row r="153" spans="1:14">
      <c r="A153" t="s">
        <v>63</v>
      </c>
      <c r="B153" s="47" t="s">
        <v>72</v>
      </c>
      <c r="C153" s="47" t="s">
        <v>145</v>
      </c>
      <c r="D153" s="47" t="s">
        <v>73</v>
      </c>
      <c r="E153">
        <v>5002.5537000000004</v>
      </c>
      <c r="H153">
        <v>5.0025537</v>
      </c>
      <c r="K153">
        <v>478.32278090578387</v>
      </c>
      <c r="M153" s="48">
        <v>219.1443448</v>
      </c>
      <c r="N153" s="48">
        <v>197.33791629999999</v>
      </c>
    </row>
    <row r="154" spans="1:14">
      <c r="A154" t="s">
        <v>63</v>
      </c>
      <c r="B154" s="47" t="s">
        <v>72</v>
      </c>
      <c r="C154" s="47" t="s">
        <v>145</v>
      </c>
      <c r="D154" s="47" t="s">
        <v>73</v>
      </c>
      <c r="E154">
        <v>6003.4813999999997</v>
      </c>
      <c r="H154">
        <v>6.0034814000000001</v>
      </c>
      <c r="K154">
        <v>515.77295779920996</v>
      </c>
      <c r="M154" s="48">
        <v>239.72018270000001</v>
      </c>
      <c r="N154" s="48">
        <v>213.26536189999999</v>
      </c>
    </row>
    <row r="155" spans="1:14">
      <c r="A155" t="s">
        <v>63</v>
      </c>
      <c r="B155" s="47" t="s">
        <v>72</v>
      </c>
      <c r="C155" s="47" t="s">
        <v>145</v>
      </c>
      <c r="D155" s="47" t="s">
        <v>73</v>
      </c>
      <c r="E155">
        <v>7001.2840999999999</v>
      </c>
      <c r="H155">
        <v>7.0012840999999995</v>
      </c>
      <c r="K155">
        <v>557.01636876481348</v>
      </c>
      <c r="M155" s="48">
        <v>258.11408879999999</v>
      </c>
      <c r="N155" s="48">
        <v>231.32186730000001</v>
      </c>
    </row>
    <row r="156" spans="1:14">
      <c r="A156" t="s">
        <v>63</v>
      </c>
      <c r="B156" s="47" t="s">
        <v>72</v>
      </c>
      <c r="C156" s="47" t="s">
        <v>145</v>
      </c>
      <c r="D156" s="47" t="s">
        <v>73</v>
      </c>
      <c r="E156">
        <v>8000.3567000000003</v>
      </c>
      <c r="H156">
        <v>8.0003567000000011</v>
      </c>
      <c r="K156">
        <v>450.48334165432527</v>
      </c>
      <c r="M156" s="48">
        <v>202.85202559999999</v>
      </c>
      <c r="N156" s="48">
        <v>182.52055189999999</v>
      </c>
    </row>
    <row r="157" spans="1:14">
      <c r="A157" t="s">
        <v>63</v>
      </c>
      <c r="B157" s="47" t="s">
        <v>72</v>
      </c>
      <c r="C157" s="47" t="s">
        <v>145</v>
      </c>
      <c r="D157" s="47" t="s">
        <v>73</v>
      </c>
      <c r="E157">
        <v>9308.1360000000004</v>
      </c>
      <c r="H157">
        <v>9.3081360000000011</v>
      </c>
      <c r="K157">
        <v>504.33798445274533</v>
      </c>
      <c r="M157" s="48">
        <v>232.9773964</v>
      </c>
      <c r="N157" s="48">
        <v>206.20312240000001</v>
      </c>
    </row>
    <row r="158" spans="1:14">
      <c r="A158" t="s">
        <v>63</v>
      </c>
      <c r="B158" s="47" t="s">
        <v>72</v>
      </c>
      <c r="C158" s="47" t="s">
        <v>145</v>
      </c>
      <c r="D158" s="47" t="s">
        <v>73</v>
      </c>
      <c r="E158">
        <v>10330.111500000001</v>
      </c>
      <c r="H158">
        <v>10.330111500000001</v>
      </c>
      <c r="K158">
        <v>471.35510063662446</v>
      </c>
      <c r="M158" s="48">
        <v>213.19659680000001</v>
      </c>
      <c r="N158" s="48">
        <v>193.37736910000001</v>
      </c>
    </row>
    <row r="159" spans="1:14">
      <c r="A159" t="s">
        <v>63</v>
      </c>
      <c r="B159" s="47" t="s">
        <v>72</v>
      </c>
      <c r="C159" s="47" t="s">
        <v>145</v>
      </c>
      <c r="D159" s="47" t="s">
        <v>73</v>
      </c>
      <c r="E159">
        <v>11200.4766</v>
      </c>
      <c r="H159">
        <v>11.2004766</v>
      </c>
      <c r="K159">
        <v>469.29981562357932</v>
      </c>
      <c r="M159" s="48">
        <v>210.36389270000001</v>
      </c>
      <c r="N159" s="48">
        <v>192.7032926</v>
      </c>
    </row>
    <row r="160" spans="1:14">
      <c r="A160" t="s">
        <v>63</v>
      </c>
      <c r="B160" s="47" t="s">
        <v>72</v>
      </c>
      <c r="C160" s="47" t="s">
        <v>145</v>
      </c>
      <c r="D160" s="47" t="s">
        <v>73</v>
      </c>
      <c r="E160">
        <v>12463.4809</v>
      </c>
      <c r="H160">
        <v>12.4634809</v>
      </c>
      <c r="K160">
        <v>516.36801762232221</v>
      </c>
      <c r="M160" s="48">
        <v>234.02607470000001</v>
      </c>
      <c r="N160" s="48">
        <v>213.50562679999999</v>
      </c>
    </row>
    <row r="161" spans="1:14">
      <c r="A161" t="s">
        <v>63</v>
      </c>
      <c r="B161" s="47" t="s">
        <v>72</v>
      </c>
      <c r="C161" s="47" t="s">
        <v>145</v>
      </c>
      <c r="D161" s="47" t="s">
        <v>73</v>
      </c>
      <c r="E161">
        <v>13100.6994</v>
      </c>
      <c r="H161">
        <v>13.1006994</v>
      </c>
      <c r="K161">
        <v>487.33365639669057</v>
      </c>
      <c r="M161" s="48">
        <v>217.35080529999999</v>
      </c>
      <c r="N161" s="48">
        <v>199.49348989999999</v>
      </c>
    </row>
    <row r="162" spans="1:14">
      <c r="A162" t="s">
        <v>63</v>
      </c>
      <c r="B162" s="47" t="s">
        <v>72</v>
      </c>
      <c r="C162" s="47" t="s">
        <v>145</v>
      </c>
      <c r="D162" s="47" t="s">
        <v>73</v>
      </c>
      <c r="E162">
        <v>14358.4442</v>
      </c>
      <c r="H162">
        <v>14.358444199999999</v>
      </c>
      <c r="K162">
        <v>569.77169020719634</v>
      </c>
      <c r="M162" s="48">
        <v>263.57023880000003</v>
      </c>
      <c r="N162" s="48">
        <v>236.06088260000001</v>
      </c>
    </row>
    <row r="163" spans="1:14">
      <c r="A163" t="s">
        <v>63</v>
      </c>
      <c r="B163" s="47" t="s">
        <v>72</v>
      </c>
      <c r="C163" s="47" t="s">
        <v>145</v>
      </c>
      <c r="D163" s="47" t="s">
        <v>73</v>
      </c>
      <c r="E163">
        <v>15756.155000000001</v>
      </c>
      <c r="H163">
        <v>15.756155000000001</v>
      </c>
      <c r="K163">
        <v>635.64552551596057</v>
      </c>
      <c r="M163" s="48">
        <v>300.25747089999999</v>
      </c>
      <c r="N163" s="48">
        <v>265.06995940000002</v>
      </c>
    </row>
    <row r="164" spans="1:14">
      <c r="A164" t="s">
        <v>63</v>
      </c>
      <c r="B164" s="47" t="s">
        <v>67</v>
      </c>
      <c r="C164" s="47" t="s">
        <v>146</v>
      </c>
      <c r="D164" s="47" t="s">
        <v>147</v>
      </c>
      <c r="E164">
        <v>5373.8891999999996</v>
      </c>
      <c r="H164">
        <v>5.3738891999999998</v>
      </c>
      <c r="K164">
        <v>314.08372848305498</v>
      </c>
      <c r="M164" s="48">
        <v>171.73165979999999</v>
      </c>
      <c r="N164" s="48">
        <v>160.73450460000001</v>
      </c>
    </row>
    <row r="165" spans="1:14">
      <c r="A165" t="s">
        <v>63</v>
      </c>
      <c r="B165" s="47" t="s">
        <v>67</v>
      </c>
      <c r="C165" s="47" t="s">
        <v>146</v>
      </c>
      <c r="D165" s="47" t="s">
        <v>147</v>
      </c>
      <c r="E165">
        <v>5805.2864</v>
      </c>
      <c r="H165">
        <v>5.8052864</v>
      </c>
      <c r="K165">
        <v>287.95854374117494</v>
      </c>
      <c r="M165" s="48">
        <v>156.34313839999999</v>
      </c>
      <c r="N165" s="48">
        <v>146.19853320000001</v>
      </c>
    </row>
    <row r="166" spans="1:14">
      <c r="A166" t="s">
        <v>63</v>
      </c>
      <c r="B166" s="47" t="s">
        <v>67</v>
      </c>
      <c r="C166" s="47" t="s">
        <v>146</v>
      </c>
      <c r="D166" s="47" t="s">
        <v>147</v>
      </c>
      <c r="E166">
        <v>6088.7240000000002</v>
      </c>
      <c r="H166">
        <v>6.088724</v>
      </c>
      <c r="K166">
        <v>298.60614344358248</v>
      </c>
      <c r="M166" s="48">
        <v>163.4004018</v>
      </c>
      <c r="N166" s="48">
        <v>151.6496941</v>
      </c>
    </row>
    <row r="167" spans="1:14">
      <c r="A167" t="s">
        <v>63</v>
      </c>
      <c r="B167" s="47" t="s">
        <v>67</v>
      </c>
      <c r="C167" s="47" t="s">
        <v>146</v>
      </c>
      <c r="D167" s="47" t="s">
        <v>147</v>
      </c>
      <c r="E167">
        <v>6365.6395000000002</v>
      </c>
      <c r="H167">
        <v>6.3656395000000003</v>
      </c>
      <c r="K167">
        <v>303.64677359316556</v>
      </c>
      <c r="M167" s="48">
        <v>166.74468490000001</v>
      </c>
      <c r="N167" s="48">
        <v>155.3380305</v>
      </c>
    </row>
    <row r="168" spans="1:14">
      <c r="A168" t="s">
        <v>63</v>
      </c>
      <c r="B168" s="47" t="s">
        <v>67</v>
      </c>
      <c r="C168" s="47" t="s">
        <v>146</v>
      </c>
      <c r="D168" s="47" t="s">
        <v>147</v>
      </c>
      <c r="E168">
        <v>6780.7905000000001</v>
      </c>
      <c r="H168">
        <v>6.7807905000000002</v>
      </c>
      <c r="K168">
        <v>337.35416793484302</v>
      </c>
      <c r="M168" s="48">
        <v>186.2990278</v>
      </c>
      <c r="N168" s="48">
        <v>170.92053619999999</v>
      </c>
    </row>
    <row r="169" spans="1:14">
      <c r="A169" t="s">
        <v>63</v>
      </c>
      <c r="B169" s="47" t="s">
        <v>67</v>
      </c>
      <c r="C169" s="47" t="s">
        <v>146</v>
      </c>
      <c r="D169" s="47" t="s">
        <v>147</v>
      </c>
      <c r="E169">
        <v>7189.6306999999997</v>
      </c>
      <c r="H169">
        <v>7.1896306999999995</v>
      </c>
      <c r="K169">
        <v>291.26028284900394</v>
      </c>
      <c r="M169" s="48">
        <v>156.58030969999999</v>
      </c>
      <c r="N169" s="48">
        <v>148.10514939999999</v>
      </c>
    </row>
    <row r="170" spans="1:14">
      <c r="A170" t="s">
        <v>63</v>
      </c>
      <c r="B170" s="47" t="s">
        <v>67</v>
      </c>
      <c r="C170" s="47" t="s">
        <v>146</v>
      </c>
      <c r="D170" s="47" t="s">
        <v>147</v>
      </c>
      <c r="E170">
        <v>7338.9475000000002</v>
      </c>
      <c r="H170">
        <v>7.3389475000000006</v>
      </c>
      <c r="K170">
        <v>317.84261877076631</v>
      </c>
      <c r="M170" s="48">
        <v>171.260051</v>
      </c>
      <c r="N170" s="48">
        <v>160.20150870000001</v>
      </c>
    </row>
    <row r="171" spans="1:14">
      <c r="A171" t="s">
        <v>63</v>
      </c>
      <c r="B171" s="47" t="s">
        <v>67</v>
      </c>
      <c r="C171" s="47" t="s">
        <v>146</v>
      </c>
      <c r="D171" s="47" t="s">
        <v>147</v>
      </c>
      <c r="E171">
        <v>7617.7332999999999</v>
      </c>
      <c r="H171">
        <v>7.6177333000000003</v>
      </c>
      <c r="K171">
        <v>276.05463422581892</v>
      </c>
      <c r="M171" s="48">
        <v>149.866162</v>
      </c>
      <c r="N171" s="48">
        <v>141.12314269999999</v>
      </c>
    </row>
    <row r="172" spans="1:14">
      <c r="A172" t="s">
        <v>63</v>
      </c>
      <c r="B172" s="47" t="s">
        <v>67</v>
      </c>
      <c r="C172" s="47" t="s">
        <v>146</v>
      </c>
      <c r="D172" s="47" t="s">
        <v>147</v>
      </c>
      <c r="E172">
        <v>8335.9150000000009</v>
      </c>
      <c r="H172">
        <v>8.3359150000000017</v>
      </c>
      <c r="K172">
        <v>285.25616760533694</v>
      </c>
      <c r="M172" s="48">
        <v>153.7275928</v>
      </c>
      <c r="N172" s="48">
        <v>145.18617639999999</v>
      </c>
    </row>
    <row r="173" spans="1:14">
      <c r="A173" t="s">
        <v>63</v>
      </c>
      <c r="B173" s="47" t="s">
        <v>67</v>
      </c>
      <c r="C173" s="47" t="s">
        <v>146</v>
      </c>
      <c r="D173" s="47" t="s">
        <v>147</v>
      </c>
      <c r="E173">
        <v>8655.7484999999997</v>
      </c>
      <c r="H173">
        <v>8.6557484999999996</v>
      </c>
      <c r="K173">
        <v>296.84878773787204</v>
      </c>
      <c r="M173" s="48">
        <v>159.21168019999999</v>
      </c>
      <c r="N173" s="48">
        <v>151.20481119999999</v>
      </c>
    </row>
    <row r="174" spans="1:14">
      <c r="A174" t="s">
        <v>63</v>
      </c>
      <c r="B174" s="47" t="s">
        <v>67</v>
      </c>
      <c r="C174" s="47" t="s">
        <v>146</v>
      </c>
      <c r="D174" s="47" t="s">
        <v>147</v>
      </c>
      <c r="E174">
        <v>9089.6488000000008</v>
      </c>
      <c r="H174">
        <v>9.0896488000000009</v>
      </c>
      <c r="K174">
        <v>257.51936657692966</v>
      </c>
      <c r="M174" s="48">
        <v>142.72473160000001</v>
      </c>
      <c r="N174" s="48">
        <v>131.3332394</v>
      </c>
    </row>
    <row r="175" spans="1:14">
      <c r="A175" t="s">
        <v>63</v>
      </c>
      <c r="B175" s="47" t="s">
        <v>67</v>
      </c>
      <c r="C175" s="47" t="s">
        <v>146</v>
      </c>
      <c r="D175" s="47" t="s">
        <v>147</v>
      </c>
      <c r="E175">
        <v>9096</v>
      </c>
      <c r="H175">
        <v>9.0960000000000001</v>
      </c>
      <c r="K175">
        <v>324.56921833944341</v>
      </c>
      <c r="M175" s="48">
        <v>179.5808462</v>
      </c>
      <c r="N175" s="48">
        <v>165.0112215</v>
      </c>
    </row>
    <row r="176" spans="1:14">
      <c r="A176" t="s">
        <v>63</v>
      </c>
      <c r="B176" s="47" t="s">
        <v>67</v>
      </c>
      <c r="C176" s="47" t="s">
        <v>146</v>
      </c>
      <c r="D176" s="47" t="s">
        <v>147</v>
      </c>
      <c r="E176">
        <v>9574.56</v>
      </c>
      <c r="H176">
        <v>9.57456</v>
      </c>
      <c r="K176">
        <v>311.26284848665864</v>
      </c>
      <c r="M176" s="48">
        <v>170.08558540000001</v>
      </c>
      <c r="N176" s="48">
        <v>157.69755910000001</v>
      </c>
    </row>
    <row r="177" spans="1:14">
      <c r="A177" t="s">
        <v>63</v>
      </c>
      <c r="B177" s="47" t="s">
        <v>67</v>
      </c>
      <c r="C177" s="47" t="s">
        <v>146</v>
      </c>
      <c r="D177" s="47" t="s">
        <v>147</v>
      </c>
      <c r="E177">
        <v>9657.0167000000001</v>
      </c>
      <c r="H177">
        <v>9.6570166999999998</v>
      </c>
      <c r="K177">
        <v>303.28818011414739</v>
      </c>
      <c r="M177" s="48">
        <v>165.30220499999999</v>
      </c>
      <c r="N177" s="48">
        <v>154.00035249999999</v>
      </c>
    </row>
    <row r="178" spans="1:14">
      <c r="A178" t="s">
        <v>63</v>
      </c>
      <c r="B178" s="47" t="s">
        <v>67</v>
      </c>
      <c r="C178" s="47" t="s">
        <v>146</v>
      </c>
      <c r="D178" s="47" t="s">
        <v>147</v>
      </c>
      <c r="E178">
        <v>9684.3214000000007</v>
      </c>
      <c r="H178">
        <v>9.6843214</v>
      </c>
      <c r="K178">
        <v>266.80417102654775</v>
      </c>
      <c r="M178" s="48">
        <v>143.62793099999999</v>
      </c>
      <c r="N178" s="48">
        <v>134.963041</v>
      </c>
    </row>
    <row r="179" spans="1:14">
      <c r="A179" t="s">
        <v>63</v>
      </c>
      <c r="B179" s="47" t="s">
        <v>67</v>
      </c>
      <c r="C179" s="47" t="s">
        <v>146</v>
      </c>
      <c r="D179" s="47" t="s">
        <v>147</v>
      </c>
      <c r="E179">
        <v>9704.9452000000001</v>
      </c>
      <c r="H179">
        <v>9.7049452000000009</v>
      </c>
      <c r="K179">
        <v>237.76619978693785</v>
      </c>
      <c r="M179" s="48">
        <v>128.12895119999999</v>
      </c>
      <c r="N179" s="48">
        <v>121.1740533</v>
      </c>
    </row>
    <row r="180" spans="1:14">
      <c r="A180" t="s">
        <v>63</v>
      </c>
      <c r="B180" s="47" t="s">
        <v>67</v>
      </c>
      <c r="C180" s="47" t="s">
        <v>146</v>
      </c>
      <c r="D180" s="47" t="s">
        <v>147</v>
      </c>
      <c r="E180">
        <v>9843.4238000000005</v>
      </c>
      <c r="H180">
        <v>9.8434238000000001</v>
      </c>
      <c r="K180">
        <v>283.94532592546432</v>
      </c>
      <c r="M180" s="48">
        <v>158.36275449999999</v>
      </c>
      <c r="N180" s="48">
        <v>144.52745279999999</v>
      </c>
    </row>
    <row r="181" spans="1:14">
      <c r="A181" t="s">
        <v>63</v>
      </c>
      <c r="B181" s="47" t="s">
        <v>67</v>
      </c>
      <c r="C181" s="47" t="s">
        <v>146</v>
      </c>
      <c r="D181" s="47" t="s">
        <v>147</v>
      </c>
      <c r="E181">
        <v>9931.6754999999994</v>
      </c>
      <c r="H181">
        <v>9.931675499999999</v>
      </c>
      <c r="K181">
        <v>274.13981300895193</v>
      </c>
      <c r="M181" s="48">
        <v>147.49521960000001</v>
      </c>
      <c r="N181" s="48">
        <v>139.07223769999999</v>
      </c>
    </row>
    <row r="182" spans="1:14">
      <c r="A182" t="s">
        <v>63</v>
      </c>
      <c r="B182" s="47" t="s">
        <v>67</v>
      </c>
      <c r="C182" s="47" t="s">
        <v>146</v>
      </c>
      <c r="D182" s="47" t="s">
        <v>147</v>
      </c>
      <c r="E182">
        <v>10024.045700000001</v>
      </c>
      <c r="H182">
        <v>10.0240457</v>
      </c>
      <c r="K182">
        <v>281.76906391907369</v>
      </c>
      <c r="M182" s="48">
        <v>152.49942709999999</v>
      </c>
      <c r="N182" s="48">
        <v>143.28702519999999</v>
      </c>
    </row>
    <row r="183" spans="1:14">
      <c r="A183" t="s">
        <v>63</v>
      </c>
      <c r="B183" s="47" t="s">
        <v>67</v>
      </c>
      <c r="C183" s="47" t="s">
        <v>146</v>
      </c>
      <c r="D183" s="47" t="s">
        <v>147</v>
      </c>
      <c r="E183">
        <v>10108.179</v>
      </c>
      <c r="H183">
        <v>10.108179</v>
      </c>
      <c r="K183">
        <v>291.75639856112815</v>
      </c>
      <c r="M183" s="48">
        <v>162.19156469999999</v>
      </c>
      <c r="N183" s="48">
        <v>149.40857410000001</v>
      </c>
    </row>
    <row r="184" spans="1:14">
      <c r="A184" t="s">
        <v>63</v>
      </c>
      <c r="B184" s="47" t="s">
        <v>67</v>
      </c>
      <c r="C184" s="47" t="s">
        <v>146</v>
      </c>
      <c r="D184" s="47" t="s">
        <v>147</v>
      </c>
      <c r="E184">
        <v>10202.1265</v>
      </c>
      <c r="H184">
        <v>10.2021265</v>
      </c>
      <c r="K184">
        <v>294.14177979013442</v>
      </c>
      <c r="M184" s="48">
        <v>159.375619</v>
      </c>
      <c r="N184" s="48">
        <v>151.09225330000001</v>
      </c>
    </row>
    <row r="185" spans="1:14">
      <c r="A185" t="s">
        <v>63</v>
      </c>
      <c r="B185" s="47" t="s">
        <v>67</v>
      </c>
      <c r="C185" s="47" t="s">
        <v>146</v>
      </c>
      <c r="D185" s="47" t="s">
        <v>147</v>
      </c>
      <c r="E185">
        <v>10234.084800000001</v>
      </c>
      <c r="H185">
        <v>10.2340848</v>
      </c>
      <c r="K185">
        <v>284.03063737645795</v>
      </c>
      <c r="M185" s="48">
        <v>154.12611509999999</v>
      </c>
      <c r="N185" s="48">
        <v>143.44609560000001</v>
      </c>
    </row>
    <row r="186" spans="1:14">
      <c r="A186" t="s">
        <v>63</v>
      </c>
      <c r="B186" s="47" t="s">
        <v>67</v>
      </c>
      <c r="C186" s="47" t="s">
        <v>146</v>
      </c>
      <c r="D186" s="47" t="s">
        <v>147</v>
      </c>
      <c r="E186">
        <v>10322.336600000001</v>
      </c>
      <c r="H186">
        <v>10.3223366</v>
      </c>
      <c r="K186">
        <v>284.67743360885953</v>
      </c>
      <c r="M186" s="48">
        <v>158.05061599999999</v>
      </c>
      <c r="N186" s="48">
        <v>144.67422070000001</v>
      </c>
    </row>
    <row r="187" spans="1:14">
      <c r="A187" t="s">
        <v>63</v>
      </c>
      <c r="B187" s="47" t="s">
        <v>67</v>
      </c>
      <c r="C187" s="47" t="s">
        <v>146</v>
      </c>
      <c r="D187" s="47" t="s">
        <v>147</v>
      </c>
      <c r="E187">
        <v>10409.411700000001</v>
      </c>
      <c r="H187">
        <v>10.4094117</v>
      </c>
      <c r="K187">
        <v>258.16959428863458</v>
      </c>
      <c r="M187" s="48">
        <v>138.30511490000001</v>
      </c>
      <c r="N187" s="48">
        <v>130.9876902</v>
      </c>
    </row>
    <row r="188" spans="1:14">
      <c r="A188" t="s">
        <v>63</v>
      </c>
      <c r="B188" s="47" t="s">
        <v>67</v>
      </c>
      <c r="C188" s="47" t="s">
        <v>146</v>
      </c>
      <c r="D188" s="47" t="s">
        <v>147</v>
      </c>
      <c r="E188">
        <v>10499.428400000001</v>
      </c>
      <c r="H188">
        <v>10.499428400000001</v>
      </c>
      <c r="K188">
        <v>279.98576168143404</v>
      </c>
      <c r="M188" s="48">
        <v>152.77459780000001</v>
      </c>
      <c r="N188" s="48">
        <v>140.8997062</v>
      </c>
    </row>
    <row r="189" spans="1:14">
      <c r="A189" t="s">
        <v>63</v>
      </c>
      <c r="B189" s="47" t="s">
        <v>67</v>
      </c>
      <c r="C189" s="47" t="s">
        <v>146</v>
      </c>
      <c r="D189" s="47" t="s">
        <v>147</v>
      </c>
      <c r="E189">
        <v>10761.8303</v>
      </c>
      <c r="H189">
        <v>10.7618303</v>
      </c>
      <c r="K189">
        <v>260.39941578469291</v>
      </c>
      <c r="M189" s="48">
        <v>141.49355109999999</v>
      </c>
      <c r="N189" s="48">
        <v>131.41825249999999</v>
      </c>
    </row>
    <row r="190" spans="1:14">
      <c r="A190" t="s">
        <v>63</v>
      </c>
      <c r="B190" s="47" t="s">
        <v>67</v>
      </c>
      <c r="C190" s="47" t="s">
        <v>146</v>
      </c>
      <c r="D190" s="47" t="s">
        <v>147</v>
      </c>
      <c r="E190">
        <v>10888.0303</v>
      </c>
      <c r="H190">
        <v>10.8880303</v>
      </c>
      <c r="K190">
        <v>269.34737734173052</v>
      </c>
      <c r="M190" s="48">
        <v>147.5908503</v>
      </c>
      <c r="N190" s="48">
        <v>136.49904699999999</v>
      </c>
    </row>
    <row r="191" spans="1:14">
      <c r="A191" t="s">
        <v>63</v>
      </c>
      <c r="B191" s="47" t="s">
        <v>67</v>
      </c>
      <c r="C191" s="47" t="s">
        <v>146</v>
      </c>
      <c r="D191" s="47" t="s">
        <v>147</v>
      </c>
      <c r="E191">
        <v>11204.9719</v>
      </c>
      <c r="H191">
        <v>11.2049719</v>
      </c>
      <c r="K191">
        <v>252.03807279553979</v>
      </c>
      <c r="M191" s="48">
        <v>136.75834320000001</v>
      </c>
      <c r="N191" s="48">
        <v>130.00977599999999</v>
      </c>
    </row>
    <row r="192" spans="1:14">
      <c r="A192" t="s">
        <v>63</v>
      </c>
      <c r="B192" s="47" t="s">
        <v>67</v>
      </c>
      <c r="C192" s="47" t="s">
        <v>146</v>
      </c>
      <c r="D192" s="47" t="s">
        <v>147</v>
      </c>
      <c r="E192">
        <v>11333.4094</v>
      </c>
      <c r="H192">
        <v>11.333409400000001</v>
      </c>
      <c r="K192">
        <v>267.07187859042767</v>
      </c>
      <c r="M192" s="48">
        <v>145.35442069999999</v>
      </c>
      <c r="N192" s="48">
        <v>135.34306950000001</v>
      </c>
    </row>
    <row r="193" spans="1:15">
      <c r="A193" t="s">
        <v>63</v>
      </c>
      <c r="B193" s="47" t="s">
        <v>67</v>
      </c>
      <c r="C193" s="47" t="s">
        <v>146</v>
      </c>
      <c r="D193" s="47" t="s">
        <v>147</v>
      </c>
      <c r="E193">
        <v>11462.703100000001</v>
      </c>
      <c r="H193">
        <v>11.462703100000001</v>
      </c>
      <c r="K193">
        <v>239.69841160984865</v>
      </c>
      <c r="M193" s="48">
        <v>130.19523839999999</v>
      </c>
      <c r="N193" s="48">
        <v>120.7315349</v>
      </c>
    </row>
    <row r="194" spans="1:15">
      <c r="A194" t="s">
        <v>63</v>
      </c>
      <c r="B194" s="47" t="s">
        <v>67</v>
      </c>
      <c r="C194" s="47" t="s">
        <v>146</v>
      </c>
      <c r="D194" s="47" t="s">
        <v>147</v>
      </c>
      <c r="E194">
        <v>11522.640600000001</v>
      </c>
      <c r="H194">
        <v>11.522640600000001</v>
      </c>
      <c r="K194">
        <v>230.31784949177938</v>
      </c>
      <c r="M194" s="48">
        <v>124.2097297</v>
      </c>
      <c r="N194" s="48">
        <v>118.7528027</v>
      </c>
      <c r="O194" s="32"/>
    </row>
    <row r="195" spans="1:15">
      <c r="A195" t="s">
        <v>63</v>
      </c>
      <c r="B195" s="47" t="s">
        <v>67</v>
      </c>
      <c r="C195" s="47" t="s">
        <v>146</v>
      </c>
      <c r="D195" s="47" t="s">
        <v>147</v>
      </c>
      <c r="E195">
        <v>11651.078100000001</v>
      </c>
      <c r="H195">
        <v>11.651078100000001</v>
      </c>
      <c r="K195">
        <v>260.53610269913031</v>
      </c>
      <c r="M195" s="48">
        <v>139.19292920000001</v>
      </c>
      <c r="N195" s="48">
        <v>131.74800690000001</v>
      </c>
      <c r="O195" s="32"/>
    </row>
    <row r="196" spans="1:15">
      <c r="A196" t="s">
        <v>63</v>
      </c>
      <c r="B196" s="47" t="s">
        <v>67</v>
      </c>
      <c r="C196" s="47" t="s">
        <v>146</v>
      </c>
      <c r="D196" s="47" t="s">
        <v>147</v>
      </c>
      <c r="E196">
        <v>11985.208000000001</v>
      </c>
      <c r="H196">
        <v>11.985208</v>
      </c>
      <c r="K196">
        <v>278.14541256942687</v>
      </c>
      <c r="M196" s="48">
        <v>151.0905832</v>
      </c>
      <c r="N196" s="48">
        <v>141.1731825</v>
      </c>
      <c r="O196" s="32"/>
    </row>
    <row r="197" spans="1:15">
      <c r="A197" t="s">
        <v>63</v>
      </c>
      <c r="B197" s="47" t="s">
        <v>67</v>
      </c>
      <c r="C197" s="47" t="s">
        <v>146</v>
      </c>
      <c r="D197" s="47" t="s">
        <v>147</v>
      </c>
      <c r="E197">
        <v>12129.22</v>
      </c>
      <c r="H197">
        <v>12.12922</v>
      </c>
      <c r="K197">
        <v>241.8029720347447</v>
      </c>
      <c r="M197" s="48">
        <v>131.45588900000001</v>
      </c>
      <c r="N197" s="48">
        <v>121.6982074</v>
      </c>
      <c r="O197" s="32"/>
    </row>
    <row r="198" spans="1:15">
      <c r="A198" t="s">
        <v>63</v>
      </c>
      <c r="B198" s="47" t="s">
        <v>67</v>
      </c>
      <c r="C198" s="47" t="s">
        <v>146</v>
      </c>
      <c r="D198" s="47" t="s">
        <v>147</v>
      </c>
      <c r="E198">
        <v>12203.58</v>
      </c>
      <c r="H198">
        <v>12.203580000000001</v>
      </c>
      <c r="K198">
        <v>229.64937146157189</v>
      </c>
      <c r="M198" s="48">
        <v>124.3585985</v>
      </c>
      <c r="N198" s="48">
        <v>117.0738752</v>
      </c>
      <c r="O198" s="32"/>
    </row>
    <row r="199" spans="1:15">
      <c r="A199" t="s">
        <v>63</v>
      </c>
      <c r="B199" s="47" t="s">
        <v>67</v>
      </c>
      <c r="C199" s="47" t="s">
        <v>146</v>
      </c>
      <c r="D199" s="47" t="s">
        <v>147</v>
      </c>
      <c r="E199">
        <v>12240.5</v>
      </c>
      <c r="H199">
        <v>12.240500000000001</v>
      </c>
      <c r="K199">
        <v>237.30235783736828</v>
      </c>
      <c r="M199" s="48">
        <v>128.50290960000001</v>
      </c>
      <c r="N199" s="48">
        <v>121.1216771</v>
      </c>
      <c r="O199" s="32"/>
    </row>
    <row r="200" spans="1:15">
      <c r="A200" t="s">
        <v>63</v>
      </c>
      <c r="B200" s="47" t="s">
        <v>67</v>
      </c>
      <c r="C200" s="47" t="s">
        <v>146</v>
      </c>
      <c r="D200" s="47" t="s">
        <v>147</v>
      </c>
      <c r="E200">
        <v>12339.3</v>
      </c>
      <c r="H200">
        <v>12.3393</v>
      </c>
      <c r="K200">
        <v>241.11162975692514</v>
      </c>
      <c r="M200" s="48">
        <v>131.20138460000001</v>
      </c>
      <c r="N200" s="48">
        <v>122.951063</v>
      </c>
      <c r="O200" s="32"/>
    </row>
    <row r="201" spans="1:15">
      <c r="A201" t="s">
        <v>63</v>
      </c>
      <c r="B201" s="47" t="s">
        <v>67</v>
      </c>
      <c r="C201" s="47" t="s">
        <v>146</v>
      </c>
      <c r="D201" s="47" t="s">
        <v>147</v>
      </c>
      <c r="E201">
        <v>12521.4054</v>
      </c>
      <c r="H201">
        <v>12.521405399999999</v>
      </c>
      <c r="K201">
        <v>247.98906294069741</v>
      </c>
      <c r="M201" s="48">
        <v>135.8054449</v>
      </c>
      <c r="N201" s="48">
        <v>127.57452960000001</v>
      </c>
      <c r="O201" s="32"/>
    </row>
    <row r="202" spans="1:15">
      <c r="A202" t="s">
        <v>63</v>
      </c>
      <c r="B202" s="47" t="s">
        <v>67</v>
      </c>
      <c r="C202" s="47" t="s">
        <v>146</v>
      </c>
      <c r="D202" s="47" t="s">
        <v>147</v>
      </c>
      <c r="E202">
        <v>12715.3514</v>
      </c>
      <c r="H202">
        <v>12.715351399999999</v>
      </c>
      <c r="K202">
        <v>237.19589235433003</v>
      </c>
      <c r="M202" s="48">
        <v>129.64157159999999</v>
      </c>
      <c r="N202" s="48">
        <v>122.1586334</v>
      </c>
      <c r="O202" s="32"/>
    </row>
    <row r="203" spans="1:15">
      <c r="A203" t="s">
        <v>63</v>
      </c>
      <c r="B203" s="47" t="s">
        <v>67</v>
      </c>
      <c r="C203" s="47" t="s">
        <v>146</v>
      </c>
      <c r="D203" s="47" t="s">
        <v>147</v>
      </c>
      <c r="E203">
        <v>12748.4324</v>
      </c>
      <c r="H203">
        <v>12.7484324</v>
      </c>
      <c r="K203">
        <v>233.94343257027381</v>
      </c>
      <c r="M203" s="48">
        <v>127.88879439999999</v>
      </c>
      <c r="N203" s="48">
        <v>117.9896214</v>
      </c>
      <c r="O203" s="32"/>
    </row>
    <row r="204" spans="1:15">
      <c r="A204" t="s">
        <v>63</v>
      </c>
      <c r="B204" s="47" t="s">
        <v>67</v>
      </c>
      <c r="C204" s="47" t="s">
        <v>146</v>
      </c>
      <c r="D204" s="47" t="s">
        <v>147</v>
      </c>
      <c r="E204">
        <v>12845.081099999999</v>
      </c>
      <c r="H204">
        <v>12.8450811</v>
      </c>
      <c r="K204">
        <v>255.51526978634948</v>
      </c>
      <c r="M204" s="48">
        <v>138.4030224</v>
      </c>
      <c r="N204" s="48">
        <v>129.60958500000001</v>
      </c>
      <c r="O204" s="32"/>
    </row>
    <row r="205" spans="1:15">
      <c r="A205" t="s">
        <v>63</v>
      </c>
      <c r="B205" s="47" t="s">
        <v>67</v>
      </c>
      <c r="C205" s="47" t="s">
        <v>146</v>
      </c>
      <c r="D205" s="47" t="s">
        <v>147</v>
      </c>
      <c r="E205">
        <v>12889.837799999999</v>
      </c>
      <c r="H205">
        <v>12.889837799999999</v>
      </c>
      <c r="K205">
        <v>240.9321365942854</v>
      </c>
      <c r="M205" s="48">
        <v>130.4282159</v>
      </c>
      <c r="N205" s="48">
        <v>123.1697017</v>
      </c>
      <c r="O205" s="32"/>
    </row>
    <row r="206" spans="1:15">
      <c r="A206" t="s">
        <v>63</v>
      </c>
      <c r="B206" s="47" t="s">
        <v>67</v>
      </c>
      <c r="C206" s="47" t="s">
        <v>146</v>
      </c>
      <c r="D206" s="47" t="s">
        <v>147</v>
      </c>
      <c r="E206">
        <v>12941.7297</v>
      </c>
      <c r="H206">
        <v>12.9417297</v>
      </c>
      <c r="K206">
        <v>256.58579898198082</v>
      </c>
      <c r="M206" s="48">
        <v>139.9535789</v>
      </c>
      <c r="N206" s="48">
        <v>129.86513869999999</v>
      </c>
      <c r="O206" s="32"/>
    </row>
    <row r="207" spans="1:15">
      <c r="A207" t="s">
        <v>63</v>
      </c>
      <c r="B207" s="47" t="s">
        <v>67</v>
      </c>
      <c r="C207" s="47" t="s">
        <v>146</v>
      </c>
      <c r="D207" s="47" t="s">
        <v>147</v>
      </c>
      <c r="E207">
        <v>13159.22</v>
      </c>
      <c r="H207">
        <v>13.159219999999999</v>
      </c>
      <c r="K207">
        <v>237.30509559398575</v>
      </c>
      <c r="M207" s="48">
        <v>127.5894608</v>
      </c>
      <c r="N207" s="48">
        <v>120.8563882</v>
      </c>
      <c r="O207" s="32"/>
    </row>
    <row r="208" spans="1:15">
      <c r="A208" t="s">
        <v>63</v>
      </c>
      <c r="B208" s="47" t="s">
        <v>67</v>
      </c>
      <c r="C208" s="47" t="s">
        <v>146</v>
      </c>
      <c r="D208" s="47" t="s">
        <v>147</v>
      </c>
      <c r="E208">
        <v>13229.755999999999</v>
      </c>
      <c r="H208">
        <v>13.229756</v>
      </c>
      <c r="K208">
        <v>261.88820096720752</v>
      </c>
      <c r="M208" s="48">
        <v>142.9997789</v>
      </c>
      <c r="N208" s="48">
        <v>131.52378210000001</v>
      </c>
      <c r="O208" s="32"/>
    </row>
    <row r="209" spans="1:15">
      <c r="A209" t="s">
        <v>63</v>
      </c>
      <c r="B209" s="47" t="s">
        <v>67</v>
      </c>
      <c r="C209" s="47" t="s">
        <v>146</v>
      </c>
      <c r="D209" s="47" t="s">
        <v>147</v>
      </c>
      <c r="E209">
        <v>13244.636</v>
      </c>
      <c r="H209">
        <v>13.244636</v>
      </c>
      <c r="K209">
        <v>259.45153936110228</v>
      </c>
      <c r="M209" s="48">
        <v>141.81317060000001</v>
      </c>
      <c r="N209" s="48">
        <v>131.76074600000001</v>
      </c>
      <c r="O209" s="32"/>
    </row>
    <row r="210" spans="1:15">
      <c r="A210" t="s">
        <v>63</v>
      </c>
      <c r="B210" s="47" t="s">
        <v>67</v>
      </c>
      <c r="C210" s="47" t="s">
        <v>146</v>
      </c>
      <c r="D210" s="47" t="s">
        <v>147</v>
      </c>
      <c r="E210">
        <v>13267.451999999999</v>
      </c>
      <c r="H210">
        <v>13.267451999999999</v>
      </c>
      <c r="K210">
        <v>257.57124019816195</v>
      </c>
      <c r="M210" s="48">
        <v>140.4348281</v>
      </c>
      <c r="N210" s="48">
        <v>130.48568270000001</v>
      </c>
      <c r="O210" s="32"/>
    </row>
    <row r="211" spans="1:15">
      <c r="A211" t="s">
        <v>63</v>
      </c>
      <c r="B211" s="47" t="s">
        <v>67</v>
      </c>
      <c r="C211" s="47" t="s">
        <v>146</v>
      </c>
      <c r="D211" s="47" t="s">
        <v>147</v>
      </c>
      <c r="E211">
        <v>13304.652</v>
      </c>
      <c r="H211">
        <v>13.304652000000001</v>
      </c>
      <c r="K211">
        <v>249.85732182361215</v>
      </c>
      <c r="M211" s="48">
        <v>135.0178386</v>
      </c>
      <c r="N211" s="48">
        <v>126.9868402</v>
      </c>
      <c r="O211" s="32"/>
    </row>
    <row r="212" spans="1:15">
      <c r="A212" t="s">
        <v>63</v>
      </c>
      <c r="B212" s="47" t="s">
        <v>67</v>
      </c>
      <c r="C212" s="47" t="s">
        <v>146</v>
      </c>
      <c r="D212" s="47" t="s">
        <v>147</v>
      </c>
      <c r="E212">
        <v>13321.516</v>
      </c>
      <c r="H212">
        <v>13.321515999999999</v>
      </c>
      <c r="K212">
        <v>255.71396725496118</v>
      </c>
      <c r="M212" s="48">
        <v>137.34446080000001</v>
      </c>
      <c r="N212" s="48">
        <v>129.3110902</v>
      </c>
      <c r="O212" s="32"/>
    </row>
    <row r="213" spans="1:15">
      <c r="A213" t="s">
        <v>63</v>
      </c>
      <c r="B213" s="47" t="s">
        <v>67</v>
      </c>
      <c r="C213" s="47" t="s">
        <v>146</v>
      </c>
      <c r="D213" s="47" t="s">
        <v>147</v>
      </c>
      <c r="E213">
        <v>13358.468000000001</v>
      </c>
      <c r="H213">
        <v>13.358468</v>
      </c>
      <c r="K213">
        <v>256.41503029236463</v>
      </c>
      <c r="M213" s="48">
        <v>138.58292539999999</v>
      </c>
      <c r="N213" s="48">
        <v>130.17887920000001</v>
      </c>
      <c r="O213" s="32"/>
    </row>
    <row r="214" spans="1:15">
      <c r="A214" t="s">
        <v>63</v>
      </c>
      <c r="B214" s="47" t="s">
        <v>67</v>
      </c>
      <c r="C214" s="47" t="s">
        <v>146</v>
      </c>
      <c r="D214" s="47" t="s">
        <v>147</v>
      </c>
      <c r="E214">
        <v>13395.915999999999</v>
      </c>
      <c r="H214">
        <v>13.395916</v>
      </c>
      <c r="K214">
        <v>228.89940551595288</v>
      </c>
      <c r="M214" s="48">
        <v>123.6836507</v>
      </c>
      <c r="N214" s="48">
        <v>117.2176156</v>
      </c>
      <c r="O214" s="32"/>
    </row>
    <row r="215" spans="1:15">
      <c r="A215" t="s">
        <v>63</v>
      </c>
      <c r="B215" s="47" t="s">
        <v>67</v>
      </c>
      <c r="C215" s="47" t="s">
        <v>146</v>
      </c>
      <c r="D215" s="47" t="s">
        <v>147</v>
      </c>
      <c r="E215">
        <v>13427.907999999999</v>
      </c>
      <c r="H215">
        <v>13.427907999999999</v>
      </c>
      <c r="K215">
        <v>214.79298729302485</v>
      </c>
      <c r="M215" s="48">
        <v>115.4869691</v>
      </c>
      <c r="N215" s="48">
        <v>108.3080367</v>
      </c>
      <c r="O215" s="32"/>
    </row>
    <row r="216" spans="1:15">
      <c r="A216" t="s">
        <v>63</v>
      </c>
      <c r="B216" s="47" t="s">
        <v>67</v>
      </c>
      <c r="C216" s="47" t="s">
        <v>146</v>
      </c>
      <c r="D216" s="47" t="s">
        <v>147</v>
      </c>
      <c r="E216">
        <v>13475.965899999999</v>
      </c>
      <c r="H216">
        <v>13.475965899999998</v>
      </c>
      <c r="K216">
        <v>242.72177103003594</v>
      </c>
      <c r="M216" s="48">
        <v>132.78388799999999</v>
      </c>
      <c r="N216" s="48">
        <v>123.69056140000001</v>
      </c>
      <c r="O216" s="32"/>
    </row>
    <row r="217" spans="1:15">
      <c r="A217" t="s">
        <v>63</v>
      </c>
      <c r="B217" s="47" t="s">
        <v>67</v>
      </c>
      <c r="C217" s="47" t="s">
        <v>146</v>
      </c>
      <c r="D217" s="47" t="s">
        <v>147</v>
      </c>
      <c r="E217">
        <v>13815.278899999999</v>
      </c>
      <c r="H217">
        <v>13.815278899999999</v>
      </c>
      <c r="K217">
        <v>268.31030816017875</v>
      </c>
      <c r="M217" s="48">
        <v>146.89170569999999</v>
      </c>
      <c r="N217" s="48">
        <v>138.07263119999999</v>
      </c>
      <c r="O217" s="32"/>
    </row>
    <row r="218" spans="1:15">
      <c r="A218" t="s">
        <v>63</v>
      </c>
      <c r="B218" s="47" t="s">
        <v>67</v>
      </c>
      <c r="C218" s="47" t="s">
        <v>146</v>
      </c>
      <c r="D218" s="47" t="s">
        <v>147</v>
      </c>
      <c r="E218">
        <v>13916.659100000001</v>
      </c>
      <c r="H218">
        <v>13.9166591</v>
      </c>
      <c r="K218">
        <v>252.23402643065273</v>
      </c>
      <c r="M218" s="48">
        <v>138.38474009999999</v>
      </c>
      <c r="N218" s="48">
        <v>128.5888061</v>
      </c>
      <c r="O218" s="32"/>
    </row>
    <row r="219" spans="1:15">
      <c r="A219" t="s">
        <v>63</v>
      </c>
      <c r="B219" s="47" t="s">
        <v>67</v>
      </c>
      <c r="C219" s="47" t="s">
        <v>146</v>
      </c>
      <c r="D219" s="47" t="s">
        <v>147</v>
      </c>
      <c r="E219">
        <v>14140.1091</v>
      </c>
      <c r="H219">
        <v>14.1401091</v>
      </c>
      <c r="K219">
        <v>236.26482816561864</v>
      </c>
      <c r="M219" s="48">
        <v>127.6561603</v>
      </c>
      <c r="N219" s="48">
        <v>120.7926307</v>
      </c>
      <c r="O219" s="32"/>
    </row>
    <row r="220" spans="1:15">
      <c r="A220" t="s">
        <v>63</v>
      </c>
      <c r="B220" s="47" t="s">
        <v>67</v>
      </c>
      <c r="C220" s="47" t="s">
        <v>146</v>
      </c>
      <c r="D220" s="47" t="s">
        <v>147</v>
      </c>
      <c r="E220">
        <v>14455.6289</v>
      </c>
      <c r="H220">
        <v>14.455628899999999</v>
      </c>
      <c r="K220">
        <v>275.14105869900186</v>
      </c>
      <c r="M220" s="48">
        <v>147.91277489999999</v>
      </c>
      <c r="N220" s="48">
        <v>140.40937790000001</v>
      </c>
      <c r="O220" s="32"/>
    </row>
    <row r="221" spans="1:15">
      <c r="A221" t="s">
        <v>63</v>
      </c>
      <c r="B221" s="47" t="s">
        <v>67</v>
      </c>
      <c r="C221" s="47" t="s">
        <v>146</v>
      </c>
      <c r="D221" s="47" t="s">
        <v>147</v>
      </c>
      <c r="E221">
        <v>14679.079</v>
      </c>
      <c r="H221">
        <v>14.679079</v>
      </c>
      <c r="K221">
        <v>263.57575245360442</v>
      </c>
      <c r="M221" s="48">
        <v>143.09454909999999</v>
      </c>
      <c r="N221" s="48">
        <v>133.52000219999999</v>
      </c>
      <c r="O221" s="32"/>
    </row>
    <row r="222" spans="1:15">
      <c r="A222" t="s">
        <v>63</v>
      </c>
      <c r="B222" s="47" t="s">
        <v>67</v>
      </c>
      <c r="C222" s="47" t="s">
        <v>146</v>
      </c>
      <c r="D222" s="47" t="s">
        <v>147</v>
      </c>
      <c r="E222">
        <v>14859.080400000001</v>
      </c>
      <c r="H222">
        <v>14.8590804</v>
      </c>
      <c r="K222">
        <v>251.00064132499693</v>
      </c>
      <c r="M222" s="48">
        <v>136.434393</v>
      </c>
      <c r="N222" s="48">
        <v>126.48479759999999</v>
      </c>
      <c r="O222" s="32"/>
    </row>
    <row r="223" spans="1:15">
      <c r="A223" t="s">
        <v>63</v>
      </c>
      <c r="B223" s="47" t="s">
        <v>67</v>
      </c>
      <c r="C223" s="47" t="s">
        <v>146</v>
      </c>
      <c r="D223" s="47" t="s">
        <v>147</v>
      </c>
      <c r="E223">
        <v>14892.1842</v>
      </c>
      <c r="H223">
        <v>14.892184199999999</v>
      </c>
      <c r="K223">
        <v>243.81958097350406</v>
      </c>
      <c r="M223" s="48">
        <v>133.61870279999999</v>
      </c>
      <c r="N223" s="48">
        <v>124.9123665</v>
      </c>
      <c r="O223" s="32"/>
    </row>
    <row r="224" spans="1:15">
      <c r="A224" t="s">
        <v>63</v>
      </c>
      <c r="B224" s="47" t="s">
        <v>67</v>
      </c>
      <c r="C224" s="47" t="s">
        <v>146</v>
      </c>
      <c r="D224" s="47" t="s">
        <v>147</v>
      </c>
      <c r="E224">
        <v>15018.392099999999</v>
      </c>
      <c r="H224">
        <v>15.0183921</v>
      </c>
      <c r="K224">
        <v>213.7062012732828</v>
      </c>
      <c r="M224" s="48">
        <v>114.7125394</v>
      </c>
      <c r="N224" s="48">
        <v>107.62132200000001</v>
      </c>
      <c r="O224" s="32"/>
    </row>
    <row r="225" spans="1:15">
      <c r="A225" t="s">
        <v>63</v>
      </c>
      <c r="B225" s="47" t="s">
        <v>67</v>
      </c>
      <c r="C225" s="47" t="s">
        <v>146</v>
      </c>
      <c r="D225" s="47" t="s">
        <v>147</v>
      </c>
      <c r="E225">
        <v>15178.7382</v>
      </c>
      <c r="H225">
        <v>15.1787382</v>
      </c>
      <c r="K225">
        <v>237.35139097670447</v>
      </c>
      <c r="M225" s="48">
        <v>125.8863151</v>
      </c>
      <c r="N225" s="48">
        <v>121.54045050000001</v>
      </c>
      <c r="O225" s="32"/>
    </row>
    <row r="226" spans="1:15">
      <c r="A226" t="s">
        <v>63</v>
      </c>
      <c r="B226" s="47" t="s">
        <v>67</v>
      </c>
      <c r="C226" s="47" t="s">
        <v>146</v>
      </c>
      <c r="D226" s="47" t="s">
        <v>147</v>
      </c>
      <c r="E226">
        <v>15335.980799999999</v>
      </c>
      <c r="H226">
        <v>15.3359808</v>
      </c>
      <c r="K226">
        <v>240.4425292190823</v>
      </c>
      <c r="M226" s="48">
        <v>129.46198519999999</v>
      </c>
      <c r="N226" s="48">
        <v>122.178771</v>
      </c>
      <c r="O226" s="32"/>
    </row>
    <row r="227" spans="1:15">
      <c r="A227" t="s">
        <v>63</v>
      </c>
      <c r="B227" s="47" t="s">
        <v>67</v>
      </c>
      <c r="C227" s="47" t="s">
        <v>146</v>
      </c>
      <c r="D227" s="47" t="s">
        <v>147</v>
      </c>
      <c r="E227">
        <v>15479.257799999999</v>
      </c>
      <c r="H227">
        <v>15.479257799999999</v>
      </c>
      <c r="K227">
        <v>234.61400486829282</v>
      </c>
      <c r="M227" s="48">
        <v>125.4200886</v>
      </c>
      <c r="N227" s="48">
        <v>118.5778528</v>
      </c>
      <c r="O227" s="32"/>
    </row>
    <row r="228" spans="1:15">
      <c r="A228" t="s">
        <v>63</v>
      </c>
      <c r="B228" s="47" t="s">
        <v>67</v>
      </c>
      <c r="C228" s="47" t="s">
        <v>146</v>
      </c>
      <c r="D228" s="47" t="s">
        <v>147</v>
      </c>
      <c r="E228">
        <v>16475.007600000001</v>
      </c>
      <c r="H228">
        <v>16.475007600000001</v>
      </c>
      <c r="K228">
        <v>245.73537772439246</v>
      </c>
      <c r="M228" s="48">
        <v>131.41510930000001</v>
      </c>
      <c r="N228" s="48">
        <v>124.7301487</v>
      </c>
      <c r="O228" s="32"/>
    </row>
    <row r="229" spans="1:15">
      <c r="A229" t="s">
        <v>63</v>
      </c>
      <c r="B229" s="47" t="s">
        <v>67</v>
      </c>
      <c r="C229" s="47" t="s">
        <v>146</v>
      </c>
      <c r="D229" s="47" t="s">
        <v>147</v>
      </c>
      <c r="E229">
        <v>16732.002499999999</v>
      </c>
      <c r="H229">
        <v>16.7320025</v>
      </c>
      <c r="K229">
        <v>199.66402120612781</v>
      </c>
      <c r="M229" s="48">
        <v>106.48047560000001</v>
      </c>
      <c r="N229" s="48">
        <v>102.1686756</v>
      </c>
      <c r="O229" s="32"/>
    </row>
    <row r="230" spans="1:15">
      <c r="A230" t="s">
        <v>63</v>
      </c>
      <c r="B230" s="47" t="s">
        <v>67</v>
      </c>
      <c r="C230" s="47" t="s">
        <v>146</v>
      </c>
      <c r="D230" s="47" t="s">
        <v>147</v>
      </c>
      <c r="E230">
        <v>16954.3465</v>
      </c>
      <c r="H230">
        <v>16.9543465</v>
      </c>
      <c r="K230">
        <v>204.46842768959482</v>
      </c>
      <c r="M230" s="48">
        <v>110.16337729999999</v>
      </c>
      <c r="N230" s="48">
        <v>104.00108109999999</v>
      </c>
      <c r="O230" s="32"/>
    </row>
    <row r="231" spans="1:15">
      <c r="A231" t="s">
        <v>63</v>
      </c>
      <c r="B231" s="47" t="s">
        <v>67</v>
      </c>
      <c r="C231" s="47" t="s">
        <v>146</v>
      </c>
      <c r="D231" s="47" t="s">
        <v>147</v>
      </c>
      <c r="E231">
        <v>17173.802899999999</v>
      </c>
      <c r="H231">
        <v>17.173802899999998</v>
      </c>
      <c r="K231">
        <v>267.86557171201321</v>
      </c>
      <c r="M231" s="48">
        <v>146.1002435</v>
      </c>
      <c r="N231" s="48">
        <v>135.6561198</v>
      </c>
      <c r="O231" s="32"/>
    </row>
    <row r="232" spans="1:15">
      <c r="A232" t="s">
        <v>63</v>
      </c>
      <c r="B232" s="47" t="s">
        <v>67</v>
      </c>
      <c r="C232" s="47" t="s">
        <v>146</v>
      </c>
      <c r="D232" s="47" t="s">
        <v>147</v>
      </c>
      <c r="E232">
        <v>17399.0344</v>
      </c>
      <c r="H232">
        <v>17.399034400000001</v>
      </c>
      <c r="K232">
        <v>227.65327468132952</v>
      </c>
      <c r="M232" s="48">
        <v>123.3295912</v>
      </c>
      <c r="N232" s="48">
        <v>115.47695400000001</v>
      </c>
      <c r="O232" s="32"/>
    </row>
    <row r="233" spans="1:15">
      <c r="A233" t="s">
        <v>63</v>
      </c>
      <c r="B233" s="47" t="s">
        <v>67</v>
      </c>
      <c r="C233" s="47" t="s">
        <v>146</v>
      </c>
      <c r="D233" s="47" t="s">
        <v>147</v>
      </c>
      <c r="E233">
        <v>18227.771000000001</v>
      </c>
      <c r="H233">
        <v>18.227771000000001</v>
      </c>
      <c r="K233">
        <v>248.6325998834977</v>
      </c>
      <c r="M233" s="48">
        <v>137.71204789999999</v>
      </c>
      <c r="N233" s="48">
        <v>126.4997657</v>
      </c>
      <c r="O233" s="32"/>
    </row>
    <row r="234" spans="1:15">
      <c r="A234" t="s">
        <v>63</v>
      </c>
      <c r="B234" s="47" t="s">
        <v>67</v>
      </c>
      <c r="C234" s="47" t="s">
        <v>146</v>
      </c>
      <c r="D234" s="47" t="s">
        <v>147</v>
      </c>
      <c r="E234">
        <v>20396.3465</v>
      </c>
      <c r="H234">
        <v>20.3963465</v>
      </c>
      <c r="K234">
        <v>267.45633214509581</v>
      </c>
      <c r="M234" s="48">
        <v>143.66300960000001</v>
      </c>
      <c r="N234" s="48">
        <v>136.38935190000001</v>
      </c>
      <c r="O234" s="32"/>
    </row>
    <row r="235" spans="1:15">
      <c r="A235" t="s">
        <v>63</v>
      </c>
      <c r="B235" s="47" t="s">
        <v>67</v>
      </c>
      <c r="C235" s="47" t="s">
        <v>146</v>
      </c>
      <c r="D235" s="47" t="s">
        <v>147</v>
      </c>
      <c r="E235">
        <v>21412.776000000002</v>
      </c>
      <c r="H235">
        <v>21.412776000000001</v>
      </c>
      <c r="K235">
        <v>256.88360780066455</v>
      </c>
      <c r="M235" s="48">
        <v>138.8650279</v>
      </c>
      <c r="N235" s="48">
        <v>129.96829260000001</v>
      </c>
      <c r="O235" s="32"/>
    </row>
    <row r="236" spans="1:15">
      <c r="A236" t="s">
        <v>63</v>
      </c>
      <c r="B236" s="47" t="s">
        <v>67</v>
      </c>
      <c r="C236" s="47" t="s">
        <v>146</v>
      </c>
      <c r="D236" s="47" t="s">
        <v>147</v>
      </c>
      <c r="E236">
        <v>19149.275300000001</v>
      </c>
      <c r="H236">
        <v>19.149275300000003</v>
      </c>
      <c r="K236">
        <v>259.08941695962392</v>
      </c>
      <c r="M236" s="48">
        <v>142.1225694</v>
      </c>
      <c r="N236" s="48">
        <v>131.31807739999999</v>
      </c>
    </row>
    <row r="237" spans="1:15">
      <c r="A237" t="s">
        <v>63</v>
      </c>
      <c r="B237" s="47" t="s">
        <v>67</v>
      </c>
      <c r="C237" s="47" t="s">
        <v>146</v>
      </c>
      <c r="D237" s="47" t="s">
        <v>147</v>
      </c>
      <c r="E237">
        <v>19215.2997</v>
      </c>
      <c r="H237">
        <v>19.215299699999999</v>
      </c>
      <c r="K237">
        <v>281.77554514167036</v>
      </c>
      <c r="M237" s="48">
        <v>155.20035709999999</v>
      </c>
      <c r="N237" s="48">
        <v>142.90211310000001</v>
      </c>
    </row>
    <row r="238" spans="1:15">
      <c r="A238" t="s">
        <v>63</v>
      </c>
      <c r="B238" s="47" t="s">
        <v>67</v>
      </c>
      <c r="C238" s="47" t="s">
        <v>146</v>
      </c>
      <c r="D238" s="47" t="s">
        <v>147</v>
      </c>
      <c r="E238">
        <v>19340.189299999998</v>
      </c>
      <c r="H238">
        <v>19.340189299999999</v>
      </c>
      <c r="K238">
        <v>247.99301257559387</v>
      </c>
      <c r="M238" s="48">
        <v>136.5283464</v>
      </c>
      <c r="N238" s="48">
        <v>126.1177921</v>
      </c>
    </row>
    <row r="239" spans="1:15">
      <c r="A239" t="s">
        <v>63</v>
      </c>
      <c r="B239" s="47" t="s">
        <v>67</v>
      </c>
      <c r="C239" s="47" t="s">
        <v>146</v>
      </c>
      <c r="D239" s="47" t="s">
        <v>147</v>
      </c>
      <c r="E239">
        <v>19381.554</v>
      </c>
      <c r="H239">
        <v>19.381554000000001</v>
      </c>
      <c r="K239">
        <v>262.92908260675574</v>
      </c>
      <c r="M239" s="48">
        <v>144.9160942</v>
      </c>
      <c r="N239" s="48">
        <v>133.96650679999999</v>
      </c>
    </row>
    <row r="240" spans="1:15">
      <c r="A240" t="s">
        <v>63</v>
      </c>
      <c r="B240" s="47" t="s">
        <v>67</v>
      </c>
      <c r="C240" s="47" t="s">
        <v>146</v>
      </c>
      <c r="D240" s="47" t="s">
        <v>147</v>
      </c>
      <c r="E240">
        <v>19407.406999999999</v>
      </c>
      <c r="H240">
        <v>19.407406999999999</v>
      </c>
      <c r="K240">
        <v>250.22724477381433</v>
      </c>
      <c r="M240" s="48">
        <v>134.74014439999999</v>
      </c>
      <c r="N240" s="48">
        <v>127.0498202</v>
      </c>
    </row>
    <row r="241" spans="1:14">
      <c r="A241" t="s">
        <v>63</v>
      </c>
      <c r="B241" s="47" t="s">
        <v>67</v>
      </c>
      <c r="C241" s="47" t="s">
        <v>146</v>
      </c>
      <c r="D241" s="47" t="s">
        <v>147</v>
      </c>
      <c r="E241">
        <v>19617.014599999999</v>
      </c>
      <c r="H241">
        <v>19.617014599999997</v>
      </c>
      <c r="K241">
        <v>261.52744943443548</v>
      </c>
      <c r="M241" s="48">
        <v>143.61504260000001</v>
      </c>
      <c r="N241" s="48">
        <v>132.1761344</v>
      </c>
    </row>
    <row r="242" spans="1:14">
      <c r="A242" t="s">
        <v>63</v>
      </c>
      <c r="B242" s="47" t="s">
        <v>67</v>
      </c>
      <c r="C242" s="47" t="s">
        <v>146</v>
      </c>
      <c r="D242" s="47" t="s">
        <v>147</v>
      </c>
      <c r="E242">
        <v>19669.913700000001</v>
      </c>
      <c r="H242">
        <v>19.669913700000002</v>
      </c>
      <c r="K242">
        <v>247.53898859046188</v>
      </c>
      <c r="M242" s="48">
        <v>138.04699310000001</v>
      </c>
      <c r="N242" s="48">
        <v>126.0328106</v>
      </c>
    </row>
    <row r="243" spans="1:14">
      <c r="A243" t="s">
        <v>63</v>
      </c>
      <c r="B243" s="47" t="s">
        <v>67</v>
      </c>
      <c r="C243" s="47" t="s">
        <v>146</v>
      </c>
      <c r="D243" s="47" t="s">
        <v>147</v>
      </c>
      <c r="E243">
        <v>20100.663400000001</v>
      </c>
      <c r="H243">
        <v>20.100663400000002</v>
      </c>
      <c r="K243">
        <v>278.12682064709566</v>
      </c>
      <c r="M243" s="48">
        <v>157.82970760000001</v>
      </c>
      <c r="N243" s="48">
        <v>141.81613100000001</v>
      </c>
    </row>
    <row r="244" spans="1:14">
      <c r="A244" t="s">
        <v>63</v>
      </c>
      <c r="B244" s="47" t="s">
        <v>67</v>
      </c>
      <c r="C244" s="47" t="s">
        <v>146</v>
      </c>
      <c r="D244" s="47" t="s">
        <v>147</v>
      </c>
      <c r="E244">
        <v>20187.767899999999</v>
      </c>
      <c r="H244">
        <v>20.187767899999997</v>
      </c>
      <c r="K244">
        <v>237.23857260034021</v>
      </c>
      <c r="M244" s="48">
        <v>129.4318154</v>
      </c>
      <c r="N244" s="48">
        <v>121.5720082</v>
      </c>
    </row>
    <row r="245" spans="1:14">
      <c r="A245" t="s">
        <v>63</v>
      </c>
      <c r="B245" s="47" t="s">
        <v>67</v>
      </c>
      <c r="C245" s="47" t="s">
        <v>146</v>
      </c>
      <c r="D245" s="47" t="s">
        <v>147</v>
      </c>
      <c r="E245">
        <v>20382.261500000001</v>
      </c>
      <c r="H245">
        <v>20.382261500000002</v>
      </c>
      <c r="K245">
        <v>236.30301559345111</v>
      </c>
      <c r="M245" s="48">
        <v>130.12753939999999</v>
      </c>
      <c r="N245" s="48">
        <v>120.064976</v>
      </c>
    </row>
    <row r="246" spans="1:14">
      <c r="A246" t="s">
        <v>63</v>
      </c>
      <c r="B246" s="47" t="s">
        <v>67</v>
      </c>
      <c r="C246" s="47" t="s">
        <v>146</v>
      </c>
      <c r="D246" s="47" t="s">
        <v>147</v>
      </c>
      <c r="E246">
        <v>20496.014500000001</v>
      </c>
      <c r="H246">
        <v>20.496014500000001</v>
      </c>
      <c r="K246">
        <v>232.23877802332024</v>
      </c>
      <c r="M246" s="48">
        <v>129.27806100000001</v>
      </c>
      <c r="N246" s="48">
        <v>117.7671534</v>
      </c>
    </row>
    <row r="247" spans="1:14">
      <c r="A247" t="s">
        <v>63</v>
      </c>
      <c r="B247" s="47" t="s">
        <v>67</v>
      </c>
      <c r="C247" s="47" t="s">
        <v>146</v>
      </c>
      <c r="D247" s="47" t="s">
        <v>147</v>
      </c>
      <c r="E247">
        <v>20533.4018</v>
      </c>
      <c r="H247">
        <v>20.5334018</v>
      </c>
      <c r="K247">
        <v>228.83904513873335</v>
      </c>
      <c r="M247" s="48">
        <v>124.02607810000001</v>
      </c>
      <c r="N247" s="48">
        <v>117.3780713</v>
      </c>
    </row>
    <row r="248" spans="1:14">
      <c r="A248" t="s">
        <v>63</v>
      </c>
      <c r="B248" s="47" t="s">
        <v>67</v>
      </c>
      <c r="C248" s="47" t="s">
        <v>146</v>
      </c>
      <c r="D248" s="47" t="s">
        <v>147</v>
      </c>
      <c r="E248">
        <v>20573.971000000001</v>
      </c>
      <c r="H248">
        <v>20.573971</v>
      </c>
      <c r="K248">
        <v>271.11864291220462</v>
      </c>
      <c r="M248" s="48">
        <v>150.4656493</v>
      </c>
      <c r="N248" s="48">
        <v>138.91250579999999</v>
      </c>
    </row>
    <row r="249" spans="1:14">
      <c r="A249" t="s">
        <v>63</v>
      </c>
      <c r="B249" s="47" t="s">
        <v>67</v>
      </c>
      <c r="C249" s="47" t="s">
        <v>146</v>
      </c>
      <c r="D249" s="47" t="s">
        <v>147</v>
      </c>
      <c r="E249">
        <v>20666.2461</v>
      </c>
      <c r="H249">
        <v>20.666246099999999</v>
      </c>
      <c r="K249">
        <v>294.87734915310114</v>
      </c>
      <c r="M249" s="48">
        <v>168.99417919999999</v>
      </c>
      <c r="N249" s="48">
        <v>149.42239430000001</v>
      </c>
    </row>
    <row r="250" spans="1:14">
      <c r="A250" t="s">
        <v>63</v>
      </c>
      <c r="B250" s="47" t="s">
        <v>67</v>
      </c>
      <c r="C250" s="47" t="s">
        <v>146</v>
      </c>
      <c r="D250" s="47" t="s">
        <v>147</v>
      </c>
      <c r="E250">
        <v>22285.037700000001</v>
      </c>
      <c r="H250">
        <v>22.2850377</v>
      </c>
      <c r="K250">
        <v>237.12022492765675</v>
      </c>
      <c r="M250" s="48">
        <v>130.8222289</v>
      </c>
      <c r="N250" s="48">
        <v>120.1278982</v>
      </c>
    </row>
    <row r="251" spans="1:14">
      <c r="A251" t="s">
        <v>63</v>
      </c>
      <c r="B251" s="47" t="s">
        <v>67</v>
      </c>
      <c r="C251" s="47" t="s">
        <v>146</v>
      </c>
      <c r="D251" s="47" t="s">
        <v>147</v>
      </c>
      <c r="E251">
        <v>22949.259300000002</v>
      </c>
      <c r="H251">
        <v>22.949259300000001</v>
      </c>
      <c r="K251">
        <v>277.55119119666159</v>
      </c>
      <c r="M251" s="48">
        <v>158.16289180000001</v>
      </c>
      <c r="N251" s="48">
        <v>141.3198697</v>
      </c>
    </row>
    <row r="252" spans="1:14">
      <c r="A252" t="s">
        <v>63</v>
      </c>
      <c r="B252" s="47" t="s">
        <v>67</v>
      </c>
      <c r="C252" s="47" t="s">
        <v>146</v>
      </c>
      <c r="D252" s="47" t="s">
        <v>147</v>
      </c>
      <c r="E252">
        <v>23020.851999999999</v>
      </c>
      <c r="H252">
        <v>23.020851999999998</v>
      </c>
      <c r="K252">
        <v>315.37555877469975</v>
      </c>
      <c r="M252" s="48">
        <v>170.99609150000001</v>
      </c>
      <c r="N252" s="48">
        <v>159.245991</v>
      </c>
    </row>
    <row r="253" spans="1:14">
      <c r="A253" t="s">
        <v>63</v>
      </c>
      <c r="B253" s="47" t="s">
        <v>67</v>
      </c>
      <c r="C253" s="47" t="s">
        <v>146</v>
      </c>
      <c r="D253" s="47" t="s">
        <v>147</v>
      </c>
      <c r="E253">
        <v>23068.424599999998</v>
      </c>
      <c r="H253">
        <v>23.0684246</v>
      </c>
      <c r="K253">
        <v>301.68548513353238</v>
      </c>
      <c r="M253" s="48">
        <v>160.69522570000001</v>
      </c>
      <c r="N253" s="48">
        <v>154.954466</v>
      </c>
    </row>
    <row r="254" spans="1:14">
      <c r="A254" t="s">
        <v>63</v>
      </c>
      <c r="B254" s="47" t="s">
        <v>67</v>
      </c>
      <c r="C254" s="47" t="s">
        <v>146</v>
      </c>
      <c r="D254" s="47" t="s">
        <v>147</v>
      </c>
      <c r="E254">
        <v>23182.212299999999</v>
      </c>
      <c r="H254">
        <v>23.1822123</v>
      </c>
      <c r="K254">
        <v>280.79301112218769</v>
      </c>
      <c r="M254" s="48">
        <v>156.3254331</v>
      </c>
      <c r="N254" s="48">
        <v>143.04088909999999</v>
      </c>
    </row>
    <row r="255" spans="1:14">
      <c r="A255" t="s">
        <v>63</v>
      </c>
      <c r="B255" s="47" t="s">
        <v>67</v>
      </c>
      <c r="C255" s="47" t="s">
        <v>146</v>
      </c>
      <c r="D255" s="47" t="s">
        <v>147</v>
      </c>
      <c r="E255">
        <v>23222.547500000001</v>
      </c>
      <c r="H255">
        <v>23.222547500000001</v>
      </c>
      <c r="K255">
        <v>249.2783053504595</v>
      </c>
      <c r="M255" s="48">
        <v>138.17137399999999</v>
      </c>
      <c r="N255" s="48">
        <v>126.1688171</v>
      </c>
    </row>
    <row r="256" spans="1:14">
      <c r="A256" t="s">
        <v>63</v>
      </c>
      <c r="B256" s="47" t="s">
        <v>67</v>
      </c>
      <c r="C256" s="47" t="s">
        <v>146</v>
      </c>
      <c r="D256" s="47" t="s">
        <v>147</v>
      </c>
      <c r="E256">
        <v>23672.6034</v>
      </c>
      <c r="H256">
        <v>23.6726034</v>
      </c>
      <c r="K256">
        <v>405.85089312808458</v>
      </c>
      <c r="M256" s="48">
        <v>226.92102180000001</v>
      </c>
      <c r="N256" s="48">
        <v>206.34653510000001</v>
      </c>
    </row>
    <row r="257" spans="1:14">
      <c r="A257" t="s">
        <v>63</v>
      </c>
      <c r="B257" s="47" t="s">
        <v>67</v>
      </c>
      <c r="C257" s="47" t="s">
        <v>146</v>
      </c>
      <c r="D257" s="47" t="s">
        <v>147</v>
      </c>
      <c r="E257">
        <v>23712.513999999999</v>
      </c>
      <c r="H257">
        <v>23.712513999999999</v>
      </c>
      <c r="K257">
        <v>422.456550055984</v>
      </c>
      <c r="M257" s="48">
        <v>231.4180289</v>
      </c>
      <c r="N257" s="48">
        <v>215.4266192</v>
      </c>
    </row>
    <row r="258" spans="1:14">
      <c r="A258" t="s">
        <v>63</v>
      </c>
      <c r="B258" s="47" t="s">
        <v>67</v>
      </c>
      <c r="C258" s="47" t="s">
        <v>146</v>
      </c>
      <c r="D258" s="47" t="s">
        <v>147</v>
      </c>
      <c r="E258">
        <v>23753.486000000001</v>
      </c>
      <c r="H258">
        <v>23.753486000000002</v>
      </c>
      <c r="K258">
        <v>358.219543832912</v>
      </c>
      <c r="M258" s="48">
        <v>197.1518342</v>
      </c>
      <c r="N258" s="48">
        <v>182.58015209999999</v>
      </c>
    </row>
    <row r="259" spans="1:14">
      <c r="A259" t="s">
        <v>63</v>
      </c>
      <c r="B259" s="47" t="s">
        <v>67</v>
      </c>
      <c r="C259" s="47" t="s">
        <v>143</v>
      </c>
      <c r="D259" s="47" t="s">
        <v>148</v>
      </c>
      <c r="E259">
        <v>2800</v>
      </c>
      <c r="H259">
        <v>2.8</v>
      </c>
      <c r="K259">
        <v>302.53719414439593</v>
      </c>
      <c r="M259" s="48">
        <v>87.054958549999995</v>
      </c>
      <c r="N259" s="48">
        <v>83.418194850000006</v>
      </c>
    </row>
    <row r="260" spans="1:14">
      <c r="A260" t="s">
        <v>63</v>
      </c>
      <c r="B260" s="47" t="s">
        <v>67</v>
      </c>
      <c r="C260" s="47" t="s">
        <v>143</v>
      </c>
      <c r="D260" s="47" t="s">
        <v>148</v>
      </c>
      <c r="E260">
        <v>2960</v>
      </c>
      <c r="H260">
        <v>2.96</v>
      </c>
      <c r="K260">
        <v>312.90658831825283</v>
      </c>
      <c r="M260" s="48">
        <v>90.109172740000005</v>
      </c>
      <c r="N260" s="48">
        <v>85.377398830000004</v>
      </c>
    </row>
    <row r="261" spans="1:14">
      <c r="A261" t="s">
        <v>63</v>
      </c>
      <c r="B261" s="47" t="s">
        <v>67</v>
      </c>
      <c r="C261" s="47" t="s">
        <v>143</v>
      </c>
      <c r="D261" s="47" t="s">
        <v>148</v>
      </c>
      <c r="E261">
        <v>3020</v>
      </c>
      <c r="H261">
        <v>3.02</v>
      </c>
      <c r="K261">
        <v>342.73946447874721</v>
      </c>
      <c r="M261" s="48">
        <v>100.7560434</v>
      </c>
      <c r="N261" s="48">
        <v>93.791935289999998</v>
      </c>
    </row>
    <row r="262" spans="1:14">
      <c r="A262" t="s">
        <v>63</v>
      </c>
      <c r="B262" s="47" t="s">
        <v>67</v>
      </c>
      <c r="C262" s="47" t="s">
        <v>143</v>
      </c>
      <c r="D262" s="47" t="s">
        <v>148</v>
      </c>
      <c r="E262">
        <v>3260</v>
      </c>
      <c r="H262">
        <v>3.26</v>
      </c>
      <c r="K262">
        <v>370.65697587193222</v>
      </c>
      <c r="M262" s="48">
        <v>108.2340439</v>
      </c>
      <c r="N262" s="48">
        <v>101.26044760000001</v>
      </c>
    </row>
    <row r="263" spans="1:14">
      <c r="A263" t="s">
        <v>63</v>
      </c>
      <c r="B263" s="47" t="s">
        <v>67</v>
      </c>
      <c r="C263" s="47" t="s">
        <v>143</v>
      </c>
      <c r="D263" s="47" t="s">
        <v>148</v>
      </c>
      <c r="E263">
        <v>3900</v>
      </c>
      <c r="H263">
        <v>3.9</v>
      </c>
      <c r="K263">
        <v>373.28652812282724</v>
      </c>
      <c r="M263" s="48">
        <v>108.2935366</v>
      </c>
      <c r="N263" s="48">
        <v>103.1759579</v>
      </c>
    </row>
    <row r="264" spans="1:14">
      <c r="A264" t="s">
        <v>63</v>
      </c>
      <c r="B264" s="47" t="s">
        <v>67</v>
      </c>
      <c r="C264" s="47" t="s">
        <v>143</v>
      </c>
      <c r="D264" s="47" t="s">
        <v>148</v>
      </c>
      <c r="E264">
        <v>4070</v>
      </c>
      <c r="H264">
        <v>4.07</v>
      </c>
      <c r="K264">
        <v>394.0892425939702</v>
      </c>
      <c r="M264" s="48">
        <v>114.0988504</v>
      </c>
      <c r="N264" s="48">
        <v>108.9649857</v>
      </c>
    </row>
    <row r="265" spans="1:14">
      <c r="A265" t="s">
        <v>63</v>
      </c>
      <c r="B265" s="47" t="s">
        <v>67</v>
      </c>
      <c r="C265" s="47" t="s">
        <v>143</v>
      </c>
      <c r="D265" s="47" t="s">
        <v>148</v>
      </c>
      <c r="E265">
        <v>4240</v>
      </c>
      <c r="H265">
        <v>4.24</v>
      </c>
      <c r="K265">
        <v>385.02088425159752</v>
      </c>
      <c r="M265" s="48">
        <v>110.8315956</v>
      </c>
      <c r="N265" s="48">
        <v>105.2115775</v>
      </c>
    </row>
    <row r="266" spans="1:14">
      <c r="A266" t="s">
        <v>63</v>
      </c>
      <c r="B266" s="47" t="s">
        <v>67</v>
      </c>
      <c r="C266" s="47" t="s">
        <v>143</v>
      </c>
      <c r="D266" s="47" t="s">
        <v>148</v>
      </c>
      <c r="E266">
        <v>4820</v>
      </c>
      <c r="H266">
        <v>4.82</v>
      </c>
      <c r="K266">
        <v>367.82639750475778</v>
      </c>
      <c r="M266" s="48">
        <v>106.4470434</v>
      </c>
      <c r="N266" s="48">
        <v>100.9648961</v>
      </c>
    </row>
    <row r="267" spans="1:14">
      <c r="A267" t="s">
        <v>63</v>
      </c>
      <c r="B267" s="47" t="s">
        <v>67</v>
      </c>
      <c r="C267" s="47" t="s">
        <v>143</v>
      </c>
      <c r="D267" s="47" t="s">
        <v>148</v>
      </c>
      <c r="E267">
        <v>2470</v>
      </c>
      <c r="H267">
        <v>2.4700000000000002</v>
      </c>
      <c r="K267">
        <v>357.50237580782789</v>
      </c>
      <c r="M267" s="48">
        <v>185.69011409999999</v>
      </c>
      <c r="N267" s="48">
        <v>178.1965793</v>
      </c>
    </row>
    <row r="268" spans="1:14">
      <c r="A268" t="s">
        <v>63</v>
      </c>
      <c r="B268" s="47" t="s">
        <v>67</v>
      </c>
      <c r="C268" s="47" t="s">
        <v>143</v>
      </c>
      <c r="D268" s="47" t="s">
        <v>148</v>
      </c>
      <c r="E268">
        <v>2600</v>
      </c>
      <c r="H268">
        <v>2.6</v>
      </c>
      <c r="K268">
        <v>344.35274512270928</v>
      </c>
      <c r="M268" s="48">
        <v>179.2614442</v>
      </c>
      <c r="N268" s="48">
        <v>173.14150770000001</v>
      </c>
    </row>
    <row r="269" spans="1:14">
      <c r="A269" t="s">
        <v>63</v>
      </c>
      <c r="B269" s="47" t="s">
        <v>67</v>
      </c>
      <c r="C269" s="47" t="s">
        <v>143</v>
      </c>
      <c r="D269" s="47" t="s">
        <v>148</v>
      </c>
      <c r="E269">
        <v>410</v>
      </c>
      <c r="H269">
        <v>0.41</v>
      </c>
      <c r="K269">
        <v>283.59506350271636</v>
      </c>
      <c r="M269" s="48">
        <v>128.5313788</v>
      </c>
      <c r="N269" s="48">
        <v>123.02663680000001</v>
      </c>
    </row>
    <row r="270" spans="1:14">
      <c r="A270" t="s">
        <v>63</v>
      </c>
      <c r="B270" s="47" t="s">
        <v>67</v>
      </c>
      <c r="C270" s="47" t="s">
        <v>143</v>
      </c>
      <c r="D270" s="47" t="s">
        <v>148</v>
      </c>
      <c r="E270">
        <v>560</v>
      </c>
      <c r="H270">
        <v>0.56000000000000005</v>
      </c>
      <c r="K270">
        <v>248.73250764442633</v>
      </c>
      <c r="M270" s="48">
        <v>110.9469149</v>
      </c>
      <c r="N270" s="48">
        <v>107.62497070000001</v>
      </c>
    </row>
    <row r="271" spans="1:14">
      <c r="A271" t="s">
        <v>63</v>
      </c>
      <c r="B271" s="47" t="s">
        <v>67</v>
      </c>
      <c r="C271" s="47" t="s">
        <v>143</v>
      </c>
      <c r="D271" s="47" t="s">
        <v>148</v>
      </c>
      <c r="E271">
        <v>760</v>
      </c>
      <c r="H271">
        <v>0.76</v>
      </c>
      <c r="K271">
        <v>248.01912920784554</v>
      </c>
      <c r="M271" s="48">
        <v>110.9903802</v>
      </c>
      <c r="N271" s="48">
        <v>106.74658239999999</v>
      </c>
    </row>
    <row r="272" spans="1:14">
      <c r="A272" t="s">
        <v>63</v>
      </c>
      <c r="B272" s="47" t="s">
        <v>67</v>
      </c>
      <c r="C272" s="47" t="s">
        <v>143</v>
      </c>
      <c r="D272" s="47" t="s">
        <v>148</v>
      </c>
      <c r="E272">
        <v>2860</v>
      </c>
      <c r="H272">
        <v>2.86</v>
      </c>
      <c r="K272">
        <v>274.72804628478121</v>
      </c>
      <c r="M272" s="48">
        <v>124.43293749999999</v>
      </c>
      <c r="N272" s="48">
        <v>119.0193428</v>
      </c>
    </row>
    <row r="273" spans="1:14">
      <c r="A273" t="s">
        <v>63</v>
      </c>
      <c r="B273" s="47" t="s">
        <v>67</v>
      </c>
      <c r="C273" s="47" t="s">
        <v>143</v>
      </c>
      <c r="D273" s="47" t="s">
        <v>148</v>
      </c>
      <c r="E273">
        <v>3280</v>
      </c>
      <c r="H273">
        <v>3.28</v>
      </c>
      <c r="K273">
        <v>289.81168525590942</v>
      </c>
      <c r="M273" s="48">
        <v>129.42204169999999</v>
      </c>
      <c r="N273" s="48">
        <v>125.08629550000001</v>
      </c>
    </row>
    <row r="274" spans="1:14">
      <c r="A274" t="s">
        <v>63</v>
      </c>
      <c r="B274" s="47" t="s">
        <v>67</v>
      </c>
      <c r="C274" s="47" t="s">
        <v>143</v>
      </c>
      <c r="D274" s="47" t="s">
        <v>148</v>
      </c>
      <c r="E274">
        <v>3690</v>
      </c>
      <c r="H274">
        <v>3.69</v>
      </c>
      <c r="K274">
        <v>296.4971522721537</v>
      </c>
      <c r="M274" s="48">
        <v>133.20683289999999</v>
      </c>
      <c r="N274" s="48">
        <v>127.37365370000001</v>
      </c>
    </row>
    <row r="275" spans="1:14">
      <c r="A275" t="s">
        <v>63</v>
      </c>
      <c r="B275" s="47" t="s">
        <v>67</v>
      </c>
      <c r="C275" s="47" t="s">
        <v>143</v>
      </c>
      <c r="D275" s="47" t="s">
        <v>148</v>
      </c>
      <c r="E275">
        <v>3820</v>
      </c>
      <c r="H275">
        <v>3.82</v>
      </c>
      <c r="K275">
        <v>252.29411309960039</v>
      </c>
      <c r="M275" s="48">
        <v>112.4112604</v>
      </c>
      <c r="N275" s="48">
        <v>109.3812181</v>
      </c>
    </row>
    <row r="276" spans="1:14">
      <c r="A276" t="s">
        <v>63</v>
      </c>
      <c r="B276" s="47" t="s">
        <v>67</v>
      </c>
      <c r="C276" s="47" t="s">
        <v>143</v>
      </c>
      <c r="D276" s="47" t="s">
        <v>148</v>
      </c>
      <c r="E276">
        <v>3910</v>
      </c>
      <c r="H276">
        <v>3.91</v>
      </c>
      <c r="K276">
        <v>296.04360722827664</v>
      </c>
      <c r="M276" s="48">
        <v>133.59371849999999</v>
      </c>
      <c r="N276" s="48">
        <v>128.11807490000001</v>
      </c>
    </row>
    <row r="277" spans="1:14">
      <c r="A277" t="s">
        <v>63</v>
      </c>
      <c r="B277" s="47" t="s">
        <v>67</v>
      </c>
      <c r="C277" s="47" t="s">
        <v>143</v>
      </c>
      <c r="D277" s="47" t="s">
        <v>148</v>
      </c>
      <c r="E277">
        <v>4020</v>
      </c>
      <c r="H277">
        <v>4.0199999999999996</v>
      </c>
      <c r="K277">
        <v>332.80049529948496</v>
      </c>
      <c r="M277" s="48">
        <v>148.11456000000001</v>
      </c>
      <c r="N277" s="48">
        <v>143.91602449999999</v>
      </c>
    </row>
    <row r="278" spans="1:14">
      <c r="A278" t="s">
        <v>63</v>
      </c>
      <c r="B278" s="47" t="s">
        <v>67</v>
      </c>
      <c r="C278" s="47" t="s">
        <v>143</v>
      </c>
      <c r="D278" s="47" t="s">
        <v>148</v>
      </c>
      <c r="E278">
        <v>4110</v>
      </c>
      <c r="H278">
        <v>4.1100000000000003</v>
      </c>
      <c r="K278">
        <v>298.5081856307977</v>
      </c>
      <c r="M278" s="48">
        <v>134.51847549999999</v>
      </c>
      <c r="N278" s="48">
        <v>129.6776165</v>
      </c>
    </row>
    <row r="279" spans="1:14">
      <c r="A279" t="s">
        <v>63</v>
      </c>
      <c r="B279" s="47" t="s">
        <v>67</v>
      </c>
      <c r="C279" s="47" t="s">
        <v>143</v>
      </c>
      <c r="D279" s="47" t="s">
        <v>148</v>
      </c>
      <c r="E279">
        <v>4210</v>
      </c>
      <c r="H279">
        <v>4.21</v>
      </c>
      <c r="K279">
        <v>302.48326115309527</v>
      </c>
      <c r="M279" s="48">
        <v>133.47242879999999</v>
      </c>
      <c r="N279" s="48">
        <v>131.20798919999999</v>
      </c>
    </row>
    <row r="280" spans="1:14">
      <c r="A280" t="s">
        <v>63</v>
      </c>
      <c r="B280" s="47" t="s">
        <v>67</v>
      </c>
      <c r="C280" s="47" t="s">
        <v>143</v>
      </c>
      <c r="D280" s="47" t="s">
        <v>148</v>
      </c>
      <c r="E280">
        <v>4300</v>
      </c>
      <c r="H280">
        <v>4.3</v>
      </c>
      <c r="K280">
        <v>307.19299639646829</v>
      </c>
      <c r="M280" s="48">
        <v>137.1679523</v>
      </c>
      <c r="N280" s="48">
        <v>132.8517774</v>
      </c>
    </row>
    <row r="281" spans="1:14">
      <c r="A281" t="s">
        <v>63</v>
      </c>
      <c r="B281" s="47" t="s">
        <v>67</v>
      </c>
      <c r="C281" s="47" t="s">
        <v>143</v>
      </c>
      <c r="D281" s="47" t="s">
        <v>148</v>
      </c>
      <c r="E281">
        <v>580</v>
      </c>
      <c r="H281">
        <v>0.57999999999999996</v>
      </c>
      <c r="K281">
        <v>287.99545367309207</v>
      </c>
      <c r="M281" s="48">
        <v>124.9208328</v>
      </c>
      <c r="N281" s="48">
        <v>120.9100864</v>
      </c>
    </row>
    <row r="282" spans="1:14">
      <c r="A282" t="s">
        <v>63</v>
      </c>
      <c r="B282" s="47" t="s">
        <v>67</v>
      </c>
      <c r="C282" s="47" t="s">
        <v>143</v>
      </c>
      <c r="D282" s="47" t="s">
        <v>148</v>
      </c>
      <c r="E282">
        <v>610</v>
      </c>
      <c r="H282">
        <v>0.61</v>
      </c>
      <c r="K282">
        <v>333.76841830068412</v>
      </c>
      <c r="M282" s="48">
        <v>147.08361859999999</v>
      </c>
      <c r="N282" s="48">
        <v>139.4281584</v>
      </c>
    </row>
    <row r="283" spans="1:14">
      <c r="A283" t="s">
        <v>63</v>
      </c>
      <c r="B283" s="47" t="s">
        <v>67</v>
      </c>
      <c r="C283" s="47" t="s">
        <v>143</v>
      </c>
      <c r="D283" s="47" t="s">
        <v>148</v>
      </c>
      <c r="E283">
        <v>630</v>
      </c>
      <c r="H283">
        <v>0.63</v>
      </c>
      <c r="K283">
        <v>335.97918581808381</v>
      </c>
      <c r="M283" s="48">
        <v>147.2417054</v>
      </c>
      <c r="N283" s="48">
        <v>141.5087642</v>
      </c>
    </row>
    <row r="284" spans="1:14">
      <c r="A284" t="s">
        <v>63</v>
      </c>
      <c r="B284" s="47" t="s">
        <v>67</v>
      </c>
      <c r="C284" s="47" t="s">
        <v>143</v>
      </c>
      <c r="D284" s="47" t="s">
        <v>148</v>
      </c>
      <c r="E284">
        <v>700</v>
      </c>
      <c r="H284">
        <v>0.7</v>
      </c>
      <c r="K284">
        <v>350.38057854023043</v>
      </c>
      <c r="M284" s="48">
        <v>154.26132899999999</v>
      </c>
      <c r="N284" s="48">
        <v>148.62879430000001</v>
      </c>
    </row>
    <row r="285" spans="1:14">
      <c r="A285" t="s">
        <v>63</v>
      </c>
      <c r="B285" s="47" t="s">
        <v>67</v>
      </c>
      <c r="C285" s="47" t="s">
        <v>143</v>
      </c>
      <c r="D285" s="47" t="s">
        <v>148</v>
      </c>
      <c r="E285">
        <v>840</v>
      </c>
      <c r="H285">
        <v>0.84</v>
      </c>
      <c r="K285">
        <v>313.46300591554007</v>
      </c>
      <c r="M285" s="48">
        <v>135.6482259</v>
      </c>
      <c r="N285" s="48">
        <v>132.31313180000001</v>
      </c>
    </row>
    <row r="286" spans="1:14">
      <c r="A286" t="s">
        <v>63</v>
      </c>
      <c r="B286" s="47" t="s">
        <v>67</v>
      </c>
      <c r="C286" s="47" t="s">
        <v>143</v>
      </c>
      <c r="D286" s="47" t="s">
        <v>148</v>
      </c>
      <c r="E286">
        <v>1110</v>
      </c>
      <c r="H286">
        <v>1.1100000000000001</v>
      </c>
      <c r="K286">
        <v>335.35437254303213</v>
      </c>
      <c r="M286" s="48">
        <v>147.06699639999999</v>
      </c>
      <c r="N286" s="48">
        <v>141.21558730000001</v>
      </c>
    </row>
    <row r="287" spans="1:14">
      <c r="A287" t="s">
        <v>63</v>
      </c>
      <c r="B287" s="47" t="s">
        <v>67</v>
      </c>
      <c r="C287" s="47" t="s">
        <v>143</v>
      </c>
      <c r="D287" s="47" t="s">
        <v>148</v>
      </c>
      <c r="E287">
        <v>1390</v>
      </c>
      <c r="H287">
        <v>1.39</v>
      </c>
      <c r="K287">
        <v>324.99673658372035</v>
      </c>
      <c r="M287" s="48">
        <v>143.32050179999999</v>
      </c>
      <c r="N287" s="48">
        <v>136.42273170000001</v>
      </c>
    </row>
    <row r="288" spans="1:14">
      <c r="A288" t="s">
        <v>63</v>
      </c>
      <c r="B288" s="47" t="s">
        <v>67</v>
      </c>
      <c r="C288" s="47" t="s">
        <v>143</v>
      </c>
      <c r="D288" s="47" t="s">
        <v>148</v>
      </c>
      <c r="E288">
        <v>1400</v>
      </c>
      <c r="H288">
        <v>1.4</v>
      </c>
      <c r="K288">
        <v>332.71558735086626</v>
      </c>
      <c r="M288" s="48">
        <v>143.12771979999999</v>
      </c>
      <c r="N288" s="48">
        <v>140.0104292</v>
      </c>
    </row>
    <row r="289" spans="1:14">
      <c r="A289" t="s">
        <v>63</v>
      </c>
      <c r="B289" s="47" t="s">
        <v>67</v>
      </c>
      <c r="C289" s="47" t="s">
        <v>143</v>
      </c>
      <c r="D289" s="47" t="s">
        <v>148</v>
      </c>
      <c r="E289">
        <v>1400</v>
      </c>
      <c r="H289">
        <v>1.4</v>
      </c>
      <c r="K289">
        <v>337.87037829674733</v>
      </c>
      <c r="M289" s="48">
        <v>147.6584344</v>
      </c>
      <c r="N289" s="48">
        <v>142.37909909999999</v>
      </c>
    </row>
    <row r="290" spans="1:14">
      <c r="A290" t="s">
        <v>63</v>
      </c>
      <c r="B290" s="47" t="s">
        <v>67</v>
      </c>
      <c r="C290" s="47" t="s">
        <v>143</v>
      </c>
      <c r="D290" s="47" t="s">
        <v>148</v>
      </c>
      <c r="E290">
        <v>1400</v>
      </c>
      <c r="H290">
        <v>1.4</v>
      </c>
      <c r="K290">
        <v>332.49332353976263</v>
      </c>
      <c r="M290" s="48">
        <v>143.87101179999999</v>
      </c>
      <c r="N290" s="48">
        <v>141.30908109999999</v>
      </c>
    </row>
    <row r="291" spans="1:14">
      <c r="A291" t="s">
        <v>63</v>
      </c>
      <c r="B291" s="47" t="s">
        <v>67</v>
      </c>
      <c r="C291" s="47" t="s">
        <v>143</v>
      </c>
      <c r="D291" s="47" t="s">
        <v>148</v>
      </c>
      <c r="E291">
        <v>1410</v>
      </c>
      <c r="H291">
        <v>1.41</v>
      </c>
      <c r="K291">
        <v>314.6478507095087</v>
      </c>
      <c r="M291" s="48">
        <v>138.28730060000001</v>
      </c>
      <c r="N291" s="48">
        <v>131.810913</v>
      </c>
    </row>
    <row r="292" spans="1:14">
      <c r="A292" t="s">
        <v>63</v>
      </c>
      <c r="B292" s="47" t="s">
        <v>67</v>
      </c>
      <c r="C292" s="47" t="s">
        <v>143</v>
      </c>
      <c r="D292" s="47" t="s">
        <v>148</v>
      </c>
      <c r="E292">
        <v>1410</v>
      </c>
      <c r="H292">
        <v>1.41</v>
      </c>
      <c r="K292">
        <v>314.21421524947334</v>
      </c>
      <c r="M292" s="48">
        <v>140.70740129999999</v>
      </c>
      <c r="N292" s="48">
        <v>132.6216646</v>
      </c>
    </row>
    <row r="293" spans="1:14">
      <c r="A293" t="s">
        <v>63</v>
      </c>
      <c r="B293" s="47" t="s">
        <v>67</v>
      </c>
      <c r="C293" s="47" t="s">
        <v>143</v>
      </c>
      <c r="D293" s="47" t="s">
        <v>148</v>
      </c>
      <c r="E293">
        <v>1410</v>
      </c>
      <c r="H293">
        <v>1.41</v>
      </c>
      <c r="K293">
        <v>292.06966181152592</v>
      </c>
      <c r="M293" s="48">
        <v>127.02564219999999</v>
      </c>
      <c r="N293" s="48">
        <v>122.7320335</v>
      </c>
    </row>
    <row r="294" spans="1:14">
      <c r="A294" t="s">
        <v>63</v>
      </c>
      <c r="B294" s="47" t="s">
        <v>67</v>
      </c>
      <c r="C294" s="47" t="s">
        <v>143</v>
      </c>
      <c r="D294" s="47" t="s">
        <v>148</v>
      </c>
      <c r="E294">
        <v>1420</v>
      </c>
      <c r="H294">
        <v>1.42</v>
      </c>
      <c r="K294">
        <v>330.51191379771672</v>
      </c>
      <c r="M294" s="48">
        <v>144.570626</v>
      </c>
      <c r="N294" s="48">
        <v>140.27306039999999</v>
      </c>
    </row>
    <row r="295" spans="1:14">
      <c r="A295" t="s">
        <v>63</v>
      </c>
      <c r="B295" s="47" t="s">
        <v>67</v>
      </c>
      <c r="C295" s="47" t="s">
        <v>143</v>
      </c>
      <c r="D295" s="47" t="s">
        <v>148</v>
      </c>
      <c r="E295">
        <v>1430</v>
      </c>
      <c r="H295">
        <v>1.43</v>
      </c>
      <c r="K295">
        <v>328.79311000364271</v>
      </c>
      <c r="M295" s="48">
        <v>144.17622</v>
      </c>
      <c r="N295" s="48">
        <v>138.35028199999999</v>
      </c>
    </row>
    <row r="296" spans="1:14">
      <c r="A296" t="s">
        <v>63</v>
      </c>
      <c r="B296" s="47" t="s">
        <v>67</v>
      </c>
      <c r="C296" s="47" t="s">
        <v>143</v>
      </c>
      <c r="D296" s="47" t="s">
        <v>148</v>
      </c>
      <c r="E296">
        <v>1430</v>
      </c>
      <c r="H296">
        <v>1.43</v>
      </c>
      <c r="K296">
        <v>349.27975619582134</v>
      </c>
      <c r="M296" s="48">
        <v>150.95806719999999</v>
      </c>
      <c r="N296" s="48">
        <v>148.17320340000001</v>
      </c>
    </row>
    <row r="297" spans="1:14">
      <c r="A297" t="s">
        <v>63</v>
      </c>
      <c r="B297" s="47" t="s">
        <v>67</v>
      </c>
      <c r="C297" s="47" t="s">
        <v>143</v>
      </c>
      <c r="D297" s="47" t="s">
        <v>148</v>
      </c>
      <c r="E297">
        <v>1430</v>
      </c>
      <c r="H297">
        <v>1.43</v>
      </c>
      <c r="K297">
        <v>340.01460391638119</v>
      </c>
      <c r="M297" s="48">
        <v>149.85791</v>
      </c>
      <c r="N297" s="48">
        <v>142.81747680000001</v>
      </c>
    </row>
    <row r="298" spans="1:14">
      <c r="A298" t="s">
        <v>63</v>
      </c>
      <c r="B298" s="47" t="s">
        <v>67</v>
      </c>
      <c r="C298" s="47" t="s">
        <v>143</v>
      </c>
      <c r="D298" s="47" t="s">
        <v>148</v>
      </c>
      <c r="E298">
        <v>1440</v>
      </c>
      <c r="H298">
        <v>1.44</v>
      </c>
      <c r="K298">
        <v>327.17433386888439</v>
      </c>
      <c r="M298" s="48">
        <v>141.7660564</v>
      </c>
      <c r="N298" s="48">
        <v>137.87159940000001</v>
      </c>
    </row>
    <row r="299" spans="1:14">
      <c r="A299" t="s">
        <v>63</v>
      </c>
      <c r="B299" s="47" t="s">
        <v>67</v>
      </c>
      <c r="C299" s="47" t="s">
        <v>143</v>
      </c>
      <c r="D299" s="47" t="s">
        <v>148</v>
      </c>
      <c r="E299">
        <v>1440</v>
      </c>
      <c r="H299">
        <v>1.44</v>
      </c>
      <c r="K299">
        <v>343.24990282047395</v>
      </c>
      <c r="M299" s="48">
        <v>150.5967205</v>
      </c>
      <c r="N299" s="48">
        <v>144.1664786</v>
      </c>
    </row>
    <row r="300" spans="1:14">
      <c r="A300" t="s">
        <v>63</v>
      </c>
      <c r="B300" s="47" t="s">
        <v>67</v>
      </c>
      <c r="C300" s="47" t="s">
        <v>143</v>
      </c>
      <c r="D300" s="47" t="s">
        <v>148</v>
      </c>
      <c r="E300">
        <v>1450</v>
      </c>
      <c r="H300">
        <v>1.45</v>
      </c>
      <c r="K300">
        <v>338.48471634621251</v>
      </c>
      <c r="M300" s="48">
        <v>147.58975989999999</v>
      </c>
      <c r="N300" s="48">
        <v>142.52747859999999</v>
      </c>
    </row>
    <row r="301" spans="1:14">
      <c r="A301" t="s">
        <v>63</v>
      </c>
      <c r="B301" s="47" t="s">
        <v>67</v>
      </c>
      <c r="C301" s="47" t="s">
        <v>143</v>
      </c>
      <c r="D301" s="47" t="s">
        <v>148</v>
      </c>
      <c r="E301">
        <v>1450</v>
      </c>
      <c r="H301">
        <v>1.45</v>
      </c>
      <c r="K301">
        <v>308.86659025153693</v>
      </c>
      <c r="M301" s="48">
        <v>134.68812270000001</v>
      </c>
      <c r="N301" s="48">
        <v>129.13737570000001</v>
      </c>
    </row>
    <row r="302" spans="1:14">
      <c r="A302" t="s">
        <v>63</v>
      </c>
      <c r="B302" s="47" t="s">
        <v>67</v>
      </c>
      <c r="C302" s="47" t="s">
        <v>143</v>
      </c>
      <c r="D302" s="47" t="s">
        <v>148</v>
      </c>
      <c r="E302">
        <v>1460</v>
      </c>
      <c r="H302">
        <v>1.46</v>
      </c>
      <c r="K302">
        <v>306.94197888888209</v>
      </c>
      <c r="M302" s="48">
        <v>133.88194279999999</v>
      </c>
      <c r="N302" s="48">
        <v>129.52949720000001</v>
      </c>
    </row>
    <row r="303" spans="1:14">
      <c r="A303" t="s">
        <v>63</v>
      </c>
      <c r="B303" s="47" t="s">
        <v>67</v>
      </c>
      <c r="C303" s="47" t="s">
        <v>143</v>
      </c>
      <c r="D303" s="47" t="s">
        <v>148</v>
      </c>
      <c r="E303">
        <v>1460</v>
      </c>
      <c r="H303">
        <v>1.46</v>
      </c>
      <c r="K303">
        <v>299.3476043851889</v>
      </c>
      <c r="M303" s="48">
        <v>129.94650559999999</v>
      </c>
      <c r="N303" s="48">
        <v>126.24905889999999</v>
      </c>
    </row>
    <row r="304" spans="1:14">
      <c r="A304" t="s">
        <v>63</v>
      </c>
      <c r="B304" s="47" t="s">
        <v>67</v>
      </c>
      <c r="C304" s="47" t="s">
        <v>143</v>
      </c>
      <c r="D304" s="47" t="s">
        <v>148</v>
      </c>
      <c r="E304">
        <v>1500</v>
      </c>
      <c r="H304">
        <v>1.5</v>
      </c>
      <c r="K304">
        <v>312.86078657255268</v>
      </c>
      <c r="M304" s="48">
        <v>136.33933339999999</v>
      </c>
      <c r="N304" s="48">
        <v>131.87252770000001</v>
      </c>
    </row>
    <row r="305" spans="1:14">
      <c r="A305" t="s">
        <v>63</v>
      </c>
      <c r="B305" s="47" t="s">
        <v>67</v>
      </c>
      <c r="C305" s="47" t="s">
        <v>143</v>
      </c>
      <c r="D305" s="47" t="s">
        <v>148</v>
      </c>
      <c r="E305">
        <v>1620</v>
      </c>
      <c r="H305">
        <v>1.62</v>
      </c>
      <c r="K305">
        <v>339.69940157550479</v>
      </c>
      <c r="M305" s="48">
        <v>151.50353490000001</v>
      </c>
      <c r="N305" s="48">
        <v>142.1904159</v>
      </c>
    </row>
    <row r="306" spans="1:14">
      <c r="A306" t="s">
        <v>63</v>
      </c>
      <c r="B306" s="47" t="s">
        <v>67</v>
      </c>
      <c r="C306" s="47" t="s">
        <v>143</v>
      </c>
      <c r="D306" s="47" t="s">
        <v>148</v>
      </c>
      <c r="E306">
        <v>1780</v>
      </c>
      <c r="H306">
        <v>1.78</v>
      </c>
      <c r="K306">
        <v>315.42968471786111</v>
      </c>
      <c r="M306" s="48">
        <v>137.91537819999999</v>
      </c>
      <c r="N306" s="48">
        <v>133.11829080000001</v>
      </c>
    </row>
    <row r="307" spans="1:14">
      <c r="A307" t="s">
        <v>63</v>
      </c>
      <c r="B307" s="47" t="s">
        <v>67</v>
      </c>
      <c r="C307" s="47" t="s">
        <v>143</v>
      </c>
      <c r="D307" s="47" t="s">
        <v>148</v>
      </c>
      <c r="E307">
        <v>1800</v>
      </c>
      <c r="H307">
        <v>1.8</v>
      </c>
      <c r="K307">
        <v>283.01716684332587</v>
      </c>
      <c r="M307" s="48">
        <v>123.5980098</v>
      </c>
      <c r="N307" s="48">
        <v>119.6865487</v>
      </c>
    </row>
    <row r="308" spans="1:14">
      <c r="A308" t="s">
        <v>63</v>
      </c>
      <c r="B308" s="47" t="s">
        <v>67</v>
      </c>
      <c r="C308" s="47" t="s">
        <v>143</v>
      </c>
      <c r="D308" s="47" t="s">
        <v>148</v>
      </c>
      <c r="E308">
        <v>1810</v>
      </c>
      <c r="H308">
        <v>1.81</v>
      </c>
      <c r="K308">
        <v>315.10918191970575</v>
      </c>
      <c r="M308" s="48">
        <v>137.51566890000001</v>
      </c>
      <c r="N308" s="48">
        <v>132.95118880000001</v>
      </c>
    </row>
    <row r="309" spans="1:14">
      <c r="A309" t="s">
        <v>63</v>
      </c>
      <c r="B309" s="47" t="s">
        <v>67</v>
      </c>
      <c r="C309" s="47" t="s">
        <v>143</v>
      </c>
      <c r="D309" s="47" t="s">
        <v>148</v>
      </c>
      <c r="E309">
        <v>2730</v>
      </c>
      <c r="H309">
        <v>2.73</v>
      </c>
      <c r="K309">
        <v>393.07583614762302</v>
      </c>
      <c r="M309" s="48">
        <v>173.6576144</v>
      </c>
      <c r="N309" s="48">
        <v>165.86974000000001</v>
      </c>
    </row>
    <row r="310" spans="1:14">
      <c r="A310" t="s">
        <v>63</v>
      </c>
      <c r="B310" s="47" t="s">
        <v>67</v>
      </c>
      <c r="C310" s="47" t="s">
        <v>143</v>
      </c>
      <c r="D310" s="47" t="s">
        <v>148</v>
      </c>
      <c r="E310">
        <v>2740</v>
      </c>
      <c r="H310">
        <v>2.74</v>
      </c>
      <c r="K310">
        <v>415.26593234284132</v>
      </c>
      <c r="M310" s="48">
        <v>180.5135817</v>
      </c>
      <c r="N310" s="48">
        <v>175.11150649999999</v>
      </c>
    </row>
    <row r="311" spans="1:14">
      <c r="A311" t="s">
        <v>63</v>
      </c>
      <c r="B311" s="47" t="s">
        <v>67</v>
      </c>
      <c r="C311" s="47" t="s">
        <v>143</v>
      </c>
      <c r="D311" s="47" t="s">
        <v>148</v>
      </c>
      <c r="E311">
        <v>2760</v>
      </c>
      <c r="H311">
        <v>2.76</v>
      </c>
      <c r="K311">
        <v>405.36042435563627</v>
      </c>
      <c r="M311" s="48">
        <v>176.43644180000001</v>
      </c>
      <c r="N311" s="48">
        <v>170.6702971</v>
      </c>
    </row>
    <row r="312" spans="1:14">
      <c r="A312" t="s">
        <v>63</v>
      </c>
      <c r="B312" s="47" t="s">
        <v>67</v>
      </c>
      <c r="C312" s="47" t="s">
        <v>143</v>
      </c>
      <c r="D312" s="47" t="s">
        <v>148</v>
      </c>
      <c r="E312">
        <v>2770</v>
      </c>
      <c r="H312">
        <v>2.77</v>
      </c>
      <c r="K312">
        <v>391.48534220825013</v>
      </c>
      <c r="M312" s="48">
        <v>172.30080649999999</v>
      </c>
      <c r="N312" s="48">
        <v>166.98220570000001</v>
      </c>
    </row>
    <row r="313" spans="1:14">
      <c r="A313" t="s">
        <v>63</v>
      </c>
      <c r="B313" s="47" t="s">
        <v>67</v>
      </c>
      <c r="C313" s="47" t="s">
        <v>143</v>
      </c>
      <c r="D313" s="47" t="s">
        <v>148</v>
      </c>
      <c r="E313">
        <v>2780</v>
      </c>
      <c r="H313">
        <v>2.78</v>
      </c>
      <c r="K313">
        <v>417.8522912364553</v>
      </c>
      <c r="M313" s="48">
        <v>184.30333630000001</v>
      </c>
      <c r="N313" s="48">
        <v>175.8304894</v>
      </c>
    </row>
    <row r="314" spans="1:14">
      <c r="A314" t="s">
        <v>63</v>
      </c>
      <c r="B314" s="47" t="s">
        <v>67</v>
      </c>
      <c r="C314" s="47" t="s">
        <v>143</v>
      </c>
      <c r="D314" s="47" t="s">
        <v>148</v>
      </c>
      <c r="E314">
        <v>2800</v>
      </c>
      <c r="H314">
        <v>2.8</v>
      </c>
      <c r="K314">
        <v>424.32036384798869</v>
      </c>
      <c r="M314" s="48">
        <v>186.36770580000001</v>
      </c>
      <c r="N314" s="48">
        <v>179.697858</v>
      </c>
    </row>
    <row r="315" spans="1:14">
      <c r="A315" t="s">
        <v>63</v>
      </c>
      <c r="B315" s="47" t="s">
        <v>67</v>
      </c>
      <c r="C315" s="47" t="s">
        <v>143</v>
      </c>
      <c r="D315" s="47" t="s">
        <v>148</v>
      </c>
      <c r="E315">
        <v>2810</v>
      </c>
      <c r="H315">
        <v>2.81</v>
      </c>
      <c r="K315">
        <v>396.04844233605786</v>
      </c>
      <c r="M315" s="48">
        <v>175.0462765</v>
      </c>
      <c r="N315" s="48">
        <v>166.96660399999999</v>
      </c>
    </row>
    <row r="316" spans="1:14">
      <c r="A316" t="s">
        <v>63</v>
      </c>
      <c r="B316" s="47" t="s">
        <v>67</v>
      </c>
      <c r="C316" s="47" t="s">
        <v>143</v>
      </c>
      <c r="D316" s="47" t="s">
        <v>148</v>
      </c>
      <c r="E316">
        <v>2820</v>
      </c>
      <c r="H316">
        <v>2.82</v>
      </c>
      <c r="K316">
        <v>378.42163807230872</v>
      </c>
      <c r="M316" s="48">
        <v>166.5546689</v>
      </c>
      <c r="N316" s="48">
        <v>158.5316669</v>
      </c>
    </row>
    <row r="317" spans="1:14">
      <c r="A317" t="s">
        <v>63</v>
      </c>
      <c r="B317" s="47" t="s">
        <v>67</v>
      </c>
      <c r="C317" s="47" t="s">
        <v>143</v>
      </c>
      <c r="D317" s="47" t="s">
        <v>148</v>
      </c>
      <c r="E317">
        <v>2820</v>
      </c>
      <c r="H317">
        <v>2.82</v>
      </c>
      <c r="K317">
        <v>373.01562657944845</v>
      </c>
      <c r="M317" s="48">
        <v>165.40794539999999</v>
      </c>
      <c r="N317" s="48">
        <v>158.36901900000001</v>
      </c>
    </row>
    <row r="318" spans="1:14">
      <c r="A318" t="s">
        <v>63</v>
      </c>
      <c r="B318" s="47" t="s">
        <v>67</v>
      </c>
      <c r="C318" s="47" t="s">
        <v>143</v>
      </c>
      <c r="D318" s="47" t="s">
        <v>148</v>
      </c>
      <c r="E318">
        <v>2840</v>
      </c>
      <c r="H318">
        <v>2.84</v>
      </c>
      <c r="K318">
        <v>397.89285359576661</v>
      </c>
      <c r="M318" s="48">
        <v>174.46204890000001</v>
      </c>
      <c r="N318" s="48">
        <v>166.55138059999999</v>
      </c>
    </row>
    <row r="319" spans="1:14">
      <c r="A319" t="s">
        <v>63</v>
      </c>
      <c r="B319" s="47" t="s">
        <v>67</v>
      </c>
      <c r="C319" s="47" t="s">
        <v>143</v>
      </c>
      <c r="D319" s="47" t="s">
        <v>148</v>
      </c>
      <c r="E319">
        <v>2850</v>
      </c>
      <c r="H319">
        <v>2.85</v>
      </c>
      <c r="K319">
        <v>389.38534919465542</v>
      </c>
      <c r="M319" s="48">
        <v>170.70082919999999</v>
      </c>
      <c r="N319" s="48">
        <v>162.7466675</v>
      </c>
    </row>
    <row r="320" spans="1:14">
      <c r="A320" t="s">
        <v>63</v>
      </c>
      <c r="B320" s="47" t="s">
        <v>67</v>
      </c>
      <c r="C320" s="47" t="s">
        <v>143</v>
      </c>
      <c r="D320" s="47" t="s">
        <v>148</v>
      </c>
      <c r="E320">
        <v>2850</v>
      </c>
      <c r="H320">
        <v>2.85</v>
      </c>
      <c r="K320">
        <v>418.89396898351129</v>
      </c>
      <c r="M320" s="48">
        <v>184.8181367</v>
      </c>
      <c r="N320" s="48">
        <v>176.50094100000001</v>
      </c>
    </row>
    <row r="321" spans="1:14">
      <c r="A321" t="s">
        <v>63</v>
      </c>
      <c r="B321" s="47" t="s">
        <v>67</v>
      </c>
      <c r="C321" s="47" t="s">
        <v>143</v>
      </c>
      <c r="D321" s="47" t="s">
        <v>148</v>
      </c>
      <c r="E321">
        <v>3960</v>
      </c>
      <c r="H321">
        <v>3.96</v>
      </c>
      <c r="K321">
        <v>454.57048139793005</v>
      </c>
      <c r="M321" s="48">
        <v>199.0769257</v>
      </c>
      <c r="N321" s="48">
        <v>190.08697129999999</v>
      </c>
    </row>
    <row r="322" spans="1:14">
      <c r="A322" t="s">
        <v>63</v>
      </c>
      <c r="B322" s="47" t="s">
        <v>67</v>
      </c>
      <c r="C322" s="47" t="s">
        <v>143</v>
      </c>
      <c r="D322" s="47" t="s">
        <v>148</v>
      </c>
      <c r="E322">
        <v>3990</v>
      </c>
      <c r="H322">
        <v>3.99</v>
      </c>
      <c r="K322">
        <v>425.3175026882509</v>
      </c>
      <c r="M322" s="48">
        <v>188.281522</v>
      </c>
      <c r="N322" s="48">
        <v>178.85664840000001</v>
      </c>
    </row>
    <row r="323" spans="1:14">
      <c r="A323" t="s">
        <v>63</v>
      </c>
      <c r="B323" s="47" t="s">
        <v>67</v>
      </c>
      <c r="C323" s="47" t="s">
        <v>143</v>
      </c>
      <c r="D323" s="47" t="s">
        <v>148</v>
      </c>
      <c r="E323">
        <v>4020</v>
      </c>
      <c r="H323">
        <v>4.0199999999999996</v>
      </c>
      <c r="K323">
        <v>449.97000091258133</v>
      </c>
      <c r="M323" s="48">
        <v>198.70796770000001</v>
      </c>
      <c r="N323" s="48">
        <v>189.68237490000001</v>
      </c>
    </row>
    <row r="324" spans="1:14">
      <c r="A324" t="s">
        <v>63</v>
      </c>
      <c r="B324" s="47" t="s">
        <v>67</v>
      </c>
      <c r="C324" s="47" t="s">
        <v>143</v>
      </c>
      <c r="D324" s="47" t="s">
        <v>148</v>
      </c>
      <c r="E324">
        <v>4070</v>
      </c>
      <c r="H324">
        <v>4.07</v>
      </c>
      <c r="K324">
        <v>458.07031121878288</v>
      </c>
      <c r="M324" s="48">
        <v>201.31015289999999</v>
      </c>
      <c r="N324" s="48">
        <v>193.0300628</v>
      </c>
    </row>
    <row r="325" spans="1:14">
      <c r="A325" t="s">
        <v>63</v>
      </c>
      <c r="B325" s="47" t="s">
        <v>67</v>
      </c>
      <c r="C325" s="47" t="s">
        <v>143</v>
      </c>
      <c r="D325" s="47" t="s">
        <v>148</v>
      </c>
      <c r="E325">
        <v>4100</v>
      </c>
      <c r="H325">
        <v>4.0999999999999996</v>
      </c>
      <c r="K325">
        <v>409.78894318573947</v>
      </c>
      <c r="M325" s="48">
        <v>179.77235429999999</v>
      </c>
      <c r="N325" s="48">
        <v>172.7354871</v>
      </c>
    </row>
    <row r="326" spans="1:14">
      <c r="A326" t="s">
        <v>63</v>
      </c>
      <c r="B326" s="47" t="s">
        <v>67</v>
      </c>
      <c r="C326" s="47" t="s">
        <v>143</v>
      </c>
      <c r="D326" s="47" t="s">
        <v>148</v>
      </c>
      <c r="E326">
        <v>4110</v>
      </c>
      <c r="H326">
        <v>4.1100000000000003</v>
      </c>
      <c r="K326">
        <v>433.12119183597179</v>
      </c>
      <c r="M326" s="48">
        <v>190.1047786</v>
      </c>
      <c r="N326" s="48">
        <v>182.97156630000001</v>
      </c>
    </row>
    <row r="327" spans="1:14">
      <c r="A327" t="s">
        <v>63</v>
      </c>
      <c r="B327" s="47" t="s">
        <v>67</v>
      </c>
      <c r="C327" s="47" t="s">
        <v>143</v>
      </c>
      <c r="D327" s="47" t="s">
        <v>148</v>
      </c>
      <c r="E327">
        <v>400</v>
      </c>
      <c r="H327">
        <v>0.4</v>
      </c>
      <c r="K327">
        <v>252.65941629347776</v>
      </c>
      <c r="M327" s="48">
        <v>126.19037299999999</v>
      </c>
      <c r="N327" s="48">
        <v>121.9412639</v>
      </c>
    </row>
    <row r="328" spans="1:14">
      <c r="A328" t="s">
        <v>63</v>
      </c>
      <c r="B328" s="47" t="s">
        <v>67</v>
      </c>
      <c r="C328" s="47" t="s">
        <v>143</v>
      </c>
      <c r="D328" s="47" t="s">
        <v>148</v>
      </c>
      <c r="E328">
        <v>650</v>
      </c>
      <c r="H328">
        <v>0.65</v>
      </c>
      <c r="K328">
        <v>268.14303174968626</v>
      </c>
      <c r="M328" s="48">
        <v>132.92098960000001</v>
      </c>
      <c r="N328" s="48">
        <v>129.54693380000001</v>
      </c>
    </row>
    <row r="329" spans="1:14">
      <c r="A329" t="s">
        <v>63</v>
      </c>
      <c r="B329" s="47" t="s">
        <v>67</v>
      </c>
      <c r="C329" s="47" t="s">
        <v>143</v>
      </c>
      <c r="D329" s="47" t="s">
        <v>148</v>
      </c>
      <c r="E329">
        <v>890</v>
      </c>
      <c r="H329">
        <v>0.89</v>
      </c>
      <c r="K329">
        <v>279.28346841738164</v>
      </c>
      <c r="M329" s="48">
        <v>139.68649239999999</v>
      </c>
      <c r="N329" s="48">
        <v>134.98073400000001</v>
      </c>
    </row>
    <row r="330" spans="1:14">
      <c r="A330" t="s">
        <v>63</v>
      </c>
      <c r="B330" s="47" t="s">
        <v>67</v>
      </c>
      <c r="C330" s="47" t="s">
        <v>143</v>
      </c>
      <c r="D330" s="47" t="s">
        <v>148</v>
      </c>
      <c r="E330">
        <v>1130</v>
      </c>
      <c r="H330">
        <v>1.1299999999999999</v>
      </c>
      <c r="K330">
        <v>255.88068840708786</v>
      </c>
      <c r="M330" s="48">
        <v>128.38321759999999</v>
      </c>
      <c r="N330" s="48">
        <v>122.874242</v>
      </c>
    </row>
    <row r="331" spans="1:14">
      <c r="A331" t="s">
        <v>63</v>
      </c>
      <c r="B331" s="47" t="s">
        <v>67</v>
      </c>
      <c r="C331" s="47" t="s">
        <v>143</v>
      </c>
      <c r="D331" s="47" t="s">
        <v>148</v>
      </c>
      <c r="E331">
        <v>1370</v>
      </c>
      <c r="H331">
        <v>1.37</v>
      </c>
      <c r="K331">
        <v>252.54574665254495</v>
      </c>
      <c r="M331" s="48">
        <v>126.2323499</v>
      </c>
      <c r="N331" s="48">
        <v>121.38820320000001</v>
      </c>
    </row>
    <row r="332" spans="1:14">
      <c r="A332" t="s">
        <v>63</v>
      </c>
      <c r="B332" s="47" t="s">
        <v>67</v>
      </c>
      <c r="C332" s="47" t="s">
        <v>143</v>
      </c>
      <c r="D332" s="47" t="s">
        <v>148</v>
      </c>
      <c r="E332">
        <v>1620</v>
      </c>
      <c r="H332">
        <v>1.62</v>
      </c>
      <c r="K332">
        <v>295.19144087840129</v>
      </c>
      <c r="M332" s="48">
        <v>146.4043546</v>
      </c>
      <c r="N332" s="48">
        <v>142.32564429999999</v>
      </c>
    </row>
    <row r="333" spans="1:14">
      <c r="A333" t="s">
        <v>63</v>
      </c>
      <c r="B333" s="47" t="s">
        <v>67</v>
      </c>
      <c r="C333" s="47" t="s">
        <v>143</v>
      </c>
      <c r="D333" s="47" t="s">
        <v>148</v>
      </c>
      <c r="E333">
        <v>1860</v>
      </c>
      <c r="H333">
        <v>1.86</v>
      </c>
      <c r="K333">
        <v>278.80123050955729</v>
      </c>
      <c r="M333" s="48">
        <v>138.59908369999999</v>
      </c>
      <c r="N333" s="48">
        <v>136.02060890000001</v>
      </c>
    </row>
    <row r="334" spans="1:14">
      <c r="A334" t="s">
        <v>63</v>
      </c>
      <c r="B334" s="47" t="s">
        <v>67</v>
      </c>
      <c r="C334" s="47" t="s">
        <v>143</v>
      </c>
      <c r="D334" s="47" t="s">
        <v>148</v>
      </c>
      <c r="E334">
        <v>2110</v>
      </c>
      <c r="H334">
        <v>2.11</v>
      </c>
      <c r="K334">
        <v>242.74799329398471</v>
      </c>
      <c r="M334" s="48">
        <v>121.27705020000001</v>
      </c>
      <c r="N334" s="48">
        <v>117.9233964</v>
      </c>
    </row>
    <row r="335" spans="1:14">
      <c r="A335" t="s">
        <v>63</v>
      </c>
      <c r="B335" s="47" t="s">
        <v>67</v>
      </c>
      <c r="C335" s="47" t="s">
        <v>143</v>
      </c>
      <c r="D335" s="47" t="s">
        <v>148</v>
      </c>
      <c r="E335">
        <v>2350</v>
      </c>
      <c r="H335">
        <v>2.35</v>
      </c>
      <c r="K335">
        <v>286.20879829372308</v>
      </c>
      <c r="M335" s="48">
        <v>142.8917907</v>
      </c>
      <c r="N335" s="48">
        <v>136.9781237</v>
      </c>
    </row>
    <row r="336" spans="1:14">
      <c r="A336" t="s">
        <v>63</v>
      </c>
      <c r="B336" s="47" t="s">
        <v>67</v>
      </c>
      <c r="C336" s="47" t="s">
        <v>143</v>
      </c>
      <c r="D336" s="47" t="s">
        <v>148</v>
      </c>
      <c r="E336">
        <v>2590</v>
      </c>
      <c r="H336">
        <v>2.59</v>
      </c>
      <c r="K336">
        <v>295.92185234249916</v>
      </c>
      <c r="M336" s="48">
        <v>145.71460260000001</v>
      </c>
      <c r="N336" s="48">
        <v>141.8892669</v>
      </c>
    </row>
    <row r="337" spans="1:14">
      <c r="A337" t="s">
        <v>63</v>
      </c>
      <c r="B337" s="47" t="s">
        <v>67</v>
      </c>
      <c r="C337" s="47" t="s">
        <v>143</v>
      </c>
      <c r="D337" s="47" t="s">
        <v>148</v>
      </c>
      <c r="E337">
        <v>2830</v>
      </c>
      <c r="H337">
        <v>2.83</v>
      </c>
      <c r="K337">
        <v>299.03960165363674</v>
      </c>
      <c r="M337" s="48">
        <v>148.19007479999999</v>
      </c>
      <c r="N337" s="48">
        <v>143.98303630000001</v>
      </c>
    </row>
    <row r="338" spans="1:14">
      <c r="A338" t="s">
        <v>63</v>
      </c>
      <c r="B338" s="47" t="s">
        <v>67</v>
      </c>
      <c r="C338" s="47" t="s">
        <v>143</v>
      </c>
      <c r="D338" s="47" t="s">
        <v>148</v>
      </c>
      <c r="E338">
        <v>3080</v>
      </c>
      <c r="H338">
        <v>3.08</v>
      </c>
      <c r="K338">
        <v>329.41904561170179</v>
      </c>
      <c r="M338" s="48">
        <v>165.97737989999999</v>
      </c>
      <c r="N338" s="48">
        <v>156.7973973</v>
      </c>
    </row>
    <row r="339" spans="1:14">
      <c r="A339" t="s">
        <v>63</v>
      </c>
      <c r="B339" s="47" t="s">
        <v>67</v>
      </c>
      <c r="C339" s="47" t="s">
        <v>143</v>
      </c>
      <c r="D339" s="47" t="s">
        <v>148</v>
      </c>
      <c r="E339">
        <v>3320</v>
      </c>
      <c r="H339">
        <v>3.32</v>
      </c>
      <c r="K339">
        <v>300.23778604904658</v>
      </c>
      <c r="M339" s="48">
        <v>148.2980441</v>
      </c>
      <c r="N339" s="48">
        <v>145.58901449999999</v>
      </c>
    </row>
    <row r="340" spans="1:14">
      <c r="A340" t="s">
        <v>63</v>
      </c>
      <c r="B340" s="47" t="s">
        <v>67</v>
      </c>
      <c r="C340" s="47" t="s">
        <v>143</v>
      </c>
      <c r="D340" s="47" t="s">
        <v>148</v>
      </c>
      <c r="E340">
        <v>3560</v>
      </c>
      <c r="H340">
        <v>3.56</v>
      </c>
      <c r="K340">
        <v>309.12672972027872</v>
      </c>
      <c r="M340" s="48">
        <v>154.02734989999999</v>
      </c>
      <c r="N340" s="48">
        <v>148.18393399999999</v>
      </c>
    </row>
    <row r="341" spans="1:14">
      <c r="A341" t="s">
        <v>63</v>
      </c>
      <c r="B341" s="47" t="s">
        <v>67</v>
      </c>
      <c r="C341" s="47" t="s">
        <v>143</v>
      </c>
      <c r="D341" s="47" t="s">
        <v>148</v>
      </c>
      <c r="E341">
        <v>3810</v>
      </c>
      <c r="H341">
        <v>3.81</v>
      </c>
      <c r="K341">
        <v>299.93847322887342</v>
      </c>
      <c r="M341" s="48">
        <v>150.09372690000001</v>
      </c>
      <c r="N341" s="48">
        <v>145.4005057</v>
      </c>
    </row>
    <row r="342" spans="1:14">
      <c r="A342" t="s">
        <v>63</v>
      </c>
      <c r="B342" s="47" t="s">
        <v>67</v>
      </c>
      <c r="C342" s="47" t="s">
        <v>143</v>
      </c>
      <c r="D342" s="47" t="s">
        <v>148</v>
      </c>
      <c r="E342">
        <v>4050</v>
      </c>
      <c r="H342">
        <v>4.05</v>
      </c>
      <c r="K342">
        <v>326.31701191653679</v>
      </c>
      <c r="M342" s="48">
        <v>162.4351388</v>
      </c>
      <c r="N342" s="48">
        <v>158.48683510000001</v>
      </c>
    </row>
    <row r="343" spans="1:14">
      <c r="A343" t="s">
        <v>63</v>
      </c>
      <c r="B343" s="47" t="s">
        <v>67</v>
      </c>
      <c r="C343" s="47" t="s">
        <v>143</v>
      </c>
      <c r="D343" s="47" t="s">
        <v>148</v>
      </c>
      <c r="E343">
        <v>4290</v>
      </c>
      <c r="H343">
        <v>4.29</v>
      </c>
      <c r="K343">
        <v>344.84211435635291</v>
      </c>
      <c r="M343" s="48">
        <v>173.84741030000001</v>
      </c>
      <c r="N343" s="48">
        <v>166.0159104</v>
      </c>
    </row>
    <row r="344" spans="1:14">
      <c r="A344" t="s">
        <v>63</v>
      </c>
      <c r="B344" s="47" t="s">
        <v>67</v>
      </c>
      <c r="C344" s="47" t="s">
        <v>143</v>
      </c>
      <c r="D344" s="47" t="s">
        <v>148</v>
      </c>
      <c r="E344">
        <v>4540</v>
      </c>
      <c r="H344">
        <v>4.54</v>
      </c>
      <c r="K344">
        <v>309.66810203002314</v>
      </c>
      <c r="M344" s="48">
        <v>153.0805952</v>
      </c>
      <c r="N344" s="48">
        <v>149.32417659999999</v>
      </c>
    </row>
    <row r="345" spans="1:14">
      <c r="A345" t="s">
        <v>63</v>
      </c>
      <c r="B345" s="47" t="s">
        <v>67</v>
      </c>
      <c r="C345" s="47" t="s">
        <v>143</v>
      </c>
      <c r="D345" s="47" t="s">
        <v>148</v>
      </c>
      <c r="E345">
        <v>4670</v>
      </c>
      <c r="H345">
        <v>4.67</v>
      </c>
      <c r="K345">
        <v>317.82645628080809</v>
      </c>
      <c r="M345" s="48">
        <v>158.06109319999999</v>
      </c>
      <c r="N345" s="48">
        <v>152.65413649999999</v>
      </c>
    </row>
    <row r="346" spans="1:14">
      <c r="A346" t="s">
        <v>63</v>
      </c>
      <c r="B346" s="47" t="s">
        <v>67</v>
      </c>
      <c r="C346" s="47" t="s">
        <v>143</v>
      </c>
      <c r="D346" s="47" t="s">
        <v>148</v>
      </c>
      <c r="E346">
        <v>4290</v>
      </c>
      <c r="H346">
        <v>4.29</v>
      </c>
      <c r="K346">
        <v>344.82076561799067</v>
      </c>
      <c r="M346" s="48">
        <v>174.30444360000001</v>
      </c>
      <c r="N346" s="48">
        <v>165.3548184</v>
      </c>
    </row>
    <row r="347" spans="1:14">
      <c r="A347" t="s">
        <v>63</v>
      </c>
      <c r="B347" s="47" t="s">
        <v>67</v>
      </c>
      <c r="C347" s="47" t="s">
        <v>143</v>
      </c>
      <c r="D347" s="47" t="s">
        <v>148</v>
      </c>
      <c r="E347">
        <v>4540</v>
      </c>
      <c r="H347">
        <v>4.54</v>
      </c>
      <c r="K347">
        <v>308.6434198128004</v>
      </c>
      <c r="M347" s="48">
        <v>155.87978699999999</v>
      </c>
      <c r="N347" s="48">
        <v>148.52052069999999</v>
      </c>
    </row>
    <row r="348" spans="1:14">
      <c r="A348" t="s">
        <v>63</v>
      </c>
      <c r="B348" s="47" t="s">
        <v>67</v>
      </c>
      <c r="C348" s="47" t="s">
        <v>143</v>
      </c>
      <c r="D348" s="47" t="s">
        <v>148</v>
      </c>
      <c r="E348">
        <v>4670</v>
      </c>
      <c r="H348">
        <v>4.67</v>
      </c>
      <c r="K348">
        <v>317.32154190438666</v>
      </c>
      <c r="M348" s="48">
        <v>157.94248390000001</v>
      </c>
      <c r="N348" s="48">
        <v>152.8780313</v>
      </c>
    </row>
    <row r="349" spans="1:14">
      <c r="A349" t="s">
        <v>63</v>
      </c>
      <c r="B349" s="47" t="s">
        <v>67</v>
      </c>
      <c r="C349" s="47" t="s">
        <v>149</v>
      </c>
      <c r="D349" s="47" t="s">
        <v>68</v>
      </c>
      <c r="E349">
        <v>24737.606</v>
      </c>
      <c r="H349">
        <v>24.737606</v>
      </c>
      <c r="K349">
        <v>716.32750348591071</v>
      </c>
      <c r="M349" s="48">
        <v>477.5807317</v>
      </c>
      <c r="N349" s="48">
        <v>411.05870340000001</v>
      </c>
    </row>
    <row r="350" spans="1:14">
      <c r="A350" t="s">
        <v>63</v>
      </c>
      <c r="B350" s="47" t="s">
        <v>67</v>
      </c>
      <c r="C350" s="47" t="s">
        <v>149</v>
      </c>
      <c r="D350" s="47" t="s">
        <v>68</v>
      </c>
      <c r="E350">
        <v>24745.315600000002</v>
      </c>
      <c r="H350">
        <v>24.745315600000001</v>
      </c>
      <c r="K350">
        <v>1225.767238973227</v>
      </c>
      <c r="M350" s="48">
        <v>1018.540485</v>
      </c>
      <c r="N350" s="48">
        <v>714.3826924</v>
      </c>
    </row>
    <row r="351" spans="1:14">
      <c r="A351" t="s">
        <v>63</v>
      </c>
      <c r="B351" s="47" t="s">
        <v>67</v>
      </c>
      <c r="C351" s="47" t="s">
        <v>149</v>
      </c>
      <c r="D351" s="47" t="s">
        <v>68</v>
      </c>
      <c r="E351">
        <v>25134.4414</v>
      </c>
      <c r="H351">
        <v>25.1344414</v>
      </c>
      <c r="K351">
        <v>1021.9791012044761</v>
      </c>
      <c r="M351" s="48">
        <v>758.09355630000005</v>
      </c>
      <c r="N351" s="48">
        <v>592.30679069999996</v>
      </c>
    </row>
    <row r="352" spans="1:14">
      <c r="A352" t="s">
        <v>63</v>
      </c>
      <c r="B352" s="47" t="s">
        <v>67</v>
      </c>
      <c r="C352" s="47" t="s">
        <v>149</v>
      </c>
      <c r="D352" s="47" t="s">
        <v>68</v>
      </c>
      <c r="E352">
        <v>25196.117399999999</v>
      </c>
      <c r="H352">
        <v>25.196117399999999</v>
      </c>
      <c r="K352">
        <v>457.23360935327503</v>
      </c>
      <c r="M352" s="48">
        <v>289.4365856</v>
      </c>
      <c r="N352" s="48">
        <v>263.4545751</v>
      </c>
    </row>
    <row r="353" spans="1:14">
      <c r="A353" t="s">
        <v>63</v>
      </c>
      <c r="B353" s="47" t="s">
        <v>67</v>
      </c>
      <c r="C353" s="47" t="s">
        <v>149</v>
      </c>
      <c r="D353" s="47" t="s">
        <v>68</v>
      </c>
      <c r="E353">
        <v>25286.4342</v>
      </c>
      <c r="H353">
        <v>25.286434199999999</v>
      </c>
      <c r="K353">
        <v>532.54233916252633</v>
      </c>
      <c r="M353" s="48">
        <v>334.40229779999999</v>
      </c>
      <c r="N353" s="48">
        <v>304.63335510000002</v>
      </c>
    </row>
    <row r="354" spans="1:14">
      <c r="A354" t="s">
        <v>63</v>
      </c>
      <c r="B354" s="47" t="s">
        <v>67</v>
      </c>
      <c r="C354" s="47" t="s">
        <v>149</v>
      </c>
      <c r="D354" s="47" t="s">
        <v>68</v>
      </c>
      <c r="E354">
        <v>26047.7104</v>
      </c>
      <c r="H354">
        <v>26.0477104</v>
      </c>
      <c r="K354">
        <v>670.68704218898552</v>
      </c>
      <c r="M354" s="48">
        <v>435.56702539999998</v>
      </c>
      <c r="N354" s="48">
        <v>389.03597710000003</v>
      </c>
    </row>
    <row r="355" spans="1:14">
      <c r="A355" t="s">
        <v>63</v>
      </c>
      <c r="B355" s="47" t="s">
        <v>67</v>
      </c>
      <c r="C355" s="47" t="s">
        <v>149</v>
      </c>
      <c r="D355" s="47" t="s">
        <v>68</v>
      </c>
      <c r="E355">
        <v>26102.964400000001</v>
      </c>
      <c r="H355">
        <v>26.102964400000001</v>
      </c>
      <c r="K355">
        <v>563.87043470754202</v>
      </c>
      <c r="M355" s="48">
        <v>365.71398740000001</v>
      </c>
      <c r="N355" s="48">
        <v>322.92902659999999</v>
      </c>
    </row>
    <row r="356" spans="1:14">
      <c r="A356" t="s">
        <v>63</v>
      </c>
      <c r="B356" s="47" t="s">
        <v>67</v>
      </c>
      <c r="C356" s="47" t="s">
        <v>149</v>
      </c>
      <c r="D356" s="47" t="s">
        <v>68</v>
      </c>
      <c r="E356">
        <v>26127.990699999998</v>
      </c>
      <c r="H356">
        <v>26.127990699999998</v>
      </c>
      <c r="K356">
        <v>598.10956138582969</v>
      </c>
      <c r="M356" s="48">
        <v>392.08123649999999</v>
      </c>
      <c r="N356" s="48">
        <v>340.44380910000001</v>
      </c>
    </row>
    <row r="357" spans="1:14">
      <c r="A357" t="s">
        <v>63</v>
      </c>
      <c r="B357" s="47" t="s">
        <v>67</v>
      </c>
      <c r="C357" s="47" t="s">
        <v>149</v>
      </c>
      <c r="D357" s="47" t="s">
        <v>68</v>
      </c>
      <c r="E357">
        <v>26514.104800000001</v>
      </c>
      <c r="H357">
        <v>26.514104800000002</v>
      </c>
      <c r="K357">
        <v>585.87011622239038</v>
      </c>
      <c r="M357" s="48">
        <v>378.55374769999997</v>
      </c>
      <c r="N357" s="48">
        <v>336.18207840000002</v>
      </c>
    </row>
    <row r="358" spans="1:14">
      <c r="A358" t="s">
        <v>63</v>
      </c>
      <c r="B358" s="47" t="s">
        <v>67</v>
      </c>
      <c r="C358" s="47" t="s">
        <v>149</v>
      </c>
      <c r="D358" s="47" t="s">
        <v>68</v>
      </c>
      <c r="E358">
        <v>28563.383099999999</v>
      </c>
      <c r="H358">
        <v>28.563383099999999</v>
      </c>
      <c r="K358">
        <v>616.26535220806477</v>
      </c>
      <c r="M358" s="48">
        <v>408.94857719999999</v>
      </c>
      <c r="N358" s="48">
        <v>355.6827988</v>
      </c>
    </row>
    <row r="359" spans="1:14">
      <c r="A359" t="s">
        <v>63</v>
      </c>
      <c r="B359" s="47" t="s">
        <v>67</v>
      </c>
      <c r="C359" s="47" t="s">
        <v>149</v>
      </c>
      <c r="D359" s="47" t="s">
        <v>68</v>
      </c>
      <c r="E359">
        <v>28936.420399999999</v>
      </c>
      <c r="H359">
        <v>28.936420399999999</v>
      </c>
      <c r="K359">
        <v>843.07173851085849</v>
      </c>
      <c r="M359" s="48">
        <v>595.20627999999999</v>
      </c>
      <c r="N359" s="48">
        <v>485.43825850000002</v>
      </c>
    </row>
    <row r="360" spans="1:14">
      <c r="A360" t="s">
        <v>63</v>
      </c>
      <c r="B360" s="47" t="s">
        <v>67</v>
      </c>
      <c r="C360" s="47" t="s">
        <v>149</v>
      </c>
      <c r="D360" s="47" t="s">
        <v>68</v>
      </c>
      <c r="E360">
        <v>30033.2317</v>
      </c>
      <c r="H360">
        <v>30.033231700000002</v>
      </c>
      <c r="K360">
        <v>831.56039434183026</v>
      </c>
      <c r="M360" s="48">
        <v>571.46077649999995</v>
      </c>
      <c r="N360" s="48">
        <v>480.14553690000002</v>
      </c>
    </row>
    <row r="361" spans="1:14">
      <c r="A361" t="s">
        <v>63</v>
      </c>
      <c r="B361" s="47" t="s">
        <v>67</v>
      </c>
      <c r="C361" s="47" t="s">
        <v>149</v>
      </c>
      <c r="D361" s="47" t="s">
        <v>68</v>
      </c>
      <c r="E361">
        <v>30064.544699999999</v>
      </c>
      <c r="H361">
        <v>30.064544699999999</v>
      </c>
      <c r="K361">
        <v>536.7711498067556</v>
      </c>
      <c r="M361" s="48">
        <v>345.2664125</v>
      </c>
      <c r="N361" s="48">
        <v>305.27943979999998</v>
      </c>
    </row>
    <row r="362" spans="1:14">
      <c r="A362" t="s">
        <v>63</v>
      </c>
      <c r="B362" s="47" t="s">
        <v>67</v>
      </c>
      <c r="C362" s="47" t="s">
        <v>149</v>
      </c>
      <c r="D362" s="47" t="s">
        <v>68</v>
      </c>
      <c r="E362">
        <v>30165.1993</v>
      </c>
      <c r="H362">
        <v>30.165199300000001</v>
      </c>
      <c r="K362">
        <v>789.84198370846241</v>
      </c>
      <c r="M362" s="48">
        <v>541.42980929999999</v>
      </c>
      <c r="N362" s="48">
        <v>454.68916389999998</v>
      </c>
    </row>
    <row r="363" spans="1:14">
      <c r="A363" t="s">
        <v>63</v>
      </c>
      <c r="B363" s="47" t="s">
        <v>67</v>
      </c>
      <c r="C363" s="47" t="s">
        <v>149</v>
      </c>
      <c r="D363" s="47" t="s">
        <v>68</v>
      </c>
      <c r="E363">
        <v>30177.196499999998</v>
      </c>
      <c r="H363">
        <v>30.177196499999997</v>
      </c>
      <c r="K363">
        <v>944.97079416991483</v>
      </c>
      <c r="M363" s="48">
        <v>674.09469009999998</v>
      </c>
      <c r="N363" s="48">
        <v>545.54106179999997</v>
      </c>
    </row>
    <row r="364" spans="1:14">
      <c r="A364" t="s">
        <v>63</v>
      </c>
      <c r="B364" s="47" t="s">
        <v>67</v>
      </c>
      <c r="C364" s="47" t="s">
        <v>149</v>
      </c>
      <c r="D364" s="47" t="s">
        <v>68</v>
      </c>
      <c r="E364">
        <v>30606.346099999999</v>
      </c>
      <c r="H364">
        <v>30.6063461</v>
      </c>
      <c r="K364">
        <v>837.40350963875471</v>
      </c>
      <c r="M364" s="48">
        <v>576.70876629999998</v>
      </c>
      <c r="N364" s="48">
        <v>486.12128180000002</v>
      </c>
    </row>
    <row r="365" spans="1:14">
      <c r="A365" t="s">
        <v>63</v>
      </c>
      <c r="B365" s="47" t="s">
        <v>67</v>
      </c>
      <c r="C365" s="47" t="s">
        <v>149</v>
      </c>
      <c r="D365" s="47" t="s">
        <v>68</v>
      </c>
      <c r="E365">
        <v>32708.301500000001</v>
      </c>
      <c r="H365">
        <v>32.708301500000005</v>
      </c>
      <c r="K365">
        <v>1229.9066003968114</v>
      </c>
      <c r="M365" s="48">
        <v>1029.9432179999999</v>
      </c>
      <c r="N365" s="48">
        <v>722.97236080000005</v>
      </c>
    </row>
    <row r="366" spans="1:14">
      <c r="A366" t="s">
        <v>63</v>
      </c>
      <c r="B366" s="47" t="s">
        <v>67</v>
      </c>
      <c r="C366" s="47" t="s">
        <v>149</v>
      </c>
      <c r="D366" s="47" t="s">
        <v>68</v>
      </c>
      <c r="E366">
        <v>34666.658799999997</v>
      </c>
      <c r="H366">
        <v>34.6666588</v>
      </c>
      <c r="K366">
        <v>1378.7598775638419</v>
      </c>
      <c r="M366" s="48">
        <v>1126.842531</v>
      </c>
      <c r="N366" s="48">
        <v>742.84150050000005</v>
      </c>
    </row>
    <row r="367" spans="1:14">
      <c r="A367" t="s">
        <v>63</v>
      </c>
      <c r="B367" s="47" t="s">
        <v>67</v>
      </c>
      <c r="C367" s="47" t="s">
        <v>149</v>
      </c>
      <c r="D367" s="47" t="s">
        <v>68</v>
      </c>
      <c r="E367">
        <v>34744.750200000002</v>
      </c>
      <c r="H367">
        <v>34.744750200000006</v>
      </c>
      <c r="K367">
        <v>1059.6873005905527</v>
      </c>
      <c r="M367" s="48">
        <v>759.18824470000004</v>
      </c>
      <c r="N367" s="48">
        <v>564.60610489999999</v>
      </c>
    </row>
    <row r="368" spans="1:14">
      <c r="A368" t="s">
        <v>63</v>
      </c>
      <c r="B368" s="47" t="s">
        <v>67</v>
      </c>
      <c r="C368" s="47" t="s">
        <v>149</v>
      </c>
      <c r="D368" s="47" t="s">
        <v>68</v>
      </c>
      <c r="E368">
        <v>34878.541599999997</v>
      </c>
      <c r="H368">
        <v>34.878541599999998</v>
      </c>
      <c r="K368">
        <v>1056.2104744791209</v>
      </c>
      <c r="M368" s="48">
        <v>748.83778040000004</v>
      </c>
      <c r="N368" s="48">
        <v>561.28319199999999</v>
      </c>
    </row>
    <row r="369" spans="1:14">
      <c r="A369" t="s">
        <v>63</v>
      </c>
      <c r="B369" s="47" t="s">
        <v>67</v>
      </c>
      <c r="C369" s="47" t="s">
        <v>149</v>
      </c>
      <c r="D369" s="47" t="s">
        <v>68</v>
      </c>
      <c r="E369">
        <v>34989.607400000001</v>
      </c>
      <c r="H369">
        <v>34.989607400000004</v>
      </c>
      <c r="K369">
        <v>797.49829617439036</v>
      </c>
      <c r="M369" s="48">
        <v>511.5019752</v>
      </c>
      <c r="N369" s="48">
        <v>418.9597392</v>
      </c>
    </row>
    <row r="370" spans="1:14">
      <c r="A370" t="s">
        <v>63</v>
      </c>
      <c r="B370" s="47" t="s">
        <v>67</v>
      </c>
      <c r="C370" s="47" t="s">
        <v>149</v>
      </c>
      <c r="D370" s="47" t="s">
        <v>68</v>
      </c>
      <c r="E370">
        <v>35056.447399999997</v>
      </c>
      <c r="H370">
        <v>35.056447399999996</v>
      </c>
      <c r="K370">
        <v>986.96411101880767</v>
      </c>
      <c r="M370" s="48">
        <v>683.96684660000005</v>
      </c>
      <c r="N370" s="48">
        <v>523.26025819999995</v>
      </c>
    </row>
    <row r="371" spans="1:14">
      <c r="A371" t="s">
        <v>63</v>
      </c>
      <c r="B371" s="47" t="s">
        <v>67</v>
      </c>
      <c r="C371" s="47" t="s">
        <v>149</v>
      </c>
      <c r="D371" s="47" t="s">
        <v>68</v>
      </c>
      <c r="E371">
        <v>35170.075400000002</v>
      </c>
      <c r="H371">
        <v>35.170075400000002</v>
      </c>
      <c r="K371">
        <v>1127.5801169140705</v>
      </c>
      <c r="M371" s="48">
        <v>817.65689780000002</v>
      </c>
      <c r="N371" s="48">
        <v>601.98894949999999</v>
      </c>
    </row>
    <row r="372" spans="1:14">
      <c r="A372" t="s">
        <v>63</v>
      </c>
      <c r="B372" s="47" t="s">
        <v>67</v>
      </c>
      <c r="C372" s="47" t="s">
        <v>149</v>
      </c>
      <c r="D372" s="47" t="s">
        <v>68</v>
      </c>
      <c r="E372">
        <v>35234.019</v>
      </c>
      <c r="H372">
        <v>35.234019000000004</v>
      </c>
      <c r="K372">
        <v>903.50395712739555</v>
      </c>
      <c r="M372" s="48">
        <v>599.65159140000003</v>
      </c>
      <c r="N372" s="48">
        <v>476.45666340000002</v>
      </c>
    </row>
    <row r="373" spans="1:14">
      <c r="A373" t="s">
        <v>63</v>
      </c>
      <c r="B373" s="47" t="s">
        <v>67</v>
      </c>
      <c r="C373" s="47" t="s">
        <v>149</v>
      </c>
      <c r="D373" s="47" t="s">
        <v>68</v>
      </c>
      <c r="E373">
        <v>42811.335500000001</v>
      </c>
      <c r="H373">
        <v>42.811335499999998</v>
      </c>
      <c r="K373">
        <v>1328.8562432083877</v>
      </c>
      <c r="M373" s="48">
        <v>1024.84809</v>
      </c>
      <c r="N373" s="48">
        <v>712.39076050000006</v>
      </c>
    </row>
    <row r="374" spans="1:14">
      <c r="A374" t="s">
        <v>63</v>
      </c>
      <c r="B374" s="47" t="s">
        <v>67</v>
      </c>
      <c r="C374" s="47" t="s">
        <v>149</v>
      </c>
      <c r="D374" s="47" t="s">
        <v>68</v>
      </c>
      <c r="E374">
        <v>42928.949000000001</v>
      </c>
      <c r="H374">
        <v>42.928949000000003</v>
      </c>
      <c r="K374">
        <v>2416.6180757255097</v>
      </c>
      <c r="M374" s="48">
        <v>3563.4847100000002</v>
      </c>
      <c r="N374" s="48">
        <v>1378.095654</v>
      </c>
    </row>
    <row r="375" spans="1:14">
      <c r="A375" t="s">
        <v>63</v>
      </c>
      <c r="B375" s="47" t="s">
        <v>67</v>
      </c>
      <c r="C375" s="47" t="s">
        <v>149</v>
      </c>
      <c r="D375" s="47" t="s">
        <v>68</v>
      </c>
      <c r="E375">
        <v>43420.362500000003</v>
      </c>
      <c r="H375">
        <v>43.420362500000003</v>
      </c>
      <c r="K375">
        <v>1789.12484819274</v>
      </c>
      <c r="M375" s="48">
        <v>1704.564284</v>
      </c>
      <c r="N375" s="48">
        <v>988.88278730000002</v>
      </c>
    </row>
    <row r="376" spans="1:14">
      <c r="A376" t="s">
        <v>63</v>
      </c>
      <c r="B376" s="47" t="s">
        <v>67</v>
      </c>
      <c r="C376" s="47" t="s">
        <v>149</v>
      </c>
      <c r="D376" s="47" t="s">
        <v>68</v>
      </c>
      <c r="E376">
        <v>44703.297500000001</v>
      </c>
      <c r="H376">
        <v>44.703297499999998</v>
      </c>
      <c r="K376">
        <v>1545.9102931217535</v>
      </c>
      <c r="M376" s="48">
        <v>1326.1464860000001</v>
      </c>
      <c r="N376" s="48">
        <v>838.3452317</v>
      </c>
    </row>
    <row r="377" spans="1:14">
      <c r="A377" t="s">
        <v>63</v>
      </c>
      <c r="B377" s="47" t="s">
        <v>67</v>
      </c>
      <c r="C377" s="47" t="s">
        <v>149</v>
      </c>
      <c r="D377" s="47" t="s">
        <v>68</v>
      </c>
      <c r="E377">
        <v>31562.149000000001</v>
      </c>
      <c r="H377">
        <v>31.562149000000002</v>
      </c>
      <c r="K377">
        <v>2295.7119690773575</v>
      </c>
      <c r="M377" s="48">
        <v>996.53999780000004</v>
      </c>
      <c r="N377" s="48">
        <v>660.14272900000003</v>
      </c>
    </row>
    <row r="378" spans="1:14">
      <c r="A378" t="s">
        <v>63</v>
      </c>
      <c r="B378" s="47" t="s">
        <v>67</v>
      </c>
      <c r="C378" s="47" t="s">
        <v>149</v>
      </c>
      <c r="D378" s="47" t="s">
        <v>68</v>
      </c>
      <c r="E378">
        <v>31762.266199999998</v>
      </c>
      <c r="H378">
        <v>31.762266199999999</v>
      </c>
      <c r="K378">
        <v>1658.6333797637199</v>
      </c>
      <c r="M378" s="48">
        <v>618.8107033</v>
      </c>
      <c r="N378" s="48">
        <v>451.0496478</v>
      </c>
    </row>
    <row r="379" spans="1:14">
      <c r="A379" t="s">
        <v>63</v>
      </c>
      <c r="B379" s="47" t="s">
        <v>67</v>
      </c>
      <c r="C379" s="47" t="s">
        <v>149</v>
      </c>
      <c r="D379" s="47" t="s">
        <v>68</v>
      </c>
      <c r="E379">
        <v>31961.959800000001</v>
      </c>
      <c r="H379">
        <v>31.961959799999999</v>
      </c>
      <c r="K379">
        <v>2770.2710690957265</v>
      </c>
      <c r="M379" s="48">
        <v>1578.101467</v>
      </c>
      <c r="N379" s="48">
        <v>887.37628040000004</v>
      </c>
    </row>
    <row r="380" spans="1:14">
      <c r="A380" t="s">
        <v>63</v>
      </c>
      <c r="B380" s="47" t="s">
        <v>67</v>
      </c>
      <c r="C380" s="47" t="s">
        <v>149</v>
      </c>
      <c r="D380" s="47" t="s">
        <v>68</v>
      </c>
      <c r="E380">
        <v>32162.494699999999</v>
      </c>
      <c r="H380">
        <v>32.162494699999996</v>
      </c>
      <c r="K380">
        <v>3983.8767272838818</v>
      </c>
      <c r="M380" s="48">
        <v>3945.9580679999999</v>
      </c>
      <c r="N380" s="48">
        <v>1507.089111</v>
      </c>
    </row>
    <row r="381" spans="1:14">
      <c r="A381" t="s">
        <v>63</v>
      </c>
      <c r="B381" s="47" t="s">
        <v>67</v>
      </c>
      <c r="C381" s="47" t="s">
        <v>149</v>
      </c>
      <c r="D381" s="47" t="s">
        <v>68</v>
      </c>
      <c r="E381">
        <v>32362.186399999999</v>
      </c>
      <c r="H381">
        <v>32.362186399999999</v>
      </c>
      <c r="K381">
        <v>2296.7663936994923</v>
      </c>
      <c r="M381" s="48">
        <v>1087.522037</v>
      </c>
      <c r="N381" s="48">
        <v>684.00530930000002</v>
      </c>
    </row>
    <row r="382" spans="1:14">
      <c r="A382" t="s">
        <v>63</v>
      </c>
      <c r="B382" s="47" t="s">
        <v>67</v>
      </c>
      <c r="C382" s="47" t="s">
        <v>149</v>
      </c>
      <c r="D382" s="47" t="s">
        <v>68</v>
      </c>
      <c r="E382">
        <v>32732.273099999999</v>
      </c>
      <c r="H382">
        <v>32.7322731</v>
      </c>
      <c r="K382">
        <v>2561.7185891869722</v>
      </c>
      <c r="M382" s="48">
        <v>1507.0405510000001</v>
      </c>
      <c r="N382" s="48">
        <v>825.517382</v>
      </c>
    </row>
    <row r="383" spans="1:14">
      <c r="A383" t="s">
        <v>63</v>
      </c>
      <c r="B383" s="47" t="s">
        <v>67</v>
      </c>
      <c r="C383" s="47" t="s">
        <v>149</v>
      </c>
      <c r="D383" s="47" t="s">
        <v>68</v>
      </c>
      <c r="E383">
        <v>32912.468000000001</v>
      </c>
      <c r="H383">
        <v>32.912468000000004</v>
      </c>
      <c r="K383">
        <v>2397.1709775899062</v>
      </c>
      <c r="M383" s="48">
        <v>1170.3394579999999</v>
      </c>
      <c r="N383" s="48">
        <v>723.50582139999995</v>
      </c>
    </row>
    <row r="384" spans="1:14">
      <c r="A384" t="s">
        <v>63</v>
      </c>
      <c r="B384" s="47" t="s">
        <v>67</v>
      </c>
      <c r="C384" s="47" t="s">
        <v>149</v>
      </c>
      <c r="D384" s="47" t="s">
        <v>68</v>
      </c>
      <c r="E384">
        <v>33223.3315</v>
      </c>
      <c r="H384">
        <v>33.2233315</v>
      </c>
      <c r="K384">
        <v>2043.5058231423582</v>
      </c>
      <c r="M384" s="48">
        <v>859.5682746</v>
      </c>
      <c r="N384" s="48">
        <v>586.95871869999996</v>
      </c>
    </row>
    <row r="385" spans="1:14">
      <c r="A385" t="s">
        <v>63</v>
      </c>
      <c r="B385" s="47" t="s">
        <v>67</v>
      </c>
      <c r="C385" s="47" t="s">
        <v>149</v>
      </c>
      <c r="D385" s="47" t="s">
        <v>68</v>
      </c>
      <c r="E385">
        <v>33309.2117</v>
      </c>
      <c r="H385">
        <v>33.309211699999999</v>
      </c>
      <c r="K385">
        <v>2776.7738458735016</v>
      </c>
      <c r="M385" s="48">
        <v>1673.38723</v>
      </c>
      <c r="N385" s="48">
        <v>891.6675467</v>
      </c>
    </row>
    <row r="386" spans="1:14">
      <c r="A386" t="s">
        <v>63</v>
      </c>
      <c r="B386" s="47" t="s">
        <v>67</v>
      </c>
      <c r="C386" s="47" t="s">
        <v>149</v>
      </c>
      <c r="D386" s="47" t="s">
        <v>68</v>
      </c>
      <c r="E386">
        <v>33488.826800000003</v>
      </c>
      <c r="H386">
        <v>33.488826800000005</v>
      </c>
      <c r="K386">
        <v>2862.5554893990889</v>
      </c>
      <c r="M386" s="48">
        <v>1878.7008860000001</v>
      </c>
      <c r="N386" s="48">
        <v>963.61822389999998</v>
      </c>
    </row>
    <row r="387" spans="1:14">
      <c r="A387" t="s">
        <v>63</v>
      </c>
      <c r="B387" s="47" t="s">
        <v>67</v>
      </c>
      <c r="C387" s="47" t="s">
        <v>149</v>
      </c>
      <c r="D387" s="47" t="s">
        <v>68</v>
      </c>
      <c r="E387">
        <v>33532.695800000001</v>
      </c>
      <c r="H387">
        <v>33.532695799999999</v>
      </c>
      <c r="K387">
        <v>1942.7253621005468</v>
      </c>
      <c r="M387" s="48">
        <v>844.95047099999999</v>
      </c>
      <c r="N387" s="48">
        <v>558.2147387</v>
      </c>
    </row>
    <row r="388" spans="1:14">
      <c r="A388" t="s">
        <v>63</v>
      </c>
      <c r="B388" s="47" t="s">
        <v>67</v>
      </c>
      <c r="C388" s="47" t="s">
        <v>149</v>
      </c>
      <c r="D388" s="47" t="s">
        <v>68</v>
      </c>
      <c r="E388">
        <v>36388.805399999997</v>
      </c>
      <c r="H388">
        <v>36.388805399999995</v>
      </c>
      <c r="K388">
        <v>5123.358490846842</v>
      </c>
      <c r="M388" s="48">
        <v>4984.5210559999996</v>
      </c>
      <c r="N388" s="48">
        <v>1913.2350839999999</v>
      </c>
    </row>
    <row r="389" spans="1:14">
      <c r="A389" t="s">
        <v>63</v>
      </c>
      <c r="B389" s="47" t="s">
        <v>67</v>
      </c>
      <c r="C389" s="47" t="s">
        <v>149</v>
      </c>
      <c r="D389" s="47" t="s">
        <v>68</v>
      </c>
      <c r="E389">
        <v>37060.268400000001</v>
      </c>
      <c r="H389">
        <v>37.060268399999998</v>
      </c>
      <c r="K389">
        <v>3558.7317150855188</v>
      </c>
      <c r="M389" s="48">
        <v>2147.1110680000002</v>
      </c>
      <c r="N389" s="48">
        <v>1155.2399479999999</v>
      </c>
    </row>
    <row r="390" spans="1:14">
      <c r="A390" t="s">
        <v>63</v>
      </c>
      <c r="B390" s="47" t="s">
        <v>67</v>
      </c>
      <c r="C390" s="47" t="s">
        <v>149</v>
      </c>
      <c r="D390" s="47" t="s">
        <v>68</v>
      </c>
      <c r="E390">
        <v>33361.709600000002</v>
      </c>
      <c r="H390">
        <v>33.361709600000005</v>
      </c>
      <c r="K390">
        <v>11448.619377925677</v>
      </c>
      <c r="M390" s="48">
        <v>92807.795230000003</v>
      </c>
      <c r="N390" s="48">
        <v>79606.777719999998</v>
      </c>
    </row>
    <row r="391" spans="1:14">
      <c r="A391" t="s">
        <v>63</v>
      </c>
      <c r="B391" s="47" t="s">
        <v>67</v>
      </c>
      <c r="C391" s="47" t="s">
        <v>149</v>
      </c>
      <c r="D391" s="47" t="s">
        <v>68</v>
      </c>
      <c r="E391">
        <v>33432.365400000002</v>
      </c>
      <c r="H391">
        <v>33.432365400000002</v>
      </c>
      <c r="K391">
        <v>3223.0630733450234</v>
      </c>
      <c r="M391" s="48">
        <v>1949.057855</v>
      </c>
      <c r="N391" s="48">
        <v>1061.8792080000001</v>
      </c>
    </row>
    <row r="392" spans="1:14">
      <c r="A392" t="s">
        <v>63</v>
      </c>
      <c r="B392" s="47" t="s">
        <v>67</v>
      </c>
      <c r="C392" s="47" t="s">
        <v>149</v>
      </c>
      <c r="D392" s="47" t="s">
        <v>68</v>
      </c>
      <c r="E392">
        <v>33614.097600000001</v>
      </c>
      <c r="H392">
        <v>33.614097600000001</v>
      </c>
      <c r="K392">
        <v>2877.8954986806375</v>
      </c>
      <c r="M392" s="48">
        <v>1476.2495140000001</v>
      </c>
      <c r="N392" s="48">
        <v>904.38985790000004</v>
      </c>
    </row>
    <row r="393" spans="1:14">
      <c r="A393" t="s">
        <v>63</v>
      </c>
      <c r="B393" s="47" t="s">
        <v>67</v>
      </c>
      <c r="C393" s="47" t="s">
        <v>149</v>
      </c>
      <c r="D393" s="47" t="s">
        <v>68</v>
      </c>
      <c r="E393">
        <v>33667.366000000002</v>
      </c>
      <c r="H393">
        <v>33.667366000000001</v>
      </c>
      <c r="K393">
        <v>3256.7341717620984</v>
      </c>
      <c r="M393" s="48">
        <v>1865.6586540000001</v>
      </c>
      <c r="N393" s="48">
        <v>1071.9101479999999</v>
      </c>
    </row>
    <row r="394" spans="1:14">
      <c r="A394" t="s">
        <v>63</v>
      </c>
      <c r="B394" s="47" t="s">
        <v>67</v>
      </c>
      <c r="C394" s="47" t="s">
        <v>149</v>
      </c>
      <c r="D394" s="47" t="s">
        <v>68</v>
      </c>
      <c r="E394">
        <v>34477.207199999997</v>
      </c>
      <c r="H394">
        <v>34.477207199999995</v>
      </c>
      <c r="K394">
        <v>4310.1934219423274</v>
      </c>
      <c r="M394" s="48">
        <v>3111.3396790000002</v>
      </c>
      <c r="N394" s="48">
        <v>1498.9187959999999</v>
      </c>
    </row>
    <row r="395" spans="1:14">
      <c r="A395" t="s">
        <v>63</v>
      </c>
      <c r="B395" s="47" t="s">
        <v>67</v>
      </c>
      <c r="C395" s="47" t="s">
        <v>149</v>
      </c>
      <c r="D395" s="47" t="s">
        <v>68</v>
      </c>
      <c r="E395">
        <v>32589.744600000002</v>
      </c>
      <c r="H395">
        <v>32.589744600000003</v>
      </c>
      <c r="K395">
        <v>690.05059825849003</v>
      </c>
      <c r="M395" s="48">
        <v>473.4115979</v>
      </c>
      <c r="N395" s="48">
        <v>438.65491079999998</v>
      </c>
    </row>
    <row r="396" spans="1:14">
      <c r="A396" t="s">
        <v>63</v>
      </c>
      <c r="B396" s="47" t="s">
        <v>67</v>
      </c>
      <c r="C396" s="47" t="s">
        <v>149</v>
      </c>
      <c r="D396" s="47" t="s">
        <v>68</v>
      </c>
      <c r="E396">
        <v>33090.362500000003</v>
      </c>
      <c r="H396">
        <v>33.090362500000005</v>
      </c>
      <c r="K396">
        <v>514.23594111305079</v>
      </c>
      <c r="M396" s="48">
        <v>343.99030829999998</v>
      </c>
      <c r="N396" s="48">
        <v>326.48788200000001</v>
      </c>
    </row>
    <row r="397" spans="1:14">
      <c r="A397" t="s">
        <v>63</v>
      </c>
      <c r="B397" s="47" t="s">
        <v>67</v>
      </c>
      <c r="C397" s="47" t="s">
        <v>149</v>
      </c>
      <c r="D397" s="47" t="s">
        <v>68</v>
      </c>
      <c r="E397">
        <v>33381.664299999997</v>
      </c>
      <c r="H397">
        <v>33.381664299999997</v>
      </c>
      <c r="K397">
        <v>666.62934428852554</v>
      </c>
      <c r="M397" s="48">
        <v>458.8791812</v>
      </c>
      <c r="N397" s="48">
        <v>421.52045299999997</v>
      </c>
    </row>
    <row r="398" spans="1:14">
      <c r="A398" t="s">
        <v>63</v>
      </c>
      <c r="B398" s="47" t="s">
        <v>67</v>
      </c>
      <c r="C398" s="47" t="s">
        <v>149</v>
      </c>
      <c r="D398" s="47" t="s">
        <v>68</v>
      </c>
      <c r="E398">
        <v>34067.909200000002</v>
      </c>
      <c r="H398">
        <v>34.067909200000003</v>
      </c>
      <c r="K398">
        <v>733.31668692073731</v>
      </c>
      <c r="M398" s="48">
        <v>517.72425480000004</v>
      </c>
      <c r="N398" s="48">
        <v>463.3346444</v>
      </c>
    </row>
    <row r="399" spans="1:14">
      <c r="A399" t="s">
        <v>63</v>
      </c>
      <c r="B399" s="47" t="s">
        <v>67</v>
      </c>
      <c r="C399" s="47" t="s">
        <v>149</v>
      </c>
      <c r="D399" s="47" t="s">
        <v>68</v>
      </c>
      <c r="E399">
        <v>34613.109600000003</v>
      </c>
      <c r="H399">
        <v>34.613109600000001</v>
      </c>
      <c r="K399">
        <v>985.13734858022121</v>
      </c>
      <c r="M399" s="48">
        <v>732.43284619999997</v>
      </c>
      <c r="N399" s="48">
        <v>627.86192489999996</v>
      </c>
    </row>
    <row r="400" spans="1:14">
      <c r="A400" t="s">
        <v>63</v>
      </c>
      <c r="B400" s="47" t="s">
        <v>67</v>
      </c>
      <c r="C400" s="47" t="s">
        <v>149</v>
      </c>
      <c r="D400" s="47" t="s">
        <v>68</v>
      </c>
      <c r="E400">
        <v>35116.023999999998</v>
      </c>
      <c r="H400">
        <v>35.116023999999996</v>
      </c>
      <c r="K400">
        <v>939.57944852541641</v>
      </c>
      <c r="M400" s="48">
        <v>689.32732769999996</v>
      </c>
      <c r="N400" s="48">
        <v>589.2642975</v>
      </c>
    </row>
    <row r="401" spans="1:14">
      <c r="A401" t="s">
        <v>63</v>
      </c>
      <c r="B401" s="47" t="s">
        <v>67</v>
      </c>
      <c r="C401" s="47" t="s">
        <v>149</v>
      </c>
      <c r="D401" s="47" t="s">
        <v>68</v>
      </c>
      <c r="E401">
        <v>35600.139600000002</v>
      </c>
      <c r="H401">
        <v>35.600139600000006</v>
      </c>
      <c r="K401">
        <v>1001.3514636021062</v>
      </c>
      <c r="M401" s="48">
        <v>751.49558409999997</v>
      </c>
      <c r="N401" s="48">
        <v>637.43316709999999</v>
      </c>
    </row>
    <row r="402" spans="1:14">
      <c r="A402" t="s">
        <v>63</v>
      </c>
      <c r="B402" s="47" t="s">
        <v>67</v>
      </c>
      <c r="C402" s="47" t="s">
        <v>149</v>
      </c>
      <c r="D402" s="47" t="s">
        <v>68</v>
      </c>
      <c r="E402">
        <v>36109.317799999997</v>
      </c>
      <c r="H402">
        <v>36.109317799999999</v>
      </c>
      <c r="K402">
        <v>785.91870128156449</v>
      </c>
      <c r="M402" s="48">
        <v>561.10907689999999</v>
      </c>
      <c r="N402" s="48">
        <v>498.67592239999999</v>
      </c>
    </row>
    <row r="403" spans="1:14">
      <c r="A403" t="s">
        <v>63</v>
      </c>
      <c r="B403" s="47" t="s">
        <v>67</v>
      </c>
      <c r="C403" s="47" t="s">
        <v>149</v>
      </c>
      <c r="D403" s="47" t="s">
        <v>68</v>
      </c>
      <c r="E403">
        <v>36608.444199999998</v>
      </c>
      <c r="H403">
        <v>36.608444200000001</v>
      </c>
      <c r="K403">
        <v>934.98132510185928</v>
      </c>
      <c r="M403" s="48">
        <v>689.28130899999996</v>
      </c>
      <c r="N403" s="48">
        <v>589.16705400000001</v>
      </c>
    </row>
    <row r="404" spans="1:14">
      <c r="A404" t="s">
        <v>63</v>
      </c>
      <c r="B404" s="47" t="s">
        <v>67</v>
      </c>
      <c r="C404" s="47" t="s">
        <v>149</v>
      </c>
      <c r="D404" s="47" t="s">
        <v>68</v>
      </c>
      <c r="E404">
        <v>37160.766600000003</v>
      </c>
      <c r="H404">
        <v>37.160766600000002</v>
      </c>
      <c r="K404">
        <v>1252.8784380061006</v>
      </c>
      <c r="M404" s="48">
        <v>1023.371423</v>
      </c>
      <c r="N404" s="48">
        <v>795.93870059999995</v>
      </c>
    </row>
    <row r="405" spans="1:14">
      <c r="A405" t="s">
        <v>63</v>
      </c>
      <c r="B405" s="47" t="s">
        <v>67</v>
      </c>
      <c r="C405" s="47" t="s">
        <v>149</v>
      </c>
      <c r="D405" s="47" t="s">
        <v>68</v>
      </c>
      <c r="E405">
        <v>20160.3187</v>
      </c>
      <c r="H405">
        <v>20.160318700000001</v>
      </c>
      <c r="K405">
        <v>332.5348597239884</v>
      </c>
      <c r="M405" s="48">
        <v>205.4824697</v>
      </c>
      <c r="N405" s="48">
        <v>201.58860110000001</v>
      </c>
    </row>
    <row r="406" spans="1:14">
      <c r="A406" t="s">
        <v>63</v>
      </c>
      <c r="B406" s="47" t="s">
        <v>67</v>
      </c>
      <c r="C406" s="47" t="s">
        <v>149</v>
      </c>
      <c r="D406" s="47" t="s">
        <v>68</v>
      </c>
      <c r="E406">
        <v>22034.442899999998</v>
      </c>
      <c r="H406">
        <v>22.034442899999998</v>
      </c>
      <c r="K406">
        <v>429.72851515189257</v>
      </c>
      <c r="M406" s="48">
        <v>264.68184710000003</v>
      </c>
      <c r="N406" s="48">
        <v>257.00857450000001</v>
      </c>
    </row>
    <row r="407" spans="1:14">
      <c r="A407" t="s">
        <v>63</v>
      </c>
      <c r="B407" s="47" t="s">
        <v>67</v>
      </c>
      <c r="C407" s="47" t="s">
        <v>149</v>
      </c>
      <c r="D407" s="47" t="s">
        <v>68</v>
      </c>
      <c r="E407">
        <v>23021.499599999999</v>
      </c>
      <c r="H407">
        <v>23.021499599999999</v>
      </c>
      <c r="K407">
        <v>382.46864632410052</v>
      </c>
      <c r="M407" s="48">
        <v>237.41170399999999</v>
      </c>
      <c r="N407" s="48">
        <v>228.7280398</v>
      </c>
    </row>
    <row r="408" spans="1:14">
      <c r="A408" t="s">
        <v>63</v>
      </c>
      <c r="B408" s="47" t="s">
        <v>67</v>
      </c>
      <c r="C408" s="47" t="s">
        <v>149</v>
      </c>
      <c r="D408" s="47" t="s">
        <v>68</v>
      </c>
      <c r="E408">
        <v>25248.084999999999</v>
      </c>
      <c r="H408">
        <v>25.248085</v>
      </c>
      <c r="K408">
        <v>386.12205965071291</v>
      </c>
      <c r="M408" s="48">
        <v>239.86157929999999</v>
      </c>
      <c r="N408" s="48">
        <v>232.36208139999999</v>
      </c>
    </row>
    <row r="409" spans="1:14">
      <c r="A409" t="s">
        <v>63</v>
      </c>
      <c r="B409" s="47" t="s">
        <v>67</v>
      </c>
      <c r="C409" s="47" t="s">
        <v>149</v>
      </c>
      <c r="D409" s="47" t="s">
        <v>68</v>
      </c>
      <c r="E409">
        <v>26441.638900000002</v>
      </c>
      <c r="H409">
        <v>26.441638900000001</v>
      </c>
      <c r="K409">
        <v>587.35963457032403</v>
      </c>
      <c r="M409" s="48">
        <v>383.53741630000002</v>
      </c>
      <c r="N409" s="48">
        <v>352.57564100000002</v>
      </c>
    </row>
    <row r="410" spans="1:14">
      <c r="A410" t="s">
        <v>63</v>
      </c>
      <c r="B410" s="47" t="s">
        <v>67</v>
      </c>
      <c r="C410" s="47" t="s">
        <v>149</v>
      </c>
      <c r="D410" s="47" t="s">
        <v>68</v>
      </c>
      <c r="E410">
        <v>27982.332200000001</v>
      </c>
      <c r="H410">
        <v>27.982332200000002</v>
      </c>
      <c r="K410">
        <v>626.36770375553942</v>
      </c>
      <c r="M410" s="48">
        <v>402.13509590000001</v>
      </c>
      <c r="N410" s="48">
        <v>375.9340077</v>
      </c>
    </row>
    <row r="411" spans="1:14">
      <c r="A411" t="s">
        <v>63</v>
      </c>
      <c r="B411" s="47" t="s">
        <v>67</v>
      </c>
      <c r="C411" s="47" t="s">
        <v>149</v>
      </c>
      <c r="D411" s="47" t="s">
        <v>68</v>
      </c>
      <c r="E411">
        <v>28813.049299999999</v>
      </c>
      <c r="H411">
        <v>28.813049299999999</v>
      </c>
      <c r="K411">
        <v>662.72069962862804</v>
      </c>
      <c r="M411" s="48">
        <v>427.22605750000002</v>
      </c>
      <c r="N411" s="48">
        <v>400.33179139999999</v>
      </c>
    </row>
    <row r="412" spans="1:14">
      <c r="A412" t="s">
        <v>63</v>
      </c>
      <c r="B412" s="47" t="s">
        <v>67</v>
      </c>
      <c r="C412" s="47" t="s">
        <v>149</v>
      </c>
      <c r="D412" s="47" t="s">
        <v>68</v>
      </c>
      <c r="E412">
        <v>29437.446599999999</v>
      </c>
      <c r="H412">
        <v>29.437446599999998</v>
      </c>
      <c r="K412">
        <v>790.51946564509194</v>
      </c>
      <c r="M412" s="48">
        <v>526.10389659999998</v>
      </c>
      <c r="N412" s="48">
        <v>474.10405250000002</v>
      </c>
    </row>
    <row r="413" spans="1:14">
      <c r="A413" t="s">
        <v>63</v>
      </c>
      <c r="B413" s="47" t="s">
        <v>67</v>
      </c>
      <c r="C413" s="47" t="s">
        <v>149</v>
      </c>
      <c r="D413" s="47" t="s">
        <v>68</v>
      </c>
      <c r="E413">
        <v>29570.297200000001</v>
      </c>
      <c r="H413">
        <v>29.570297200000002</v>
      </c>
      <c r="K413">
        <v>904.09152916883386</v>
      </c>
      <c r="M413" s="48">
        <v>626.97631239999998</v>
      </c>
      <c r="N413" s="48">
        <v>543.32471399999997</v>
      </c>
    </row>
    <row r="414" spans="1:14">
      <c r="A414" t="s">
        <v>63</v>
      </c>
      <c r="B414" s="47" t="s">
        <v>67</v>
      </c>
      <c r="C414" s="47" t="s">
        <v>149</v>
      </c>
      <c r="D414" s="47" t="s">
        <v>68</v>
      </c>
      <c r="E414">
        <v>30063.1371</v>
      </c>
      <c r="H414">
        <v>30.063137099999999</v>
      </c>
      <c r="K414">
        <v>816.45579698319614</v>
      </c>
      <c r="M414" s="48">
        <v>546.00545360000001</v>
      </c>
      <c r="N414" s="48">
        <v>497.0771987</v>
      </c>
    </row>
    <row r="415" spans="1:14">
      <c r="A415" t="s">
        <v>63</v>
      </c>
      <c r="B415" s="47" t="s">
        <v>67</v>
      </c>
      <c r="C415" s="47" t="s">
        <v>149</v>
      </c>
      <c r="D415" s="47" t="s">
        <v>68</v>
      </c>
      <c r="E415">
        <v>30612.037700000001</v>
      </c>
      <c r="H415">
        <v>30.612037700000002</v>
      </c>
      <c r="K415">
        <v>706.90790689111259</v>
      </c>
      <c r="M415" s="48">
        <v>462.00668589999998</v>
      </c>
      <c r="N415" s="48">
        <v>429.05528390000001</v>
      </c>
    </row>
    <row r="416" spans="1:14">
      <c r="A416" t="s">
        <v>63</v>
      </c>
      <c r="B416" s="47" t="s">
        <v>67</v>
      </c>
      <c r="C416" s="47" t="s">
        <v>149</v>
      </c>
      <c r="D416" s="47" t="s">
        <v>68</v>
      </c>
      <c r="E416">
        <v>31095.2778</v>
      </c>
      <c r="H416">
        <v>31.095277799999998</v>
      </c>
      <c r="K416">
        <v>661.77752320311276</v>
      </c>
      <c r="M416" s="48">
        <v>430.91410760000002</v>
      </c>
      <c r="N416" s="48">
        <v>402.15519010000003</v>
      </c>
    </row>
    <row r="417" spans="1:14">
      <c r="A417" t="s">
        <v>63</v>
      </c>
      <c r="B417" s="47" t="s">
        <v>67</v>
      </c>
      <c r="C417" s="47" t="s">
        <v>149</v>
      </c>
      <c r="D417" s="47" t="s">
        <v>68</v>
      </c>
      <c r="E417">
        <v>31658.445400000001</v>
      </c>
      <c r="H417">
        <v>31.658445400000002</v>
      </c>
      <c r="K417">
        <v>689.02088207495012</v>
      </c>
      <c r="M417" s="48">
        <v>449.43967379999998</v>
      </c>
      <c r="N417" s="48">
        <v>413.52442230000003</v>
      </c>
    </row>
    <row r="418" spans="1:14">
      <c r="A418" t="s">
        <v>63</v>
      </c>
      <c r="B418" s="47" t="s">
        <v>67</v>
      </c>
      <c r="C418" s="47" t="s">
        <v>149</v>
      </c>
      <c r="D418" s="47" t="s">
        <v>68</v>
      </c>
      <c r="E418">
        <v>32075.939200000001</v>
      </c>
      <c r="H418">
        <v>32.075939200000001</v>
      </c>
      <c r="K418">
        <v>698.82298315270816</v>
      </c>
      <c r="M418" s="48">
        <v>457.29657909999997</v>
      </c>
      <c r="N418" s="48">
        <v>420.88370529999997</v>
      </c>
    </row>
    <row r="419" spans="1:14">
      <c r="A419" t="s">
        <v>63</v>
      </c>
      <c r="B419" s="47" t="s">
        <v>67</v>
      </c>
      <c r="C419" s="47" t="s">
        <v>149</v>
      </c>
      <c r="D419" s="47" t="s">
        <v>68</v>
      </c>
      <c r="E419">
        <v>32322.3763</v>
      </c>
      <c r="H419">
        <v>32.322376300000002</v>
      </c>
      <c r="K419">
        <v>670.42920006617805</v>
      </c>
      <c r="M419" s="48">
        <v>435.16246710000001</v>
      </c>
      <c r="N419" s="48">
        <v>404.23343089999997</v>
      </c>
    </row>
    <row r="420" spans="1:14">
      <c r="A420" t="s">
        <v>63</v>
      </c>
      <c r="B420" s="47" t="s">
        <v>67</v>
      </c>
      <c r="C420" s="47" t="s">
        <v>149</v>
      </c>
      <c r="D420" s="47" t="s">
        <v>68</v>
      </c>
      <c r="E420">
        <v>32422.653200000001</v>
      </c>
      <c r="H420">
        <v>32.422653199999999</v>
      </c>
      <c r="K420">
        <v>652.54357135627527</v>
      </c>
      <c r="M420" s="48">
        <v>425.33201259999998</v>
      </c>
      <c r="N420" s="48">
        <v>392.25095449999998</v>
      </c>
    </row>
    <row r="421" spans="1:14">
      <c r="A421" t="s">
        <v>63</v>
      </c>
      <c r="B421" s="47" t="s">
        <v>67</v>
      </c>
      <c r="C421" s="47" t="s">
        <v>149</v>
      </c>
      <c r="D421" s="47" t="s">
        <v>68</v>
      </c>
      <c r="E421">
        <v>32507.3776</v>
      </c>
      <c r="H421">
        <v>32.507377599999998</v>
      </c>
      <c r="K421">
        <v>652.75179324973215</v>
      </c>
      <c r="M421" s="48">
        <v>421.67405669999999</v>
      </c>
      <c r="N421" s="48">
        <v>395.58041270000001</v>
      </c>
    </row>
    <row r="422" spans="1:14">
      <c r="A422" t="s">
        <v>63</v>
      </c>
      <c r="B422" s="47" t="s">
        <v>67</v>
      </c>
      <c r="C422" s="47" t="s">
        <v>149</v>
      </c>
      <c r="D422" s="47" t="s">
        <v>68</v>
      </c>
      <c r="E422">
        <v>33210.5789</v>
      </c>
      <c r="H422">
        <v>33.210578900000002</v>
      </c>
      <c r="K422">
        <v>697.7232259373136</v>
      </c>
      <c r="M422" s="48">
        <v>453.53375399999999</v>
      </c>
      <c r="N422" s="48">
        <v>422.99166300000002</v>
      </c>
    </row>
    <row r="423" spans="1:14">
      <c r="A423" t="s">
        <v>63</v>
      </c>
      <c r="B423" s="47" t="s">
        <v>67</v>
      </c>
      <c r="C423" s="47" t="s">
        <v>149</v>
      </c>
      <c r="D423" s="47" t="s">
        <v>68</v>
      </c>
      <c r="E423">
        <v>33415.138200000001</v>
      </c>
      <c r="H423">
        <v>33.415138200000001</v>
      </c>
      <c r="K423">
        <v>610.51509935143008</v>
      </c>
      <c r="M423" s="48">
        <v>390.48694740000002</v>
      </c>
      <c r="N423" s="48">
        <v>361.83949940000002</v>
      </c>
    </row>
    <row r="424" spans="1:14">
      <c r="A424" t="s">
        <v>63</v>
      </c>
      <c r="B424" s="47" t="s">
        <v>67</v>
      </c>
      <c r="C424" s="47" t="s">
        <v>149</v>
      </c>
      <c r="D424" s="47" t="s">
        <v>68</v>
      </c>
      <c r="E424">
        <v>33599.281300000002</v>
      </c>
      <c r="H424">
        <v>33.599281300000001</v>
      </c>
      <c r="K424">
        <v>793.2097513115018</v>
      </c>
      <c r="M424" s="48">
        <v>536.7504414</v>
      </c>
      <c r="N424" s="48">
        <v>476.2987387</v>
      </c>
    </row>
    <row r="425" spans="1:14">
      <c r="A425" t="s">
        <v>63</v>
      </c>
      <c r="B425" s="47" t="s">
        <v>67</v>
      </c>
      <c r="C425" s="47" t="s">
        <v>149</v>
      </c>
      <c r="D425" s="47" t="s">
        <v>68</v>
      </c>
      <c r="E425">
        <v>33917.152399999999</v>
      </c>
      <c r="H425">
        <v>33.917152399999999</v>
      </c>
      <c r="K425">
        <v>953.15799157804418</v>
      </c>
      <c r="M425" s="48">
        <v>662.00112979999994</v>
      </c>
      <c r="N425" s="48">
        <v>573.72403440000005</v>
      </c>
    </row>
    <row r="426" spans="1:14">
      <c r="A426" t="s">
        <v>63</v>
      </c>
      <c r="B426" s="47" t="s">
        <v>67</v>
      </c>
      <c r="C426" s="47" t="s">
        <v>149</v>
      </c>
      <c r="D426" s="47" t="s">
        <v>68</v>
      </c>
      <c r="E426">
        <v>34120.159099999997</v>
      </c>
      <c r="H426">
        <v>34.120159099999995</v>
      </c>
      <c r="K426">
        <v>813.48439147498425</v>
      </c>
      <c r="M426" s="48">
        <v>543.68450370000005</v>
      </c>
      <c r="N426" s="48">
        <v>495.15124500000002</v>
      </c>
    </row>
    <row r="427" spans="1:14">
      <c r="A427" t="s">
        <v>63</v>
      </c>
      <c r="B427" s="47" t="s">
        <v>67</v>
      </c>
      <c r="C427" s="47" t="s">
        <v>149</v>
      </c>
      <c r="D427" s="47" t="s">
        <v>68</v>
      </c>
      <c r="E427">
        <v>34634.986900000004</v>
      </c>
      <c r="H427">
        <v>34.634986900000001</v>
      </c>
      <c r="K427">
        <v>823.93653617852283</v>
      </c>
      <c r="M427" s="48">
        <v>550.37891560000003</v>
      </c>
      <c r="N427" s="48">
        <v>493.08534650000001</v>
      </c>
    </row>
    <row r="428" spans="1:14">
      <c r="A428" t="s">
        <v>63</v>
      </c>
      <c r="B428" s="47" t="s">
        <v>67</v>
      </c>
      <c r="C428" s="47" t="s">
        <v>149</v>
      </c>
      <c r="D428" s="47" t="s">
        <v>68</v>
      </c>
      <c r="E428">
        <v>35092.372900000002</v>
      </c>
      <c r="H428">
        <v>35.092372900000001</v>
      </c>
      <c r="K428">
        <v>879.42044833090631</v>
      </c>
      <c r="M428" s="48">
        <v>610.67510330000005</v>
      </c>
      <c r="N428" s="48">
        <v>528.78237309999997</v>
      </c>
    </row>
    <row r="429" spans="1:14">
      <c r="A429" t="s">
        <v>63</v>
      </c>
      <c r="B429" s="47" t="s">
        <v>67</v>
      </c>
      <c r="C429" s="47" t="s">
        <v>149</v>
      </c>
      <c r="D429" s="47" t="s">
        <v>68</v>
      </c>
      <c r="E429">
        <v>35292.938199999997</v>
      </c>
      <c r="H429">
        <v>35.292938199999995</v>
      </c>
      <c r="K429">
        <v>1033.5306528555036</v>
      </c>
      <c r="M429" s="48">
        <v>737.60854449999999</v>
      </c>
      <c r="N429" s="48">
        <v>621.72645560000001</v>
      </c>
    </row>
    <row r="430" spans="1:14">
      <c r="A430" t="s">
        <v>63</v>
      </c>
      <c r="B430" s="47" t="s">
        <v>67</v>
      </c>
      <c r="C430" s="47" t="s">
        <v>149</v>
      </c>
      <c r="D430" s="47" t="s">
        <v>68</v>
      </c>
      <c r="E430">
        <v>35522.239699999998</v>
      </c>
      <c r="H430">
        <v>35.5222397</v>
      </c>
      <c r="K430">
        <v>2410.0686369884679</v>
      </c>
      <c r="M430" s="48">
        <v>3447.7995930000002</v>
      </c>
      <c r="N430" s="48">
        <v>1517.877829</v>
      </c>
    </row>
    <row r="431" spans="1:14">
      <c r="A431" t="s">
        <v>63</v>
      </c>
      <c r="B431" s="47" t="s">
        <v>67</v>
      </c>
      <c r="C431" s="47" t="s">
        <v>149</v>
      </c>
      <c r="D431" s="47" t="s">
        <v>68</v>
      </c>
      <c r="E431">
        <v>35672.203099999999</v>
      </c>
      <c r="H431">
        <v>35.672203099999997</v>
      </c>
      <c r="K431">
        <v>1088.2777432426526</v>
      </c>
      <c r="M431" s="48">
        <v>782.66662840000004</v>
      </c>
      <c r="N431" s="48">
        <v>653.27011400000004</v>
      </c>
    </row>
    <row r="432" spans="1:14">
      <c r="A432" t="s">
        <v>63</v>
      </c>
      <c r="B432" s="47" t="s">
        <v>67</v>
      </c>
      <c r="C432" s="47" t="s">
        <v>149</v>
      </c>
      <c r="D432" s="47" t="s">
        <v>68</v>
      </c>
      <c r="E432">
        <v>35804.763800000001</v>
      </c>
      <c r="H432">
        <v>35.804763800000003</v>
      </c>
      <c r="K432">
        <v>873.40351168390725</v>
      </c>
      <c r="M432" s="48">
        <v>601.60040990000005</v>
      </c>
      <c r="N432" s="48">
        <v>527.7005163</v>
      </c>
    </row>
    <row r="433" spans="1:14">
      <c r="A433" t="s">
        <v>63</v>
      </c>
      <c r="B433" s="47" t="s">
        <v>67</v>
      </c>
      <c r="C433" s="47" t="s">
        <v>149</v>
      </c>
      <c r="D433" s="47" t="s">
        <v>68</v>
      </c>
      <c r="E433">
        <v>35953.987099999998</v>
      </c>
      <c r="H433">
        <v>35.953987099999999</v>
      </c>
      <c r="K433">
        <v>939.20039608998536</v>
      </c>
      <c r="M433" s="48">
        <v>645.65202750000003</v>
      </c>
      <c r="N433" s="48">
        <v>564.36073780000004</v>
      </c>
    </row>
    <row r="434" spans="1:14">
      <c r="A434" t="s">
        <v>63</v>
      </c>
      <c r="B434" s="47" t="s">
        <v>67</v>
      </c>
      <c r="C434" s="47" t="s">
        <v>149</v>
      </c>
      <c r="D434" s="47" t="s">
        <v>68</v>
      </c>
      <c r="E434">
        <v>36809.219400000002</v>
      </c>
      <c r="H434">
        <v>36.809219400000003</v>
      </c>
      <c r="K434">
        <v>803.8870731298548</v>
      </c>
      <c r="M434" s="48">
        <v>529.08541909999997</v>
      </c>
      <c r="N434" s="48">
        <v>487.05052130000001</v>
      </c>
    </row>
    <row r="435" spans="1:14">
      <c r="A435" t="s">
        <v>63</v>
      </c>
      <c r="B435" s="47" t="s">
        <v>67</v>
      </c>
      <c r="C435" s="47" t="s">
        <v>149</v>
      </c>
      <c r="D435" s="47" t="s">
        <v>68</v>
      </c>
      <c r="E435">
        <v>37096.164700000001</v>
      </c>
      <c r="H435">
        <v>37.096164700000003</v>
      </c>
      <c r="K435">
        <v>737.08123591691856</v>
      </c>
      <c r="M435" s="48">
        <v>488.95400439999997</v>
      </c>
      <c r="N435" s="48">
        <v>449.13969040000001</v>
      </c>
    </row>
    <row r="436" spans="1:14">
      <c r="A436" t="s">
        <v>63</v>
      </c>
      <c r="B436" s="47" t="s">
        <v>67</v>
      </c>
      <c r="C436" s="47" t="s">
        <v>149</v>
      </c>
      <c r="D436" s="47" t="s">
        <v>68</v>
      </c>
      <c r="E436">
        <v>38494.2474</v>
      </c>
      <c r="H436">
        <v>38.494247399999999</v>
      </c>
      <c r="K436">
        <v>753.41380400330479</v>
      </c>
      <c r="M436" s="48">
        <v>496.40556880000003</v>
      </c>
      <c r="N436" s="48">
        <v>453.90139959999999</v>
      </c>
    </row>
    <row r="437" spans="1:14">
      <c r="A437" t="s">
        <v>63</v>
      </c>
      <c r="B437" s="47" t="s">
        <v>67</v>
      </c>
      <c r="C437" s="47" t="s">
        <v>149</v>
      </c>
      <c r="D437" s="47" t="s">
        <v>68</v>
      </c>
      <c r="E437">
        <v>33371.883399999999</v>
      </c>
      <c r="H437">
        <v>33.371883400000002</v>
      </c>
      <c r="K437">
        <v>4346.9594992901411</v>
      </c>
      <c r="M437" s="48">
        <v>3445.8042810000002</v>
      </c>
      <c r="N437" s="48">
        <v>1524.694184</v>
      </c>
    </row>
    <row r="438" spans="1:14">
      <c r="A438" t="s">
        <v>63</v>
      </c>
      <c r="B438" s="47" t="s">
        <v>67</v>
      </c>
      <c r="C438" s="47" t="s">
        <v>149</v>
      </c>
      <c r="D438" s="47" t="s">
        <v>68</v>
      </c>
      <c r="E438">
        <v>33688.2477</v>
      </c>
      <c r="H438">
        <v>33.688247699999998</v>
      </c>
      <c r="K438">
        <v>4867.002785601836</v>
      </c>
      <c r="M438" s="48">
        <v>4396.7000600000001</v>
      </c>
      <c r="N438" s="48">
        <v>1778.3173280000001</v>
      </c>
    </row>
    <row r="439" spans="1:14">
      <c r="A439" t="s">
        <v>63</v>
      </c>
      <c r="B439" s="47" t="s">
        <v>67</v>
      </c>
      <c r="C439" s="47" t="s">
        <v>149</v>
      </c>
      <c r="D439" s="47" t="s">
        <v>68</v>
      </c>
      <c r="E439">
        <v>33733.261100000003</v>
      </c>
      <c r="H439">
        <v>33.7332611</v>
      </c>
      <c r="K439">
        <v>8780.7646279705823</v>
      </c>
      <c r="M439" s="48">
        <v>27273.399789999999</v>
      </c>
      <c r="N439" s="48">
        <v>4256.1467919999996</v>
      </c>
    </row>
    <row r="440" spans="1:14">
      <c r="A440" t="s">
        <v>63</v>
      </c>
      <c r="B440" s="47" t="s">
        <v>67</v>
      </c>
      <c r="C440" s="47" t="s">
        <v>149</v>
      </c>
      <c r="D440" s="47" t="s">
        <v>68</v>
      </c>
      <c r="E440">
        <v>35902.030899999998</v>
      </c>
      <c r="H440">
        <v>35.9020309</v>
      </c>
      <c r="K440">
        <v>3591.5059781665032</v>
      </c>
      <c r="M440" s="48">
        <v>1921.124773</v>
      </c>
      <c r="N440" s="48">
        <v>1138.9486979999999</v>
      </c>
    </row>
    <row r="441" spans="1:14">
      <c r="A441" t="s">
        <v>63</v>
      </c>
      <c r="B441" s="47" t="s">
        <v>66</v>
      </c>
      <c r="C441" s="47" t="s">
        <v>143</v>
      </c>
      <c r="D441" s="47" t="s">
        <v>150</v>
      </c>
      <c r="E441">
        <v>200</v>
      </c>
      <c r="H441">
        <v>0.2</v>
      </c>
      <c r="K441">
        <v>284.97441154009414</v>
      </c>
      <c r="M441" s="48">
        <v>178.359467</v>
      </c>
      <c r="N441" s="48">
        <v>175.6487363</v>
      </c>
    </row>
    <row r="442" spans="1:14">
      <c r="A442" t="s">
        <v>63</v>
      </c>
      <c r="B442" s="47" t="s">
        <v>66</v>
      </c>
      <c r="C442" s="47" t="s">
        <v>143</v>
      </c>
      <c r="D442" s="47" t="s">
        <v>150</v>
      </c>
      <c r="E442">
        <v>250</v>
      </c>
      <c r="H442">
        <v>0.25</v>
      </c>
      <c r="K442">
        <v>251.59931857180868</v>
      </c>
      <c r="M442" s="48">
        <v>156.30840019999999</v>
      </c>
      <c r="N442" s="48">
        <v>153.1866445</v>
      </c>
    </row>
    <row r="443" spans="1:14">
      <c r="A443" t="s">
        <v>63</v>
      </c>
      <c r="B443" s="47" t="s">
        <v>66</v>
      </c>
      <c r="C443" s="47" t="s">
        <v>143</v>
      </c>
      <c r="D443" s="47" t="s">
        <v>150</v>
      </c>
      <c r="E443">
        <v>460</v>
      </c>
      <c r="H443">
        <v>0.46</v>
      </c>
      <c r="K443">
        <v>256.78469790960685</v>
      </c>
      <c r="M443" s="48">
        <v>160.36682830000001</v>
      </c>
      <c r="N443" s="48">
        <v>156.51830889999999</v>
      </c>
    </row>
    <row r="444" spans="1:14">
      <c r="A444" t="s">
        <v>63</v>
      </c>
      <c r="B444" s="47" t="s">
        <v>66</v>
      </c>
      <c r="C444" s="47" t="s">
        <v>143</v>
      </c>
      <c r="D444" s="47" t="s">
        <v>150</v>
      </c>
      <c r="E444">
        <v>900</v>
      </c>
      <c r="H444">
        <v>0.9</v>
      </c>
      <c r="K444">
        <v>247.00699352360169</v>
      </c>
      <c r="M444" s="48">
        <v>152.05743989999999</v>
      </c>
      <c r="N444" s="48">
        <v>151.76723029999999</v>
      </c>
    </row>
    <row r="445" spans="1:14">
      <c r="A445" t="s">
        <v>63</v>
      </c>
      <c r="B445" s="47" t="s">
        <v>66</v>
      </c>
      <c r="C445" s="47" t="s">
        <v>143</v>
      </c>
      <c r="D445" s="47" t="s">
        <v>150</v>
      </c>
      <c r="E445">
        <v>1000</v>
      </c>
      <c r="H445">
        <v>1</v>
      </c>
      <c r="K445">
        <v>250.52833985953197</v>
      </c>
      <c r="M445" s="48">
        <v>154.98671049999999</v>
      </c>
      <c r="N445" s="48">
        <v>152.31394040000001</v>
      </c>
    </row>
    <row r="446" spans="1:14">
      <c r="A446" t="s">
        <v>63</v>
      </c>
      <c r="B446" s="47" t="s">
        <v>66</v>
      </c>
      <c r="C446" s="47" t="s">
        <v>143</v>
      </c>
      <c r="D446" s="47" t="s">
        <v>150</v>
      </c>
      <c r="E446">
        <v>1200</v>
      </c>
      <c r="H446">
        <v>1.2</v>
      </c>
      <c r="K446">
        <v>265.93011966541815</v>
      </c>
      <c r="M446" s="48">
        <v>164.87411549999999</v>
      </c>
      <c r="N446" s="48">
        <v>163.09298430000001</v>
      </c>
    </row>
    <row r="447" spans="1:14">
      <c r="A447" t="s">
        <v>63</v>
      </c>
      <c r="B447" s="47" t="s">
        <v>66</v>
      </c>
      <c r="C447" s="47" t="s">
        <v>143</v>
      </c>
      <c r="D447" s="47" t="s">
        <v>150</v>
      </c>
      <c r="E447">
        <v>1300</v>
      </c>
      <c r="H447">
        <v>1.3</v>
      </c>
      <c r="K447">
        <v>265.92615756224143</v>
      </c>
      <c r="M447" s="48">
        <v>163.54960349999999</v>
      </c>
      <c r="N447" s="48">
        <v>162.032465</v>
      </c>
    </row>
    <row r="448" spans="1:14">
      <c r="A448" t="s">
        <v>63</v>
      </c>
      <c r="B448" s="47" t="s">
        <v>66</v>
      </c>
      <c r="C448" s="47" t="s">
        <v>143</v>
      </c>
      <c r="D448" s="47" t="s">
        <v>150</v>
      </c>
      <c r="E448">
        <v>1500</v>
      </c>
      <c r="H448">
        <v>1.5</v>
      </c>
      <c r="K448">
        <v>271.81609283083418</v>
      </c>
      <c r="M448" s="48">
        <v>167.58028730000001</v>
      </c>
      <c r="N448" s="48">
        <v>166.0157561</v>
      </c>
    </row>
    <row r="449" spans="1:14">
      <c r="A449" t="s">
        <v>63</v>
      </c>
      <c r="B449" s="47" t="s">
        <v>66</v>
      </c>
      <c r="C449" s="47" t="s">
        <v>143</v>
      </c>
      <c r="D449" s="47" t="s">
        <v>150</v>
      </c>
      <c r="E449">
        <v>1750</v>
      </c>
      <c r="H449">
        <v>1.75</v>
      </c>
      <c r="K449">
        <v>265.02415314180473</v>
      </c>
      <c r="M449" s="48">
        <v>163.73859049999999</v>
      </c>
      <c r="N449" s="48">
        <v>162.91757089999999</v>
      </c>
    </row>
    <row r="450" spans="1:14">
      <c r="A450" t="s">
        <v>63</v>
      </c>
      <c r="B450" s="47" t="s">
        <v>66</v>
      </c>
      <c r="C450" s="47" t="s">
        <v>143</v>
      </c>
      <c r="D450" s="47" t="s">
        <v>150</v>
      </c>
      <c r="E450">
        <v>2110</v>
      </c>
      <c r="H450">
        <v>2.11</v>
      </c>
      <c r="K450">
        <v>257.9363475636535</v>
      </c>
      <c r="M450" s="48">
        <v>158.93984380000001</v>
      </c>
      <c r="N450" s="48">
        <v>156.29034300000001</v>
      </c>
    </row>
    <row r="451" spans="1:14">
      <c r="A451" t="s">
        <v>63</v>
      </c>
      <c r="B451" s="47" t="s">
        <v>66</v>
      </c>
      <c r="C451" s="47" t="s">
        <v>143</v>
      </c>
      <c r="D451" s="47" t="s">
        <v>150</v>
      </c>
      <c r="E451">
        <v>2310</v>
      </c>
      <c r="H451">
        <v>2.31</v>
      </c>
      <c r="K451">
        <v>265.68837677612498</v>
      </c>
      <c r="M451" s="48">
        <v>162.86137919999999</v>
      </c>
      <c r="N451" s="48">
        <v>162.16184279999999</v>
      </c>
    </row>
    <row r="452" spans="1:14">
      <c r="A452" t="s">
        <v>63</v>
      </c>
      <c r="B452" s="47" t="s">
        <v>66</v>
      </c>
      <c r="C452" s="47" t="s">
        <v>143</v>
      </c>
      <c r="D452" s="47" t="s">
        <v>150</v>
      </c>
      <c r="E452">
        <v>2590</v>
      </c>
      <c r="H452">
        <v>2.59</v>
      </c>
      <c r="K452">
        <v>260.12059833860502</v>
      </c>
      <c r="M452" s="48">
        <v>161.66090779999999</v>
      </c>
      <c r="N452" s="48">
        <v>157.93741919999999</v>
      </c>
    </row>
    <row r="453" spans="1:14">
      <c r="A453" t="s">
        <v>63</v>
      </c>
      <c r="B453" s="47" t="s">
        <v>66</v>
      </c>
      <c r="C453" s="47" t="s">
        <v>143</v>
      </c>
      <c r="D453" s="47" t="s">
        <v>150</v>
      </c>
      <c r="E453">
        <v>2790</v>
      </c>
      <c r="H453">
        <v>2.79</v>
      </c>
      <c r="K453">
        <v>271.58324879909185</v>
      </c>
      <c r="M453" s="48">
        <v>168.18958420000001</v>
      </c>
      <c r="N453" s="48">
        <v>166.5894089</v>
      </c>
    </row>
    <row r="454" spans="1:14">
      <c r="A454" t="s">
        <v>63</v>
      </c>
      <c r="B454" s="47" t="s">
        <v>66</v>
      </c>
      <c r="C454" s="47" t="s">
        <v>143</v>
      </c>
      <c r="D454" s="47" t="s">
        <v>150</v>
      </c>
      <c r="E454">
        <v>2820</v>
      </c>
      <c r="H454">
        <v>2.82</v>
      </c>
      <c r="K454">
        <v>267.30832150235267</v>
      </c>
      <c r="M454" s="48">
        <v>164.41826649999999</v>
      </c>
      <c r="N454" s="48">
        <v>161.4396127</v>
      </c>
    </row>
    <row r="455" spans="1:14">
      <c r="A455" t="s">
        <v>63</v>
      </c>
      <c r="B455" s="47" t="s">
        <v>66</v>
      </c>
      <c r="C455" s="47" t="s">
        <v>143</v>
      </c>
      <c r="D455" s="47" t="s">
        <v>150</v>
      </c>
      <c r="E455">
        <v>2890</v>
      </c>
      <c r="H455">
        <v>2.89</v>
      </c>
      <c r="K455">
        <v>274.82534970718467</v>
      </c>
      <c r="M455" s="48">
        <v>170.8327079</v>
      </c>
      <c r="N455" s="48">
        <v>167.88797729999999</v>
      </c>
    </row>
    <row r="456" spans="1:14">
      <c r="A456" t="s">
        <v>63</v>
      </c>
      <c r="B456" s="47" t="s">
        <v>66</v>
      </c>
      <c r="C456" s="47" t="s">
        <v>143</v>
      </c>
      <c r="D456" s="47" t="s">
        <v>150</v>
      </c>
      <c r="E456">
        <v>2940</v>
      </c>
      <c r="H456">
        <v>2.94</v>
      </c>
      <c r="K456">
        <v>274.23068926328722</v>
      </c>
      <c r="M456" s="48">
        <v>169.56529320000001</v>
      </c>
      <c r="N456" s="48">
        <v>167.739193</v>
      </c>
    </row>
    <row r="457" spans="1:14">
      <c r="A457" t="s">
        <v>63</v>
      </c>
      <c r="B457" s="47" t="s">
        <v>66</v>
      </c>
      <c r="C457" s="47" t="s">
        <v>143</v>
      </c>
      <c r="D457" s="47" t="s">
        <v>150</v>
      </c>
      <c r="E457">
        <v>2990</v>
      </c>
      <c r="H457">
        <v>2.99</v>
      </c>
      <c r="K457">
        <v>292.64960399647754</v>
      </c>
      <c r="M457" s="48">
        <v>181.08118529999999</v>
      </c>
      <c r="N457" s="48">
        <v>178.84149400000001</v>
      </c>
    </row>
    <row r="458" spans="1:14">
      <c r="A458" t="s">
        <v>63</v>
      </c>
      <c r="B458" s="47" t="s">
        <v>66</v>
      </c>
      <c r="C458" s="47" t="s">
        <v>143</v>
      </c>
      <c r="D458" s="47" t="s">
        <v>150</v>
      </c>
      <c r="E458">
        <v>3070</v>
      </c>
      <c r="H458">
        <v>3.07</v>
      </c>
      <c r="K458">
        <v>279.26201748780795</v>
      </c>
      <c r="M458" s="48">
        <v>174.5135051</v>
      </c>
      <c r="N458" s="48">
        <v>168.92249720000001</v>
      </c>
    </row>
    <row r="459" spans="1:14">
      <c r="A459" t="s">
        <v>63</v>
      </c>
      <c r="B459" s="47" t="s">
        <v>66</v>
      </c>
      <c r="C459" s="47" t="s">
        <v>143</v>
      </c>
      <c r="D459" s="47" t="s">
        <v>150</v>
      </c>
      <c r="E459">
        <v>3120</v>
      </c>
      <c r="H459">
        <v>3.12</v>
      </c>
      <c r="K459">
        <v>276.20493040356627</v>
      </c>
      <c r="M459" s="48">
        <v>170.56945039999999</v>
      </c>
      <c r="N459" s="48">
        <v>167.69722999999999</v>
      </c>
    </row>
    <row r="460" spans="1:14">
      <c r="A460" t="s">
        <v>63</v>
      </c>
      <c r="B460" s="47" t="s">
        <v>66</v>
      </c>
      <c r="C460" s="47" t="s">
        <v>143</v>
      </c>
      <c r="D460" s="47" t="s">
        <v>150</v>
      </c>
      <c r="E460">
        <v>3170</v>
      </c>
      <c r="H460">
        <v>3.17</v>
      </c>
      <c r="K460">
        <v>282.35587474506838</v>
      </c>
      <c r="M460" s="48">
        <v>173.83954560000001</v>
      </c>
      <c r="N460" s="48">
        <v>171.43196040000001</v>
      </c>
    </row>
    <row r="461" spans="1:14">
      <c r="A461" t="s">
        <v>63</v>
      </c>
      <c r="B461" s="47" t="s">
        <v>66</v>
      </c>
      <c r="C461" s="47" t="s">
        <v>143</v>
      </c>
      <c r="D461" s="47" t="s">
        <v>150</v>
      </c>
      <c r="E461">
        <v>3230</v>
      </c>
      <c r="H461">
        <v>3.23</v>
      </c>
      <c r="K461">
        <v>276.24826849654931</v>
      </c>
      <c r="M461" s="48">
        <v>168.7604613</v>
      </c>
      <c r="N461" s="48">
        <v>167.9264077</v>
      </c>
    </row>
    <row r="462" spans="1:14">
      <c r="A462" t="s">
        <v>63</v>
      </c>
      <c r="B462" s="47" t="s">
        <v>66</v>
      </c>
      <c r="C462" s="47" t="s">
        <v>143</v>
      </c>
      <c r="D462" s="47" t="s">
        <v>150</v>
      </c>
      <c r="E462">
        <v>3620</v>
      </c>
      <c r="H462">
        <v>3.62</v>
      </c>
      <c r="K462">
        <v>298.95574895030069</v>
      </c>
      <c r="M462" s="48">
        <v>185.1397934</v>
      </c>
      <c r="N462" s="48">
        <v>183.67818159999999</v>
      </c>
    </row>
    <row r="463" spans="1:14">
      <c r="A463" t="s">
        <v>63</v>
      </c>
      <c r="B463" s="47" t="s">
        <v>66</v>
      </c>
      <c r="C463" s="47" t="s">
        <v>143</v>
      </c>
      <c r="D463" s="47" t="s">
        <v>150</v>
      </c>
      <c r="E463">
        <v>3850</v>
      </c>
      <c r="H463">
        <v>3.85</v>
      </c>
      <c r="K463">
        <v>292.11441932717076</v>
      </c>
      <c r="M463" s="48">
        <v>181.9227684</v>
      </c>
      <c r="N463" s="48">
        <v>177.39191880000001</v>
      </c>
    </row>
    <row r="464" spans="1:14">
      <c r="A464" t="s">
        <v>63</v>
      </c>
      <c r="B464" s="47" t="s">
        <v>66</v>
      </c>
      <c r="C464" s="47" t="s">
        <v>143</v>
      </c>
      <c r="D464" s="47" t="s">
        <v>150</v>
      </c>
      <c r="E464">
        <v>3930</v>
      </c>
      <c r="H464">
        <v>3.93</v>
      </c>
      <c r="K464">
        <v>270.13937859917945</v>
      </c>
      <c r="M464" s="48">
        <v>168.3790439</v>
      </c>
      <c r="N464" s="48">
        <v>164.33137189999999</v>
      </c>
    </row>
    <row r="465" spans="1:14">
      <c r="A465" t="s">
        <v>63</v>
      </c>
      <c r="B465" s="47" t="s">
        <v>66</v>
      </c>
      <c r="C465" s="47" t="s">
        <v>143</v>
      </c>
      <c r="D465" s="47" t="s">
        <v>150</v>
      </c>
      <c r="E465">
        <v>4030</v>
      </c>
      <c r="H465">
        <v>4.03</v>
      </c>
      <c r="K465">
        <v>278.93076164597778</v>
      </c>
      <c r="M465" s="48">
        <v>173.01934560000001</v>
      </c>
      <c r="N465" s="48">
        <v>168.9324206</v>
      </c>
    </row>
    <row r="466" spans="1:14">
      <c r="A466" t="s">
        <v>63</v>
      </c>
      <c r="B466" s="47" t="s">
        <v>66</v>
      </c>
      <c r="C466" s="47" t="s">
        <v>143</v>
      </c>
      <c r="D466" s="47" t="s">
        <v>150</v>
      </c>
      <c r="E466">
        <v>4110</v>
      </c>
      <c r="H466">
        <v>4.1100000000000003</v>
      </c>
      <c r="K466">
        <v>295.59737321853288</v>
      </c>
      <c r="M466" s="48">
        <v>186.52402710000001</v>
      </c>
      <c r="N466" s="48">
        <v>180.70647109999999</v>
      </c>
    </row>
    <row r="467" spans="1:14">
      <c r="A467" t="s">
        <v>63</v>
      </c>
      <c r="B467" s="47" t="s">
        <v>66</v>
      </c>
      <c r="C467" s="47" t="s">
        <v>143</v>
      </c>
      <c r="D467" s="47" t="s">
        <v>150</v>
      </c>
      <c r="E467">
        <v>4340</v>
      </c>
      <c r="H467">
        <v>4.34</v>
      </c>
      <c r="K467">
        <v>303.54665909780658</v>
      </c>
      <c r="M467" s="48">
        <v>190.12390970000001</v>
      </c>
      <c r="N467" s="48">
        <v>185.73680780000001</v>
      </c>
    </row>
    <row r="468" spans="1:14">
      <c r="A468" t="s">
        <v>63</v>
      </c>
      <c r="B468" s="47" t="s">
        <v>66</v>
      </c>
      <c r="C468" s="47" t="s">
        <v>143</v>
      </c>
      <c r="D468" s="47" t="s">
        <v>150</v>
      </c>
      <c r="E468">
        <v>4430</v>
      </c>
      <c r="H468">
        <v>4.43</v>
      </c>
      <c r="K468">
        <v>292.39672604936095</v>
      </c>
      <c r="M468" s="48">
        <v>179.0920577</v>
      </c>
      <c r="N468" s="48">
        <v>180.0068752</v>
      </c>
    </row>
    <row r="469" spans="1:14">
      <c r="A469" t="s">
        <v>63</v>
      </c>
      <c r="B469" s="47" t="s">
        <v>66</v>
      </c>
      <c r="C469" s="47" t="s">
        <v>143</v>
      </c>
      <c r="D469" s="47" t="s">
        <v>150</v>
      </c>
      <c r="E469">
        <v>4580</v>
      </c>
      <c r="H469">
        <v>4.58</v>
      </c>
      <c r="K469">
        <v>297.67379660968061</v>
      </c>
      <c r="M469" s="48">
        <v>184.59820740000001</v>
      </c>
      <c r="N469" s="48">
        <v>181.70999639999999</v>
      </c>
    </row>
    <row r="470" spans="1:14">
      <c r="A470" t="s">
        <v>63</v>
      </c>
      <c r="B470" s="47" t="s">
        <v>66</v>
      </c>
      <c r="C470" s="47" t="s">
        <v>143</v>
      </c>
      <c r="D470" s="47" t="s">
        <v>150</v>
      </c>
      <c r="E470">
        <v>4780</v>
      </c>
      <c r="H470">
        <v>4.78</v>
      </c>
      <c r="K470">
        <v>271.52583669853959</v>
      </c>
      <c r="M470" s="48">
        <v>168.9216007</v>
      </c>
      <c r="N470" s="48">
        <v>165.4066503</v>
      </c>
    </row>
    <row r="471" spans="1:14">
      <c r="A471" t="s">
        <v>63</v>
      </c>
      <c r="B471" s="47" t="s">
        <v>66</v>
      </c>
      <c r="C471" s="47" t="s">
        <v>143</v>
      </c>
      <c r="D471" s="47" t="s">
        <v>150</v>
      </c>
      <c r="E471">
        <v>4860</v>
      </c>
      <c r="H471">
        <v>4.8600000000000003</v>
      </c>
      <c r="K471">
        <v>275.93023721758425</v>
      </c>
      <c r="M471" s="48">
        <v>170.54615100000001</v>
      </c>
      <c r="N471" s="48">
        <v>169.3287248</v>
      </c>
    </row>
    <row r="472" spans="1:14">
      <c r="A472" t="s">
        <v>63</v>
      </c>
      <c r="B472" s="47" t="s">
        <v>66</v>
      </c>
      <c r="C472" s="47" t="s">
        <v>143</v>
      </c>
      <c r="D472" s="47" t="s">
        <v>150</v>
      </c>
      <c r="E472">
        <v>4940</v>
      </c>
      <c r="H472">
        <v>4.9400000000000004</v>
      </c>
      <c r="K472">
        <v>281.39238112775723</v>
      </c>
      <c r="M472" s="48">
        <v>173.88905209999999</v>
      </c>
      <c r="N472" s="48">
        <v>172.91697809999999</v>
      </c>
    </row>
    <row r="473" spans="1:14">
      <c r="A473" t="s">
        <v>63</v>
      </c>
      <c r="B473" s="47" t="s">
        <v>66</v>
      </c>
      <c r="C473" s="47" t="s">
        <v>143</v>
      </c>
      <c r="D473" s="47" t="s">
        <v>150</v>
      </c>
      <c r="E473">
        <v>5040</v>
      </c>
      <c r="H473">
        <v>5.04</v>
      </c>
      <c r="K473">
        <v>277.00210513347054</v>
      </c>
      <c r="M473" s="48">
        <v>172.06942330000001</v>
      </c>
      <c r="N473" s="48">
        <v>169.75166530000001</v>
      </c>
    </row>
    <row r="474" spans="1:14">
      <c r="A474" t="s">
        <v>63</v>
      </c>
      <c r="B474" s="47" t="s">
        <v>66</v>
      </c>
      <c r="C474" s="47" t="s">
        <v>143</v>
      </c>
      <c r="D474" s="47" t="s">
        <v>150</v>
      </c>
      <c r="E474">
        <v>5190</v>
      </c>
      <c r="H474">
        <v>5.19</v>
      </c>
      <c r="K474">
        <v>279.33087408969197</v>
      </c>
      <c r="M474" s="48">
        <v>175.06656269999999</v>
      </c>
      <c r="N474" s="48">
        <v>171.0508495</v>
      </c>
    </row>
    <row r="475" spans="1:14">
      <c r="A475" t="s">
        <v>63</v>
      </c>
      <c r="B475" s="47" t="s">
        <v>66</v>
      </c>
      <c r="C475" s="47" t="s">
        <v>143</v>
      </c>
      <c r="D475" s="47" t="s">
        <v>150</v>
      </c>
      <c r="E475">
        <v>210</v>
      </c>
      <c r="H475">
        <v>0.21</v>
      </c>
      <c r="K475">
        <v>381.84901002527141</v>
      </c>
      <c r="M475" s="48">
        <v>171.655316</v>
      </c>
      <c r="N475" s="48">
        <v>167.4012855</v>
      </c>
    </row>
    <row r="476" spans="1:14">
      <c r="A476" t="s">
        <v>63</v>
      </c>
      <c r="B476" s="47" t="s">
        <v>66</v>
      </c>
      <c r="C476" s="47" t="s">
        <v>143</v>
      </c>
      <c r="D476" s="47" t="s">
        <v>150</v>
      </c>
      <c r="E476">
        <v>450</v>
      </c>
      <c r="H476">
        <v>0.45</v>
      </c>
      <c r="K476">
        <v>379.5021875664205</v>
      </c>
      <c r="M476" s="48">
        <v>171.3772275</v>
      </c>
      <c r="N476" s="48">
        <v>167.037519</v>
      </c>
    </row>
    <row r="477" spans="1:14">
      <c r="A477" t="s">
        <v>63</v>
      </c>
      <c r="B477" s="47" t="s">
        <v>66</v>
      </c>
      <c r="C477" s="47" t="s">
        <v>143</v>
      </c>
      <c r="D477" s="47" t="s">
        <v>150</v>
      </c>
      <c r="E477">
        <v>680</v>
      </c>
      <c r="H477">
        <v>0.68</v>
      </c>
      <c r="K477">
        <v>380.40911287156075</v>
      </c>
      <c r="M477" s="48">
        <v>170.95229470000001</v>
      </c>
      <c r="N477" s="48">
        <v>168.13477510000001</v>
      </c>
    </row>
    <row r="478" spans="1:14">
      <c r="A478" t="s">
        <v>63</v>
      </c>
      <c r="B478" s="47" t="s">
        <v>66</v>
      </c>
      <c r="C478" s="47" t="s">
        <v>143</v>
      </c>
      <c r="D478" s="47" t="s">
        <v>150</v>
      </c>
      <c r="E478">
        <v>820</v>
      </c>
      <c r="H478">
        <v>0.82</v>
      </c>
      <c r="K478">
        <v>357.95092360838134</v>
      </c>
      <c r="M478" s="48">
        <v>160.89257599999999</v>
      </c>
      <c r="N478" s="48">
        <v>159.00102269999999</v>
      </c>
    </row>
    <row r="479" spans="1:14">
      <c r="A479" t="s">
        <v>63</v>
      </c>
      <c r="B479" s="47" t="s">
        <v>66</v>
      </c>
      <c r="C479" s="47" t="s">
        <v>143</v>
      </c>
      <c r="D479" s="47" t="s">
        <v>150</v>
      </c>
      <c r="E479">
        <v>1080</v>
      </c>
      <c r="H479">
        <v>1.08</v>
      </c>
      <c r="K479">
        <v>346.36753429829764</v>
      </c>
      <c r="M479" s="48">
        <v>153.74187929999999</v>
      </c>
      <c r="N479" s="48">
        <v>152.71617499999999</v>
      </c>
    </row>
    <row r="480" spans="1:14">
      <c r="A480" t="s">
        <v>63</v>
      </c>
      <c r="B480" s="47" t="s">
        <v>66</v>
      </c>
      <c r="C480" s="47" t="s">
        <v>143</v>
      </c>
      <c r="D480" s="47" t="s">
        <v>150</v>
      </c>
      <c r="E480">
        <v>1250</v>
      </c>
      <c r="H480">
        <v>1.25</v>
      </c>
      <c r="K480">
        <v>392.55557240009335</v>
      </c>
      <c r="M480" s="48">
        <v>176.09695780000001</v>
      </c>
      <c r="N480" s="48">
        <v>173.04070809999999</v>
      </c>
    </row>
    <row r="481" spans="1:14">
      <c r="A481" t="s">
        <v>63</v>
      </c>
      <c r="B481" s="47" t="s">
        <v>66</v>
      </c>
      <c r="C481" s="47" t="s">
        <v>143</v>
      </c>
      <c r="D481" s="47" t="s">
        <v>150</v>
      </c>
      <c r="E481">
        <v>1560</v>
      </c>
      <c r="H481">
        <v>1.56</v>
      </c>
      <c r="K481">
        <v>378.52424434398722</v>
      </c>
      <c r="M481" s="48">
        <v>169.42401599999999</v>
      </c>
      <c r="N481" s="48">
        <v>167.03328450000001</v>
      </c>
    </row>
    <row r="482" spans="1:14">
      <c r="A482" t="s">
        <v>63</v>
      </c>
      <c r="B482" s="47" t="s">
        <v>66</v>
      </c>
      <c r="C482" s="47" t="s">
        <v>143</v>
      </c>
      <c r="D482" s="47" t="s">
        <v>150</v>
      </c>
      <c r="E482">
        <v>1600</v>
      </c>
      <c r="H482">
        <v>1.6</v>
      </c>
      <c r="K482">
        <v>380.06066890630802</v>
      </c>
      <c r="M482" s="48">
        <v>169.50527719999999</v>
      </c>
      <c r="N482" s="48">
        <v>167.34434400000001</v>
      </c>
    </row>
    <row r="483" spans="1:14">
      <c r="A483" t="s">
        <v>63</v>
      </c>
      <c r="B483" s="47" t="s">
        <v>66</v>
      </c>
      <c r="C483" s="47" t="s">
        <v>143</v>
      </c>
      <c r="D483" s="47" t="s">
        <v>150</v>
      </c>
      <c r="E483">
        <v>1720</v>
      </c>
      <c r="H483">
        <v>1.72</v>
      </c>
      <c r="K483">
        <v>377.51498348945995</v>
      </c>
      <c r="M483" s="48">
        <v>168.84293769999999</v>
      </c>
      <c r="N483" s="48">
        <v>165.06871849999999</v>
      </c>
    </row>
    <row r="484" spans="1:14">
      <c r="A484" t="s">
        <v>63</v>
      </c>
      <c r="B484" s="47" t="s">
        <v>66</v>
      </c>
      <c r="C484" s="47" t="s">
        <v>143</v>
      </c>
      <c r="D484" s="47" t="s">
        <v>150</v>
      </c>
      <c r="E484">
        <v>1830</v>
      </c>
      <c r="H484">
        <v>1.83</v>
      </c>
      <c r="K484">
        <v>378.51791991867776</v>
      </c>
      <c r="M484" s="48">
        <v>171.97312020000001</v>
      </c>
      <c r="N484" s="48">
        <v>165.8181123</v>
      </c>
    </row>
    <row r="485" spans="1:14">
      <c r="A485" t="s">
        <v>63</v>
      </c>
      <c r="B485" s="47" t="s">
        <v>66</v>
      </c>
      <c r="C485" s="47" t="s">
        <v>143</v>
      </c>
      <c r="D485" s="47" t="s">
        <v>150</v>
      </c>
      <c r="E485">
        <v>1970</v>
      </c>
      <c r="H485">
        <v>1.97</v>
      </c>
      <c r="K485">
        <v>393.81106799981637</v>
      </c>
      <c r="M485" s="48">
        <v>178.01590200000001</v>
      </c>
      <c r="N485" s="48">
        <v>173.64990069999999</v>
      </c>
    </row>
    <row r="486" spans="1:14">
      <c r="A486" t="s">
        <v>63</v>
      </c>
      <c r="B486" s="47" t="s">
        <v>66</v>
      </c>
      <c r="C486" s="47" t="s">
        <v>143</v>
      </c>
      <c r="D486" s="47" t="s">
        <v>150</v>
      </c>
      <c r="E486">
        <v>2000</v>
      </c>
      <c r="H486">
        <v>2</v>
      </c>
      <c r="K486">
        <v>357.40332317101962</v>
      </c>
      <c r="M486" s="48">
        <v>162.43955990000001</v>
      </c>
      <c r="N486" s="48">
        <v>156.42546369999999</v>
      </c>
    </row>
    <row r="487" spans="1:14">
      <c r="A487" t="s">
        <v>63</v>
      </c>
      <c r="B487" s="47" t="s">
        <v>66</v>
      </c>
      <c r="C487" s="47" t="s">
        <v>143</v>
      </c>
      <c r="D487" s="47" t="s">
        <v>150</v>
      </c>
      <c r="E487">
        <v>2070</v>
      </c>
      <c r="H487">
        <v>2.0699999999999998</v>
      </c>
      <c r="K487">
        <v>392.42114635967448</v>
      </c>
      <c r="M487" s="48">
        <v>176.01253729999999</v>
      </c>
      <c r="N487" s="48">
        <v>172.30275649999999</v>
      </c>
    </row>
    <row r="488" spans="1:14">
      <c r="A488" t="s">
        <v>63</v>
      </c>
      <c r="B488" s="47" t="s">
        <v>66</v>
      </c>
      <c r="C488" s="47" t="s">
        <v>143</v>
      </c>
      <c r="D488" s="47" t="s">
        <v>150</v>
      </c>
      <c r="E488">
        <v>2210</v>
      </c>
      <c r="H488">
        <v>2.21</v>
      </c>
      <c r="K488">
        <v>393.22405256608192</v>
      </c>
      <c r="M488" s="48">
        <v>176.9461483</v>
      </c>
      <c r="N488" s="48">
        <v>174.22024239999999</v>
      </c>
    </row>
    <row r="489" spans="1:14">
      <c r="A489" t="s">
        <v>63</v>
      </c>
      <c r="B489" s="47" t="s">
        <v>66</v>
      </c>
      <c r="C489" s="47" t="s">
        <v>143</v>
      </c>
      <c r="D489" s="47" t="s">
        <v>150</v>
      </c>
      <c r="E489">
        <v>2300</v>
      </c>
      <c r="H489">
        <v>2.2999999999999998</v>
      </c>
      <c r="K489">
        <v>378.95235433974534</v>
      </c>
      <c r="M489" s="48">
        <v>169.10402780000001</v>
      </c>
      <c r="N489" s="48">
        <v>166.9067689</v>
      </c>
    </row>
    <row r="490" spans="1:14">
      <c r="A490" t="s">
        <v>63</v>
      </c>
      <c r="B490" s="47" t="s">
        <v>66</v>
      </c>
      <c r="C490" s="47" t="s">
        <v>143</v>
      </c>
      <c r="D490" s="47" t="s">
        <v>150</v>
      </c>
      <c r="E490">
        <v>2490</v>
      </c>
      <c r="H490">
        <v>2.4900000000000002</v>
      </c>
      <c r="K490">
        <v>372.11490600777591</v>
      </c>
      <c r="M490" s="48">
        <v>167.4449755</v>
      </c>
      <c r="N490" s="48">
        <v>164.19152460000001</v>
      </c>
    </row>
    <row r="491" spans="1:14">
      <c r="A491" t="s">
        <v>63</v>
      </c>
      <c r="B491" s="47" t="s">
        <v>66</v>
      </c>
      <c r="C491" s="47" t="s">
        <v>143</v>
      </c>
      <c r="D491" s="47" t="s">
        <v>150</v>
      </c>
      <c r="E491">
        <v>2620</v>
      </c>
      <c r="H491">
        <v>2.62</v>
      </c>
      <c r="K491">
        <v>408.66970756855704</v>
      </c>
      <c r="M491" s="48">
        <v>181.5851394</v>
      </c>
      <c r="N491" s="48">
        <v>181.03275529999999</v>
      </c>
    </row>
    <row r="492" spans="1:14">
      <c r="A492" t="s">
        <v>63</v>
      </c>
      <c r="B492" s="47" t="s">
        <v>66</v>
      </c>
      <c r="C492" s="47" t="s">
        <v>143</v>
      </c>
      <c r="D492" s="47" t="s">
        <v>150</v>
      </c>
      <c r="E492">
        <v>2680</v>
      </c>
      <c r="H492">
        <v>2.68</v>
      </c>
      <c r="K492">
        <v>412.83434720754065</v>
      </c>
      <c r="M492" s="48">
        <v>183.54431719999999</v>
      </c>
      <c r="N492" s="48">
        <v>180.1623385</v>
      </c>
    </row>
    <row r="493" spans="1:14">
      <c r="A493" t="s">
        <v>63</v>
      </c>
      <c r="B493" s="47" t="s">
        <v>66</v>
      </c>
      <c r="C493" s="47" t="s">
        <v>143</v>
      </c>
      <c r="D493" s="47" t="s">
        <v>150</v>
      </c>
      <c r="E493">
        <v>2810</v>
      </c>
      <c r="H493">
        <v>2.81</v>
      </c>
      <c r="K493">
        <v>398.23241668043738</v>
      </c>
      <c r="M493" s="48">
        <v>178.38096379999999</v>
      </c>
      <c r="N493" s="48">
        <v>176.6425065</v>
      </c>
    </row>
    <row r="494" spans="1:14">
      <c r="A494" t="s">
        <v>63</v>
      </c>
      <c r="B494" s="47" t="s">
        <v>66</v>
      </c>
      <c r="C494" s="47" t="s">
        <v>143</v>
      </c>
      <c r="D494" s="47" t="s">
        <v>150</v>
      </c>
      <c r="E494">
        <v>3020</v>
      </c>
      <c r="H494">
        <v>3.02</v>
      </c>
      <c r="K494">
        <v>404.54830533162522</v>
      </c>
      <c r="M494" s="48">
        <v>181.040323</v>
      </c>
      <c r="N494" s="48">
        <v>177.04089690000001</v>
      </c>
    </row>
    <row r="495" spans="1:14">
      <c r="A495" t="s">
        <v>63</v>
      </c>
      <c r="B495" s="47" t="s">
        <v>66</v>
      </c>
      <c r="C495" s="47" t="s">
        <v>143</v>
      </c>
      <c r="D495" s="47" t="s">
        <v>150</v>
      </c>
      <c r="E495">
        <v>3160</v>
      </c>
      <c r="H495">
        <v>3.16</v>
      </c>
      <c r="K495">
        <v>405.24131909575237</v>
      </c>
      <c r="M495" s="48">
        <v>182.51647120000001</v>
      </c>
      <c r="N495" s="48">
        <v>179.40867600000001</v>
      </c>
    </row>
    <row r="496" spans="1:14">
      <c r="A496" t="s">
        <v>63</v>
      </c>
      <c r="B496" s="47" t="s">
        <v>66</v>
      </c>
      <c r="C496" s="47" t="s">
        <v>143</v>
      </c>
      <c r="D496" s="47" t="s">
        <v>150</v>
      </c>
      <c r="E496">
        <v>3250</v>
      </c>
      <c r="H496">
        <v>3.25</v>
      </c>
      <c r="K496">
        <v>411.05167912564718</v>
      </c>
      <c r="M496" s="48">
        <v>187.25725310000001</v>
      </c>
      <c r="N496" s="48">
        <v>180.35532559999999</v>
      </c>
    </row>
    <row r="497" spans="1:14">
      <c r="A497" t="s">
        <v>63</v>
      </c>
      <c r="B497" s="47" t="s">
        <v>66</v>
      </c>
      <c r="C497" s="47" t="s">
        <v>143</v>
      </c>
      <c r="D497" s="47" t="s">
        <v>150</v>
      </c>
      <c r="E497">
        <v>3380</v>
      </c>
      <c r="H497">
        <v>3.38</v>
      </c>
      <c r="K497">
        <v>387.41859053806922</v>
      </c>
      <c r="M497" s="48">
        <v>175.14917310000001</v>
      </c>
      <c r="N497" s="48">
        <v>168.19160260000001</v>
      </c>
    </row>
    <row r="498" spans="1:14">
      <c r="A498" t="s">
        <v>63</v>
      </c>
      <c r="B498" s="47" t="s">
        <v>66</v>
      </c>
      <c r="C498" s="47" t="s">
        <v>143</v>
      </c>
      <c r="D498" s="47" t="s">
        <v>150</v>
      </c>
      <c r="E498">
        <v>3460</v>
      </c>
      <c r="H498">
        <v>3.46</v>
      </c>
      <c r="K498">
        <v>408.65055916202084</v>
      </c>
      <c r="M498" s="48">
        <v>184.32183420000001</v>
      </c>
      <c r="N498" s="48">
        <v>178.38096959999999</v>
      </c>
    </row>
    <row r="499" spans="1:14">
      <c r="A499" t="s">
        <v>63</v>
      </c>
      <c r="B499" s="47" t="s">
        <v>66</v>
      </c>
      <c r="C499" s="47" t="s">
        <v>143</v>
      </c>
      <c r="D499" s="47" t="s">
        <v>150</v>
      </c>
      <c r="E499">
        <v>3540</v>
      </c>
      <c r="H499">
        <v>3.54</v>
      </c>
      <c r="K499">
        <v>399.66031255554992</v>
      </c>
      <c r="M499" s="48">
        <v>181.6706949</v>
      </c>
      <c r="N499" s="48">
        <v>176.96212130000001</v>
      </c>
    </row>
    <row r="500" spans="1:14">
      <c r="A500" t="s">
        <v>63</v>
      </c>
      <c r="B500" s="47" t="s">
        <v>66</v>
      </c>
      <c r="C500" s="47" t="s">
        <v>143</v>
      </c>
      <c r="D500" s="47" t="s">
        <v>150</v>
      </c>
      <c r="E500">
        <v>3690</v>
      </c>
      <c r="H500">
        <v>3.69</v>
      </c>
      <c r="K500">
        <v>422.58248038670087</v>
      </c>
      <c r="M500" s="48">
        <v>193.00364859999999</v>
      </c>
      <c r="N500" s="48">
        <v>185.9825319</v>
      </c>
    </row>
    <row r="501" spans="1:14">
      <c r="A501" t="s">
        <v>63</v>
      </c>
      <c r="B501" s="47" t="s">
        <v>66</v>
      </c>
      <c r="C501" s="47" t="s">
        <v>143</v>
      </c>
      <c r="D501" s="47" t="s">
        <v>150</v>
      </c>
      <c r="E501">
        <v>3810</v>
      </c>
      <c r="H501">
        <v>3.81</v>
      </c>
      <c r="K501">
        <v>415.07618870638441</v>
      </c>
      <c r="M501" s="48">
        <v>185.56361329999999</v>
      </c>
      <c r="N501" s="48">
        <v>183.94307499999999</v>
      </c>
    </row>
    <row r="502" spans="1:14">
      <c r="A502" t="s">
        <v>63</v>
      </c>
      <c r="B502" s="47" t="s">
        <v>66</v>
      </c>
      <c r="C502" s="47" t="s">
        <v>143</v>
      </c>
      <c r="D502" s="47" t="s">
        <v>150</v>
      </c>
      <c r="E502">
        <v>3900</v>
      </c>
      <c r="H502">
        <v>3.9</v>
      </c>
      <c r="K502">
        <v>426.92622462803308</v>
      </c>
      <c r="M502" s="48">
        <v>193.02958659999999</v>
      </c>
      <c r="N502" s="48">
        <v>187.4068991</v>
      </c>
    </row>
    <row r="503" spans="1:14">
      <c r="A503" t="s">
        <v>63</v>
      </c>
      <c r="B503" s="47" t="s">
        <v>66</v>
      </c>
      <c r="C503" s="47" t="s">
        <v>143</v>
      </c>
      <c r="D503" s="47" t="s">
        <v>150</v>
      </c>
      <c r="E503">
        <v>4000</v>
      </c>
      <c r="H503">
        <v>4</v>
      </c>
      <c r="K503">
        <v>423.28940278225099</v>
      </c>
      <c r="M503" s="48">
        <v>190.4374985</v>
      </c>
      <c r="N503" s="48">
        <v>188.30052800000001</v>
      </c>
    </row>
    <row r="504" spans="1:14">
      <c r="A504" t="s">
        <v>63</v>
      </c>
      <c r="B504" s="47" t="s">
        <v>66</v>
      </c>
      <c r="C504" s="47" t="s">
        <v>143</v>
      </c>
      <c r="D504" s="47" t="s">
        <v>150</v>
      </c>
      <c r="E504">
        <v>4110</v>
      </c>
      <c r="H504">
        <v>4.1100000000000003</v>
      </c>
      <c r="K504">
        <v>426.87559397319842</v>
      </c>
      <c r="M504" s="48">
        <v>193.07371620000001</v>
      </c>
      <c r="N504" s="48">
        <v>188.16550989999999</v>
      </c>
    </row>
    <row r="505" spans="1:14">
      <c r="A505" t="s">
        <v>63</v>
      </c>
      <c r="B505" s="47" t="s">
        <v>66</v>
      </c>
      <c r="C505" s="47" t="s">
        <v>143</v>
      </c>
      <c r="D505" s="47" t="s">
        <v>150</v>
      </c>
      <c r="E505">
        <v>4210</v>
      </c>
      <c r="H505">
        <v>4.21</v>
      </c>
      <c r="K505">
        <v>444.29635268697723</v>
      </c>
      <c r="M505" s="48">
        <v>200.04191119999999</v>
      </c>
      <c r="N505" s="48">
        <v>195.3083704</v>
      </c>
    </row>
    <row r="506" spans="1:14">
      <c r="A506" t="s">
        <v>63</v>
      </c>
      <c r="B506" s="47" t="s">
        <v>66</v>
      </c>
      <c r="C506" s="47" t="s">
        <v>143</v>
      </c>
      <c r="D506" s="47" t="s">
        <v>150</v>
      </c>
      <c r="E506">
        <v>4300</v>
      </c>
      <c r="H506">
        <v>4.3</v>
      </c>
      <c r="K506">
        <v>431.61450839367035</v>
      </c>
      <c r="M506" s="48">
        <v>196.39542829999999</v>
      </c>
      <c r="N506" s="48">
        <v>189.54795319999999</v>
      </c>
    </row>
    <row r="507" spans="1:14">
      <c r="A507" t="s">
        <v>63</v>
      </c>
      <c r="B507" s="47" t="s">
        <v>66</v>
      </c>
      <c r="C507" s="47" t="s">
        <v>143</v>
      </c>
      <c r="D507" s="47" t="s">
        <v>150</v>
      </c>
      <c r="E507">
        <v>4390</v>
      </c>
      <c r="H507">
        <v>4.3899999999999997</v>
      </c>
      <c r="K507">
        <v>409.16603192264972</v>
      </c>
      <c r="M507" s="48">
        <v>184.3213891</v>
      </c>
      <c r="N507" s="48">
        <v>180.0914186</v>
      </c>
    </row>
    <row r="508" spans="1:14">
      <c r="A508" t="s">
        <v>63</v>
      </c>
      <c r="B508" s="47" t="s">
        <v>66</v>
      </c>
      <c r="C508" s="47" t="s">
        <v>143</v>
      </c>
      <c r="D508" s="47" t="s">
        <v>150</v>
      </c>
      <c r="E508">
        <v>4540</v>
      </c>
      <c r="H508">
        <v>4.54</v>
      </c>
      <c r="K508">
        <v>442.77214140092536</v>
      </c>
      <c r="M508" s="48">
        <v>196.324037</v>
      </c>
      <c r="N508" s="48">
        <v>196.0857384</v>
      </c>
    </row>
    <row r="509" spans="1:14">
      <c r="A509" t="s">
        <v>63</v>
      </c>
      <c r="B509" s="47" t="s">
        <v>66</v>
      </c>
      <c r="C509" s="47" t="s">
        <v>143</v>
      </c>
      <c r="D509" s="47" t="s">
        <v>150</v>
      </c>
      <c r="E509">
        <v>4580</v>
      </c>
      <c r="H509">
        <v>4.58</v>
      </c>
      <c r="K509">
        <v>426.25645278458148</v>
      </c>
      <c r="M509" s="48">
        <v>190.38401930000001</v>
      </c>
      <c r="N509" s="48">
        <v>188.43407250000001</v>
      </c>
    </row>
    <row r="510" spans="1:14">
      <c r="A510" t="s">
        <v>63</v>
      </c>
      <c r="B510" s="47" t="s">
        <v>66</v>
      </c>
      <c r="C510" s="47" t="s">
        <v>143</v>
      </c>
      <c r="D510" s="47" t="s">
        <v>150</v>
      </c>
      <c r="E510">
        <v>4620</v>
      </c>
      <c r="H510">
        <v>4.62</v>
      </c>
      <c r="K510">
        <v>434.66748946561654</v>
      </c>
      <c r="M510" s="48">
        <v>196.6133064</v>
      </c>
      <c r="N510" s="48">
        <v>191.01756459999999</v>
      </c>
    </row>
    <row r="511" spans="1:14">
      <c r="A511" t="s">
        <v>63</v>
      </c>
      <c r="B511" s="47" t="s">
        <v>66</v>
      </c>
      <c r="C511" s="47" t="s">
        <v>143</v>
      </c>
      <c r="D511" s="47" t="s">
        <v>150</v>
      </c>
      <c r="E511">
        <v>4690</v>
      </c>
      <c r="H511">
        <v>4.6900000000000004</v>
      </c>
      <c r="K511">
        <v>401.32692404845784</v>
      </c>
      <c r="M511" s="48">
        <v>179.97106539999999</v>
      </c>
      <c r="N511" s="48">
        <v>176.0564129</v>
      </c>
    </row>
    <row r="512" spans="1:14">
      <c r="A512" t="s">
        <v>63</v>
      </c>
      <c r="B512" s="47" t="s">
        <v>74</v>
      </c>
      <c r="C512" s="47" t="s">
        <v>151</v>
      </c>
      <c r="D512" s="47" t="s">
        <v>75</v>
      </c>
      <c r="E512">
        <v>8924</v>
      </c>
      <c r="H512">
        <v>8.9239999999999995</v>
      </c>
      <c r="K512">
        <v>338.51156319161635</v>
      </c>
      <c r="M512" s="48">
        <v>187.03347930000001</v>
      </c>
      <c r="N512" s="48">
        <v>176.8490243</v>
      </c>
    </row>
    <row r="513" spans="1:14">
      <c r="A513" t="s">
        <v>63</v>
      </c>
      <c r="B513" s="47" t="s">
        <v>74</v>
      </c>
      <c r="C513" s="47" t="s">
        <v>151</v>
      </c>
      <c r="D513" s="47" t="s">
        <v>75</v>
      </c>
      <c r="E513">
        <v>9205</v>
      </c>
      <c r="H513">
        <v>9.2050000000000001</v>
      </c>
      <c r="K513">
        <v>318.37484494787407</v>
      </c>
      <c r="M513" s="48">
        <v>176.61497990000001</v>
      </c>
      <c r="N513" s="48">
        <v>165.2787079</v>
      </c>
    </row>
    <row r="514" spans="1:14">
      <c r="A514" t="s">
        <v>63</v>
      </c>
      <c r="B514" s="47" t="s">
        <v>74</v>
      </c>
      <c r="C514" s="47" t="s">
        <v>151</v>
      </c>
      <c r="D514" s="47" t="s">
        <v>75</v>
      </c>
      <c r="E514">
        <v>9293</v>
      </c>
      <c r="H514">
        <v>9.2929999999999993</v>
      </c>
      <c r="K514">
        <v>270.48056304059901</v>
      </c>
      <c r="M514" s="48">
        <v>162.15839170000001</v>
      </c>
      <c r="N514" s="48">
        <v>142.7342084</v>
      </c>
    </row>
    <row r="515" spans="1:14">
      <c r="A515" t="s">
        <v>63</v>
      </c>
      <c r="B515" s="47" t="s">
        <v>74</v>
      </c>
      <c r="C515" s="47" t="s">
        <v>151</v>
      </c>
      <c r="D515" s="47" t="s">
        <v>75</v>
      </c>
      <c r="E515">
        <v>9370</v>
      </c>
      <c r="H515">
        <v>9.3699999999999992</v>
      </c>
      <c r="K515">
        <v>276.43783750399746</v>
      </c>
      <c r="M515" s="48">
        <v>165.9764035</v>
      </c>
      <c r="N515" s="48">
        <v>145.40968179999999</v>
      </c>
    </row>
    <row r="516" spans="1:14">
      <c r="A516" t="s">
        <v>63</v>
      </c>
      <c r="B516" s="47" t="s">
        <v>74</v>
      </c>
      <c r="C516" s="47" t="s">
        <v>151</v>
      </c>
      <c r="D516" s="47" t="s">
        <v>75</v>
      </c>
      <c r="E516">
        <v>9421</v>
      </c>
      <c r="H516">
        <v>9.4209999999999994</v>
      </c>
      <c r="K516">
        <v>239.643787333859</v>
      </c>
      <c r="M516" s="48">
        <v>141.6064188</v>
      </c>
      <c r="N516" s="48">
        <v>127.40151090000001</v>
      </c>
    </row>
    <row r="517" spans="1:14">
      <c r="A517" t="s">
        <v>63</v>
      </c>
      <c r="B517" s="47" t="s">
        <v>74</v>
      </c>
      <c r="C517" s="47" t="s">
        <v>151</v>
      </c>
      <c r="D517" s="47" t="s">
        <v>75</v>
      </c>
      <c r="E517">
        <v>9718</v>
      </c>
      <c r="H517">
        <v>9.718</v>
      </c>
      <c r="K517">
        <v>356.02091528191755</v>
      </c>
      <c r="M517" s="48">
        <v>212.37780520000001</v>
      </c>
      <c r="N517" s="48">
        <v>189.61763529999999</v>
      </c>
    </row>
    <row r="518" spans="1:14">
      <c r="A518" t="s">
        <v>63</v>
      </c>
      <c r="B518" s="47" t="s">
        <v>74</v>
      </c>
      <c r="C518" s="47" t="s">
        <v>151</v>
      </c>
      <c r="D518" s="47" t="s">
        <v>75</v>
      </c>
      <c r="E518">
        <v>9836</v>
      </c>
      <c r="H518">
        <v>9.8360000000000003</v>
      </c>
      <c r="K518">
        <v>296.93878752871882</v>
      </c>
      <c r="M518" s="48">
        <v>175.54919419999999</v>
      </c>
      <c r="N518" s="48">
        <v>156.5199202</v>
      </c>
    </row>
    <row r="519" spans="1:14">
      <c r="A519" t="s">
        <v>63</v>
      </c>
      <c r="B519" s="47" t="s">
        <v>74</v>
      </c>
      <c r="C519" s="47" t="s">
        <v>151</v>
      </c>
      <c r="D519" s="47" t="s">
        <v>75</v>
      </c>
      <c r="E519">
        <v>9865</v>
      </c>
      <c r="H519">
        <v>9.8650000000000002</v>
      </c>
      <c r="K519">
        <v>216.87394809696366</v>
      </c>
      <c r="M519" s="48">
        <v>126.7991104</v>
      </c>
      <c r="N519" s="48">
        <v>115.25246629999999</v>
      </c>
    </row>
    <row r="520" spans="1:14">
      <c r="A520" t="s">
        <v>63</v>
      </c>
      <c r="B520" s="47" t="s">
        <v>74</v>
      </c>
      <c r="C520" s="47" t="s">
        <v>151</v>
      </c>
      <c r="D520" s="47" t="s">
        <v>75</v>
      </c>
      <c r="E520">
        <v>9941</v>
      </c>
      <c r="H520">
        <v>9.9410000000000007</v>
      </c>
      <c r="K520">
        <v>303.40233949339824</v>
      </c>
      <c r="M520" s="48">
        <v>166.10712319999999</v>
      </c>
      <c r="N520" s="48">
        <v>158.5897985</v>
      </c>
    </row>
    <row r="521" spans="1:14">
      <c r="A521" t="s">
        <v>63</v>
      </c>
      <c r="B521" s="47" t="s">
        <v>74</v>
      </c>
      <c r="C521" s="47" t="s">
        <v>151</v>
      </c>
      <c r="D521" s="47" t="s">
        <v>75</v>
      </c>
      <c r="E521">
        <v>10020</v>
      </c>
      <c r="H521">
        <v>10.02</v>
      </c>
      <c r="K521">
        <v>256.08539086523177</v>
      </c>
      <c r="M521" s="48">
        <v>151.23776029999999</v>
      </c>
      <c r="N521" s="48">
        <v>132.2931312</v>
      </c>
    </row>
    <row r="522" spans="1:14">
      <c r="A522" t="s">
        <v>63</v>
      </c>
      <c r="B522" s="47" t="s">
        <v>74</v>
      </c>
      <c r="C522" s="47" t="s">
        <v>151</v>
      </c>
      <c r="D522" s="47" t="s">
        <v>75</v>
      </c>
      <c r="E522">
        <v>10114</v>
      </c>
      <c r="H522">
        <v>10.114000000000001</v>
      </c>
      <c r="K522">
        <v>344.19326172451645</v>
      </c>
      <c r="M522" s="48">
        <v>196.2389173</v>
      </c>
      <c r="N522" s="48">
        <v>180.2132393</v>
      </c>
    </row>
    <row r="523" spans="1:14">
      <c r="A523" t="s">
        <v>63</v>
      </c>
      <c r="B523" s="47" t="s">
        <v>74</v>
      </c>
      <c r="C523" s="47" t="s">
        <v>151</v>
      </c>
      <c r="D523" s="47" t="s">
        <v>75</v>
      </c>
      <c r="E523">
        <v>10177</v>
      </c>
      <c r="H523">
        <v>10.177</v>
      </c>
      <c r="K523">
        <v>285.45007710134303</v>
      </c>
      <c r="M523" s="48">
        <v>167.5977939</v>
      </c>
      <c r="N523" s="48">
        <v>151.2887939</v>
      </c>
    </row>
    <row r="524" spans="1:14">
      <c r="A524" t="s">
        <v>63</v>
      </c>
      <c r="B524" s="47" t="s">
        <v>74</v>
      </c>
      <c r="C524" s="47" t="s">
        <v>151</v>
      </c>
      <c r="D524" s="47" t="s">
        <v>75</v>
      </c>
      <c r="E524">
        <v>10241</v>
      </c>
      <c r="H524">
        <v>10.241</v>
      </c>
      <c r="K524">
        <v>295.47456181172419</v>
      </c>
      <c r="M524" s="48">
        <v>160.24657060000001</v>
      </c>
      <c r="N524" s="48">
        <v>154.29445250000001</v>
      </c>
    </row>
    <row r="525" spans="1:14">
      <c r="A525" t="s">
        <v>63</v>
      </c>
      <c r="B525" s="47" t="s">
        <v>74</v>
      </c>
      <c r="C525" s="47" t="s">
        <v>151</v>
      </c>
      <c r="D525" s="47" t="s">
        <v>75</v>
      </c>
      <c r="E525">
        <v>10302</v>
      </c>
      <c r="H525">
        <v>10.302</v>
      </c>
      <c r="K525">
        <v>289.04845233735989</v>
      </c>
      <c r="M525" s="48">
        <v>158.48447400000001</v>
      </c>
      <c r="N525" s="48">
        <v>151.37718469999999</v>
      </c>
    </row>
    <row r="526" spans="1:14">
      <c r="A526" t="s">
        <v>63</v>
      </c>
      <c r="B526" s="47" t="s">
        <v>74</v>
      </c>
      <c r="C526" s="47" t="s">
        <v>151</v>
      </c>
      <c r="D526" s="47" t="s">
        <v>75</v>
      </c>
      <c r="E526">
        <v>10364</v>
      </c>
      <c r="H526">
        <v>10.364000000000001</v>
      </c>
      <c r="K526">
        <v>239.66205627039648</v>
      </c>
      <c r="M526" s="48">
        <v>142.15823219999999</v>
      </c>
      <c r="N526" s="48">
        <v>126.7164585</v>
      </c>
    </row>
    <row r="527" spans="1:14">
      <c r="A527" t="s">
        <v>63</v>
      </c>
      <c r="B527" s="47" t="s">
        <v>74</v>
      </c>
      <c r="C527" s="47" t="s">
        <v>151</v>
      </c>
      <c r="D527" s="47" t="s">
        <v>75</v>
      </c>
      <c r="E527">
        <v>10426</v>
      </c>
      <c r="H527">
        <v>10.426</v>
      </c>
      <c r="K527">
        <v>220.87157628072129</v>
      </c>
      <c r="M527" s="48">
        <v>130.7185839</v>
      </c>
      <c r="N527" s="48">
        <v>116.52547300000001</v>
      </c>
    </row>
    <row r="528" spans="1:14">
      <c r="A528" t="s">
        <v>63</v>
      </c>
      <c r="B528" s="47" t="s">
        <v>74</v>
      </c>
      <c r="C528" s="47" t="s">
        <v>151</v>
      </c>
      <c r="D528" s="47" t="s">
        <v>75</v>
      </c>
      <c r="E528">
        <v>10478</v>
      </c>
      <c r="H528">
        <v>10.478</v>
      </c>
      <c r="K528">
        <v>346.09056436216076</v>
      </c>
      <c r="M528" s="48">
        <v>210.1278638</v>
      </c>
      <c r="N528" s="48">
        <v>182.6841177</v>
      </c>
    </row>
    <row r="529" spans="1:14">
      <c r="A529" t="s">
        <v>63</v>
      </c>
      <c r="B529" s="47" t="s">
        <v>74</v>
      </c>
      <c r="C529" s="47" t="s">
        <v>151</v>
      </c>
      <c r="D529" s="47" t="s">
        <v>75</v>
      </c>
      <c r="E529">
        <v>10523</v>
      </c>
      <c r="H529">
        <v>10.523</v>
      </c>
      <c r="K529">
        <v>274.48343514457088</v>
      </c>
      <c r="M529" s="48">
        <v>148.90238780000001</v>
      </c>
      <c r="N529" s="48">
        <v>142.678077</v>
      </c>
    </row>
    <row r="530" spans="1:14">
      <c r="A530" t="s">
        <v>63</v>
      </c>
      <c r="B530" s="47" t="s">
        <v>74</v>
      </c>
      <c r="C530" s="47" t="s">
        <v>151</v>
      </c>
      <c r="D530" s="47" t="s">
        <v>75</v>
      </c>
      <c r="E530">
        <v>10706</v>
      </c>
      <c r="H530">
        <v>10.706</v>
      </c>
      <c r="K530">
        <v>296.5573305762515</v>
      </c>
      <c r="M530" s="48">
        <v>175.94099750000001</v>
      </c>
      <c r="N530" s="48">
        <v>157.19495380000001</v>
      </c>
    </row>
    <row r="531" spans="1:14">
      <c r="A531" t="s">
        <v>63</v>
      </c>
      <c r="B531" s="47" t="s">
        <v>74</v>
      </c>
      <c r="C531" s="47" t="s">
        <v>151</v>
      </c>
      <c r="D531" s="47" t="s">
        <v>75</v>
      </c>
      <c r="E531">
        <v>10835</v>
      </c>
      <c r="H531">
        <v>10.835000000000001</v>
      </c>
      <c r="K531">
        <v>235.98049000642055</v>
      </c>
      <c r="M531" s="48">
        <v>138.0951652</v>
      </c>
      <c r="N531" s="48">
        <v>124.97905350000001</v>
      </c>
    </row>
    <row r="532" spans="1:14">
      <c r="A532" t="s">
        <v>63</v>
      </c>
      <c r="B532" s="47" t="s">
        <v>74</v>
      </c>
      <c r="C532" s="47" t="s">
        <v>151</v>
      </c>
      <c r="D532" s="47" t="s">
        <v>75</v>
      </c>
      <c r="E532">
        <v>11189</v>
      </c>
      <c r="H532">
        <v>11.189</v>
      </c>
      <c r="K532">
        <v>230.6941769063186</v>
      </c>
      <c r="M532" s="48">
        <v>138.43778</v>
      </c>
      <c r="N532" s="48">
        <v>122.9159326</v>
      </c>
    </row>
    <row r="533" spans="1:14">
      <c r="A533" t="s">
        <v>63</v>
      </c>
      <c r="B533" s="47" t="s">
        <v>74</v>
      </c>
      <c r="C533" s="47" t="s">
        <v>151</v>
      </c>
      <c r="D533" s="47" t="s">
        <v>75</v>
      </c>
      <c r="E533">
        <v>11518</v>
      </c>
      <c r="H533">
        <v>11.518000000000001</v>
      </c>
      <c r="K533">
        <v>286.88377728692717</v>
      </c>
      <c r="M533" s="48">
        <v>171.63049330000001</v>
      </c>
      <c r="N533" s="48">
        <v>151.75582900000001</v>
      </c>
    </row>
    <row r="534" spans="1:14">
      <c r="A534" t="s">
        <v>63</v>
      </c>
      <c r="B534" s="47" t="s">
        <v>74</v>
      </c>
      <c r="C534" s="47" t="s">
        <v>151</v>
      </c>
      <c r="D534" s="47" t="s">
        <v>75</v>
      </c>
      <c r="E534">
        <v>11579</v>
      </c>
      <c r="H534">
        <v>11.579000000000001</v>
      </c>
      <c r="K534">
        <v>268.33354925543449</v>
      </c>
      <c r="M534" s="48">
        <v>160.3896843</v>
      </c>
      <c r="N534" s="48">
        <v>142.0057118</v>
      </c>
    </row>
    <row r="535" spans="1:14">
      <c r="A535" t="s">
        <v>63</v>
      </c>
      <c r="B535" s="47" t="s">
        <v>74</v>
      </c>
      <c r="C535" s="47" t="s">
        <v>151</v>
      </c>
      <c r="D535" s="47" t="s">
        <v>75</v>
      </c>
      <c r="E535">
        <v>11733</v>
      </c>
      <c r="H535">
        <v>11.733000000000001</v>
      </c>
      <c r="K535">
        <v>279.94105381296271</v>
      </c>
      <c r="M535" s="48">
        <v>166.2516962</v>
      </c>
      <c r="N535" s="48">
        <v>147.55406669999999</v>
      </c>
    </row>
    <row r="536" spans="1:14">
      <c r="A536" t="s">
        <v>63</v>
      </c>
      <c r="B536" s="47" t="s">
        <v>74</v>
      </c>
      <c r="C536" s="47" t="s">
        <v>151</v>
      </c>
      <c r="D536" s="47" t="s">
        <v>75</v>
      </c>
      <c r="E536">
        <v>11965</v>
      </c>
      <c r="H536">
        <v>11.965</v>
      </c>
      <c r="K536">
        <v>274.60735399217396</v>
      </c>
      <c r="M536" s="48">
        <v>163.87633579999999</v>
      </c>
      <c r="N536" s="48">
        <v>143.42751860000001</v>
      </c>
    </row>
    <row r="537" spans="1:14">
      <c r="A537" t="s">
        <v>63</v>
      </c>
      <c r="B537" s="47" t="s">
        <v>74</v>
      </c>
      <c r="C537" s="47" t="s">
        <v>151</v>
      </c>
      <c r="D537" s="47" t="s">
        <v>75</v>
      </c>
      <c r="E537">
        <v>12037</v>
      </c>
      <c r="H537">
        <v>12.037000000000001</v>
      </c>
      <c r="K537">
        <v>315.30177538985419</v>
      </c>
      <c r="M537" s="48">
        <v>187.89343769999999</v>
      </c>
      <c r="N537" s="48">
        <v>167.08760860000001</v>
      </c>
    </row>
    <row r="538" spans="1:14">
      <c r="A538" t="s">
        <v>63</v>
      </c>
      <c r="B538" s="47" t="s">
        <v>74</v>
      </c>
      <c r="C538" s="47" t="s">
        <v>151</v>
      </c>
      <c r="D538" s="47" t="s">
        <v>75</v>
      </c>
      <c r="E538">
        <v>12108</v>
      </c>
      <c r="H538">
        <v>12.108000000000001</v>
      </c>
      <c r="K538">
        <v>267.11671384762303</v>
      </c>
      <c r="M538" s="48">
        <v>157.15549680000001</v>
      </c>
      <c r="N538" s="48">
        <v>140.088573</v>
      </c>
    </row>
    <row r="539" spans="1:14">
      <c r="A539" t="s">
        <v>63</v>
      </c>
      <c r="B539" s="47" t="s">
        <v>74</v>
      </c>
      <c r="C539" s="47" t="s">
        <v>151</v>
      </c>
      <c r="D539" s="47" t="s">
        <v>75</v>
      </c>
      <c r="E539">
        <v>12185</v>
      </c>
      <c r="H539">
        <v>12.185</v>
      </c>
      <c r="K539">
        <v>286.46405974082239</v>
      </c>
      <c r="M539" s="48">
        <v>167.68921180000001</v>
      </c>
      <c r="N539" s="48">
        <v>151.69381050000001</v>
      </c>
    </row>
    <row r="540" spans="1:14">
      <c r="A540" t="s">
        <v>63</v>
      </c>
      <c r="B540" s="47" t="s">
        <v>74</v>
      </c>
      <c r="C540" s="47" t="s">
        <v>151</v>
      </c>
      <c r="D540" s="47" t="s">
        <v>75</v>
      </c>
      <c r="E540">
        <v>12238</v>
      </c>
      <c r="H540">
        <v>12.238</v>
      </c>
      <c r="K540">
        <v>313.30489023471887</v>
      </c>
      <c r="M540" s="48">
        <v>185.92161060000001</v>
      </c>
      <c r="N540" s="48">
        <v>165.65437850000001</v>
      </c>
    </row>
    <row r="541" spans="1:14">
      <c r="A541" t="s">
        <v>63</v>
      </c>
      <c r="B541" s="47" t="s">
        <v>74</v>
      </c>
      <c r="C541" s="47" t="s">
        <v>151</v>
      </c>
      <c r="D541" s="47" t="s">
        <v>75</v>
      </c>
      <c r="E541">
        <v>12280</v>
      </c>
      <c r="H541">
        <v>12.28</v>
      </c>
      <c r="K541">
        <v>307.38983950156671</v>
      </c>
      <c r="M541" s="48">
        <v>169.3323154</v>
      </c>
      <c r="N541" s="48">
        <v>160.61843400000001</v>
      </c>
    </row>
    <row r="542" spans="1:14">
      <c r="A542" t="s">
        <v>63</v>
      </c>
      <c r="B542" s="47" t="s">
        <v>74</v>
      </c>
      <c r="C542" s="47" t="s">
        <v>151</v>
      </c>
      <c r="D542" s="47" t="s">
        <v>75</v>
      </c>
      <c r="E542">
        <v>12468</v>
      </c>
      <c r="H542">
        <v>12.468</v>
      </c>
      <c r="K542">
        <v>365.04710698758794</v>
      </c>
      <c r="M542" s="48">
        <v>202.3605</v>
      </c>
      <c r="N542" s="48">
        <v>190.7022197</v>
      </c>
    </row>
    <row r="543" spans="1:14">
      <c r="A543" t="s">
        <v>63</v>
      </c>
      <c r="B543" s="47" t="s">
        <v>74</v>
      </c>
      <c r="C543" s="47" t="s">
        <v>151</v>
      </c>
      <c r="D543" s="47" t="s">
        <v>75</v>
      </c>
      <c r="E543">
        <v>12518</v>
      </c>
      <c r="H543">
        <v>12.518000000000001</v>
      </c>
      <c r="K543">
        <v>260.05660274795275</v>
      </c>
      <c r="M543" s="48">
        <v>152.94029370000001</v>
      </c>
      <c r="N543" s="48">
        <v>137.20313909999999</v>
      </c>
    </row>
    <row r="544" spans="1:14">
      <c r="A544" t="s">
        <v>63</v>
      </c>
      <c r="B544" s="47" t="s">
        <v>74</v>
      </c>
      <c r="C544" s="47" t="s">
        <v>151</v>
      </c>
      <c r="D544" s="47" t="s">
        <v>75</v>
      </c>
      <c r="E544">
        <v>12588</v>
      </c>
      <c r="H544">
        <v>12.587999999999999</v>
      </c>
      <c r="K544">
        <v>286.55661140072709</v>
      </c>
      <c r="M544" s="48">
        <v>170.4841394</v>
      </c>
      <c r="N544" s="48">
        <v>151.99058500000001</v>
      </c>
    </row>
    <row r="545" spans="1:14">
      <c r="A545" t="s">
        <v>63</v>
      </c>
      <c r="B545" s="47" t="s">
        <v>74</v>
      </c>
      <c r="C545" s="47" t="s">
        <v>151</v>
      </c>
      <c r="D545" s="47" t="s">
        <v>75</v>
      </c>
      <c r="E545">
        <v>12639</v>
      </c>
      <c r="H545">
        <v>12.638999999999999</v>
      </c>
      <c r="K545">
        <v>284.71933084489956</v>
      </c>
      <c r="M545" s="48">
        <v>167.84143119999999</v>
      </c>
      <c r="N545" s="48">
        <v>149.63504349999999</v>
      </c>
    </row>
    <row r="546" spans="1:14">
      <c r="A546" t="s">
        <v>63</v>
      </c>
      <c r="B546" s="47" t="s">
        <v>74</v>
      </c>
      <c r="C546" s="47" t="s">
        <v>151</v>
      </c>
      <c r="D546" s="47" t="s">
        <v>75</v>
      </c>
      <c r="E546">
        <v>12691</v>
      </c>
      <c r="H546">
        <v>12.691000000000001</v>
      </c>
      <c r="K546">
        <v>304.6293994040393</v>
      </c>
      <c r="M546" s="48">
        <v>167.62201469999999</v>
      </c>
      <c r="N546" s="48">
        <v>160.14939530000001</v>
      </c>
    </row>
    <row r="547" spans="1:14">
      <c r="A547" t="s">
        <v>63</v>
      </c>
      <c r="B547" s="47" t="s">
        <v>74</v>
      </c>
      <c r="C547" s="47" t="s">
        <v>151</v>
      </c>
      <c r="D547" s="47" t="s">
        <v>75</v>
      </c>
      <c r="E547">
        <v>12777</v>
      </c>
      <c r="H547">
        <v>12.776999999999999</v>
      </c>
      <c r="K547">
        <v>291.21712258613729</v>
      </c>
      <c r="M547" s="48">
        <v>175.39937449999999</v>
      </c>
      <c r="N547" s="48">
        <v>152.52520659999999</v>
      </c>
    </row>
    <row r="548" spans="1:14">
      <c r="A548" t="s">
        <v>63</v>
      </c>
      <c r="B548" s="47" t="s">
        <v>74</v>
      </c>
      <c r="C548" s="47" t="s">
        <v>151</v>
      </c>
      <c r="D548" s="47" t="s">
        <v>75</v>
      </c>
      <c r="E548">
        <v>12850</v>
      </c>
      <c r="H548">
        <v>12.85</v>
      </c>
      <c r="K548">
        <v>275.18875693287191</v>
      </c>
      <c r="M548" s="48">
        <v>165.24670610000001</v>
      </c>
      <c r="N548" s="48">
        <v>145.5546143</v>
      </c>
    </row>
    <row r="549" spans="1:14">
      <c r="A549" t="s">
        <v>63</v>
      </c>
      <c r="B549" s="47" t="s">
        <v>74</v>
      </c>
      <c r="C549" s="47" t="s">
        <v>151</v>
      </c>
      <c r="D549" s="47" t="s">
        <v>75</v>
      </c>
      <c r="E549">
        <v>12927</v>
      </c>
      <c r="H549">
        <v>12.927</v>
      </c>
      <c r="K549">
        <v>264.12042205056298</v>
      </c>
      <c r="M549" s="48">
        <v>158.51447089999999</v>
      </c>
      <c r="N549" s="48">
        <v>140.1517906</v>
      </c>
    </row>
    <row r="550" spans="1:14">
      <c r="A550" t="s">
        <v>63</v>
      </c>
      <c r="B550" s="47" t="s">
        <v>74</v>
      </c>
      <c r="C550" s="47" t="s">
        <v>151</v>
      </c>
      <c r="D550" s="47" t="s">
        <v>75</v>
      </c>
      <c r="E550">
        <v>12983</v>
      </c>
      <c r="H550">
        <v>12.983000000000001</v>
      </c>
      <c r="K550">
        <v>236.25290564976228</v>
      </c>
      <c r="M550" s="48">
        <v>139.93083469999999</v>
      </c>
      <c r="N550" s="48">
        <v>125.25083239999999</v>
      </c>
    </row>
    <row r="551" spans="1:14">
      <c r="A551" t="s">
        <v>63</v>
      </c>
      <c r="B551" s="47" t="s">
        <v>74</v>
      </c>
      <c r="C551" s="47" t="s">
        <v>151</v>
      </c>
      <c r="D551" s="47" t="s">
        <v>75</v>
      </c>
      <c r="E551">
        <v>13099</v>
      </c>
      <c r="H551">
        <v>13.099</v>
      </c>
      <c r="K551">
        <v>297.43242383660458</v>
      </c>
      <c r="M551" s="48">
        <v>177.53570869999999</v>
      </c>
      <c r="N551" s="48">
        <v>156.87986179999999</v>
      </c>
    </row>
    <row r="552" spans="1:14">
      <c r="A552" t="s">
        <v>63</v>
      </c>
      <c r="B552" s="47" t="s">
        <v>74</v>
      </c>
      <c r="C552" s="47" t="s">
        <v>151</v>
      </c>
      <c r="D552" s="47" t="s">
        <v>75</v>
      </c>
      <c r="E552">
        <v>13274</v>
      </c>
      <c r="H552">
        <v>13.273999999999999</v>
      </c>
      <c r="K552">
        <v>282.40745308387045</v>
      </c>
      <c r="M552" s="48">
        <v>172.18515719999999</v>
      </c>
      <c r="N552" s="48">
        <v>149.1063379</v>
      </c>
    </row>
    <row r="553" spans="1:14">
      <c r="A553" t="s">
        <v>63</v>
      </c>
      <c r="B553" s="47" t="s">
        <v>74</v>
      </c>
      <c r="C553" s="47" t="s">
        <v>151</v>
      </c>
      <c r="D553" s="47" t="s">
        <v>75</v>
      </c>
      <c r="E553">
        <v>13326</v>
      </c>
      <c r="H553">
        <v>13.326000000000001</v>
      </c>
      <c r="K553">
        <v>222.98109862142491</v>
      </c>
      <c r="M553" s="48">
        <v>135.09150360000001</v>
      </c>
      <c r="N553" s="48">
        <v>117.3660153</v>
      </c>
    </row>
    <row r="554" spans="1:14">
      <c r="A554" t="s">
        <v>63</v>
      </c>
      <c r="B554" s="47" t="s">
        <v>74</v>
      </c>
      <c r="C554" s="47" t="s">
        <v>151</v>
      </c>
      <c r="D554" s="47" t="s">
        <v>75</v>
      </c>
      <c r="E554">
        <v>13393</v>
      </c>
      <c r="H554">
        <v>13.393000000000001</v>
      </c>
      <c r="K554">
        <v>295.60838054613379</v>
      </c>
      <c r="M554" s="48">
        <v>179.68435160000001</v>
      </c>
      <c r="N554" s="48">
        <v>156.01861</v>
      </c>
    </row>
    <row r="555" spans="1:14">
      <c r="A555" t="s">
        <v>63</v>
      </c>
      <c r="B555" s="47" t="s">
        <v>74</v>
      </c>
      <c r="C555" s="47" t="s">
        <v>151</v>
      </c>
      <c r="D555" s="47" t="s">
        <v>75</v>
      </c>
      <c r="E555">
        <v>13443</v>
      </c>
      <c r="H555">
        <v>13.443</v>
      </c>
      <c r="K555">
        <v>255.41641922661199</v>
      </c>
      <c r="M555" s="48">
        <v>155.24564989999999</v>
      </c>
      <c r="N555" s="48">
        <v>135.86699179999999</v>
      </c>
    </row>
    <row r="556" spans="1:14">
      <c r="A556" t="s">
        <v>63</v>
      </c>
      <c r="B556" s="47" t="s">
        <v>74</v>
      </c>
      <c r="C556" s="47" t="s">
        <v>151</v>
      </c>
      <c r="D556" s="47" t="s">
        <v>75</v>
      </c>
      <c r="E556">
        <v>13494</v>
      </c>
      <c r="H556">
        <v>13.494</v>
      </c>
      <c r="K556">
        <v>304.28121659619808</v>
      </c>
      <c r="M556" s="48">
        <v>179.05114349999999</v>
      </c>
      <c r="N556" s="48">
        <v>160.57750780000001</v>
      </c>
    </row>
    <row r="557" spans="1:14">
      <c r="A557" t="s">
        <v>63</v>
      </c>
      <c r="B557" s="47" t="s">
        <v>74</v>
      </c>
      <c r="C557" s="47" t="s">
        <v>151</v>
      </c>
      <c r="D557" s="47" t="s">
        <v>75</v>
      </c>
      <c r="E557">
        <v>13592</v>
      </c>
      <c r="H557">
        <v>13.592000000000001</v>
      </c>
      <c r="K557">
        <v>317.10721362225428</v>
      </c>
      <c r="M557" s="48">
        <v>190.42708020000001</v>
      </c>
      <c r="N557" s="48">
        <v>168.74466939999999</v>
      </c>
    </row>
    <row r="558" spans="1:14">
      <c r="A558" t="s">
        <v>63</v>
      </c>
      <c r="B558" s="47" t="s">
        <v>74</v>
      </c>
      <c r="C558" s="47" t="s">
        <v>151</v>
      </c>
      <c r="D558" s="47" t="s">
        <v>75</v>
      </c>
      <c r="E558">
        <v>13767</v>
      </c>
      <c r="H558">
        <v>13.766999999999999</v>
      </c>
      <c r="K558">
        <v>360.58557895054145</v>
      </c>
      <c r="M558" s="48">
        <v>200.33628880000001</v>
      </c>
      <c r="N558" s="48">
        <v>191.34493620000001</v>
      </c>
    </row>
    <row r="559" spans="1:14">
      <c r="A559" t="s">
        <v>63</v>
      </c>
      <c r="B559" s="47" t="s">
        <v>74</v>
      </c>
      <c r="C559" s="47" t="s">
        <v>151</v>
      </c>
      <c r="D559" s="47" t="s">
        <v>75</v>
      </c>
      <c r="E559">
        <v>13785</v>
      </c>
      <c r="H559">
        <v>13.785</v>
      </c>
      <c r="K559">
        <v>365.16436884828818</v>
      </c>
      <c r="M559" s="48">
        <v>203.5678834</v>
      </c>
      <c r="N559" s="48">
        <v>192.7192245</v>
      </c>
    </row>
    <row r="560" spans="1:14">
      <c r="A560" t="s">
        <v>63</v>
      </c>
      <c r="B560" s="47" t="s">
        <v>74</v>
      </c>
      <c r="C560" s="47" t="s">
        <v>151</v>
      </c>
      <c r="D560" s="47" t="s">
        <v>75</v>
      </c>
      <c r="E560">
        <v>13843</v>
      </c>
      <c r="H560">
        <v>13.843</v>
      </c>
      <c r="K560">
        <v>283.49220289755993</v>
      </c>
      <c r="M560" s="48">
        <v>156.04335380000001</v>
      </c>
      <c r="N560" s="48">
        <v>148.6765498</v>
      </c>
    </row>
    <row r="561" spans="1:14">
      <c r="A561" t="s">
        <v>63</v>
      </c>
      <c r="B561" s="47" t="s">
        <v>74</v>
      </c>
      <c r="C561" s="47" t="s">
        <v>151</v>
      </c>
      <c r="D561" s="47" t="s">
        <v>75</v>
      </c>
      <c r="E561">
        <v>13855</v>
      </c>
      <c r="H561">
        <v>13.855</v>
      </c>
      <c r="K561">
        <v>379.91835896651219</v>
      </c>
      <c r="M561" s="48">
        <v>213.77667790000001</v>
      </c>
      <c r="N561" s="48">
        <v>200.02626620000001</v>
      </c>
    </row>
    <row r="562" spans="1:14">
      <c r="A562" t="s">
        <v>63</v>
      </c>
      <c r="B562" s="47" t="s">
        <v>74</v>
      </c>
      <c r="C562" s="47" t="s">
        <v>151</v>
      </c>
      <c r="D562" s="47" t="s">
        <v>75</v>
      </c>
      <c r="E562">
        <v>14465</v>
      </c>
      <c r="H562">
        <v>14.465</v>
      </c>
      <c r="K562">
        <v>319.18232037952527</v>
      </c>
      <c r="M562" s="48">
        <v>187.8288201</v>
      </c>
      <c r="N562" s="48">
        <v>168.03434909999999</v>
      </c>
    </row>
    <row r="563" spans="1:14">
      <c r="A563" t="s">
        <v>63</v>
      </c>
      <c r="B563" s="47" t="s">
        <v>74</v>
      </c>
      <c r="C563" s="47" t="s">
        <v>151</v>
      </c>
      <c r="D563" s="47" t="s">
        <v>75</v>
      </c>
      <c r="E563">
        <v>14557</v>
      </c>
      <c r="H563">
        <v>14.557</v>
      </c>
      <c r="K563">
        <v>304.27342583889322</v>
      </c>
      <c r="M563" s="48">
        <v>177.1654982</v>
      </c>
      <c r="N563" s="48">
        <v>161.48984160000001</v>
      </c>
    </row>
    <row r="564" spans="1:14">
      <c r="A564" t="s">
        <v>63</v>
      </c>
      <c r="B564" s="47" t="s">
        <v>74</v>
      </c>
      <c r="C564" s="47" t="s">
        <v>151</v>
      </c>
      <c r="D564" s="47" t="s">
        <v>75</v>
      </c>
      <c r="E564">
        <v>14598</v>
      </c>
      <c r="H564">
        <v>14.598000000000001</v>
      </c>
      <c r="K564">
        <v>261.70815412046102</v>
      </c>
      <c r="M564" s="48">
        <v>157.0602796</v>
      </c>
      <c r="N564" s="48">
        <v>137.6509819</v>
      </c>
    </row>
    <row r="565" spans="1:14">
      <c r="A565" t="s">
        <v>63</v>
      </c>
      <c r="B565" s="47" t="s">
        <v>74</v>
      </c>
      <c r="C565" s="47" t="s">
        <v>151</v>
      </c>
      <c r="D565" s="47" t="s">
        <v>75</v>
      </c>
      <c r="E565">
        <v>14645</v>
      </c>
      <c r="H565">
        <v>14.645</v>
      </c>
      <c r="K565">
        <v>413.87498897028564</v>
      </c>
      <c r="M565" s="48">
        <v>232.84284830000001</v>
      </c>
      <c r="N565" s="48">
        <v>215.562477</v>
      </c>
    </row>
    <row r="566" spans="1:14">
      <c r="A566" t="s">
        <v>63</v>
      </c>
      <c r="B566" s="47" t="s">
        <v>74</v>
      </c>
      <c r="C566" s="47" t="s">
        <v>151</v>
      </c>
      <c r="D566" s="47" t="s">
        <v>75</v>
      </c>
      <c r="E566">
        <v>14692</v>
      </c>
      <c r="H566">
        <v>14.692</v>
      </c>
      <c r="K566">
        <v>339.31854625387734</v>
      </c>
      <c r="M566" s="48">
        <v>185.61082279999999</v>
      </c>
      <c r="N566" s="48">
        <v>177.1506747</v>
      </c>
    </row>
    <row r="567" spans="1:14">
      <c r="A567" t="s">
        <v>63</v>
      </c>
      <c r="B567" s="47" t="s">
        <v>74</v>
      </c>
      <c r="C567" s="47" t="s">
        <v>151</v>
      </c>
      <c r="D567" s="47" t="s">
        <v>75</v>
      </c>
      <c r="E567">
        <v>14779</v>
      </c>
      <c r="H567">
        <v>14.779</v>
      </c>
      <c r="K567">
        <v>456.39218533275096</v>
      </c>
      <c r="M567" s="48">
        <v>261.03461290000001</v>
      </c>
      <c r="N567" s="48">
        <v>239.95495650000001</v>
      </c>
    </row>
    <row r="568" spans="1:14">
      <c r="A568" t="s">
        <v>63</v>
      </c>
      <c r="B568" s="47" t="s">
        <v>74</v>
      </c>
      <c r="C568" s="47" t="s">
        <v>151</v>
      </c>
      <c r="D568" s="47" t="s">
        <v>75</v>
      </c>
      <c r="E568">
        <v>15030</v>
      </c>
      <c r="H568">
        <v>15.03</v>
      </c>
      <c r="K568">
        <v>438.15929305252234</v>
      </c>
      <c r="M568" s="48">
        <v>244.81535070000001</v>
      </c>
      <c r="N568" s="48">
        <v>228.76655020000001</v>
      </c>
    </row>
    <row r="569" spans="1:14">
      <c r="A569" t="s">
        <v>63</v>
      </c>
      <c r="B569" s="47" t="s">
        <v>74</v>
      </c>
      <c r="C569" s="47" t="s">
        <v>151</v>
      </c>
      <c r="D569" s="47" t="s">
        <v>75</v>
      </c>
      <c r="E569">
        <v>15749</v>
      </c>
      <c r="H569">
        <v>15.749000000000001</v>
      </c>
      <c r="K569">
        <v>393.22495376950792</v>
      </c>
      <c r="M569" s="48">
        <v>233.8895388</v>
      </c>
      <c r="N569" s="48">
        <v>208.0553452</v>
      </c>
    </row>
    <row r="570" spans="1:14">
      <c r="A570" t="s">
        <v>63</v>
      </c>
      <c r="B570" s="47" t="s">
        <v>74</v>
      </c>
      <c r="C570" s="47" t="s">
        <v>151</v>
      </c>
      <c r="D570" s="47" t="s">
        <v>75</v>
      </c>
      <c r="E570">
        <v>16066</v>
      </c>
      <c r="H570">
        <v>16.065999999999999</v>
      </c>
      <c r="K570">
        <v>452.17411314138394</v>
      </c>
      <c r="M570" s="48">
        <v>276.6085008</v>
      </c>
      <c r="N570" s="48">
        <v>240.0559188</v>
      </c>
    </row>
    <row r="571" spans="1:14">
      <c r="A571" t="s">
        <v>63</v>
      </c>
      <c r="B571" s="47" t="s">
        <v>74</v>
      </c>
      <c r="C571" s="47" t="s">
        <v>151</v>
      </c>
      <c r="D571" s="47" t="s">
        <v>75</v>
      </c>
      <c r="E571">
        <v>16111</v>
      </c>
      <c r="H571">
        <v>16.111000000000001</v>
      </c>
      <c r="K571">
        <v>488.5245849365632</v>
      </c>
      <c r="M571" s="48">
        <v>283.4122069</v>
      </c>
      <c r="N571" s="48">
        <v>258.33963039999998</v>
      </c>
    </row>
    <row r="572" spans="1:14">
      <c r="A572" t="s">
        <v>63</v>
      </c>
      <c r="B572" s="47" t="s">
        <v>74</v>
      </c>
      <c r="C572" s="47" t="s">
        <v>151</v>
      </c>
      <c r="D572" s="47" t="s">
        <v>75</v>
      </c>
      <c r="E572">
        <v>16132</v>
      </c>
      <c r="H572">
        <v>16.132000000000001</v>
      </c>
      <c r="K572">
        <v>408.32496709050304</v>
      </c>
      <c r="M572" s="48">
        <v>245.874965</v>
      </c>
      <c r="N572" s="48">
        <v>215.05000039999999</v>
      </c>
    </row>
    <row r="573" spans="1:14">
      <c r="A573" t="s">
        <v>63</v>
      </c>
      <c r="B573" s="47" t="s">
        <v>74</v>
      </c>
      <c r="C573" s="47" t="s">
        <v>151</v>
      </c>
      <c r="D573" s="47" t="s">
        <v>75</v>
      </c>
      <c r="E573">
        <v>16316</v>
      </c>
      <c r="H573">
        <v>16.315999999999999</v>
      </c>
      <c r="K573">
        <v>429.23897882421051</v>
      </c>
      <c r="M573" s="48">
        <v>258.23636740000001</v>
      </c>
      <c r="N573" s="48">
        <v>226.92077549999999</v>
      </c>
    </row>
    <row r="574" spans="1:14">
      <c r="A574" t="s">
        <v>63</v>
      </c>
      <c r="B574" s="47" t="s">
        <v>74</v>
      </c>
      <c r="C574" s="47" t="s">
        <v>151</v>
      </c>
      <c r="D574" s="47" t="s">
        <v>75</v>
      </c>
      <c r="E574">
        <v>16428</v>
      </c>
      <c r="H574">
        <v>16.428000000000001</v>
      </c>
      <c r="K574">
        <v>398.73038101830514</v>
      </c>
      <c r="M574" s="48">
        <v>222.3749219</v>
      </c>
      <c r="N574" s="48">
        <v>210.02463130000001</v>
      </c>
    </row>
    <row r="575" spans="1:14">
      <c r="A575" t="s">
        <v>63</v>
      </c>
      <c r="B575" s="47" t="s">
        <v>74</v>
      </c>
      <c r="C575" s="47" t="s">
        <v>151</v>
      </c>
      <c r="D575" s="47" t="s">
        <v>75</v>
      </c>
      <c r="E575">
        <v>16655</v>
      </c>
      <c r="H575">
        <v>16.655000000000001</v>
      </c>
      <c r="K575">
        <v>338.67790906071741</v>
      </c>
      <c r="M575" s="48">
        <v>195.9312797</v>
      </c>
      <c r="N575" s="48">
        <v>179.05263070000001</v>
      </c>
    </row>
    <row r="576" spans="1:14">
      <c r="A576" t="s">
        <v>63</v>
      </c>
      <c r="B576" s="47" t="s">
        <v>74</v>
      </c>
      <c r="C576" s="47" t="s">
        <v>151</v>
      </c>
      <c r="D576" s="47" t="s">
        <v>75</v>
      </c>
      <c r="E576">
        <v>16844</v>
      </c>
      <c r="H576">
        <v>16.844000000000001</v>
      </c>
      <c r="K576">
        <v>321.63169254797992</v>
      </c>
      <c r="M576" s="48">
        <v>183.648606</v>
      </c>
      <c r="N576" s="48">
        <v>169.28928859999999</v>
      </c>
    </row>
    <row r="577" spans="1:14">
      <c r="A577" t="s">
        <v>63</v>
      </c>
      <c r="B577" s="47" t="s">
        <v>74</v>
      </c>
      <c r="C577" s="47" t="s">
        <v>151</v>
      </c>
      <c r="D577" s="47" t="s">
        <v>75</v>
      </c>
      <c r="E577">
        <v>17014</v>
      </c>
      <c r="H577">
        <v>17.013999999999999</v>
      </c>
      <c r="K577">
        <v>275.42133521258734</v>
      </c>
      <c r="M577" s="48">
        <v>154.66582450000001</v>
      </c>
      <c r="N577" s="48">
        <v>145.4968174</v>
      </c>
    </row>
    <row r="578" spans="1:14">
      <c r="A578" t="s">
        <v>63</v>
      </c>
      <c r="B578" s="47" t="s">
        <v>74</v>
      </c>
      <c r="C578" s="47" t="s">
        <v>151</v>
      </c>
      <c r="D578" s="47" t="s">
        <v>75</v>
      </c>
      <c r="E578">
        <v>17376</v>
      </c>
      <c r="H578">
        <v>17.376000000000001</v>
      </c>
      <c r="K578">
        <v>246.32641559331262</v>
      </c>
      <c r="M578" s="48">
        <v>131.31638390000001</v>
      </c>
      <c r="N578" s="48">
        <v>128.04028729999999</v>
      </c>
    </row>
    <row r="579" spans="1:14">
      <c r="A579" t="s">
        <v>63</v>
      </c>
      <c r="B579" s="47" t="s">
        <v>74</v>
      </c>
      <c r="C579" s="47" t="s">
        <v>151</v>
      </c>
      <c r="D579" s="47" t="s">
        <v>75</v>
      </c>
      <c r="E579">
        <v>17484</v>
      </c>
      <c r="H579">
        <v>17.484000000000002</v>
      </c>
      <c r="K579">
        <v>306.87246642927698</v>
      </c>
      <c r="M579" s="48">
        <v>177.15316250000001</v>
      </c>
      <c r="N579" s="48">
        <v>161.5550379</v>
      </c>
    </row>
    <row r="580" spans="1:14">
      <c r="A580" t="s">
        <v>63</v>
      </c>
      <c r="B580" s="47" t="s">
        <v>74</v>
      </c>
      <c r="C580" s="47" t="s">
        <v>151</v>
      </c>
      <c r="D580" s="47" t="s">
        <v>75</v>
      </c>
      <c r="E580">
        <v>17796</v>
      </c>
      <c r="H580">
        <v>17.795999999999999</v>
      </c>
      <c r="K580">
        <v>316.34282301416101</v>
      </c>
      <c r="M580" s="48">
        <v>182.55307640000001</v>
      </c>
      <c r="N580" s="48">
        <v>166.09316029999999</v>
      </c>
    </row>
    <row r="581" spans="1:14">
      <c r="A581" t="s">
        <v>63</v>
      </c>
      <c r="B581" s="47" t="s">
        <v>74</v>
      </c>
      <c r="C581" s="47" t="s">
        <v>151</v>
      </c>
      <c r="D581" s="47" t="s">
        <v>75</v>
      </c>
      <c r="E581">
        <v>17902</v>
      </c>
      <c r="H581">
        <v>17.902000000000001</v>
      </c>
      <c r="K581">
        <v>339.35215372228754</v>
      </c>
      <c r="M581" s="48">
        <v>195.62639060000001</v>
      </c>
      <c r="N581" s="48">
        <v>179.10011610000001</v>
      </c>
    </row>
    <row r="582" spans="1:14">
      <c r="A582" t="s">
        <v>63</v>
      </c>
      <c r="B582" s="47" t="s">
        <v>74</v>
      </c>
      <c r="C582" s="47" t="s">
        <v>151</v>
      </c>
      <c r="D582" s="47" t="s">
        <v>75</v>
      </c>
      <c r="E582">
        <v>18435</v>
      </c>
      <c r="H582">
        <v>18.434999999999999</v>
      </c>
      <c r="K582">
        <v>596.00259556942751</v>
      </c>
      <c r="M582" s="48">
        <v>381.87908379999999</v>
      </c>
      <c r="N582" s="48">
        <v>319.51871629999999</v>
      </c>
    </row>
    <row r="583" spans="1:14">
      <c r="A583" t="s">
        <v>63</v>
      </c>
      <c r="B583" s="47" t="s">
        <v>74</v>
      </c>
      <c r="C583" s="47" t="s">
        <v>151</v>
      </c>
      <c r="D583" s="47" t="s">
        <v>75</v>
      </c>
      <c r="E583">
        <v>18517</v>
      </c>
      <c r="H583">
        <v>18.516999999999999</v>
      </c>
      <c r="K583">
        <v>350.77386862186484</v>
      </c>
      <c r="M583" s="48">
        <v>205.11797379999999</v>
      </c>
      <c r="N583" s="48">
        <v>183.89396840000001</v>
      </c>
    </row>
    <row r="584" spans="1:14">
      <c r="A584" t="s">
        <v>63</v>
      </c>
      <c r="B584" s="47" t="s">
        <v>74</v>
      </c>
      <c r="C584" s="47" t="s">
        <v>151</v>
      </c>
      <c r="D584" s="47" t="s">
        <v>75</v>
      </c>
      <c r="E584">
        <v>18594</v>
      </c>
      <c r="H584">
        <v>18.594000000000001</v>
      </c>
      <c r="K584">
        <v>317.00349759539085</v>
      </c>
      <c r="M584" s="48">
        <v>187.2830783</v>
      </c>
      <c r="N584" s="48">
        <v>167.10912780000001</v>
      </c>
    </row>
    <row r="585" spans="1:14">
      <c r="A585" t="s">
        <v>63</v>
      </c>
      <c r="B585" s="47" t="s">
        <v>74</v>
      </c>
      <c r="C585" s="47" t="s">
        <v>151</v>
      </c>
      <c r="D585" s="47" t="s">
        <v>75</v>
      </c>
      <c r="E585">
        <v>18679</v>
      </c>
      <c r="H585">
        <v>18.678999999999998</v>
      </c>
      <c r="K585">
        <v>316.36789888537658</v>
      </c>
      <c r="M585" s="48">
        <v>186.5648166</v>
      </c>
      <c r="N585" s="48">
        <v>167.22189059999999</v>
      </c>
    </row>
    <row r="586" spans="1:14">
      <c r="A586" t="s">
        <v>63</v>
      </c>
      <c r="B586" s="47" t="s">
        <v>74</v>
      </c>
      <c r="C586" s="47" t="s">
        <v>151</v>
      </c>
      <c r="D586" s="47" t="s">
        <v>75</v>
      </c>
      <c r="E586">
        <v>19226</v>
      </c>
      <c r="H586">
        <v>19.225999999999999</v>
      </c>
      <c r="K586">
        <v>396.05771459743971</v>
      </c>
      <c r="M586" s="48">
        <v>228.7588155</v>
      </c>
      <c r="N586" s="48">
        <v>208.49590520000001</v>
      </c>
    </row>
    <row r="587" spans="1:14">
      <c r="A587" t="s">
        <v>63</v>
      </c>
      <c r="B587" s="47" t="s">
        <v>74</v>
      </c>
      <c r="C587" s="47" t="s">
        <v>151</v>
      </c>
      <c r="D587" s="47" t="s">
        <v>75</v>
      </c>
      <c r="E587">
        <v>19296</v>
      </c>
      <c r="H587">
        <v>19.295999999999999</v>
      </c>
      <c r="K587">
        <v>494.97926559336241</v>
      </c>
      <c r="M587" s="48">
        <v>298.86129699999998</v>
      </c>
      <c r="N587" s="48">
        <v>260.59592950000001</v>
      </c>
    </row>
    <row r="588" spans="1:14">
      <c r="A588" t="s">
        <v>63</v>
      </c>
      <c r="B588" s="47" t="s">
        <v>74</v>
      </c>
      <c r="C588" s="47" t="s">
        <v>151</v>
      </c>
      <c r="D588" s="47" t="s">
        <v>75</v>
      </c>
      <c r="E588">
        <v>19816</v>
      </c>
      <c r="H588">
        <v>19.815999999999999</v>
      </c>
      <c r="K588">
        <v>369.9861099637539</v>
      </c>
      <c r="M588" s="48">
        <v>218.14040209999999</v>
      </c>
      <c r="N588" s="48">
        <v>194.4464432</v>
      </c>
    </row>
    <row r="589" spans="1:14">
      <c r="A589" t="s">
        <v>63</v>
      </c>
      <c r="B589" s="47" t="s">
        <v>74</v>
      </c>
      <c r="C589" s="47" t="s">
        <v>151</v>
      </c>
      <c r="D589" s="47" t="s">
        <v>75</v>
      </c>
      <c r="E589">
        <v>19934</v>
      </c>
      <c r="H589">
        <v>19.934000000000001</v>
      </c>
      <c r="K589">
        <v>463.5893306799461</v>
      </c>
      <c r="M589" s="48">
        <v>290.81207619999998</v>
      </c>
      <c r="N589" s="48">
        <v>247.3082234</v>
      </c>
    </row>
    <row r="590" spans="1:14">
      <c r="A590" t="s">
        <v>63</v>
      </c>
      <c r="B590" s="47" t="s">
        <v>74</v>
      </c>
      <c r="C590" s="47" t="s">
        <v>151</v>
      </c>
      <c r="D590" s="47" t="s">
        <v>75</v>
      </c>
      <c r="E590">
        <v>20876</v>
      </c>
      <c r="H590">
        <v>20.876000000000001</v>
      </c>
      <c r="K590">
        <v>398.99461982553362</v>
      </c>
      <c r="M590" s="48">
        <v>237.71516209999999</v>
      </c>
      <c r="N590" s="48">
        <v>211.55345159999999</v>
      </c>
    </row>
    <row r="591" spans="1:14">
      <c r="A591" t="s">
        <v>63</v>
      </c>
      <c r="B591" s="47" t="s">
        <v>74</v>
      </c>
      <c r="C591" s="47" t="s">
        <v>151</v>
      </c>
      <c r="D591" s="47" t="s">
        <v>75</v>
      </c>
      <c r="E591">
        <v>21281</v>
      </c>
      <c r="H591">
        <v>21.280999999999999</v>
      </c>
      <c r="K591">
        <v>379.66470395465342</v>
      </c>
      <c r="M591" s="48">
        <v>223.83426919999999</v>
      </c>
      <c r="N591" s="48">
        <v>199.54902670000001</v>
      </c>
    </row>
    <row r="592" spans="1:14">
      <c r="A592" t="s">
        <v>63</v>
      </c>
      <c r="B592" s="47" t="s">
        <v>74</v>
      </c>
      <c r="C592" s="47" t="s">
        <v>151</v>
      </c>
      <c r="D592" s="47" t="s">
        <v>75</v>
      </c>
      <c r="E592">
        <v>21326</v>
      </c>
      <c r="H592">
        <v>21.326000000000001</v>
      </c>
      <c r="K592">
        <v>426.63663942793414</v>
      </c>
      <c r="M592" s="48">
        <v>254.23328649999999</v>
      </c>
      <c r="N592" s="48">
        <v>224.9316743</v>
      </c>
    </row>
    <row r="593" spans="1:14">
      <c r="A593" t="s">
        <v>63</v>
      </c>
      <c r="B593" s="47" t="s">
        <v>74</v>
      </c>
      <c r="C593" s="47" t="s">
        <v>151</v>
      </c>
      <c r="D593" s="47" t="s">
        <v>75</v>
      </c>
      <c r="E593">
        <v>21468</v>
      </c>
      <c r="H593">
        <v>21.468</v>
      </c>
      <c r="K593">
        <v>345.1461317235952</v>
      </c>
      <c r="M593" s="48">
        <v>204.71337930000001</v>
      </c>
      <c r="N593" s="48">
        <v>181.29573669999999</v>
      </c>
    </row>
    <row r="594" spans="1:14">
      <c r="A594" t="s">
        <v>63</v>
      </c>
      <c r="B594" s="47" t="s">
        <v>74</v>
      </c>
      <c r="C594" s="47" t="s">
        <v>151</v>
      </c>
      <c r="D594" s="47" t="s">
        <v>75</v>
      </c>
      <c r="E594">
        <v>21755</v>
      </c>
      <c r="H594">
        <v>21.754999999999999</v>
      </c>
      <c r="K594">
        <v>421.69140147336043</v>
      </c>
      <c r="M594" s="48">
        <v>259.05708620000001</v>
      </c>
      <c r="N594" s="48">
        <v>224.01345309999999</v>
      </c>
    </row>
    <row r="595" spans="1:14">
      <c r="A595" t="s">
        <v>63</v>
      </c>
      <c r="B595" s="47" t="s">
        <v>74</v>
      </c>
      <c r="C595" s="47" t="s">
        <v>151</v>
      </c>
      <c r="D595" s="47" t="s">
        <v>75</v>
      </c>
      <c r="E595">
        <v>23084</v>
      </c>
      <c r="H595">
        <v>23.084</v>
      </c>
      <c r="K595">
        <v>567.44529455974407</v>
      </c>
      <c r="M595" s="48">
        <v>362.44663100000002</v>
      </c>
      <c r="N595" s="48">
        <v>303.04104640000003</v>
      </c>
    </row>
    <row r="596" spans="1:14">
      <c r="A596" t="s">
        <v>63</v>
      </c>
      <c r="B596" s="47" t="s">
        <v>74</v>
      </c>
      <c r="C596" s="47" t="s">
        <v>151</v>
      </c>
      <c r="D596" s="47" t="s">
        <v>75</v>
      </c>
      <c r="E596">
        <v>23568</v>
      </c>
      <c r="H596">
        <v>23.568000000000001</v>
      </c>
      <c r="K596">
        <v>377.38830344140536</v>
      </c>
      <c r="M596" s="48">
        <v>208.06170080000001</v>
      </c>
      <c r="N596" s="48">
        <v>198.97579709999999</v>
      </c>
    </row>
    <row r="597" spans="1:14">
      <c r="A597" t="s">
        <v>63</v>
      </c>
      <c r="B597" s="47" t="s">
        <v>76</v>
      </c>
      <c r="C597" s="47" t="s">
        <v>151</v>
      </c>
      <c r="D597" s="47" t="s">
        <v>152</v>
      </c>
      <c r="E597">
        <v>100</v>
      </c>
      <c r="F597">
        <v>100</v>
      </c>
      <c r="G597">
        <v>200</v>
      </c>
      <c r="H597">
        <v>0.1</v>
      </c>
      <c r="I597">
        <v>0.1</v>
      </c>
      <c r="J597">
        <v>0.2</v>
      </c>
      <c r="L597">
        <v>440.37394885892218</v>
      </c>
      <c r="M597" s="48">
        <v>370.35600970000002</v>
      </c>
      <c r="N597" s="48">
        <v>281.5340812</v>
      </c>
    </row>
    <row r="598" spans="1:14">
      <c r="A598" t="s">
        <v>63</v>
      </c>
      <c r="B598" s="47" t="s">
        <v>76</v>
      </c>
      <c r="C598" s="47" t="s">
        <v>151</v>
      </c>
      <c r="D598" s="47" t="s">
        <v>153</v>
      </c>
      <c r="E598">
        <v>500</v>
      </c>
      <c r="F598">
        <v>500</v>
      </c>
      <c r="G598">
        <v>500</v>
      </c>
      <c r="H598">
        <v>0.5</v>
      </c>
      <c r="I598">
        <v>0.5</v>
      </c>
      <c r="J598">
        <v>0.5</v>
      </c>
      <c r="L598">
        <v>302.73124682020602</v>
      </c>
      <c r="M598" s="48">
        <v>242.461557</v>
      </c>
      <c r="N598" s="48">
        <v>193.10511410000001</v>
      </c>
    </row>
    <row r="599" spans="1:14">
      <c r="A599" t="s">
        <v>63</v>
      </c>
      <c r="B599" s="47" t="s">
        <v>76</v>
      </c>
      <c r="C599" s="47" t="s">
        <v>151</v>
      </c>
      <c r="D599" s="47" t="s">
        <v>154</v>
      </c>
      <c r="E599">
        <v>800</v>
      </c>
      <c r="F599">
        <v>300</v>
      </c>
      <c r="G599">
        <v>200</v>
      </c>
      <c r="H599">
        <v>0.8</v>
      </c>
      <c r="I599">
        <v>0.3</v>
      </c>
      <c r="J599">
        <v>0.2</v>
      </c>
      <c r="L599">
        <v>347.35039234682881</v>
      </c>
      <c r="M599" s="48">
        <v>290.44352889999999</v>
      </c>
      <c r="N599" s="48">
        <v>222.51714670000001</v>
      </c>
    </row>
    <row r="600" spans="1:14">
      <c r="A600" t="s">
        <v>63</v>
      </c>
      <c r="B600" s="47" t="s">
        <v>76</v>
      </c>
      <c r="C600" s="47" t="s">
        <v>151</v>
      </c>
      <c r="D600" s="47" t="s">
        <v>155</v>
      </c>
      <c r="E600">
        <v>1800</v>
      </c>
      <c r="F600">
        <v>300</v>
      </c>
      <c r="G600">
        <v>200</v>
      </c>
      <c r="H600">
        <v>1.8</v>
      </c>
      <c r="I600">
        <v>0.3</v>
      </c>
      <c r="J600">
        <v>0.2</v>
      </c>
      <c r="L600">
        <v>335.37207352939629</v>
      </c>
      <c r="M600" s="48">
        <v>269.23066770000003</v>
      </c>
      <c r="N600" s="48">
        <v>214.30812399999999</v>
      </c>
    </row>
    <row r="601" spans="1:14">
      <c r="A601" t="s">
        <v>63</v>
      </c>
      <c r="B601" s="47" t="s">
        <v>76</v>
      </c>
      <c r="C601" s="47" t="s">
        <v>151</v>
      </c>
      <c r="D601" s="47" t="s">
        <v>156</v>
      </c>
      <c r="E601">
        <v>2100</v>
      </c>
      <c r="F601">
        <v>100</v>
      </c>
      <c r="G601">
        <v>200</v>
      </c>
      <c r="H601">
        <v>2.1</v>
      </c>
      <c r="I601">
        <v>0.1</v>
      </c>
      <c r="J601">
        <v>0.2</v>
      </c>
      <c r="L601">
        <v>376.32889196109068</v>
      </c>
      <c r="M601" s="48">
        <v>311.5700554</v>
      </c>
      <c r="N601" s="48">
        <v>241.77141090000001</v>
      </c>
    </row>
    <row r="602" spans="1:14">
      <c r="A602" t="s">
        <v>63</v>
      </c>
      <c r="B602" s="47" t="s">
        <v>76</v>
      </c>
      <c r="C602" s="47" t="s">
        <v>151</v>
      </c>
      <c r="D602" s="47" t="s">
        <v>157</v>
      </c>
      <c r="E602">
        <v>2300</v>
      </c>
      <c r="F602">
        <v>300</v>
      </c>
      <c r="G602">
        <v>200</v>
      </c>
      <c r="H602">
        <v>2.2999999999999998</v>
      </c>
      <c r="I602">
        <v>0.3</v>
      </c>
      <c r="J602">
        <v>0.2</v>
      </c>
      <c r="L602">
        <v>425.87475556617204</v>
      </c>
      <c r="M602" s="48">
        <v>365.43045610000001</v>
      </c>
      <c r="N602" s="48">
        <v>272.68805090000001</v>
      </c>
    </row>
    <row r="603" spans="1:14">
      <c r="A603" t="s">
        <v>63</v>
      </c>
      <c r="B603" s="47" t="s">
        <v>76</v>
      </c>
      <c r="C603" s="47" t="s">
        <v>151</v>
      </c>
      <c r="D603" s="47" t="s">
        <v>158</v>
      </c>
      <c r="E603">
        <v>2700</v>
      </c>
      <c r="F603">
        <v>200</v>
      </c>
      <c r="G603">
        <v>300</v>
      </c>
      <c r="H603">
        <v>2.7</v>
      </c>
      <c r="I603">
        <v>0.2</v>
      </c>
      <c r="J603">
        <v>0.3</v>
      </c>
      <c r="L603">
        <v>363.68394526979171</v>
      </c>
      <c r="M603" s="48">
        <v>298.0136129</v>
      </c>
      <c r="N603" s="48">
        <v>232.32444649999999</v>
      </c>
    </row>
    <row r="604" spans="1:14">
      <c r="A604" t="s">
        <v>63</v>
      </c>
      <c r="B604" s="47" t="s">
        <v>76</v>
      </c>
      <c r="C604" s="47" t="s">
        <v>151</v>
      </c>
      <c r="D604" s="47" t="s">
        <v>159</v>
      </c>
      <c r="E604">
        <v>3200</v>
      </c>
      <c r="F604">
        <v>200</v>
      </c>
      <c r="G604">
        <v>300</v>
      </c>
      <c r="H604">
        <v>3.2</v>
      </c>
      <c r="I604">
        <v>0.2</v>
      </c>
      <c r="J604">
        <v>0.3</v>
      </c>
      <c r="L604">
        <v>417.919739464256</v>
      </c>
      <c r="M604" s="48">
        <v>339.9604989</v>
      </c>
      <c r="N604" s="48">
        <v>267.88224919999999</v>
      </c>
    </row>
    <row r="605" spans="1:14">
      <c r="A605" t="s">
        <v>63</v>
      </c>
      <c r="B605" s="47" t="s">
        <v>76</v>
      </c>
      <c r="C605" s="47" t="s">
        <v>151</v>
      </c>
      <c r="D605" s="47" t="s">
        <v>160</v>
      </c>
      <c r="E605">
        <v>3800</v>
      </c>
      <c r="F605">
        <v>300</v>
      </c>
      <c r="G605">
        <v>200</v>
      </c>
      <c r="H605">
        <v>3.8</v>
      </c>
      <c r="I605">
        <v>0.3</v>
      </c>
      <c r="J605">
        <v>0.2</v>
      </c>
      <c r="L605">
        <v>436.20398690380421</v>
      </c>
      <c r="M605" s="48">
        <v>358.12715079999998</v>
      </c>
      <c r="N605" s="48">
        <v>280.59833959999997</v>
      </c>
    </row>
    <row r="606" spans="1:14">
      <c r="A606" t="s">
        <v>63</v>
      </c>
      <c r="B606" s="47" t="s">
        <v>76</v>
      </c>
      <c r="C606" s="47" t="s">
        <v>151</v>
      </c>
      <c r="D606" s="47" t="s">
        <v>161</v>
      </c>
      <c r="E606">
        <v>4000</v>
      </c>
      <c r="F606">
        <v>200</v>
      </c>
      <c r="G606">
        <v>200</v>
      </c>
      <c r="H606">
        <v>4</v>
      </c>
      <c r="I606">
        <v>0.2</v>
      </c>
      <c r="J606">
        <v>0.2</v>
      </c>
      <c r="L606">
        <v>452.23465025820832</v>
      </c>
      <c r="M606" s="48">
        <v>385.90606330000003</v>
      </c>
      <c r="N606" s="48">
        <v>290.7300535</v>
      </c>
    </row>
    <row r="607" spans="1:14">
      <c r="A607" t="s">
        <v>63</v>
      </c>
      <c r="B607" s="47" t="s">
        <v>76</v>
      </c>
      <c r="C607" s="47" t="s">
        <v>151</v>
      </c>
      <c r="D607" s="47" t="s">
        <v>162</v>
      </c>
      <c r="E607">
        <v>5000</v>
      </c>
      <c r="F607">
        <v>200</v>
      </c>
      <c r="G607">
        <v>200</v>
      </c>
      <c r="H607">
        <v>5</v>
      </c>
      <c r="I607">
        <v>0.2</v>
      </c>
      <c r="J607">
        <v>0.2</v>
      </c>
      <c r="L607">
        <v>432.96107510736738</v>
      </c>
      <c r="M607" s="48">
        <v>359.10814699999997</v>
      </c>
      <c r="N607" s="48">
        <v>276.0100534</v>
      </c>
    </row>
    <row r="608" spans="1:14">
      <c r="A608" t="s">
        <v>63</v>
      </c>
      <c r="B608" s="47" t="s">
        <v>76</v>
      </c>
      <c r="C608" s="47" t="s">
        <v>151</v>
      </c>
      <c r="D608" s="47" t="s">
        <v>163</v>
      </c>
      <c r="E608">
        <v>5500</v>
      </c>
      <c r="F608">
        <v>100</v>
      </c>
      <c r="G608">
        <v>100</v>
      </c>
      <c r="H608">
        <v>5.5</v>
      </c>
      <c r="I608">
        <v>0.1</v>
      </c>
      <c r="J608">
        <v>0.1</v>
      </c>
      <c r="L608">
        <v>466.51488609900429</v>
      </c>
      <c r="M608" s="48">
        <v>399.35546149999999</v>
      </c>
      <c r="N608" s="48">
        <v>299.14894290000001</v>
      </c>
    </row>
    <row r="609" spans="1:14">
      <c r="A609" t="s">
        <v>63</v>
      </c>
      <c r="B609" s="47" t="s">
        <v>76</v>
      </c>
      <c r="C609" s="47" t="s">
        <v>151</v>
      </c>
      <c r="D609" s="47" t="s">
        <v>164</v>
      </c>
      <c r="E609">
        <v>6000</v>
      </c>
      <c r="F609">
        <v>200</v>
      </c>
      <c r="G609">
        <v>200</v>
      </c>
      <c r="H609">
        <v>6</v>
      </c>
      <c r="I609">
        <v>0.2</v>
      </c>
      <c r="J609">
        <v>0.2</v>
      </c>
      <c r="L609">
        <v>463.48555495913791</v>
      </c>
      <c r="M609" s="48">
        <v>390.3686419</v>
      </c>
      <c r="N609" s="48">
        <v>298.67511459999997</v>
      </c>
    </row>
    <row r="610" spans="1:14">
      <c r="A610" t="s">
        <v>63</v>
      </c>
      <c r="B610" s="47" t="s">
        <v>76</v>
      </c>
      <c r="C610" s="47" t="s">
        <v>151</v>
      </c>
      <c r="D610" s="47" t="s">
        <v>165</v>
      </c>
      <c r="E610">
        <v>6250</v>
      </c>
      <c r="F610">
        <v>250</v>
      </c>
      <c r="G610">
        <v>250</v>
      </c>
      <c r="H610">
        <v>6.25</v>
      </c>
      <c r="I610">
        <v>0.25</v>
      </c>
      <c r="J610">
        <v>0.25</v>
      </c>
      <c r="L610">
        <v>472.06491836049099</v>
      </c>
      <c r="M610" s="48">
        <v>396.87687640000001</v>
      </c>
      <c r="N610" s="48">
        <v>303.31034799999998</v>
      </c>
    </row>
    <row r="611" spans="1:14">
      <c r="A611" t="s">
        <v>63</v>
      </c>
      <c r="B611" s="47" t="s">
        <v>76</v>
      </c>
      <c r="C611" s="47" t="s">
        <v>151</v>
      </c>
      <c r="D611" s="47" t="s">
        <v>166</v>
      </c>
      <c r="E611">
        <v>7250</v>
      </c>
      <c r="F611">
        <v>250</v>
      </c>
      <c r="G611">
        <v>250</v>
      </c>
      <c r="H611">
        <v>7.25</v>
      </c>
      <c r="I611">
        <v>0.25</v>
      </c>
      <c r="J611">
        <v>0.25</v>
      </c>
      <c r="L611">
        <v>435.19686497200132</v>
      </c>
      <c r="M611" s="48">
        <v>355.42329000000001</v>
      </c>
      <c r="N611" s="48">
        <v>279.74837380000002</v>
      </c>
    </row>
    <row r="612" spans="1:14">
      <c r="A612" t="s">
        <v>63</v>
      </c>
      <c r="B612" s="47" t="s">
        <v>76</v>
      </c>
      <c r="C612" s="47" t="s">
        <v>151</v>
      </c>
      <c r="D612" s="47" t="s">
        <v>167</v>
      </c>
      <c r="E612">
        <v>7750</v>
      </c>
      <c r="F612">
        <v>250</v>
      </c>
      <c r="G612">
        <v>250</v>
      </c>
      <c r="H612">
        <v>7.75</v>
      </c>
      <c r="I612">
        <v>0.25</v>
      </c>
      <c r="J612">
        <v>0.25</v>
      </c>
      <c r="L612">
        <v>454.47878767975976</v>
      </c>
      <c r="M612" s="48">
        <v>385.62105120000001</v>
      </c>
      <c r="N612" s="48">
        <v>291.36828659999998</v>
      </c>
    </row>
    <row r="613" spans="1:14">
      <c r="A613" t="s">
        <v>63</v>
      </c>
      <c r="B613" s="47" t="s">
        <v>76</v>
      </c>
      <c r="C613" s="47" t="s">
        <v>151</v>
      </c>
      <c r="D613" s="47" t="s">
        <v>168</v>
      </c>
      <c r="E613">
        <v>8000</v>
      </c>
      <c r="F613">
        <v>2667</v>
      </c>
      <c r="G613">
        <v>3620</v>
      </c>
      <c r="H613">
        <v>8</v>
      </c>
      <c r="I613">
        <v>2.6669999999999998</v>
      </c>
      <c r="J613">
        <v>3.62</v>
      </c>
      <c r="L613">
        <v>394.77981541785789</v>
      </c>
      <c r="M613" s="48">
        <v>326.75296409999999</v>
      </c>
      <c r="N613" s="48">
        <v>253.05672609999999</v>
      </c>
    </row>
    <row r="614" spans="1:14">
      <c r="A614" t="s">
        <v>63</v>
      </c>
      <c r="B614" s="47" t="s">
        <v>76</v>
      </c>
      <c r="C614" s="47" t="s">
        <v>151</v>
      </c>
      <c r="D614" s="47" t="s">
        <v>169</v>
      </c>
      <c r="E614">
        <v>8250</v>
      </c>
      <c r="F614">
        <v>250</v>
      </c>
      <c r="G614">
        <v>250</v>
      </c>
      <c r="H614">
        <v>8.25</v>
      </c>
      <c r="I614">
        <v>0.25</v>
      </c>
      <c r="J614">
        <v>0.25</v>
      </c>
      <c r="L614">
        <v>445.49162362135814</v>
      </c>
      <c r="M614" s="48">
        <v>372.21447540000003</v>
      </c>
      <c r="N614" s="48">
        <v>286.35368840000001</v>
      </c>
    </row>
    <row r="615" spans="1:14">
      <c r="A615" t="s">
        <v>63</v>
      </c>
      <c r="B615" s="47" t="s">
        <v>76</v>
      </c>
      <c r="C615" s="47" t="s">
        <v>151</v>
      </c>
      <c r="D615" s="47" t="s">
        <v>170</v>
      </c>
      <c r="E615">
        <v>9250</v>
      </c>
      <c r="F615">
        <v>250</v>
      </c>
      <c r="G615">
        <v>250</v>
      </c>
      <c r="H615">
        <v>9.25</v>
      </c>
      <c r="I615">
        <v>0.25</v>
      </c>
      <c r="J615">
        <v>0.25</v>
      </c>
      <c r="L615">
        <v>433.6078363979999</v>
      </c>
      <c r="M615" s="48">
        <v>358.19763139999998</v>
      </c>
      <c r="N615" s="48">
        <v>277.56676809999999</v>
      </c>
    </row>
    <row r="616" spans="1:14">
      <c r="A616" t="s">
        <v>63</v>
      </c>
      <c r="B616" s="47" t="s">
        <v>76</v>
      </c>
      <c r="C616" s="47" t="s">
        <v>151</v>
      </c>
      <c r="D616" s="47" t="s">
        <v>171</v>
      </c>
      <c r="E616">
        <v>9300</v>
      </c>
      <c r="F616">
        <v>300</v>
      </c>
      <c r="G616">
        <v>200</v>
      </c>
      <c r="H616">
        <v>9.3000000000000007</v>
      </c>
      <c r="I616">
        <v>0.3</v>
      </c>
      <c r="J616">
        <v>0.2</v>
      </c>
      <c r="L616">
        <v>448.19087543199998</v>
      </c>
      <c r="M616" s="48">
        <v>376.8128327</v>
      </c>
      <c r="N616" s="48">
        <v>287.06191840000002</v>
      </c>
    </row>
    <row r="617" spans="1:14">
      <c r="A617" t="s">
        <v>63</v>
      </c>
      <c r="B617" s="47" t="s">
        <v>76</v>
      </c>
      <c r="C617" s="47" t="s">
        <v>151</v>
      </c>
      <c r="D617" s="47" t="s">
        <v>172</v>
      </c>
      <c r="E617">
        <v>10500</v>
      </c>
      <c r="F617">
        <v>300</v>
      </c>
      <c r="G617">
        <v>200</v>
      </c>
      <c r="H617">
        <v>10.5</v>
      </c>
      <c r="I617">
        <v>0.3</v>
      </c>
      <c r="J617">
        <v>0.2</v>
      </c>
      <c r="L617">
        <v>461.32017412300291</v>
      </c>
      <c r="M617" s="48">
        <v>386.40774740000001</v>
      </c>
      <c r="N617" s="48">
        <v>296.06017320000001</v>
      </c>
    </row>
    <row r="618" spans="1:14">
      <c r="A618" t="s">
        <v>63</v>
      </c>
      <c r="B618" s="47" t="s">
        <v>76</v>
      </c>
      <c r="C618" s="47" t="s">
        <v>151</v>
      </c>
      <c r="D618" s="47" t="s">
        <v>173</v>
      </c>
      <c r="E618">
        <v>11000</v>
      </c>
      <c r="F618">
        <v>4000</v>
      </c>
      <c r="G618">
        <v>3000</v>
      </c>
      <c r="H618">
        <v>11</v>
      </c>
      <c r="I618">
        <v>4</v>
      </c>
      <c r="J618">
        <v>3</v>
      </c>
      <c r="L618">
        <v>491.13099402610663</v>
      </c>
      <c r="M618" s="48">
        <v>416.43562930000002</v>
      </c>
      <c r="N618" s="48">
        <v>315.95735230000003</v>
      </c>
    </row>
    <row r="619" spans="1:14">
      <c r="A619" t="s">
        <v>63</v>
      </c>
      <c r="B619" s="47" t="s">
        <v>76</v>
      </c>
      <c r="C619" s="47" t="s">
        <v>151</v>
      </c>
      <c r="D619" s="47" t="s">
        <v>174</v>
      </c>
      <c r="E619">
        <v>11000</v>
      </c>
      <c r="F619">
        <v>4000</v>
      </c>
      <c r="G619">
        <v>3000</v>
      </c>
      <c r="H619">
        <v>11</v>
      </c>
      <c r="I619">
        <v>4</v>
      </c>
      <c r="J619">
        <v>3</v>
      </c>
      <c r="L619">
        <v>516.75196606282248</v>
      </c>
      <c r="M619" s="48">
        <v>442.94449650000001</v>
      </c>
      <c r="N619" s="48">
        <v>332.75862039999998</v>
      </c>
    </row>
    <row r="620" spans="1:14">
      <c r="A620" t="s">
        <v>63</v>
      </c>
      <c r="B620" s="47" t="s">
        <v>76</v>
      </c>
      <c r="C620" s="47" t="s">
        <v>151</v>
      </c>
      <c r="D620" s="47" t="s">
        <v>175</v>
      </c>
      <c r="E620">
        <v>11100</v>
      </c>
      <c r="H620">
        <v>11.1</v>
      </c>
      <c r="L620">
        <v>387.59562326415937</v>
      </c>
      <c r="M620" s="48">
        <v>316.31916360000002</v>
      </c>
      <c r="N620" s="48">
        <v>249.06862419999999</v>
      </c>
    </row>
    <row r="621" spans="1:14">
      <c r="A621" t="s">
        <v>63</v>
      </c>
      <c r="B621" s="47" t="s">
        <v>76</v>
      </c>
      <c r="C621" s="47" t="s">
        <v>151</v>
      </c>
      <c r="D621" s="47" t="s">
        <v>176</v>
      </c>
      <c r="E621">
        <v>11300</v>
      </c>
      <c r="H621">
        <v>11.3</v>
      </c>
      <c r="L621">
        <v>387.67535063808452</v>
      </c>
      <c r="M621" s="48">
        <v>316.82151190000002</v>
      </c>
      <c r="N621" s="48">
        <v>248.5624986</v>
      </c>
    </row>
    <row r="622" spans="1:14">
      <c r="A622" t="s">
        <v>63</v>
      </c>
      <c r="B622" s="47" t="s">
        <v>76</v>
      </c>
      <c r="C622" s="47" t="s">
        <v>151</v>
      </c>
      <c r="D622" s="47" t="s">
        <v>177</v>
      </c>
      <c r="E622">
        <v>12000</v>
      </c>
      <c r="F622">
        <v>200</v>
      </c>
      <c r="G622">
        <v>200</v>
      </c>
      <c r="H622">
        <v>12</v>
      </c>
      <c r="I622">
        <v>0.2</v>
      </c>
      <c r="J622">
        <v>0.2</v>
      </c>
      <c r="L622">
        <v>503.99860001203592</v>
      </c>
      <c r="M622" s="48">
        <v>438.47443579999998</v>
      </c>
      <c r="N622" s="48">
        <v>325.1859359</v>
      </c>
    </row>
    <row r="623" spans="1:14">
      <c r="A623" t="s">
        <v>63</v>
      </c>
      <c r="B623" s="47" t="s">
        <v>76</v>
      </c>
      <c r="C623" s="47" t="s">
        <v>151</v>
      </c>
      <c r="D623" s="47" t="s">
        <v>178</v>
      </c>
      <c r="E623">
        <v>12500</v>
      </c>
      <c r="F623">
        <v>300</v>
      </c>
      <c r="G623">
        <v>200</v>
      </c>
      <c r="H623">
        <v>12.5</v>
      </c>
      <c r="I623">
        <v>0.3</v>
      </c>
      <c r="J623">
        <v>0.2</v>
      </c>
      <c r="L623">
        <v>490.47063674504795</v>
      </c>
      <c r="M623" s="48">
        <v>419.1989385</v>
      </c>
      <c r="N623" s="48">
        <v>314.56570149999999</v>
      </c>
    </row>
    <row r="624" spans="1:14">
      <c r="A624" t="s">
        <v>63</v>
      </c>
      <c r="B624" s="47" t="s">
        <v>76</v>
      </c>
      <c r="C624" s="47" t="s">
        <v>151</v>
      </c>
      <c r="D624" s="47" t="s">
        <v>179</v>
      </c>
      <c r="E624">
        <v>13000</v>
      </c>
      <c r="F624">
        <v>200</v>
      </c>
      <c r="G624">
        <v>200</v>
      </c>
      <c r="H624">
        <v>13</v>
      </c>
      <c r="I624">
        <v>0.2</v>
      </c>
      <c r="J624">
        <v>0.2</v>
      </c>
      <c r="L624">
        <v>509.66219169810921</v>
      </c>
      <c r="M624" s="48">
        <v>447.325964</v>
      </c>
      <c r="N624" s="48">
        <v>329.29395929999998</v>
      </c>
    </row>
    <row r="625" spans="1:14">
      <c r="A625" t="s">
        <v>63</v>
      </c>
      <c r="B625" s="47" t="s">
        <v>76</v>
      </c>
      <c r="C625" s="47" t="s">
        <v>151</v>
      </c>
      <c r="D625" s="47" t="s">
        <v>180</v>
      </c>
      <c r="E625">
        <v>13100</v>
      </c>
      <c r="H625">
        <v>13.1</v>
      </c>
      <c r="L625">
        <v>384.52073262751037</v>
      </c>
      <c r="M625" s="48">
        <v>315.8635314</v>
      </c>
      <c r="N625" s="48">
        <v>245.8531772</v>
      </c>
    </row>
    <row r="626" spans="1:14">
      <c r="A626" t="s">
        <v>63</v>
      </c>
      <c r="B626" s="47" t="s">
        <v>76</v>
      </c>
      <c r="C626" s="47" t="s">
        <v>151</v>
      </c>
      <c r="D626" s="47" t="s">
        <v>181</v>
      </c>
      <c r="E626">
        <v>13500</v>
      </c>
      <c r="F626">
        <v>100</v>
      </c>
      <c r="G626">
        <v>100</v>
      </c>
      <c r="H626">
        <v>13.5</v>
      </c>
      <c r="I626">
        <v>0.1</v>
      </c>
      <c r="J626">
        <v>0.1</v>
      </c>
      <c r="L626">
        <v>597.31243260903989</v>
      </c>
      <c r="M626" s="48">
        <v>628.71366279999995</v>
      </c>
      <c r="N626" s="48">
        <v>390.73258779999998</v>
      </c>
    </row>
    <row r="627" spans="1:14">
      <c r="A627" t="s">
        <v>63</v>
      </c>
      <c r="B627" s="47" t="s">
        <v>76</v>
      </c>
      <c r="C627" s="47" t="s">
        <v>151</v>
      </c>
      <c r="D627" s="47" t="s">
        <v>182</v>
      </c>
      <c r="E627">
        <v>13900</v>
      </c>
      <c r="F627">
        <v>200</v>
      </c>
      <c r="G627">
        <v>200</v>
      </c>
      <c r="H627">
        <v>13.9</v>
      </c>
      <c r="I627">
        <v>0.2</v>
      </c>
      <c r="J627">
        <v>0.2</v>
      </c>
      <c r="L627">
        <v>527.08643053687649</v>
      </c>
      <c r="M627" s="48">
        <v>472.67351459999998</v>
      </c>
      <c r="N627" s="48">
        <v>340.35145949999998</v>
      </c>
    </row>
    <row r="628" spans="1:14">
      <c r="A628" t="s">
        <v>63</v>
      </c>
      <c r="B628" s="47" t="s">
        <v>76</v>
      </c>
      <c r="C628" s="47" t="s">
        <v>151</v>
      </c>
      <c r="D628" s="47" t="s">
        <v>183</v>
      </c>
      <c r="E628">
        <v>14000</v>
      </c>
      <c r="F628">
        <v>8700</v>
      </c>
      <c r="G628">
        <v>9000</v>
      </c>
      <c r="H628">
        <v>14</v>
      </c>
      <c r="I628">
        <v>8.6999999999999993</v>
      </c>
      <c r="J628">
        <v>9</v>
      </c>
      <c r="L628">
        <v>465.10934870504661</v>
      </c>
      <c r="M628" s="48">
        <v>381.80006129999998</v>
      </c>
      <c r="N628" s="48">
        <v>298.3644468</v>
      </c>
    </row>
    <row r="629" spans="1:14">
      <c r="A629" t="s">
        <v>63</v>
      </c>
      <c r="B629" s="47" t="s">
        <v>76</v>
      </c>
      <c r="C629" s="47" t="s">
        <v>151</v>
      </c>
      <c r="D629" s="47" t="s">
        <v>184</v>
      </c>
      <c r="E629">
        <v>14300</v>
      </c>
      <c r="F629">
        <v>100</v>
      </c>
      <c r="G629">
        <v>200</v>
      </c>
      <c r="H629">
        <v>14.3</v>
      </c>
      <c r="I629">
        <v>0.1</v>
      </c>
      <c r="J629">
        <v>0.2</v>
      </c>
      <c r="L629">
        <v>690.33860652862609</v>
      </c>
      <c r="M629" s="48">
        <v>804.71265200000005</v>
      </c>
      <c r="N629" s="48">
        <v>455.4735513</v>
      </c>
    </row>
    <row r="630" spans="1:14">
      <c r="A630" t="s">
        <v>63</v>
      </c>
      <c r="B630" s="47" t="s">
        <v>76</v>
      </c>
      <c r="C630" s="47" t="s">
        <v>151</v>
      </c>
      <c r="D630" s="47" t="s">
        <v>185</v>
      </c>
      <c r="E630">
        <v>14500</v>
      </c>
      <c r="F630">
        <v>100</v>
      </c>
      <c r="G630">
        <v>100</v>
      </c>
      <c r="H630">
        <v>14.5</v>
      </c>
      <c r="I630">
        <v>0.1</v>
      </c>
      <c r="J630">
        <v>0.1</v>
      </c>
      <c r="L630">
        <v>619.40894193399049</v>
      </c>
      <c r="M630" s="48">
        <v>684.06947130000003</v>
      </c>
      <c r="N630" s="48">
        <v>407.27793120000001</v>
      </c>
    </row>
    <row r="631" spans="1:14">
      <c r="A631" t="s">
        <v>63</v>
      </c>
      <c r="B631" s="47" t="s">
        <v>76</v>
      </c>
      <c r="C631" s="47" t="s">
        <v>151</v>
      </c>
      <c r="D631" s="47" t="s">
        <v>186</v>
      </c>
      <c r="E631">
        <v>14500</v>
      </c>
      <c r="F631">
        <v>100</v>
      </c>
      <c r="G631">
        <v>100</v>
      </c>
      <c r="H631">
        <v>14.5</v>
      </c>
      <c r="I631">
        <v>0.1</v>
      </c>
      <c r="J631">
        <v>0.1</v>
      </c>
      <c r="L631">
        <v>631.41344055945569</v>
      </c>
      <c r="M631" s="48">
        <v>710.94932930000004</v>
      </c>
      <c r="N631" s="48">
        <v>415.44311440000001</v>
      </c>
    </row>
    <row r="632" spans="1:14">
      <c r="A632" t="s">
        <v>63</v>
      </c>
      <c r="B632" s="47" t="s">
        <v>76</v>
      </c>
      <c r="C632" s="47" t="s">
        <v>151</v>
      </c>
      <c r="D632" s="47" t="s">
        <v>187</v>
      </c>
      <c r="E632">
        <v>14600</v>
      </c>
      <c r="F632">
        <v>100</v>
      </c>
      <c r="G632">
        <v>100</v>
      </c>
      <c r="H632">
        <v>14.6</v>
      </c>
      <c r="I632">
        <v>0.1</v>
      </c>
      <c r="J632">
        <v>0.1</v>
      </c>
      <c r="L632">
        <v>453.96139416518963</v>
      </c>
      <c r="M632" s="48">
        <v>384.8106214</v>
      </c>
      <c r="N632" s="48">
        <v>290.83787640000003</v>
      </c>
    </row>
    <row r="633" spans="1:14">
      <c r="A633" t="s">
        <v>63</v>
      </c>
      <c r="B633" s="47" t="s">
        <v>76</v>
      </c>
      <c r="C633" s="47" t="s">
        <v>151</v>
      </c>
      <c r="D633" s="47" t="s">
        <v>188</v>
      </c>
      <c r="E633">
        <v>14700</v>
      </c>
      <c r="F633">
        <v>100</v>
      </c>
      <c r="G633">
        <v>100</v>
      </c>
      <c r="H633">
        <v>14.7</v>
      </c>
      <c r="I633">
        <v>0.1</v>
      </c>
      <c r="J633">
        <v>0.1</v>
      </c>
      <c r="L633">
        <v>471.10842414004753</v>
      </c>
      <c r="M633" s="48">
        <v>403.31955870000002</v>
      </c>
      <c r="N633" s="48">
        <v>303.17885159999997</v>
      </c>
    </row>
    <row r="634" spans="1:14">
      <c r="A634" t="s">
        <v>63</v>
      </c>
      <c r="B634" s="47" t="s">
        <v>76</v>
      </c>
      <c r="C634" s="47" t="s">
        <v>151</v>
      </c>
      <c r="D634" s="47" t="s">
        <v>189</v>
      </c>
      <c r="E634">
        <v>14800</v>
      </c>
      <c r="F634">
        <v>300</v>
      </c>
      <c r="G634">
        <v>200</v>
      </c>
      <c r="H634">
        <v>14.8</v>
      </c>
      <c r="I634">
        <v>0.3</v>
      </c>
      <c r="J634">
        <v>0.2</v>
      </c>
      <c r="L634">
        <v>449.35237378200668</v>
      </c>
      <c r="M634" s="48">
        <v>377.63366610000003</v>
      </c>
      <c r="N634" s="48">
        <v>287.86810179999998</v>
      </c>
    </row>
    <row r="635" spans="1:14">
      <c r="A635" t="s">
        <v>63</v>
      </c>
      <c r="B635" s="47" t="s">
        <v>76</v>
      </c>
      <c r="C635" s="47" t="s">
        <v>151</v>
      </c>
      <c r="D635" s="47" t="s">
        <v>190</v>
      </c>
      <c r="E635">
        <v>14800</v>
      </c>
      <c r="F635">
        <v>100</v>
      </c>
      <c r="G635">
        <v>100</v>
      </c>
      <c r="H635">
        <v>14.8</v>
      </c>
      <c r="I635">
        <v>0.1</v>
      </c>
      <c r="J635">
        <v>0.1</v>
      </c>
      <c r="L635">
        <v>563.31130404735632</v>
      </c>
      <c r="M635" s="48">
        <v>594.86242230000005</v>
      </c>
      <c r="N635" s="48">
        <v>365.80829970000002</v>
      </c>
    </row>
    <row r="636" spans="1:14">
      <c r="A636" t="s">
        <v>63</v>
      </c>
      <c r="B636" s="47" t="s">
        <v>76</v>
      </c>
      <c r="C636" s="47" t="s">
        <v>151</v>
      </c>
      <c r="D636" s="47" t="s">
        <v>191</v>
      </c>
      <c r="E636">
        <v>15000</v>
      </c>
      <c r="F636">
        <v>200</v>
      </c>
      <c r="G636">
        <v>200</v>
      </c>
      <c r="H636">
        <v>15</v>
      </c>
      <c r="I636">
        <v>0.2</v>
      </c>
      <c r="J636">
        <v>0.2</v>
      </c>
      <c r="L636">
        <v>569.15975350258509</v>
      </c>
      <c r="M636" s="48">
        <v>517.36016770000003</v>
      </c>
      <c r="N636" s="48">
        <v>368.47939489999999</v>
      </c>
    </row>
    <row r="637" spans="1:14">
      <c r="A637" t="s">
        <v>63</v>
      </c>
      <c r="B637" s="47" t="s">
        <v>76</v>
      </c>
      <c r="C637" s="47" t="s">
        <v>151</v>
      </c>
      <c r="D637" s="47" t="s">
        <v>192</v>
      </c>
      <c r="E637">
        <v>15000</v>
      </c>
      <c r="H637">
        <v>15</v>
      </c>
      <c r="L637">
        <v>488.80809570291819</v>
      </c>
      <c r="M637" s="48">
        <v>422.9296622</v>
      </c>
      <c r="N637" s="48">
        <v>315.15797909999998</v>
      </c>
    </row>
    <row r="638" spans="1:14">
      <c r="A638" t="s">
        <v>63</v>
      </c>
      <c r="B638" s="47" t="s">
        <v>76</v>
      </c>
      <c r="C638" s="47" t="s">
        <v>151</v>
      </c>
      <c r="D638" s="47" t="s">
        <v>193</v>
      </c>
      <c r="E638">
        <v>15000</v>
      </c>
      <c r="F638">
        <v>9667</v>
      </c>
      <c r="G638">
        <v>8030</v>
      </c>
      <c r="H638">
        <v>15</v>
      </c>
      <c r="I638">
        <v>9.6669999999999998</v>
      </c>
      <c r="J638">
        <v>8.0299999999999994</v>
      </c>
      <c r="L638">
        <v>476.34936168070584</v>
      </c>
      <c r="M638" s="48">
        <v>411.37109670000001</v>
      </c>
      <c r="N638" s="48">
        <v>307.48180580000002</v>
      </c>
    </row>
    <row r="639" spans="1:14">
      <c r="A639" t="s">
        <v>63</v>
      </c>
      <c r="B639" s="47" t="s">
        <v>76</v>
      </c>
      <c r="C639" s="47" t="s">
        <v>151</v>
      </c>
      <c r="D639" s="47" t="s">
        <v>194</v>
      </c>
      <c r="E639">
        <v>15000</v>
      </c>
      <c r="F639">
        <v>9667</v>
      </c>
      <c r="G639">
        <v>8030</v>
      </c>
      <c r="H639">
        <v>15</v>
      </c>
      <c r="I639">
        <v>9.6669999999999998</v>
      </c>
      <c r="J639">
        <v>8.0299999999999994</v>
      </c>
      <c r="L639">
        <v>610.77330860553025</v>
      </c>
      <c r="M639" s="48">
        <v>564.56159200000002</v>
      </c>
      <c r="N639" s="48">
        <v>396.55014740000001</v>
      </c>
    </row>
    <row r="640" spans="1:14">
      <c r="A640" t="s">
        <v>63</v>
      </c>
      <c r="B640" s="47" t="s">
        <v>76</v>
      </c>
      <c r="C640" s="47" t="s">
        <v>151</v>
      </c>
      <c r="D640" s="47" t="s">
        <v>195</v>
      </c>
      <c r="E640">
        <v>15100</v>
      </c>
      <c r="F640">
        <v>100</v>
      </c>
      <c r="G640">
        <v>100</v>
      </c>
      <c r="H640">
        <v>15.1</v>
      </c>
      <c r="I640">
        <v>0.1</v>
      </c>
      <c r="J640">
        <v>0.1</v>
      </c>
      <c r="L640">
        <v>577.6052813810993</v>
      </c>
      <c r="M640" s="48">
        <v>603.06297540000003</v>
      </c>
      <c r="N640" s="48">
        <v>378.31167440000002</v>
      </c>
    </row>
    <row r="641" spans="1:14">
      <c r="A641" t="s">
        <v>63</v>
      </c>
      <c r="B641" s="47" t="s">
        <v>76</v>
      </c>
      <c r="C641" s="47" t="s">
        <v>151</v>
      </c>
      <c r="D641" s="47" t="s">
        <v>196</v>
      </c>
      <c r="E641">
        <v>15200</v>
      </c>
      <c r="F641">
        <v>100</v>
      </c>
      <c r="G641">
        <v>50</v>
      </c>
      <c r="H641">
        <v>15.2</v>
      </c>
      <c r="I641">
        <v>0.1</v>
      </c>
      <c r="J641">
        <v>0.05</v>
      </c>
      <c r="L641">
        <v>624.4599641213282</v>
      </c>
      <c r="M641" s="48">
        <v>694.85447850000003</v>
      </c>
      <c r="N641" s="48">
        <v>411.03956410000001</v>
      </c>
    </row>
    <row r="642" spans="1:14">
      <c r="A642" t="s">
        <v>63</v>
      </c>
      <c r="B642" s="47" t="s">
        <v>76</v>
      </c>
      <c r="C642" s="47" t="s">
        <v>151</v>
      </c>
      <c r="D642" s="47" t="s">
        <v>197</v>
      </c>
      <c r="E642">
        <v>15250</v>
      </c>
      <c r="F642">
        <v>50</v>
      </c>
      <c r="G642">
        <v>50</v>
      </c>
      <c r="H642">
        <v>15.25</v>
      </c>
      <c r="I642">
        <v>0.05</v>
      </c>
      <c r="J642">
        <v>0.05</v>
      </c>
      <c r="L642">
        <v>547.71524738969424</v>
      </c>
      <c r="M642" s="48">
        <v>566.64490609999996</v>
      </c>
      <c r="N642" s="48">
        <v>357.52422259999997</v>
      </c>
    </row>
    <row r="643" spans="1:14">
      <c r="A643" t="s">
        <v>63</v>
      </c>
      <c r="B643" s="47" t="s">
        <v>76</v>
      </c>
      <c r="C643" s="47" t="s">
        <v>151</v>
      </c>
      <c r="D643" s="47" t="s">
        <v>198</v>
      </c>
      <c r="E643">
        <v>15600</v>
      </c>
      <c r="F643">
        <v>100</v>
      </c>
      <c r="G643">
        <v>100</v>
      </c>
      <c r="H643">
        <v>15.6</v>
      </c>
      <c r="I643">
        <v>0.1</v>
      </c>
      <c r="J643">
        <v>0.1</v>
      </c>
      <c r="L643">
        <v>503.36781245243799</v>
      </c>
      <c r="M643" s="48">
        <v>438.40181630000001</v>
      </c>
      <c r="N643" s="48">
        <v>325.37467190000001</v>
      </c>
    </row>
    <row r="644" spans="1:14">
      <c r="A644" t="s">
        <v>63</v>
      </c>
      <c r="B644" s="47" t="s">
        <v>76</v>
      </c>
      <c r="C644" s="47" t="s">
        <v>151</v>
      </c>
      <c r="D644" s="47" t="s">
        <v>199</v>
      </c>
      <c r="E644">
        <v>15700</v>
      </c>
      <c r="F644">
        <v>200</v>
      </c>
      <c r="G644">
        <v>50</v>
      </c>
      <c r="H644">
        <v>15.7</v>
      </c>
      <c r="I644">
        <v>0.2</v>
      </c>
      <c r="J644">
        <v>0.05</v>
      </c>
      <c r="L644">
        <v>768.96170864551709</v>
      </c>
      <c r="M644" s="48">
        <v>972.60450979999996</v>
      </c>
      <c r="N644" s="48">
        <v>510.36379899999997</v>
      </c>
    </row>
    <row r="645" spans="1:14">
      <c r="A645" t="s">
        <v>63</v>
      </c>
      <c r="B645" s="47" t="s">
        <v>76</v>
      </c>
      <c r="C645" s="47" t="s">
        <v>151</v>
      </c>
      <c r="D645" s="47" t="s">
        <v>200</v>
      </c>
      <c r="E645">
        <v>15900</v>
      </c>
      <c r="F645">
        <v>150</v>
      </c>
      <c r="H645">
        <v>15.9</v>
      </c>
      <c r="I645">
        <v>0.15</v>
      </c>
      <c r="L645">
        <v>762.36069152742641</v>
      </c>
      <c r="M645" s="48">
        <v>1030.7131320000001</v>
      </c>
      <c r="N645" s="48">
        <v>508.66378500000002</v>
      </c>
    </row>
    <row r="646" spans="1:14">
      <c r="A646" t="s">
        <v>63</v>
      </c>
      <c r="B646" s="47" t="s">
        <v>76</v>
      </c>
      <c r="C646" s="47" t="s">
        <v>151</v>
      </c>
      <c r="D646" s="47" t="s">
        <v>201</v>
      </c>
      <c r="E646">
        <v>16100</v>
      </c>
      <c r="F646">
        <v>100</v>
      </c>
      <c r="G646">
        <v>200</v>
      </c>
      <c r="H646">
        <v>16.100000000000001</v>
      </c>
      <c r="I646">
        <v>0.1</v>
      </c>
      <c r="J646">
        <v>0.2</v>
      </c>
      <c r="L646">
        <v>530.79250413500938</v>
      </c>
      <c r="M646" s="48">
        <v>478.72134649999998</v>
      </c>
      <c r="N646" s="48">
        <v>343.12460429999999</v>
      </c>
    </row>
    <row r="647" spans="1:14">
      <c r="A647" t="s">
        <v>63</v>
      </c>
      <c r="B647" s="47" t="s">
        <v>76</v>
      </c>
      <c r="C647" s="47" t="s">
        <v>151</v>
      </c>
      <c r="D647" s="47" t="s">
        <v>202</v>
      </c>
      <c r="E647">
        <v>16100</v>
      </c>
      <c r="F647">
        <v>100</v>
      </c>
      <c r="G647">
        <v>100</v>
      </c>
      <c r="H647">
        <v>16.100000000000001</v>
      </c>
      <c r="I647">
        <v>0.1</v>
      </c>
      <c r="J647">
        <v>0.1</v>
      </c>
      <c r="L647">
        <v>591.41773304463413</v>
      </c>
      <c r="M647" s="48">
        <v>624.15017060000002</v>
      </c>
      <c r="N647" s="48">
        <v>386.69569050000001</v>
      </c>
    </row>
    <row r="648" spans="1:14">
      <c r="A648" t="s">
        <v>63</v>
      </c>
      <c r="B648" s="47" t="s">
        <v>76</v>
      </c>
      <c r="C648" s="47" t="s">
        <v>151</v>
      </c>
      <c r="D648" s="47" t="s">
        <v>203</v>
      </c>
      <c r="E648">
        <v>16250</v>
      </c>
      <c r="F648">
        <v>150</v>
      </c>
      <c r="G648">
        <v>50</v>
      </c>
      <c r="H648">
        <v>16.25</v>
      </c>
      <c r="I648">
        <v>0.15</v>
      </c>
      <c r="J648">
        <v>0.05</v>
      </c>
      <c r="L648">
        <v>633.36613398325142</v>
      </c>
      <c r="M648" s="48">
        <v>709.20178150000004</v>
      </c>
      <c r="N648" s="48">
        <v>416.06676210000001</v>
      </c>
    </row>
    <row r="649" spans="1:14">
      <c r="A649" t="s">
        <v>63</v>
      </c>
      <c r="B649" s="47" t="s">
        <v>76</v>
      </c>
      <c r="C649" s="47" t="s">
        <v>151</v>
      </c>
      <c r="D649" s="47" t="s">
        <v>204</v>
      </c>
      <c r="E649">
        <v>16300</v>
      </c>
      <c r="F649">
        <v>50</v>
      </c>
      <c r="G649">
        <v>200</v>
      </c>
      <c r="H649">
        <v>16.3</v>
      </c>
      <c r="I649">
        <v>0.05</v>
      </c>
      <c r="J649">
        <v>0.2</v>
      </c>
      <c r="L649">
        <v>744.8569406595816</v>
      </c>
      <c r="M649" s="48">
        <v>974.99115710000001</v>
      </c>
      <c r="N649" s="48">
        <v>494.24225000000001</v>
      </c>
    </row>
    <row r="650" spans="1:14">
      <c r="A650" t="s">
        <v>63</v>
      </c>
      <c r="B650" s="47" t="s">
        <v>76</v>
      </c>
      <c r="C650" s="47" t="s">
        <v>151</v>
      </c>
      <c r="D650" s="47" t="s">
        <v>205</v>
      </c>
      <c r="E650">
        <v>16400</v>
      </c>
      <c r="F650">
        <v>200</v>
      </c>
      <c r="G650">
        <v>200</v>
      </c>
      <c r="H650">
        <v>16.399999999999999</v>
      </c>
      <c r="I650">
        <v>0.2</v>
      </c>
      <c r="J650">
        <v>0.2</v>
      </c>
      <c r="L650">
        <v>521.33819334722591</v>
      </c>
      <c r="M650" s="48">
        <v>465.65764810000002</v>
      </c>
      <c r="N650" s="48">
        <v>336.22901209999998</v>
      </c>
    </row>
    <row r="651" spans="1:14">
      <c r="A651" t="s">
        <v>63</v>
      </c>
      <c r="B651" s="47" t="s">
        <v>76</v>
      </c>
      <c r="C651" s="47" t="s">
        <v>151</v>
      </c>
      <c r="D651" s="47" t="s">
        <v>206</v>
      </c>
      <c r="E651">
        <v>16700</v>
      </c>
      <c r="F651">
        <v>200</v>
      </c>
      <c r="G651">
        <v>100</v>
      </c>
      <c r="H651">
        <v>16.7</v>
      </c>
      <c r="I651">
        <v>0.2</v>
      </c>
      <c r="J651">
        <v>0.1</v>
      </c>
      <c r="L651">
        <v>644.36088284527091</v>
      </c>
      <c r="M651" s="48">
        <v>737.82046830000002</v>
      </c>
      <c r="N651" s="48">
        <v>424.20039409999998</v>
      </c>
    </row>
    <row r="652" spans="1:14">
      <c r="A652" t="s">
        <v>63</v>
      </c>
      <c r="B652" s="47" t="s">
        <v>76</v>
      </c>
      <c r="C652" s="47" t="s">
        <v>151</v>
      </c>
      <c r="D652" s="47" t="s">
        <v>207</v>
      </c>
      <c r="E652">
        <v>17000</v>
      </c>
      <c r="F652">
        <v>100</v>
      </c>
      <c r="G652">
        <v>100</v>
      </c>
      <c r="H652">
        <v>17</v>
      </c>
      <c r="I652">
        <v>0.1</v>
      </c>
      <c r="J652">
        <v>0.1</v>
      </c>
      <c r="L652">
        <v>606.4495338787932</v>
      </c>
      <c r="M652" s="48">
        <v>675.38097349999998</v>
      </c>
      <c r="N652" s="48">
        <v>399.15833240000001</v>
      </c>
    </row>
    <row r="653" spans="1:14">
      <c r="A653" t="s">
        <v>63</v>
      </c>
      <c r="B653" s="47" t="s">
        <v>76</v>
      </c>
      <c r="C653" s="47" t="s">
        <v>151</v>
      </c>
      <c r="D653" s="47" t="s">
        <v>208</v>
      </c>
      <c r="E653">
        <v>17200</v>
      </c>
      <c r="F653">
        <v>100</v>
      </c>
      <c r="G653">
        <v>200</v>
      </c>
      <c r="H653">
        <v>17.2</v>
      </c>
      <c r="I653">
        <v>0.1</v>
      </c>
      <c r="J653">
        <v>0.2</v>
      </c>
      <c r="L653">
        <v>560.99206977743052</v>
      </c>
      <c r="M653" s="48">
        <v>580.65878929999997</v>
      </c>
      <c r="N653" s="48">
        <v>367.45295770000001</v>
      </c>
    </row>
    <row r="654" spans="1:14">
      <c r="A654" t="s">
        <v>63</v>
      </c>
      <c r="B654" s="47" t="s">
        <v>76</v>
      </c>
      <c r="C654" s="47" t="s">
        <v>151</v>
      </c>
      <c r="D654" s="47" t="s">
        <v>209</v>
      </c>
      <c r="E654">
        <v>17600</v>
      </c>
      <c r="F654">
        <v>100</v>
      </c>
      <c r="G654">
        <v>150</v>
      </c>
      <c r="H654">
        <v>17.600000000000001</v>
      </c>
      <c r="I654">
        <v>0.1</v>
      </c>
      <c r="J654">
        <v>0.15</v>
      </c>
      <c r="L654">
        <v>640.66417389610331</v>
      </c>
      <c r="M654" s="48">
        <v>700.20577279999998</v>
      </c>
      <c r="N654" s="48">
        <v>420.58836009999999</v>
      </c>
    </row>
    <row r="655" spans="1:14">
      <c r="A655" t="s">
        <v>63</v>
      </c>
      <c r="B655" s="47" t="s">
        <v>76</v>
      </c>
      <c r="C655" s="47" t="s">
        <v>151</v>
      </c>
      <c r="D655" s="47" t="s">
        <v>210</v>
      </c>
      <c r="E655">
        <v>17900</v>
      </c>
      <c r="F655">
        <v>100</v>
      </c>
      <c r="G655">
        <v>200</v>
      </c>
      <c r="H655">
        <v>17.899999999999999</v>
      </c>
      <c r="I655">
        <v>0.1</v>
      </c>
      <c r="J655">
        <v>0.2</v>
      </c>
      <c r="L655">
        <v>588.02012886555463</v>
      </c>
      <c r="M655" s="48">
        <v>640.97722599999997</v>
      </c>
      <c r="N655" s="48">
        <v>385.0021969</v>
      </c>
    </row>
    <row r="656" spans="1:14">
      <c r="A656" t="s">
        <v>63</v>
      </c>
      <c r="B656" s="47" t="s">
        <v>76</v>
      </c>
      <c r="C656" s="47" t="s">
        <v>151</v>
      </c>
      <c r="D656" s="47" t="s">
        <v>211</v>
      </c>
      <c r="E656">
        <v>18000</v>
      </c>
      <c r="F656">
        <v>12667</v>
      </c>
      <c r="G656">
        <v>5030</v>
      </c>
      <c r="H656">
        <v>18</v>
      </c>
      <c r="I656">
        <v>12.667</v>
      </c>
      <c r="J656">
        <v>5.03</v>
      </c>
      <c r="L656">
        <v>495.26039077726773</v>
      </c>
      <c r="M656" s="48">
        <v>399.75460479999998</v>
      </c>
      <c r="N656" s="48">
        <v>316.1406996</v>
      </c>
    </row>
    <row r="657" spans="1:14">
      <c r="A657" t="s">
        <v>63</v>
      </c>
      <c r="B657" s="47" t="s">
        <v>76</v>
      </c>
      <c r="C657" s="47" t="s">
        <v>151</v>
      </c>
      <c r="D657" s="47" t="s">
        <v>212</v>
      </c>
      <c r="E657">
        <v>18200</v>
      </c>
      <c r="F657">
        <v>200</v>
      </c>
      <c r="G657">
        <v>100</v>
      </c>
      <c r="H657">
        <v>18.2</v>
      </c>
      <c r="I657">
        <v>0.2</v>
      </c>
      <c r="J657">
        <v>0.1</v>
      </c>
      <c r="L657">
        <v>518.98528772193515</v>
      </c>
      <c r="M657" s="48">
        <v>516.96130049999999</v>
      </c>
      <c r="N657" s="48">
        <v>336.98153180000003</v>
      </c>
    </row>
    <row r="658" spans="1:14">
      <c r="A658" t="s">
        <v>63</v>
      </c>
      <c r="B658" s="47" t="s">
        <v>76</v>
      </c>
      <c r="C658" s="47" t="s">
        <v>151</v>
      </c>
      <c r="D658" s="47" t="s">
        <v>213</v>
      </c>
      <c r="E658">
        <v>18300</v>
      </c>
      <c r="F658">
        <v>100</v>
      </c>
      <c r="G658">
        <v>200</v>
      </c>
      <c r="H658">
        <v>18.3</v>
      </c>
      <c r="I658">
        <v>0.1</v>
      </c>
      <c r="J658">
        <v>0.2</v>
      </c>
      <c r="L658">
        <v>495.14929236772446</v>
      </c>
      <c r="M658" s="48">
        <v>487.90723229999998</v>
      </c>
      <c r="N658" s="48">
        <v>323.61536999999998</v>
      </c>
    </row>
    <row r="659" spans="1:14">
      <c r="A659" t="s">
        <v>63</v>
      </c>
      <c r="B659" s="47" t="s">
        <v>76</v>
      </c>
      <c r="C659" s="47" t="s">
        <v>151</v>
      </c>
      <c r="D659" s="47" t="s">
        <v>214</v>
      </c>
      <c r="E659">
        <v>18600</v>
      </c>
      <c r="F659">
        <v>100</v>
      </c>
      <c r="G659">
        <v>150</v>
      </c>
      <c r="H659">
        <v>18.600000000000001</v>
      </c>
      <c r="I659">
        <v>0.1</v>
      </c>
      <c r="J659">
        <v>0.15</v>
      </c>
      <c r="L659">
        <v>575.3855740973105</v>
      </c>
      <c r="M659" s="48">
        <v>627.48637799999995</v>
      </c>
      <c r="N659" s="48">
        <v>376.3200185</v>
      </c>
    </row>
    <row r="660" spans="1:14">
      <c r="A660" t="s">
        <v>63</v>
      </c>
      <c r="B660" s="47" t="s">
        <v>76</v>
      </c>
      <c r="C660" s="47" t="s">
        <v>151</v>
      </c>
      <c r="D660" s="47" t="s">
        <v>215</v>
      </c>
      <c r="E660">
        <v>18750</v>
      </c>
      <c r="F660">
        <v>150</v>
      </c>
      <c r="G660">
        <v>150</v>
      </c>
      <c r="H660">
        <v>18.75</v>
      </c>
      <c r="I660">
        <v>0.15</v>
      </c>
      <c r="J660">
        <v>0.15</v>
      </c>
      <c r="L660">
        <v>513.10748316332433</v>
      </c>
      <c r="M660" s="48">
        <v>513.10187129999997</v>
      </c>
      <c r="N660" s="48">
        <v>335.15304259999999</v>
      </c>
    </row>
    <row r="661" spans="1:14">
      <c r="A661" t="s">
        <v>63</v>
      </c>
      <c r="B661" s="47" t="s">
        <v>76</v>
      </c>
      <c r="C661" s="47" t="s">
        <v>151</v>
      </c>
      <c r="D661" s="47" t="s">
        <v>216</v>
      </c>
      <c r="E661">
        <v>18900</v>
      </c>
      <c r="F661">
        <v>200</v>
      </c>
      <c r="G661">
        <v>100</v>
      </c>
      <c r="H661">
        <v>18.899999999999999</v>
      </c>
      <c r="I661">
        <v>0.2</v>
      </c>
      <c r="J661">
        <v>0.1</v>
      </c>
      <c r="L661">
        <v>627.01705640629984</v>
      </c>
      <c r="M661" s="48">
        <v>683.88044869999999</v>
      </c>
      <c r="N661" s="48">
        <v>410.98350269999997</v>
      </c>
    </row>
    <row r="662" spans="1:14">
      <c r="A662" t="s">
        <v>63</v>
      </c>
      <c r="B662" s="47" t="s">
        <v>76</v>
      </c>
      <c r="C662" s="47" t="s">
        <v>151</v>
      </c>
      <c r="D662" s="47" t="s">
        <v>217</v>
      </c>
      <c r="E662">
        <v>19200</v>
      </c>
      <c r="F662">
        <v>200</v>
      </c>
      <c r="H662">
        <v>19.2</v>
      </c>
      <c r="I662">
        <v>0.2</v>
      </c>
      <c r="L662">
        <v>654.69106285446082</v>
      </c>
      <c r="M662" s="48">
        <v>728.75578710000002</v>
      </c>
      <c r="N662" s="48">
        <v>429.43490370000001</v>
      </c>
    </row>
    <row r="663" spans="1:14">
      <c r="A663" t="s">
        <v>63</v>
      </c>
      <c r="B663" s="47" t="s">
        <v>76</v>
      </c>
      <c r="C663" s="47" t="s">
        <v>151</v>
      </c>
      <c r="D663" s="47" t="s">
        <v>218</v>
      </c>
      <c r="E663">
        <v>19200</v>
      </c>
      <c r="F663">
        <v>200</v>
      </c>
      <c r="G663">
        <v>100</v>
      </c>
      <c r="H663">
        <v>19.2</v>
      </c>
      <c r="I663">
        <v>0.2</v>
      </c>
      <c r="J663">
        <v>0.1</v>
      </c>
      <c r="L663">
        <v>839.51041962272404</v>
      </c>
      <c r="M663" s="48">
        <v>1007.8120709999999</v>
      </c>
      <c r="N663" s="48">
        <v>551.5156131</v>
      </c>
    </row>
    <row r="664" spans="1:14">
      <c r="A664" t="s">
        <v>63</v>
      </c>
      <c r="B664" s="47" t="s">
        <v>76</v>
      </c>
      <c r="C664" s="47" t="s">
        <v>151</v>
      </c>
      <c r="D664" s="47" t="s">
        <v>219</v>
      </c>
      <c r="E664">
        <v>19400</v>
      </c>
      <c r="F664">
        <v>200</v>
      </c>
      <c r="G664">
        <v>100</v>
      </c>
      <c r="H664">
        <v>19.399999999999999</v>
      </c>
      <c r="I664">
        <v>0.2</v>
      </c>
      <c r="J664">
        <v>0.1</v>
      </c>
      <c r="L664">
        <v>853.82010686757008</v>
      </c>
      <c r="M664" s="48">
        <v>1033.0677410000001</v>
      </c>
      <c r="N664" s="48">
        <v>564.69237299999998</v>
      </c>
    </row>
    <row r="665" spans="1:14">
      <c r="A665" t="s">
        <v>63</v>
      </c>
      <c r="B665" s="47" t="s">
        <v>76</v>
      </c>
      <c r="C665" s="47" t="s">
        <v>151</v>
      </c>
      <c r="D665" s="47" t="s">
        <v>220</v>
      </c>
      <c r="E665">
        <v>19600</v>
      </c>
      <c r="F665">
        <v>100</v>
      </c>
      <c r="G665">
        <v>100</v>
      </c>
      <c r="H665">
        <v>19.600000000000001</v>
      </c>
      <c r="I665">
        <v>0.1</v>
      </c>
      <c r="J665">
        <v>0.1</v>
      </c>
      <c r="L665">
        <v>755.71846212098285</v>
      </c>
      <c r="M665" s="48">
        <v>820.90448739999999</v>
      </c>
      <c r="N665" s="48">
        <v>497.06834140000001</v>
      </c>
    </row>
    <row r="666" spans="1:14">
      <c r="A666" t="s">
        <v>63</v>
      </c>
      <c r="B666" s="47" t="s">
        <v>76</v>
      </c>
      <c r="C666" s="47" t="s">
        <v>151</v>
      </c>
      <c r="D666" s="47" t="s">
        <v>221</v>
      </c>
      <c r="E666">
        <v>20250</v>
      </c>
      <c r="F666">
        <v>50</v>
      </c>
      <c r="G666">
        <v>50</v>
      </c>
      <c r="H666">
        <v>20.25</v>
      </c>
      <c r="I666">
        <v>0.05</v>
      </c>
      <c r="J666">
        <v>0.05</v>
      </c>
      <c r="L666">
        <v>845.45168468474571</v>
      </c>
      <c r="M666" s="48">
        <v>1025.3231069999999</v>
      </c>
      <c r="N666" s="48">
        <v>557.72145179999995</v>
      </c>
    </row>
    <row r="667" spans="1:14">
      <c r="A667" t="s">
        <v>63</v>
      </c>
      <c r="B667" s="47" t="s">
        <v>76</v>
      </c>
      <c r="C667" s="47" t="s">
        <v>151</v>
      </c>
      <c r="D667" s="47" t="s">
        <v>222</v>
      </c>
      <c r="E667">
        <v>20450</v>
      </c>
      <c r="F667">
        <v>50</v>
      </c>
      <c r="G667">
        <v>50</v>
      </c>
      <c r="H667">
        <v>20.45</v>
      </c>
      <c r="I667">
        <v>0.05</v>
      </c>
      <c r="J667">
        <v>0.05</v>
      </c>
      <c r="L667">
        <v>809.34035485298512</v>
      </c>
      <c r="M667" s="48">
        <v>918.02668870000002</v>
      </c>
      <c r="N667" s="48">
        <v>533.74048649999997</v>
      </c>
    </row>
    <row r="668" spans="1:14">
      <c r="A668" t="s">
        <v>63</v>
      </c>
      <c r="B668" s="47" t="s">
        <v>76</v>
      </c>
      <c r="C668" s="47" t="s">
        <v>151</v>
      </c>
      <c r="D668" s="47" t="s">
        <v>223</v>
      </c>
      <c r="E668">
        <v>20800</v>
      </c>
      <c r="F668">
        <v>50</v>
      </c>
      <c r="G668">
        <v>100</v>
      </c>
      <c r="H668">
        <v>20.8</v>
      </c>
      <c r="I668">
        <v>0.05</v>
      </c>
      <c r="J668">
        <v>0.1</v>
      </c>
      <c r="L668">
        <v>835.07669436215156</v>
      </c>
      <c r="M668" s="48">
        <v>962.15691479999998</v>
      </c>
      <c r="N668" s="48">
        <v>552.83611010000004</v>
      </c>
    </row>
    <row r="669" spans="1:14">
      <c r="A669" t="s">
        <v>63</v>
      </c>
      <c r="B669" s="47" t="s">
        <v>76</v>
      </c>
      <c r="C669" s="47" t="s">
        <v>151</v>
      </c>
      <c r="D669" s="47" t="s">
        <v>224</v>
      </c>
      <c r="E669">
        <v>21500</v>
      </c>
      <c r="F669">
        <v>1100</v>
      </c>
      <c r="G669">
        <v>900</v>
      </c>
      <c r="H669">
        <v>21.5</v>
      </c>
      <c r="I669">
        <v>1.1000000000000001</v>
      </c>
      <c r="J669">
        <v>0.9</v>
      </c>
      <c r="L669">
        <v>894.65738062343974</v>
      </c>
      <c r="M669" s="48">
        <v>1139.106585</v>
      </c>
      <c r="N669" s="48">
        <v>593.04560470000001</v>
      </c>
    </row>
    <row r="670" spans="1:14">
      <c r="A670" t="s">
        <v>63</v>
      </c>
      <c r="B670" s="47" t="s">
        <v>76</v>
      </c>
      <c r="C670" s="47" t="s">
        <v>151</v>
      </c>
      <c r="D670" s="47" t="s">
        <v>225</v>
      </c>
      <c r="E670">
        <v>24000</v>
      </c>
      <c r="F670">
        <v>970</v>
      </c>
      <c r="G670">
        <v>4100</v>
      </c>
      <c r="H670">
        <v>24</v>
      </c>
      <c r="I670">
        <v>0.97</v>
      </c>
      <c r="J670">
        <v>4.0999999999999996</v>
      </c>
      <c r="L670">
        <v>771.02649957289975</v>
      </c>
      <c r="M670" s="48">
        <v>876.0710517</v>
      </c>
      <c r="N670" s="48">
        <v>506.307411</v>
      </c>
    </row>
    <row r="671" spans="1:14">
      <c r="A671" t="s">
        <v>63</v>
      </c>
      <c r="B671" s="47" t="s">
        <v>76</v>
      </c>
      <c r="C671" s="47" t="s">
        <v>151</v>
      </c>
      <c r="D671" s="47" t="s">
        <v>226</v>
      </c>
      <c r="E671">
        <v>24000</v>
      </c>
      <c r="F671">
        <v>970</v>
      </c>
      <c r="G671">
        <v>4100</v>
      </c>
      <c r="H671">
        <v>24</v>
      </c>
      <c r="I671">
        <v>0.97</v>
      </c>
      <c r="J671">
        <v>4.0999999999999996</v>
      </c>
      <c r="L671">
        <v>879.19387153533796</v>
      </c>
      <c r="M671" s="48">
        <v>1137.533019</v>
      </c>
      <c r="N671" s="48">
        <v>582.99465110000006</v>
      </c>
    </row>
    <row r="672" spans="1:14">
      <c r="A672" t="s">
        <v>63</v>
      </c>
      <c r="B672" s="47" t="s">
        <v>76</v>
      </c>
      <c r="C672" s="47" t="s">
        <v>151</v>
      </c>
      <c r="D672" s="47" t="s">
        <v>227</v>
      </c>
      <c r="E672">
        <v>25000</v>
      </c>
      <c r="F672">
        <v>1970</v>
      </c>
      <c r="G672">
        <v>3100</v>
      </c>
      <c r="H672">
        <v>25</v>
      </c>
      <c r="I672">
        <v>1.97</v>
      </c>
      <c r="J672">
        <v>3.1</v>
      </c>
      <c r="L672">
        <v>904.17045832177519</v>
      </c>
      <c r="M672" s="48">
        <v>1202.445563</v>
      </c>
      <c r="N672" s="48">
        <v>601.47820950000005</v>
      </c>
    </row>
    <row r="673" spans="1:14">
      <c r="A673" t="s">
        <v>63</v>
      </c>
      <c r="B673" s="47" t="s">
        <v>76</v>
      </c>
      <c r="C673" s="47" t="s">
        <v>151</v>
      </c>
      <c r="D673" s="47" t="s">
        <v>228</v>
      </c>
      <c r="E673">
        <v>25000</v>
      </c>
      <c r="F673">
        <v>1970</v>
      </c>
      <c r="G673">
        <v>3100</v>
      </c>
      <c r="H673">
        <v>25</v>
      </c>
      <c r="I673">
        <v>1.97</v>
      </c>
      <c r="J673">
        <v>3.1</v>
      </c>
      <c r="L673">
        <v>888.28992968709326</v>
      </c>
      <c r="M673" s="48">
        <v>1178.2232570000001</v>
      </c>
      <c r="N673" s="48">
        <v>591.28695930000004</v>
      </c>
    </row>
    <row r="674" spans="1:14">
      <c r="A674" t="s">
        <v>63</v>
      </c>
      <c r="B674" s="47" t="s">
        <v>76</v>
      </c>
      <c r="C674" s="47" t="s">
        <v>151</v>
      </c>
      <c r="D674" s="47" t="s">
        <v>229</v>
      </c>
      <c r="E674">
        <v>27000</v>
      </c>
      <c r="F674">
        <v>3970</v>
      </c>
      <c r="G674">
        <v>1100</v>
      </c>
      <c r="H674">
        <v>27</v>
      </c>
      <c r="I674">
        <v>3.97</v>
      </c>
      <c r="J674">
        <v>1.1000000000000001</v>
      </c>
      <c r="L674">
        <v>1114.1464828771259</v>
      </c>
      <c r="M674" s="48">
        <v>2222.0567489999999</v>
      </c>
      <c r="N674" s="48">
        <v>758.73408389999997</v>
      </c>
    </row>
    <row r="675" spans="1:14">
      <c r="A675" t="s">
        <v>63</v>
      </c>
      <c r="B675" s="47" t="s">
        <v>76</v>
      </c>
      <c r="C675" s="47" t="s">
        <v>151</v>
      </c>
      <c r="D675" s="47" t="s">
        <v>230</v>
      </c>
      <c r="E675">
        <v>27000</v>
      </c>
      <c r="F675">
        <v>3970</v>
      </c>
      <c r="G675">
        <v>1100</v>
      </c>
      <c r="H675">
        <v>27</v>
      </c>
      <c r="I675">
        <v>3.97</v>
      </c>
      <c r="J675">
        <v>1.1000000000000001</v>
      </c>
      <c r="L675">
        <v>985.39468828468534</v>
      </c>
      <c r="M675" s="48">
        <v>1606.105112</v>
      </c>
      <c r="N675" s="48">
        <v>665.46734900000001</v>
      </c>
    </row>
    <row r="676" spans="1:14">
      <c r="A676" t="s">
        <v>63</v>
      </c>
      <c r="B676" s="47" t="s">
        <v>76</v>
      </c>
      <c r="C676" s="47" t="s">
        <v>151</v>
      </c>
      <c r="D676" s="47" t="s">
        <v>231</v>
      </c>
      <c r="E676">
        <v>28000</v>
      </c>
      <c r="F676">
        <v>2000</v>
      </c>
      <c r="G676">
        <v>2000</v>
      </c>
      <c r="H676">
        <v>28</v>
      </c>
      <c r="I676">
        <v>2</v>
      </c>
      <c r="J676">
        <v>2</v>
      </c>
      <c r="L676">
        <v>1011.2445117474783</v>
      </c>
      <c r="M676" s="48">
        <v>1451.007564</v>
      </c>
      <c r="N676" s="48">
        <v>677.08656050000002</v>
      </c>
    </row>
    <row r="677" spans="1:14">
      <c r="A677" t="s">
        <v>63</v>
      </c>
      <c r="B677" s="47" t="s">
        <v>76</v>
      </c>
      <c r="C677" s="47" t="s">
        <v>151</v>
      </c>
      <c r="D677" s="47" t="s">
        <v>232</v>
      </c>
      <c r="E677">
        <v>30000</v>
      </c>
      <c r="F677">
        <v>1900</v>
      </c>
      <c r="G677">
        <v>3900</v>
      </c>
      <c r="H677">
        <v>30</v>
      </c>
      <c r="I677">
        <v>1.9</v>
      </c>
      <c r="J677">
        <v>3.9</v>
      </c>
      <c r="L677">
        <v>1254.0032726180111</v>
      </c>
      <c r="M677" s="48">
        <v>3217.4939650000001</v>
      </c>
      <c r="N677" s="48">
        <v>873.89508149999995</v>
      </c>
    </row>
    <row r="678" spans="1:14">
      <c r="A678" t="s">
        <v>63</v>
      </c>
      <c r="B678" s="47" t="s">
        <v>76</v>
      </c>
      <c r="C678" s="47" t="s">
        <v>151</v>
      </c>
      <c r="D678" s="47" t="s">
        <v>233</v>
      </c>
      <c r="E678">
        <v>30000</v>
      </c>
      <c r="F678">
        <v>1900</v>
      </c>
      <c r="G678">
        <v>3900</v>
      </c>
      <c r="H678">
        <v>30</v>
      </c>
      <c r="I678">
        <v>1.9</v>
      </c>
      <c r="J678">
        <v>3.9</v>
      </c>
      <c r="L678">
        <v>1523.3233078823209</v>
      </c>
      <c r="M678" s="48">
        <v>6094.4930599999998</v>
      </c>
      <c r="N678" s="48">
        <v>1110.3769319999999</v>
      </c>
    </row>
    <row r="679" spans="1:14">
      <c r="A679" t="s">
        <v>63</v>
      </c>
      <c r="B679" s="47" t="s">
        <v>76</v>
      </c>
      <c r="C679" s="47" t="s">
        <v>151</v>
      </c>
      <c r="D679" s="47" t="s">
        <v>234</v>
      </c>
      <c r="E679">
        <v>30000</v>
      </c>
      <c r="F679">
        <v>1900</v>
      </c>
      <c r="G679">
        <v>3900</v>
      </c>
      <c r="H679">
        <v>30</v>
      </c>
      <c r="I679">
        <v>1.9</v>
      </c>
      <c r="J679">
        <v>3.9</v>
      </c>
      <c r="L679">
        <v>1467.6291211428104</v>
      </c>
      <c r="M679" s="48">
        <v>5475.3377840000003</v>
      </c>
      <c r="N679" s="48">
        <v>1066.887782</v>
      </c>
    </row>
    <row r="680" spans="1:14">
      <c r="A680" t="s">
        <v>63</v>
      </c>
      <c r="B680" s="47" t="s">
        <v>76</v>
      </c>
      <c r="C680" s="47" t="s">
        <v>151</v>
      </c>
      <c r="D680" s="47" t="s">
        <v>235</v>
      </c>
      <c r="E680">
        <v>31000</v>
      </c>
      <c r="F680">
        <v>2900</v>
      </c>
      <c r="G680">
        <v>2900</v>
      </c>
      <c r="H680">
        <v>31</v>
      </c>
      <c r="I680">
        <v>2.9</v>
      </c>
      <c r="J680">
        <v>2.9</v>
      </c>
      <c r="L680">
        <v>822.58624512571896</v>
      </c>
      <c r="M680" s="48">
        <v>949.96318819999999</v>
      </c>
      <c r="N680" s="48">
        <v>540.31806370000004</v>
      </c>
    </row>
    <row r="681" spans="1:14">
      <c r="A681" t="s">
        <v>63</v>
      </c>
      <c r="B681" s="47" t="s">
        <v>76</v>
      </c>
      <c r="C681" s="47" t="s">
        <v>151</v>
      </c>
      <c r="D681" s="47" t="s">
        <v>236</v>
      </c>
      <c r="E681">
        <v>31000</v>
      </c>
      <c r="F681">
        <v>2900</v>
      </c>
      <c r="G681">
        <v>2900</v>
      </c>
      <c r="H681">
        <v>31</v>
      </c>
      <c r="I681">
        <v>2.9</v>
      </c>
      <c r="J681">
        <v>2.9</v>
      </c>
      <c r="L681">
        <v>1199.3839049864355</v>
      </c>
      <c r="M681" s="48">
        <v>2700.2538730000001</v>
      </c>
      <c r="N681" s="48">
        <v>828.25706779999996</v>
      </c>
    </row>
    <row r="682" spans="1:14">
      <c r="A682" t="s">
        <v>63</v>
      </c>
      <c r="B682" s="47" t="s">
        <v>76</v>
      </c>
      <c r="C682" s="47" t="s">
        <v>151</v>
      </c>
      <c r="D682" s="47" t="s">
        <v>237</v>
      </c>
      <c r="E682">
        <v>31000</v>
      </c>
      <c r="F682">
        <v>2900</v>
      </c>
      <c r="G682">
        <v>2900</v>
      </c>
      <c r="H682">
        <v>31</v>
      </c>
      <c r="I682">
        <v>2.9</v>
      </c>
      <c r="J682">
        <v>2.9</v>
      </c>
      <c r="L682">
        <v>1262.1625278405249</v>
      </c>
      <c r="M682" s="48">
        <v>3196.5065930000001</v>
      </c>
      <c r="N682" s="48">
        <v>877.6656322</v>
      </c>
    </row>
    <row r="683" spans="1:14">
      <c r="A683" t="s">
        <v>63</v>
      </c>
      <c r="B683" s="47" t="s">
        <v>76</v>
      </c>
      <c r="C683" s="47" t="s">
        <v>151</v>
      </c>
      <c r="D683" s="47" t="s">
        <v>238</v>
      </c>
      <c r="E683">
        <v>31000</v>
      </c>
      <c r="F683">
        <v>2900</v>
      </c>
      <c r="G683">
        <v>2900</v>
      </c>
      <c r="H683">
        <v>31</v>
      </c>
      <c r="I683">
        <v>2.9</v>
      </c>
      <c r="J683">
        <v>2.9</v>
      </c>
      <c r="L683">
        <v>1148.6530442150947</v>
      </c>
      <c r="M683" s="48">
        <v>2322.5120160000001</v>
      </c>
      <c r="N683" s="48">
        <v>787.19363639999995</v>
      </c>
    </row>
    <row r="684" spans="1:14">
      <c r="A684" t="s">
        <v>63</v>
      </c>
      <c r="B684" s="47" t="s">
        <v>76</v>
      </c>
      <c r="C684" s="47" t="s">
        <v>151</v>
      </c>
      <c r="D684" s="47" t="s">
        <v>239</v>
      </c>
      <c r="E684">
        <v>32000</v>
      </c>
      <c r="F684">
        <v>3900</v>
      </c>
      <c r="G684">
        <v>1900</v>
      </c>
      <c r="H684">
        <v>32</v>
      </c>
      <c r="I684">
        <v>3.9</v>
      </c>
      <c r="J684">
        <v>1.9</v>
      </c>
      <c r="L684">
        <v>1123.0610586785283</v>
      </c>
      <c r="M684" s="48">
        <v>2242.2567239999998</v>
      </c>
      <c r="N684" s="48">
        <v>768.94538620000003</v>
      </c>
    </row>
    <row r="685" spans="1:14">
      <c r="A685" t="s">
        <v>63</v>
      </c>
      <c r="B685" s="47" t="s">
        <v>76</v>
      </c>
      <c r="C685" s="47" t="s">
        <v>151</v>
      </c>
      <c r="D685" s="47" t="s">
        <v>240</v>
      </c>
      <c r="E685">
        <v>32000</v>
      </c>
      <c r="F685">
        <v>3900</v>
      </c>
      <c r="G685">
        <v>1900</v>
      </c>
      <c r="H685">
        <v>32</v>
      </c>
      <c r="I685">
        <v>3.9</v>
      </c>
      <c r="J685">
        <v>1.9</v>
      </c>
      <c r="L685">
        <v>1237.5116907955849</v>
      </c>
      <c r="M685" s="48">
        <v>3006.839657</v>
      </c>
      <c r="N685" s="48">
        <v>859.0505766</v>
      </c>
    </row>
    <row r="686" spans="1:14">
      <c r="A686" t="s">
        <v>63</v>
      </c>
      <c r="B686" s="47" t="s">
        <v>76</v>
      </c>
      <c r="C686" s="47" t="s">
        <v>151</v>
      </c>
      <c r="D686" s="47" t="s">
        <v>241</v>
      </c>
      <c r="E686">
        <v>51000</v>
      </c>
      <c r="F686">
        <v>1000</v>
      </c>
      <c r="G686">
        <v>2500</v>
      </c>
      <c r="H686">
        <v>51</v>
      </c>
      <c r="I686">
        <v>1</v>
      </c>
      <c r="J686">
        <v>2.5</v>
      </c>
      <c r="L686">
        <v>1713.4171542538606</v>
      </c>
      <c r="M686" s="48">
        <v>9913.6386849999999</v>
      </c>
      <c r="N686" s="48">
        <v>2743.4899650000002</v>
      </c>
    </row>
    <row r="687" spans="1:14">
      <c r="A687" t="s">
        <v>63</v>
      </c>
      <c r="B687" s="47" t="s">
        <v>76</v>
      </c>
      <c r="C687" s="47" t="s">
        <v>151</v>
      </c>
      <c r="D687" s="47" t="s">
        <v>242</v>
      </c>
      <c r="E687">
        <v>51000</v>
      </c>
      <c r="F687">
        <v>1000</v>
      </c>
      <c r="G687">
        <v>2500</v>
      </c>
      <c r="H687">
        <v>51</v>
      </c>
      <c r="I687">
        <v>1</v>
      </c>
      <c r="J687">
        <v>2.5</v>
      </c>
      <c r="L687">
        <v>1335.0863143855404</v>
      </c>
      <c r="M687" s="48">
        <v>3914.7551939999998</v>
      </c>
      <c r="N687" s="48">
        <v>944.82546109999998</v>
      </c>
    </row>
    <row r="688" spans="1:14">
      <c r="A688" t="s">
        <v>63</v>
      </c>
      <c r="B688" s="47" t="s">
        <v>76</v>
      </c>
      <c r="C688" s="47" t="s">
        <v>151</v>
      </c>
      <c r="D688" s="47" t="s">
        <v>243</v>
      </c>
      <c r="E688">
        <v>52000</v>
      </c>
      <c r="F688">
        <v>2000</v>
      </c>
      <c r="G688">
        <v>1500</v>
      </c>
      <c r="H688">
        <v>52</v>
      </c>
      <c r="I688">
        <v>2</v>
      </c>
      <c r="J688">
        <v>1.5</v>
      </c>
      <c r="L688">
        <v>1209.4918568687817</v>
      </c>
      <c r="M688" s="48">
        <v>2904.4108249999999</v>
      </c>
      <c r="N688" s="48">
        <v>841.9881719</v>
      </c>
    </row>
    <row r="689" spans="1:14">
      <c r="A689" t="s">
        <v>63</v>
      </c>
      <c r="B689" s="47" t="s">
        <v>76</v>
      </c>
      <c r="C689" s="47" t="s">
        <v>151</v>
      </c>
      <c r="D689" s="47" t="s">
        <v>244</v>
      </c>
      <c r="E689">
        <v>52000</v>
      </c>
      <c r="F689">
        <v>2000</v>
      </c>
      <c r="G689">
        <v>1500</v>
      </c>
      <c r="H689">
        <v>52</v>
      </c>
      <c r="I689">
        <v>2</v>
      </c>
      <c r="J689">
        <v>1.5</v>
      </c>
      <c r="L689">
        <v>1121.3621239441441</v>
      </c>
      <c r="M689" s="48">
        <v>2300.6890159999998</v>
      </c>
      <c r="N689" s="48">
        <v>765.86519899999996</v>
      </c>
    </row>
    <row r="690" spans="1:14">
      <c r="A690" t="s">
        <v>63</v>
      </c>
      <c r="B690" s="47" t="s">
        <v>76</v>
      </c>
      <c r="C690" s="47" t="s">
        <v>151</v>
      </c>
      <c r="D690" s="47" t="s">
        <v>245</v>
      </c>
      <c r="E690">
        <v>52000</v>
      </c>
      <c r="F690">
        <v>2000</v>
      </c>
      <c r="G690">
        <v>1500</v>
      </c>
      <c r="H690">
        <v>52</v>
      </c>
      <c r="I690">
        <v>2</v>
      </c>
      <c r="J690">
        <v>1.5</v>
      </c>
      <c r="L690">
        <v>1407.8867608221699</v>
      </c>
      <c r="M690" s="48">
        <v>4721.311009</v>
      </c>
      <c r="N690" s="48">
        <v>1011.248877</v>
      </c>
    </row>
    <row r="691" spans="1:14">
      <c r="A691" t="s">
        <v>63</v>
      </c>
      <c r="B691" s="47" t="s">
        <v>76</v>
      </c>
      <c r="C691" s="47" t="s">
        <v>151</v>
      </c>
      <c r="D691" s="47" t="s">
        <v>246</v>
      </c>
      <c r="E691">
        <v>52000</v>
      </c>
      <c r="F691">
        <v>2000</v>
      </c>
      <c r="G691">
        <v>1500</v>
      </c>
      <c r="H691">
        <v>52</v>
      </c>
      <c r="I691">
        <v>2</v>
      </c>
      <c r="J691">
        <v>1.5</v>
      </c>
      <c r="L691">
        <v>1530.9281527545095</v>
      </c>
      <c r="M691" s="48">
        <v>6493.4246110000004</v>
      </c>
      <c r="N691" s="48">
        <v>1127.0355520000001</v>
      </c>
    </row>
    <row r="692" spans="1:14">
      <c r="A692" t="s">
        <v>63</v>
      </c>
      <c r="B692" s="47" t="s">
        <v>76</v>
      </c>
      <c r="C692" s="47" t="s">
        <v>151</v>
      </c>
      <c r="D692" s="47" t="s">
        <v>247</v>
      </c>
      <c r="E692">
        <v>53000</v>
      </c>
      <c r="F692">
        <v>3000</v>
      </c>
      <c r="G692">
        <v>500</v>
      </c>
      <c r="H692">
        <v>53</v>
      </c>
      <c r="I692">
        <v>3</v>
      </c>
      <c r="J692">
        <v>0.5</v>
      </c>
      <c r="L692">
        <v>1529.4212329400054</v>
      </c>
      <c r="M692" s="48">
        <v>6568.7252619999999</v>
      </c>
      <c r="N692" s="48">
        <v>1133.3188500000001</v>
      </c>
    </row>
    <row r="693" spans="1:14">
      <c r="A693" t="s">
        <v>63</v>
      </c>
      <c r="B693" s="47" t="s">
        <v>76</v>
      </c>
      <c r="C693" s="47" t="s">
        <v>151</v>
      </c>
      <c r="D693" s="47" t="s">
        <v>248</v>
      </c>
      <c r="E693">
        <v>53000</v>
      </c>
      <c r="F693">
        <v>3000</v>
      </c>
      <c r="G693">
        <v>500</v>
      </c>
      <c r="H693">
        <v>53</v>
      </c>
      <c r="I693">
        <v>3</v>
      </c>
      <c r="J693">
        <v>0.5</v>
      </c>
      <c r="L693">
        <v>1332.8416213693679</v>
      </c>
      <c r="M693" s="48">
        <v>4069.4122969999999</v>
      </c>
      <c r="N693" s="48">
        <v>944.36184949999995</v>
      </c>
    </row>
    <row r="694" spans="1:14">
      <c r="A694" t="s">
        <v>63</v>
      </c>
      <c r="B694" s="47" t="s">
        <v>76</v>
      </c>
      <c r="C694" s="47" t="s">
        <v>151</v>
      </c>
      <c r="D694" s="47" t="s">
        <v>249</v>
      </c>
      <c r="E694">
        <v>53000</v>
      </c>
      <c r="F694">
        <v>3000</v>
      </c>
      <c r="G694">
        <v>500</v>
      </c>
      <c r="H694">
        <v>53</v>
      </c>
      <c r="I694">
        <v>3</v>
      </c>
      <c r="J694">
        <v>0.5</v>
      </c>
      <c r="L694">
        <v>1375.8173700968591</v>
      </c>
      <c r="M694" s="48">
        <v>4313.7225340000005</v>
      </c>
      <c r="N694" s="48">
        <v>984.20634519999999</v>
      </c>
    </row>
    <row r="695" spans="1:14">
      <c r="A695" t="s">
        <v>63</v>
      </c>
      <c r="B695" s="47" t="s">
        <v>76</v>
      </c>
      <c r="C695" s="47" t="s">
        <v>151</v>
      </c>
      <c r="D695" s="47" t="s">
        <v>250</v>
      </c>
      <c r="E695">
        <v>54000</v>
      </c>
      <c r="G695">
        <v>2000</v>
      </c>
      <c r="H695">
        <v>54</v>
      </c>
      <c r="J695">
        <v>2</v>
      </c>
      <c r="L695">
        <v>2359.456375849124</v>
      </c>
      <c r="M695" s="48">
        <v>29744.297330000001</v>
      </c>
      <c r="N695" s="48">
        <v>29332.66979</v>
      </c>
    </row>
    <row r="696" spans="1:14">
      <c r="A696" t="s">
        <v>63</v>
      </c>
      <c r="B696" s="47" t="s">
        <v>76</v>
      </c>
      <c r="C696" s="47" t="s">
        <v>151</v>
      </c>
      <c r="D696" s="47" t="s">
        <v>251</v>
      </c>
      <c r="E696">
        <v>54000</v>
      </c>
      <c r="G696">
        <v>2000</v>
      </c>
      <c r="H696">
        <v>54</v>
      </c>
      <c r="J696">
        <v>2</v>
      </c>
      <c r="L696">
        <v>1491.0388071063426</v>
      </c>
      <c r="M696" s="48">
        <v>5337.3865409999999</v>
      </c>
      <c r="N696" s="48">
        <v>1079.77811</v>
      </c>
    </row>
    <row r="697" spans="1:14">
      <c r="A697" t="s">
        <v>63</v>
      </c>
      <c r="B697" s="47" t="s">
        <v>76</v>
      </c>
      <c r="C697" s="47" t="s">
        <v>151</v>
      </c>
      <c r="D697" s="47" t="s">
        <v>252</v>
      </c>
      <c r="E697">
        <v>54000</v>
      </c>
      <c r="G697">
        <v>2000</v>
      </c>
      <c r="H697">
        <v>54</v>
      </c>
      <c r="J697">
        <v>2</v>
      </c>
      <c r="L697">
        <v>1348.172063321744</v>
      </c>
      <c r="M697" s="48">
        <v>3827.8275060000001</v>
      </c>
      <c r="N697" s="48">
        <v>947.27273820000005</v>
      </c>
    </row>
    <row r="698" spans="1:14">
      <c r="A698" t="s">
        <v>63</v>
      </c>
      <c r="B698" s="47" t="s">
        <v>76</v>
      </c>
      <c r="C698" s="47" t="s">
        <v>151</v>
      </c>
      <c r="D698" s="47" t="s">
        <v>253</v>
      </c>
      <c r="E698">
        <v>54000</v>
      </c>
      <c r="G698">
        <v>2000</v>
      </c>
      <c r="H698">
        <v>54</v>
      </c>
      <c r="J698">
        <v>2</v>
      </c>
      <c r="L698">
        <v>2330.491033677029</v>
      </c>
      <c r="M698" s="48">
        <v>26307.250199999999</v>
      </c>
      <c r="N698" s="48">
        <v>26057.681339999999</v>
      </c>
    </row>
    <row r="699" spans="1:14">
      <c r="A699" t="s">
        <v>63</v>
      </c>
      <c r="B699" s="47" t="s">
        <v>76</v>
      </c>
      <c r="C699" s="47" t="s">
        <v>151</v>
      </c>
      <c r="D699" s="47" t="s">
        <v>254</v>
      </c>
      <c r="E699">
        <v>54000</v>
      </c>
      <c r="G699">
        <v>2000</v>
      </c>
      <c r="H699">
        <v>54</v>
      </c>
      <c r="J699">
        <v>2</v>
      </c>
      <c r="L699">
        <v>2271.2043709313575</v>
      </c>
      <c r="M699" s="48">
        <v>24746.491699999999</v>
      </c>
      <c r="N699" s="48">
        <v>25486.599839999999</v>
      </c>
    </row>
    <row r="700" spans="1:14">
      <c r="A700" t="s">
        <v>63</v>
      </c>
      <c r="B700" s="47" t="s">
        <v>76</v>
      </c>
      <c r="C700" s="47" t="s">
        <v>151</v>
      </c>
      <c r="D700" s="47" t="s">
        <v>255</v>
      </c>
      <c r="E700">
        <v>55000</v>
      </c>
      <c r="F700">
        <v>1000</v>
      </c>
      <c r="G700">
        <v>1000</v>
      </c>
      <c r="H700">
        <v>55</v>
      </c>
      <c r="I700">
        <v>1</v>
      </c>
      <c r="J700">
        <v>1</v>
      </c>
      <c r="L700">
        <v>2211.20583974686</v>
      </c>
      <c r="M700" s="48">
        <v>22630.47032</v>
      </c>
      <c r="N700" s="48">
        <v>21429.733179999999</v>
      </c>
    </row>
    <row r="701" spans="1:14">
      <c r="A701" t="s">
        <v>63</v>
      </c>
      <c r="B701" s="47" t="s">
        <v>76</v>
      </c>
      <c r="C701" s="47" t="s">
        <v>151</v>
      </c>
      <c r="D701" s="47" t="s">
        <v>256</v>
      </c>
      <c r="E701">
        <v>55000</v>
      </c>
      <c r="F701">
        <v>1000</v>
      </c>
      <c r="G701">
        <v>1000</v>
      </c>
      <c r="H701">
        <v>55</v>
      </c>
      <c r="I701">
        <v>1</v>
      </c>
      <c r="J701">
        <v>1</v>
      </c>
      <c r="L701">
        <v>2252.3034807647809</v>
      </c>
      <c r="M701" s="48">
        <v>24619.506450000001</v>
      </c>
      <c r="N701" s="48">
        <v>23402.88294</v>
      </c>
    </row>
    <row r="702" spans="1:14">
      <c r="A702" t="s">
        <v>63</v>
      </c>
      <c r="B702" s="47" t="s">
        <v>76</v>
      </c>
      <c r="C702" s="47" t="s">
        <v>151</v>
      </c>
      <c r="D702" s="47" t="s">
        <v>257</v>
      </c>
      <c r="E702">
        <v>55000</v>
      </c>
      <c r="F702">
        <v>1000</v>
      </c>
      <c r="G702">
        <v>1000</v>
      </c>
      <c r="H702">
        <v>55</v>
      </c>
      <c r="I702">
        <v>1</v>
      </c>
      <c r="J702">
        <v>1</v>
      </c>
      <c r="L702">
        <v>1373.7997529537199</v>
      </c>
      <c r="M702" s="48">
        <v>3952.7135210000001</v>
      </c>
      <c r="N702" s="48">
        <v>969.92533630000003</v>
      </c>
    </row>
    <row r="703" spans="1:14">
      <c r="A703" t="s">
        <v>63</v>
      </c>
      <c r="B703" s="47" t="s">
        <v>76</v>
      </c>
      <c r="C703" s="47" t="s">
        <v>151</v>
      </c>
      <c r="D703" s="47" t="s">
        <v>258</v>
      </c>
      <c r="E703">
        <v>55000</v>
      </c>
      <c r="F703">
        <v>1000</v>
      </c>
      <c r="G703">
        <v>1000</v>
      </c>
      <c r="H703">
        <v>55</v>
      </c>
      <c r="I703">
        <v>1</v>
      </c>
      <c r="J703">
        <v>1</v>
      </c>
      <c r="L703">
        <v>1771.4070020099648</v>
      </c>
      <c r="M703" s="48">
        <v>10303.00239</v>
      </c>
      <c r="N703" s="48">
        <v>1482.129725</v>
      </c>
    </row>
    <row r="704" spans="1:14">
      <c r="A704" t="s">
        <v>63</v>
      </c>
      <c r="B704" s="47" t="s">
        <v>76</v>
      </c>
      <c r="C704" s="47" t="s">
        <v>151</v>
      </c>
      <c r="D704" s="47" t="s">
        <v>259</v>
      </c>
      <c r="E704">
        <v>56000</v>
      </c>
      <c r="F704">
        <v>2000</v>
      </c>
      <c r="H704">
        <v>56</v>
      </c>
      <c r="I704">
        <v>2</v>
      </c>
      <c r="L704">
        <v>2236.2672236402623</v>
      </c>
      <c r="M704" s="48">
        <v>23367.47653</v>
      </c>
      <c r="N704" s="48">
        <v>20810.156859999999</v>
      </c>
    </row>
    <row r="705" spans="1:14">
      <c r="A705" t="s">
        <v>63</v>
      </c>
      <c r="B705" s="47" t="s">
        <v>76</v>
      </c>
      <c r="C705" s="47" t="s">
        <v>151</v>
      </c>
      <c r="D705" s="47" t="s">
        <v>260</v>
      </c>
      <c r="E705">
        <v>56000</v>
      </c>
      <c r="F705">
        <v>2000</v>
      </c>
      <c r="H705">
        <v>56</v>
      </c>
      <c r="I705">
        <v>2</v>
      </c>
      <c r="L705">
        <v>2261.0246637624673</v>
      </c>
      <c r="M705" s="48">
        <v>25094.771140000001</v>
      </c>
      <c r="N705" s="48">
        <v>24959.296409999999</v>
      </c>
    </row>
    <row r="706" spans="1:14">
      <c r="A706" t="s">
        <v>63</v>
      </c>
      <c r="B706" s="47" t="s">
        <v>76</v>
      </c>
      <c r="C706" s="47" t="s">
        <v>151</v>
      </c>
      <c r="D706" s="47" t="s">
        <v>261</v>
      </c>
      <c r="E706">
        <v>78000</v>
      </c>
      <c r="F706">
        <v>5900</v>
      </c>
      <c r="G706">
        <v>5600</v>
      </c>
      <c r="H706">
        <v>78</v>
      </c>
      <c r="I706">
        <v>5.9</v>
      </c>
      <c r="J706">
        <v>5.6</v>
      </c>
      <c r="L706">
        <v>1445.8359737230794</v>
      </c>
      <c r="M706" s="48">
        <v>2749.5529200000001</v>
      </c>
      <c r="N706" s="48">
        <v>979.79440999999997</v>
      </c>
    </row>
    <row r="707" spans="1:14">
      <c r="A707" t="s">
        <v>63</v>
      </c>
      <c r="B707" s="47" t="s">
        <v>76</v>
      </c>
      <c r="C707" s="47" t="s">
        <v>151</v>
      </c>
      <c r="D707" s="47" t="s">
        <v>262</v>
      </c>
      <c r="E707">
        <v>81000</v>
      </c>
      <c r="F707">
        <v>9000</v>
      </c>
      <c r="G707">
        <v>8800</v>
      </c>
      <c r="H707">
        <v>81</v>
      </c>
      <c r="I707">
        <v>9</v>
      </c>
      <c r="J707">
        <v>8.8000000000000007</v>
      </c>
      <c r="L707">
        <v>802.07555579415566</v>
      </c>
      <c r="M707" s="48">
        <v>831.77391260000002</v>
      </c>
      <c r="N707" s="48">
        <v>525.51705030000005</v>
      </c>
    </row>
    <row r="708" spans="1:14">
      <c r="A708" t="s">
        <v>63</v>
      </c>
      <c r="B708" s="47" t="s">
        <v>76</v>
      </c>
      <c r="C708" s="47" t="s">
        <v>151</v>
      </c>
      <c r="D708" s="47" t="s">
        <v>263</v>
      </c>
      <c r="E708">
        <v>85000</v>
      </c>
      <c r="F708">
        <v>1400</v>
      </c>
      <c r="G708">
        <v>1300</v>
      </c>
      <c r="H708">
        <v>85</v>
      </c>
      <c r="I708">
        <v>1.4</v>
      </c>
      <c r="J708">
        <v>1.3</v>
      </c>
      <c r="L708">
        <v>874.81433880188501</v>
      </c>
      <c r="M708" s="48">
        <v>898.92892900000004</v>
      </c>
      <c r="N708" s="48">
        <v>570.45230079999999</v>
      </c>
    </row>
    <row r="709" spans="1:14">
      <c r="A709" t="s">
        <v>63</v>
      </c>
      <c r="B709" s="47" t="s">
        <v>76</v>
      </c>
      <c r="C709" s="47" t="s">
        <v>151</v>
      </c>
      <c r="D709" s="47" t="s">
        <v>264</v>
      </c>
      <c r="E709">
        <v>86000</v>
      </c>
      <c r="F709">
        <v>2000</v>
      </c>
      <c r="G709">
        <v>1000</v>
      </c>
      <c r="H709">
        <v>86</v>
      </c>
      <c r="I709">
        <v>2</v>
      </c>
      <c r="J709">
        <v>1</v>
      </c>
      <c r="L709">
        <v>779.74657993257836</v>
      </c>
      <c r="M709" s="48">
        <v>704.7244915</v>
      </c>
      <c r="N709" s="48">
        <v>504.37084060000001</v>
      </c>
    </row>
    <row r="710" spans="1:14">
      <c r="A710" t="s">
        <v>63</v>
      </c>
      <c r="B710" s="47" t="s">
        <v>76</v>
      </c>
      <c r="C710" s="47" t="s">
        <v>151</v>
      </c>
      <c r="D710" s="47" t="s">
        <v>265</v>
      </c>
      <c r="E710">
        <v>88000</v>
      </c>
      <c r="F710">
        <v>1000</v>
      </c>
      <c r="G710">
        <v>1000</v>
      </c>
      <c r="H710">
        <v>88</v>
      </c>
      <c r="I710">
        <v>1</v>
      </c>
      <c r="J710">
        <v>1</v>
      </c>
      <c r="L710">
        <v>1022.1686509779125</v>
      </c>
      <c r="M710" s="48">
        <v>1078.3706890000001</v>
      </c>
      <c r="N710" s="48">
        <v>668.74567330000002</v>
      </c>
    </row>
    <row r="711" spans="1:14">
      <c r="A711" t="s">
        <v>63</v>
      </c>
      <c r="B711" s="47" t="s">
        <v>76</v>
      </c>
      <c r="C711" s="47" t="s">
        <v>151</v>
      </c>
      <c r="D711" s="47" t="s">
        <v>266</v>
      </c>
      <c r="E711">
        <v>89500</v>
      </c>
      <c r="F711">
        <v>1000</v>
      </c>
      <c r="G711">
        <v>1000</v>
      </c>
      <c r="H711">
        <v>89.5</v>
      </c>
      <c r="I711">
        <v>1</v>
      </c>
      <c r="J711">
        <v>1</v>
      </c>
      <c r="L711">
        <v>1216.0542102667539</v>
      </c>
      <c r="M711" s="48">
        <v>1483.1615750000001</v>
      </c>
      <c r="N711" s="48">
        <v>805.89176199999997</v>
      </c>
    </row>
    <row r="712" spans="1:14">
      <c r="A712" t="s">
        <v>63</v>
      </c>
      <c r="B712" s="47" t="s">
        <v>76</v>
      </c>
      <c r="C712" s="47" t="s">
        <v>151</v>
      </c>
      <c r="D712" s="47" t="s">
        <v>267</v>
      </c>
      <c r="E712">
        <v>91000</v>
      </c>
      <c r="F712">
        <v>1000</v>
      </c>
      <c r="G712">
        <v>1000</v>
      </c>
      <c r="H712">
        <v>91</v>
      </c>
      <c r="I712">
        <v>1</v>
      </c>
      <c r="J712">
        <v>1</v>
      </c>
      <c r="L712">
        <v>914.68092510494262</v>
      </c>
      <c r="M712" s="48">
        <v>872.04535999999996</v>
      </c>
      <c r="N712" s="48">
        <v>592.14243350000004</v>
      </c>
    </row>
    <row r="713" spans="1:14">
      <c r="A713" t="s">
        <v>63</v>
      </c>
      <c r="B713" s="47" t="s">
        <v>76</v>
      </c>
      <c r="C713" s="47" t="s">
        <v>151</v>
      </c>
      <c r="D713" s="47" t="s">
        <v>268</v>
      </c>
      <c r="E713">
        <v>94000</v>
      </c>
      <c r="F713">
        <v>2000</v>
      </c>
      <c r="G713">
        <v>2000</v>
      </c>
      <c r="H713">
        <v>94</v>
      </c>
      <c r="I713">
        <v>2</v>
      </c>
      <c r="J713">
        <v>2</v>
      </c>
      <c r="L713">
        <v>656.3031901930558</v>
      </c>
      <c r="M713" s="48">
        <v>601.65067780000004</v>
      </c>
      <c r="N713" s="48">
        <v>426.58447289999998</v>
      </c>
    </row>
    <row r="714" spans="1:14">
      <c r="A714" t="s">
        <v>63</v>
      </c>
      <c r="B714" s="47" t="s">
        <v>76</v>
      </c>
      <c r="C714" s="47" t="s">
        <v>151</v>
      </c>
      <c r="D714" s="47" t="s">
        <v>269</v>
      </c>
      <c r="E714">
        <v>94000</v>
      </c>
      <c r="F714">
        <v>2000</v>
      </c>
      <c r="G714">
        <v>2000</v>
      </c>
      <c r="H714">
        <v>94</v>
      </c>
      <c r="I714">
        <v>2</v>
      </c>
      <c r="J714">
        <v>2</v>
      </c>
      <c r="L714">
        <v>974.7174181699919</v>
      </c>
      <c r="M714" s="48">
        <v>1169.1648110000001</v>
      </c>
      <c r="N714" s="48">
        <v>643.0900891</v>
      </c>
    </row>
    <row r="715" spans="1:14">
      <c r="A715" t="s">
        <v>63</v>
      </c>
      <c r="B715" s="47" t="s">
        <v>76</v>
      </c>
      <c r="C715" s="47" t="s">
        <v>151</v>
      </c>
      <c r="D715" s="47" t="s">
        <v>270</v>
      </c>
      <c r="E715">
        <v>94000</v>
      </c>
      <c r="F715">
        <v>2000</v>
      </c>
      <c r="G715">
        <v>2000</v>
      </c>
      <c r="H715">
        <v>94</v>
      </c>
      <c r="I715">
        <v>2</v>
      </c>
      <c r="J715">
        <v>2</v>
      </c>
      <c r="L715">
        <v>1283.3515082524295</v>
      </c>
      <c r="M715" s="48">
        <v>1896.096268</v>
      </c>
      <c r="N715" s="48">
        <v>859.17248959999995</v>
      </c>
    </row>
    <row r="716" spans="1:14">
      <c r="A716" t="s">
        <v>63</v>
      </c>
      <c r="B716" s="47" t="s">
        <v>76</v>
      </c>
      <c r="C716" s="47" t="s">
        <v>151</v>
      </c>
      <c r="D716" s="47" t="s">
        <v>271</v>
      </c>
      <c r="E716">
        <v>94000</v>
      </c>
      <c r="F716">
        <v>2000</v>
      </c>
      <c r="G716">
        <v>2000</v>
      </c>
      <c r="H716">
        <v>94</v>
      </c>
      <c r="I716">
        <v>2</v>
      </c>
      <c r="J716">
        <v>2</v>
      </c>
      <c r="L716">
        <v>1576.6464090200536</v>
      </c>
      <c r="M716" s="48">
        <v>3255.2093970000001</v>
      </c>
      <c r="N716" s="48">
        <v>1083.2998520000001</v>
      </c>
    </row>
    <row r="717" spans="1:14">
      <c r="A717" t="s">
        <v>63</v>
      </c>
      <c r="B717" s="47" t="s">
        <v>76</v>
      </c>
      <c r="C717" s="47" t="s">
        <v>151</v>
      </c>
      <c r="D717" s="47" t="s">
        <v>272</v>
      </c>
      <c r="E717">
        <v>94000</v>
      </c>
      <c r="F717">
        <v>100</v>
      </c>
      <c r="G717">
        <v>3000</v>
      </c>
      <c r="H717">
        <v>94</v>
      </c>
      <c r="I717">
        <v>0.1</v>
      </c>
      <c r="J717">
        <v>3</v>
      </c>
      <c r="L717">
        <v>1249.6220592078557</v>
      </c>
      <c r="M717" s="48">
        <v>1701.3248309999999</v>
      </c>
      <c r="N717" s="48">
        <v>831.78855220000003</v>
      </c>
    </row>
    <row r="718" spans="1:14">
      <c r="A718" t="s">
        <v>63</v>
      </c>
      <c r="B718" s="47" t="s">
        <v>76</v>
      </c>
      <c r="C718" s="47" t="s">
        <v>151</v>
      </c>
      <c r="D718" s="47" t="s">
        <v>273</v>
      </c>
      <c r="E718">
        <v>94000</v>
      </c>
      <c r="F718">
        <v>100</v>
      </c>
      <c r="G718">
        <v>3000</v>
      </c>
      <c r="H718">
        <v>94</v>
      </c>
      <c r="I718">
        <v>0.1</v>
      </c>
      <c r="J718">
        <v>3</v>
      </c>
      <c r="L718">
        <v>1482.0381658855849</v>
      </c>
      <c r="M718" s="48">
        <v>2524.4184380000002</v>
      </c>
      <c r="N718" s="48">
        <v>998.25777240000002</v>
      </c>
    </row>
    <row r="719" spans="1:14">
      <c r="A719" t="s">
        <v>63</v>
      </c>
      <c r="B719" s="47" t="s">
        <v>76</v>
      </c>
      <c r="C719" s="47" t="s">
        <v>151</v>
      </c>
      <c r="D719" s="47" t="s">
        <v>274</v>
      </c>
      <c r="E719">
        <v>94000</v>
      </c>
      <c r="F719">
        <v>100</v>
      </c>
      <c r="G719">
        <v>3000</v>
      </c>
      <c r="H719">
        <v>94</v>
      </c>
      <c r="I719">
        <v>0.1</v>
      </c>
      <c r="J719">
        <v>3</v>
      </c>
      <c r="L719">
        <v>1198.117557923995</v>
      </c>
      <c r="M719" s="48">
        <v>1542.4071200000001</v>
      </c>
      <c r="N719" s="48">
        <v>794.83711970000002</v>
      </c>
    </row>
    <row r="720" spans="1:14">
      <c r="A720" t="s">
        <v>63</v>
      </c>
      <c r="B720" s="47" t="s">
        <v>76</v>
      </c>
      <c r="C720" s="47" t="s">
        <v>151</v>
      </c>
      <c r="D720" s="47" t="s">
        <v>275</v>
      </c>
      <c r="E720">
        <v>94000</v>
      </c>
      <c r="F720">
        <v>100</v>
      </c>
      <c r="G720">
        <v>3000</v>
      </c>
      <c r="H720">
        <v>94</v>
      </c>
      <c r="I720">
        <v>0.1</v>
      </c>
      <c r="J720">
        <v>3</v>
      </c>
      <c r="L720">
        <v>1507.3538941237275</v>
      </c>
      <c r="M720" s="48">
        <v>2715.2286730000001</v>
      </c>
      <c r="N720" s="48">
        <v>1023.1297530000001</v>
      </c>
    </row>
    <row r="721" spans="1:14">
      <c r="A721" t="s">
        <v>63</v>
      </c>
      <c r="B721" s="47" t="s">
        <v>76</v>
      </c>
      <c r="C721" s="47" t="s">
        <v>151</v>
      </c>
      <c r="D721" s="47" t="s">
        <v>276</v>
      </c>
      <c r="E721">
        <v>94000</v>
      </c>
      <c r="F721">
        <v>100</v>
      </c>
      <c r="G721">
        <v>3000</v>
      </c>
      <c r="H721">
        <v>94</v>
      </c>
      <c r="I721">
        <v>0.1</v>
      </c>
      <c r="J721">
        <v>3</v>
      </c>
      <c r="L721">
        <v>1607.6481395565897</v>
      </c>
      <c r="M721" s="48">
        <v>3226.5406170000001</v>
      </c>
      <c r="N721" s="48">
        <v>1106.2575549999999</v>
      </c>
    </row>
    <row r="722" spans="1:14">
      <c r="A722" t="s">
        <v>63</v>
      </c>
      <c r="B722" s="47" t="s">
        <v>76</v>
      </c>
      <c r="C722" s="47" t="s">
        <v>151</v>
      </c>
      <c r="D722" s="47" t="s">
        <v>277</v>
      </c>
      <c r="E722">
        <v>94000</v>
      </c>
      <c r="F722">
        <v>100</v>
      </c>
      <c r="G722">
        <v>3000</v>
      </c>
      <c r="H722">
        <v>94</v>
      </c>
      <c r="I722">
        <v>0.1</v>
      </c>
      <c r="J722">
        <v>3</v>
      </c>
      <c r="L722">
        <v>1617.1137826070872</v>
      </c>
      <c r="M722" s="48">
        <v>3082.1383500000002</v>
      </c>
      <c r="N722" s="48">
        <v>1101.6107</v>
      </c>
    </row>
    <row r="723" spans="1:14">
      <c r="A723" t="s">
        <v>63</v>
      </c>
      <c r="B723" s="47" t="s">
        <v>76</v>
      </c>
      <c r="C723" s="47" t="s">
        <v>151</v>
      </c>
      <c r="D723" s="47" t="s">
        <v>278</v>
      </c>
      <c r="E723">
        <v>94000</v>
      </c>
      <c r="F723">
        <v>100</v>
      </c>
      <c r="G723">
        <v>3000</v>
      </c>
      <c r="H723">
        <v>94</v>
      </c>
      <c r="I723">
        <v>0.1</v>
      </c>
      <c r="J723">
        <v>3</v>
      </c>
      <c r="L723">
        <v>1862.7907116644328</v>
      </c>
      <c r="M723" s="48">
        <v>4691.7021599999998</v>
      </c>
      <c r="N723" s="48">
        <v>1294.2441510000001</v>
      </c>
    </row>
    <row r="724" spans="1:14">
      <c r="A724" t="s">
        <v>63</v>
      </c>
      <c r="B724" s="47" t="s">
        <v>76</v>
      </c>
      <c r="C724" s="47" t="s">
        <v>151</v>
      </c>
      <c r="D724" s="47" t="s">
        <v>279</v>
      </c>
      <c r="E724">
        <v>94000</v>
      </c>
      <c r="F724">
        <v>100</v>
      </c>
      <c r="G724">
        <v>6000</v>
      </c>
      <c r="H724">
        <v>94</v>
      </c>
      <c r="I724">
        <v>0.1</v>
      </c>
      <c r="J724">
        <v>6</v>
      </c>
      <c r="L724">
        <v>934.23725366047142</v>
      </c>
      <c r="M724" s="48">
        <v>1092.189155</v>
      </c>
      <c r="N724" s="48">
        <v>616.59357769999997</v>
      </c>
    </row>
    <row r="725" spans="1:14">
      <c r="A725" t="s">
        <v>63</v>
      </c>
      <c r="B725" s="47" t="s">
        <v>76</v>
      </c>
      <c r="C725" s="47" t="s">
        <v>151</v>
      </c>
      <c r="D725" s="47" t="s">
        <v>280</v>
      </c>
      <c r="E725">
        <v>94000</v>
      </c>
      <c r="F725">
        <v>100</v>
      </c>
      <c r="G725">
        <v>6000</v>
      </c>
      <c r="H725">
        <v>94</v>
      </c>
      <c r="I725">
        <v>0.1</v>
      </c>
      <c r="J725">
        <v>6</v>
      </c>
      <c r="L725">
        <v>800.34761280553687</v>
      </c>
      <c r="M725" s="48">
        <v>836.44745579999994</v>
      </c>
      <c r="N725" s="48">
        <v>521.04776070000003</v>
      </c>
    </row>
    <row r="726" spans="1:14">
      <c r="A726" t="s">
        <v>63</v>
      </c>
      <c r="B726" s="47" t="s">
        <v>76</v>
      </c>
      <c r="C726" s="47" t="s">
        <v>151</v>
      </c>
      <c r="D726" s="47" t="s">
        <v>281</v>
      </c>
      <c r="E726">
        <v>94000</v>
      </c>
      <c r="F726">
        <v>100</v>
      </c>
      <c r="G726">
        <v>6000</v>
      </c>
      <c r="H726">
        <v>94</v>
      </c>
      <c r="I726">
        <v>0.1</v>
      </c>
      <c r="J726">
        <v>6</v>
      </c>
      <c r="L726">
        <v>837.58476490092221</v>
      </c>
      <c r="M726" s="48">
        <v>891.0569471</v>
      </c>
      <c r="N726" s="48">
        <v>548.7682671</v>
      </c>
    </row>
    <row r="727" spans="1:14">
      <c r="A727" t="s">
        <v>63</v>
      </c>
      <c r="B727" s="47" t="s">
        <v>76</v>
      </c>
      <c r="C727" s="47" t="s">
        <v>151</v>
      </c>
      <c r="D727" s="47" t="s">
        <v>282</v>
      </c>
      <c r="E727">
        <v>94000</v>
      </c>
      <c r="F727">
        <v>2000</v>
      </c>
      <c r="G727">
        <v>2000</v>
      </c>
      <c r="H727">
        <v>94</v>
      </c>
      <c r="I727">
        <v>2</v>
      </c>
      <c r="J727">
        <v>2</v>
      </c>
      <c r="L727">
        <v>825.33242278192859</v>
      </c>
      <c r="M727" s="48">
        <v>795.41117850000001</v>
      </c>
      <c r="N727" s="48">
        <v>535.71669159999999</v>
      </c>
    </row>
    <row r="728" spans="1:14">
      <c r="A728" t="s">
        <v>63</v>
      </c>
      <c r="B728" s="47" t="s">
        <v>76</v>
      </c>
      <c r="C728" s="47" t="s">
        <v>151</v>
      </c>
      <c r="D728" s="47" t="s">
        <v>283</v>
      </c>
      <c r="E728">
        <v>94000</v>
      </c>
      <c r="F728">
        <v>2000</v>
      </c>
      <c r="G728">
        <v>2000</v>
      </c>
      <c r="H728">
        <v>94</v>
      </c>
      <c r="I728">
        <v>2</v>
      </c>
      <c r="J728">
        <v>2</v>
      </c>
      <c r="L728">
        <v>1092.2510624619897</v>
      </c>
      <c r="M728" s="48">
        <v>1345.0001199999999</v>
      </c>
      <c r="N728" s="48">
        <v>722.42682330000002</v>
      </c>
    </row>
    <row r="729" spans="1:14">
      <c r="A729" t="s">
        <v>63</v>
      </c>
      <c r="B729" s="47" t="s">
        <v>76</v>
      </c>
      <c r="C729" s="47" t="s">
        <v>151</v>
      </c>
      <c r="D729" s="47" t="s">
        <v>284</v>
      </c>
      <c r="E729">
        <v>95000</v>
      </c>
      <c r="F729">
        <v>1000</v>
      </c>
      <c r="G729">
        <v>1000</v>
      </c>
      <c r="H729">
        <v>95</v>
      </c>
      <c r="I729">
        <v>1</v>
      </c>
      <c r="J729">
        <v>1</v>
      </c>
      <c r="L729">
        <v>1083.0533190076249</v>
      </c>
      <c r="M729" s="48">
        <v>1327.7521529999999</v>
      </c>
      <c r="N729" s="48">
        <v>719.100548</v>
      </c>
    </row>
    <row r="730" spans="1:14">
      <c r="A730" t="s">
        <v>63</v>
      </c>
      <c r="B730" s="47" t="s">
        <v>76</v>
      </c>
      <c r="C730" s="47" t="s">
        <v>151</v>
      </c>
      <c r="D730" s="47" t="s">
        <v>285</v>
      </c>
      <c r="E730">
        <v>95000</v>
      </c>
      <c r="F730">
        <v>1500</v>
      </c>
      <c r="G730">
        <v>2000</v>
      </c>
      <c r="H730">
        <v>95</v>
      </c>
      <c r="I730">
        <v>1.5</v>
      </c>
      <c r="J730">
        <v>2</v>
      </c>
      <c r="L730">
        <v>1772.2761656511329</v>
      </c>
      <c r="M730" s="48">
        <v>3992.5073000000002</v>
      </c>
      <c r="N730" s="48">
        <v>1227.126608</v>
      </c>
    </row>
    <row r="731" spans="1:14">
      <c r="A731" t="s">
        <v>63</v>
      </c>
      <c r="B731" s="47" t="s">
        <v>76</v>
      </c>
      <c r="C731" s="47" t="s">
        <v>151</v>
      </c>
      <c r="D731" s="47" t="s">
        <v>286</v>
      </c>
      <c r="E731">
        <v>95000</v>
      </c>
      <c r="F731">
        <v>1500</v>
      </c>
      <c r="G731">
        <v>2000</v>
      </c>
      <c r="H731">
        <v>95</v>
      </c>
      <c r="I731">
        <v>1.5</v>
      </c>
      <c r="J731">
        <v>2</v>
      </c>
      <c r="L731">
        <v>2879.7154328962097</v>
      </c>
      <c r="M731" s="48">
        <v>23614.80356</v>
      </c>
      <c r="N731" s="48">
        <v>20048.069329999998</v>
      </c>
    </row>
    <row r="732" spans="1:14">
      <c r="A732" t="s">
        <v>63</v>
      </c>
      <c r="B732" s="47" t="s">
        <v>76</v>
      </c>
      <c r="C732" s="47" t="s">
        <v>151</v>
      </c>
      <c r="D732" s="47" t="s">
        <v>287</v>
      </c>
      <c r="E732">
        <v>95000</v>
      </c>
      <c r="F732">
        <v>1500</v>
      </c>
      <c r="G732">
        <v>2000</v>
      </c>
      <c r="H732">
        <v>95</v>
      </c>
      <c r="I732">
        <v>1.5</v>
      </c>
      <c r="J732">
        <v>2</v>
      </c>
      <c r="L732">
        <v>2497.5175342938946</v>
      </c>
      <c r="M732" s="48">
        <v>14920.56329</v>
      </c>
      <c r="N732" s="48">
        <v>5943.2773630000002</v>
      </c>
    </row>
    <row r="733" spans="1:14">
      <c r="A733" t="s">
        <v>63</v>
      </c>
      <c r="B733" s="47" t="s">
        <v>76</v>
      </c>
      <c r="C733" s="47" t="s">
        <v>151</v>
      </c>
      <c r="D733" s="47" t="s">
        <v>288</v>
      </c>
      <c r="E733">
        <v>95000</v>
      </c>
      <c r="F733">
        <v>1100</v>
      </c>
      <c r="G733">
        <v>2000</v>
      </c>
      <c r="H733">
        <v>95</v>
      </c>
      <c r="I733">
        <v>1.1000000000000001</v>
      </c>
      <c r="J733">
        <v>2</v>
      </c>
      <c r="L733">
        <v>1576.2864926902691</v>
      </c>
      <c r="M733" s="48">
        <v>2917.8046770000001</v>
      </c>
      <c r="N733" s="48">
        <v>1071.538548</v>
      </c>
    </row>
    <row r="734" spans="1:14">
      <c r="A734" t="s">
        <v>63</v>
      </c>
      <c r="B734" s="47" t="s">
        <v>76</v>
      </c>
      <c r="C734" s="47" t="s">
        <v>151</v>
      </c>
      <c r="D734" s="47" t="s">
        <v>289</v>
      </c>
      <c r="E734">
        <v>95000</v>
      </c>
      <c r="F734">
        <v>1100</v>
      </c>
      <c r="G734">
        <v>2000</v>
      </c>
      <c r="H734">
        <v>95</v>
      </c>
      <c r="I734">
        <v>1.1000000000000001</v>
      </c>
      <c r="J734">
        <v>2</v>
      </c>
      <c r="L734">
        <v>1276.3205479729447</v>
      </c>
      <c r="M734" s="48">
        <v>1721.727756</v>
      </c>
      <c r="N734" s="48">
        <v>849.2173037</v>
      </c>
    </row>
    <row r="735" spans="1:14">
      <c r="A735" t="s">
        <v>63</v>
      </c>
      <c r="B735" s="47" t="s">
        <v>76</v>
      </c>
      <c r="C735" s="47" t="s">
        <v>151</v>
      </c>
      <c r="D735" s="47" t="s">
        <v>290</v>
      </c>
      <c r="E735">
        <v>95000</v>
      </c>
      <c r="F735">
        <v>1100</v>
      </c>
      <c r="G735">
        <v>2000</v>
      </c>
      <c r="H735">
        <v>95</v>
      </c>
      <c r="I735">
        <v>1.1000000000000001</v>
      </c>
      <c r="J735">
        <v>2</v>
      </c>
      <c r="L735">
        <v>1242.5116628331893</v>
      </c>
      <c r="M735" s="48">
        <v>1699.7755770000001</v>
      </c>
      <c r="N735" s="48">
        <v>827.75002619999998</v>
      </c>
    </row>
    <row r="736" spans="1:14">
      <c r="A736" t="s">
        <v>63</v>
      </c>
      <c r="B736" s="47" t="s">
        <v>76</v>
      </c>
      <c r="C736" s="47" t="s">
        <v>151</v>
      </c>
      <c r="D736" s="47" t="s">
        <v>291</v>
      </c>
      <c r="E736">
        <v>95000</v>
      </c>
      <c r="F736">
        <v>1100</v>
      </c>
      <c r="G736">
        <v>2000</v>
      </c>
      <c r="H736">
        <v>95</v>
      </c>
      <c r="I736">
        <v>1.1000000000000001</v>
      </c>
      <c r="J736">
        <v>2</v>
      </c>
      <c r="L736">
        <v>1256.3536320661951</v>
      </c>
      <c r="M736" s="48">
        <v>1777.748102</v>
      </c>
      <c r="N736" s="48">
        <v>835.52776640000002</v>
      </c>
    </row>
    <row r="737" spans="1:14">
      <c r="A737" t="s">
        <v>63</v>
      </c>
      <c r="B737" s="47" t="s">
        <v>76</v>
      </c>
      <c r="C737" s="47" t="s">
        <v>151</v>
      </c>
      <c r="D737" s="47" t="s">
        <v>292</v>
      </c>
      <c r="E737">
        <v>95000</v>
      </c>
      <c r="F737">
        <v>1100</v>
      </c>
      <c r="G737">
        <v>2000</v>
      </c>
      <c r="H737">
        <v>95</v>
      </c>
      <c r="I737">
        <v>1.1000000000000001</v>
      </c>
      <c r="J737">
        <v>2</v>
      </c>
      <c r="L737">
        <v>1140.6246709456486</v>
      </c>
      <c r="M737" s="48">
        <v>1419.978973</v>
      </c>
      <c r="N737" s="48">
        <v>756.89858370000002</v>
      </c>
    </row>
    <row r="738" spans="1:14">
      <c r="A738" t="s">
        <v>63</v>
      </c>
      <c r="B738" s="47" t="s">
        <v>76</v>
      </c>
      <c r="C738" s="47" t="s">
        <v>151</v>
      </c>
      <c r="D738" s="47" t="s">
        <v>293</v>
      </c>
      <c r="E738">
        <v>95000</v>
      </c>
      <c r="F738">
        <v>1100</v>
      </c>
      <c r="G738">
        <v>2000</v>
      </c>
      <c r="H738">
        <v>95</v>
      </c>
      <c r="I738">
        <v>1.1000000000000001</v>
      </c>
      <c r="J738">
        <v>2</v>
      </c>
      <c r="L738">
        <v>1488.7390716143323</v>
      </c>
      <c r="M738" s="48">
        <v>2391.568178</v>
      </c>
      <c r="N738" s="48">
        <v>1005.50373</v>
      </c>
    </row>
    <row r="739" spans="1:14">
      <c r="A739" t="s">
        <v>63</v>
      </c>
      <c r="B739" s="47" t="s">
        <v>76</v>
      </c>
      <c r="C739" s="47" t="s">
        <v>151</v>
      </c>
      <c r="D739" s="47" t="s">
        <v>294</v>
      </c>
      <c r="E739">
        <v>95000</v>
      </c>
      <c r="F739">
        <v>1100</v>
      </c>
      <c r="G739">
        <v>2000</v>
      </c>
      <c r="H739">
        <v>95</v>
      </c>
      <c r="I739">
        <v>1.1000000000000001</v>
      </c>
      <c r="J739">
        <v>2</v>
      </c>
      <c r="L739">
        <v>1584.0113832711004</v>
      </c>
      <c r="M739" s="48">
        <v>2876.8986439999999</v>
      </c>
      <c r="N739" s="48">
        <v>1079.858982</v>
      </c>
    </row>
    <row r="740" spans="1:14">
      <c r="A740" t="s">
        <v>63</v>
      </c>
      <c r="B740" s="47" t="s">
        <v>76</v>
      </c>
      <c r="C740" s="47" t="s">
        <v>151</v>
      </c>
      <c r="D740" s="47" t="s">
        <v>295</v>
      </c>
      <c r="E740">
        <v>95000</v>
      </c>
      <c r="F740">
        <v>1100</v>
      </c>
      <c r="G740">
        <v>2000</v>
      </c>
      <c r="H740">
        <v>95</v>
      </c>
      <c r="I740">
        <v>1.1000000000000001</v>
      </c>
      <c r="J740">
        <v>2</v>
      </c>
      <c r="L740">
        <v>1214.9142025554538</v>
      </c>
      <c r="M740" s="48">
        <v>1749.7889970000001</v>
      </c>
      <c r="N740" s="48">
        <v>812.38067599999999</v>
      </c>
    </row>
    <row r="741" spans="1:14">
      <c r="A741" t="s">
        <v>63</v>
      </c>
      <c r="B741" s="47" t="s">
        <v>76</v>
      </c>
      <c r="C741" s="47" t="s">
        <v>151</v>
      </c>
      <c r="D741" s="47" t="s">
        <v>296</v>
      </c>
      <c r="E741">
        <v>95000</v>
      </c>
      <c r="F741">
        <v>1100</v>
      </c>
      <c r="G741">
        <v>2000</v>
      </c>
      <c r="H741">
        <v>95</v>
      </c>
      <c r="I741">
        <v>1.1000000000000001</v>
      </c>
      <c r="J741">
        <v>2</v>
      </c>
      <c r="L741">
        <v>1460.8996003351249</v>
      </c>
      <c r="M741" s="48">
        <v>2720.1036939999999</v>
      </c>
      <c r="N741" s="48">
        <v>997.96189070000003</v>
      </c>
    </row>
    <row r="742" spans="1:14">
      <c r="A742" t="s">
        <v>63</v>
      </c>
      <c r="B742" s="47" t="s">
        <v>76</v>
      </c>
      <c r="C742" s="47" t="s">
        <v>151</v>
      </c>
      <c r="D742" s="47" t="s">
        <v>297</v>
      </c>
      <c r="E742">
        <v>95500</v>
      </c>
      <c r="F742">
        <v>1600</v>
      </c>
      <c r="G742">
        <v>1500</v>
      </c>
      <c r="H742">
        <v>95.5</v>
      </c>
      <c r="I742">
        <v>1.6</v>
      </c>
      <c r="J742">
        <v>1.5</v>
      </c>
      <c r="L742">
        <v>1922.8098981597393</v>
      </c>
      <c r="M742" s="48">
        <v>5447.5296340000004</v>
      </c>
      <c r="N742" s="48">
        <v>1352.725236</v>
      </c>
    </row>
    <row r="743" spans="1:14">
      <c r="A743" t="s">
        <v>63</v>
      </c>
      <c r="B743" s="47" t="s">
        <v>76</v>
      </c>
      <c r="C743" s="47" t="s">
        <v>151</v>
      </c>
      <c r="D743" s="47" t="s">
        <v>298</v>
      </c>
      <c r="E743">
        <v>95900</v>
      </c>
      <c r="F743">
        <v>2000</v>
      </c>
      <c r="G743">
        <v>1100</v>
      </c>
      <c r="H743">
        <v>95.9</v>
      </c>
      <c r="I743">
        <v>2</v>
      </c>
      <c r="J743">
        <v>1.1000000000000001</v>
      </c>
      <c r="L743">
        <v>1676.2261693230935</v>
      </c>
      <c r="M743" s="48">
        <v>3580.394628</v>
      </c>
      <c r="N743" s="48">
        <v>1153.7906499999999</v>
      </c>
    </row>
    <row r="744" spans="1:14">
      <c r="A744" t="s">
        <v>63</v>
      </c>
      <c r="B744" s="47" t="s">
        <v>76</v>
      </c>
      <c r="C744" s="47" t="s">
        <v>151</v>
      </c>
      <c r="D744" s="47" t="s">
        <v>299</v>
      </c>
      <c r="E744">
        <v>96000</v>
      </c>
      <c r="F744">
        <v>1000</v>
      </c>
      <c r="G744">
        <v>1000</v>
      </c>
      <c r="H744">
        <v>96</v>
      </c>
      <c r="I744">
        <v>1</v>
      </c>
      <c r="J744">
        <v>1</v>
      </c>
      <c r="L744">
        <v>949.40402167974662</v>
      </c>
      <c r="M744" s="48">
        <v>986.34269619999998</v>
      </c>
      <c r="N744" s="48">
        <v>620.63863360000005</v>
      </c>
    </row>
    <row r="745" spans="1:14">
      <c r="A745" t="s">
        <v>63</v>
      </c>
      <c r="B745" s="47" t="s">
        <v>76</v>
      </c>
      <c r="C745" s="47" t="s">
        <v>151</v>
      </c>
      <c r="D745" s="47" t="s">
        <v>300</v>
      </c>
      <c r="E745">
        <v>96000</v>
      </c>
      <c r="F745">
        <v>1000</v>
      </c>
      <c r="G745">
        <v>1000</v>
      </c>
      <c r="H745">
        <v>96</v>
      </c>
      <c r="I745">
        <v>1</v>
      </c>
      <c r="J745">
        <v>1</v>
      </c>
      <c r="L745">
        <v>894.85146228261397</v>
      </c>
      <c r="M745" s="48">
        <v>890.77374229999998</v>
      </c>
      <c r="N745" s="48">
        <v>583.62347580000005</v>
      </c>
    </row>
    <row r="746" spans="1:14">
      <c r="A746" t="s">
        <v>63</v>
      </c>
      <c r="B746" s="47" t="s">
        <v>76</v>
      </c>
      <c r="C746" s="47" t="s">
        <v>151</v>
      </c>
      <c r="D746" s="47" t="s">
        <v>301</v>
      </c>
      <c r="E746">
        <v>96000</v>
      </c>
      <c r="F746">
        <v>1000</v>
      </c>
      <c r="G746">
        <v>1000</v>
      </c>
      <c r="H746">
        <v>96</v>
      </c>
      <c r="I746">
        <v>1</v>
      </c>
      <c r="J746">
        <v>1</v>
      </c>
      <c r="L746">
        <v>1156.5819276136667</v>
      </c>
      <c r="M746" s="48">
        <v>1454.0497089999999</v>
      </c>
      <c r="N746" s="48">
        <v>764.4504991</v>
      </c>
    </row>
    <row r="747" spans="1:14">
      <c r="A747" t="s">
        <v>63</v>
      </c>
      <c r="B747" s="47" t="s">
        <v>76</v>
      </c>
      <c r="C747" s="47" t="s">
        <v>151</v>
      </c>
      <c r="D747" s="47" t="s">
        <v>302</v>
      </c>
      <c r="E747">
        <v>96000</v>
      </c>
      <c r="F747">
        <v>2500</v>
      </c>
      <c r="G747">
        <v>1000</v>
      </c>
      <c r="H747">
        <v>96</v>
      </c>
      <c r="I747">
        <v>2.5</v>
      </c>
      <c r="J747">
        <v>1</v>
      </c>
      <c r="L747">
        <v>2347.2841369549396</v>
      </c>
      <c r="M747" s="48">
        <v>10594.86311</v>
      </c>
      <c r="N747" s="48">
        <v>1760.8497520000001</v>
      </c>
    </row>
    <row r="748" spans="1:14">
      <c r="A748" t="s">
        <v>63</v>
      </c>
      <c r="B748" s="47" t="s">
        <v>76</v>
      </c>
      <c r="C748" s="47" t="s">
        <v>151</v>
      </c>
      <c r="D748" s="47" t="s">
        <v>303</v>
      </c>
      <c r="E748">
        <v>95450</v>
      </c>
      <c r="F748">
        <v>1550</v>
      </c>
      <c r="G748">
        <v>1550</v>
      </c>
      <c r="H748">
        <v>95.45</v>
      </c>
      <c r="I748">
        <v>1.55</v>
      </c>
      <c r="J748">
        <v>1.55</v>
      </c>
      <c r="L748">
        <v>1216.7518372265702</v>
      </c>
      <c r="M748" s="48">
        <v>1610.3807859999999</v>
      </c>
      <c r="N748" s="48">
        <v>806.68538190000004</v>
      </c>
    </row>
    <row r="749" spans="1:14">
      <c r="A749" t="s">
        <v>63</v>
      </c>
      <c r="B749" s="47" t="s">
        <v>76</v>
      </c>
      <c r="C749" s="47" t="s">
        <v>151</v>
      </c>
      <c r="D749" s="47" t="s">
        <v>304</v>
      </c>
      <c r="E749">
        <v>96000</v>
      </c>
      <c r="F749">
        <v>2500</v>
      </c>
      <c r="G749">
        <v>1000</v>
      </c>
      <c r="H749">
        <v>96</v>
      </c>
      <c r="I749">
        <v>2.5</v>
      </c>
      <c r="J749">
        <v>1</v>
      </c>
      <c r="L749">
        <v>2169.5849010329252</v>
      </c>
      <c r="M749" s="48">
        <v>8788.0628649999999</v>
      </c>
      <c r="N749" s="48">
        <v>1585.050767</v>
      </c>
    </row>
    <row r="750" spans="1:14">
      <c r="A750" t="s">
        <v>63</v>
      </c>
      <c r="B750" s="47" t="s">
        <v>76</v>
      </c>
      <c r="C750" s="47" t="s">
        <v>151</v>
      </c>
      <c r="D750" s="47" t="s">
        <v>305</v>
      </c>
      <c r="E750">
        <v>96000</v>
      </c>
      <c r="F750">
        <v>2500</v>
      </c>
      <c r="G750">
        <v>1000</v>
      </c>
      <c r="H750">
        <v>96</v>
      </c>
      <c r="I750">
        <v>2.5</v>
      </c>
      <c r="J750">
        <v>1</v>
      </c>
      <c r="L750">
        <v>2353.580705317605</v>
      </c>
      <c r="M750" s="48">
        <v>11980.41387</v>
      </c>
      <c r="N750" s="48">
        <v>1800.06682</v>
      </c>
    </row>
    <row r="751" spans="1:14">
      <c r="A751" t="s">
        <v>63</v>
      </c>
      <c r="B751" s="47" t="s">
        <v>76</v>
      </c>
      <c r="C751" s="47" t="s">
        <v>151</v>
      </c>
      <c r="D751" s="47" t="s">
        <v>306</v>
      </c>
      <c r="E751">
        <v>96000</v>
      </c>
      <c r="F751">
        <v>2100</v>
      </c>
      <c r="G751">
        <v>1000</v>
      </c>
      <c r="H751">
        <v>96</v>
      </c>
      <c r="I751">
        <v>2.1</v>
      </c>
      <c r="J751">
        <v>1</v>
      </c>
      <c r="L751">
        <v>1299.4966817929869</v>
      </c>
      <c r="M751" s="48">
        <v>1908.0913169999999</v>
      </c>
      <c r="N751" s="48">
        <v>869.27468160000001</v>
      </c>
    </row>
    <row r="752" spans="1:14">
      <c r="A752" t="s">
        <v>63</v>
      </c>
      <c r="B752" s="47" t="s">
        <v>76</v>
      </c>
      <c r="C752" s="47" t="s">
        <v>151</v>
      </c>
      <c r="D752" s="47" t="s">
        <v>307</v>
      </c>
      <c r="E752">
        <v>96000</v>
      </c>
      <c r="F752">
        <v>2100</v>
      </c>
      <c r="G752">
        <v>1000</v>
      </c>
      <c r="H752">
        <v>96</v>
      </c>
      <c r="I752">
        <v>2.1</v>
      </c>
      <c r="J752">
        <v>1</v>
      </c>
      <c r="L752">
        <v>1716.3217536775105</v>
      </c>
      <c r="M752" s="48">
        <v>3930.0829859999999</v>
      </c>
      <c r="N752" s="48">
        <v>1187.753107</v>
      </c>
    </row>
    <row r="753" spans="1:14">
      <c r="A753" t="s">
        <v>63</v>
      </c>
      <c r="B753" s="47" t="s">
        <v>76</v>
      </c>
      <c r="C753" s="47" t="s">
        <v>151</v>
      </c>
      <c r="D753" s="47" t="s">
        <v>308</v>
      </c>
      <c r="E753">
        <v>96000</v>
      </c>
      <c r="F753">
        <v>2100</v>
      </c>
      <c r="G753">
        <v>1000</v>
      </c>
      <c r="H753">
        <v>96</v>
      </c>
      <c r="I753">
        <v>2.1</v>
      </c>
      <c r="J753">
        <v>1</v>
      </c>
      <c r="L753">
        <v>1490.9631998463492</v>
      </c>
      <c r="M753" s="48">
        <v>2656.9474150000001</v>
      </c>
      <c r="N753" s="48">
        <v>1011.8127909999999</v>
      </c>
    </row>
    <row r="754" spans="1:14">
      <c r="A754" t="s">
        <v>63</v>
      </c>
      <c r="B754" s="47" t="s">
        <v>76</v>
      </c>
      <c r="C754" s="47" t="s">
        <v>151</v>
      </c>
      <c r="D754" s="47" t="s">
        <v>309</v>
      </c>
      <c r="E754">
        <v>96000</v>
      </c>
      <c r="F754">
        <v>2100</v>
      </c>
      <c r="G754">
        <v>1000</v>
      </c>
      <c r="H754">
        <v>96</v>
      </c>
      <c r="I754">
        <v>2.1</v>
      </c>
      <c r="J754">
        <v>1</v>
      </c>
      <c r="L754">
        <v>1904.4044530410231</v>
      </c>
      <c r="M754" s="48">
        <v>4953.8197520000003</v>
      </c>
      <c r="N754" s="48">
        <v>1332.2150119999999</v>
      </c>
    </row>
    <row r="755" spans="1:14">
      <c r="A755" t="s">
        <v>63</v>
      </c>
      <c r="B755" s="47" t="s">
        <v>76</v>
      </c>
      <c r="C755" s="47" t="s">
        <v>151</v>
      </c>
      <c r="D755" s="47" t="s">
        <v>310</v>
      </c>
      <c r="E755">
        <v>96000</v>
      </c>
      <c r="F755">
        <v>2100</v>
      </c>
      <c r="G755">
        <v>1000</v>
      </c>
      <c r="H755">
        <v>96</v>
      </c>
      <c r="I755">
        <v>2.1</v>
      </c>
      <c r="J755">
        <v>1</v>
      </c>
      <c r="L755">
        <v>1483.704916846481</v>
      </c>
      <c r="M755" s="48">
        <v>2443.813733</v>
      </c>
      <c r="N755" s="48">
        <v>1002.40083</v>
      </c>
    </row>
    <row r="756" spans="1:14">
      <c r="A756" t="s">
        <v>63</v>
      </c>
      <c r="B756" s="47" t="s">
        <v>76</v>
      </c>
      <c r="C756" s="47" t="s">
        <v>151</v>
      </c>
      <c r="D756" s="47" t="s">
        <v>311</v>
      </c>
      <c r="E756">
        <v>96000</v>
      </c>
      <c r="F756">
        <v>2100</v>
      </c>
      <c r="G756">
        <v>1000</v>
      </c>
      <c r="H756">
        <v>96</v>
      </c>
      <c r="I756">
        <v>2.1</v>
      </c>
      <c r="J756">
        <v>1</v>
      </c>
      <c r="L756">
        <v>1381.7881958188736</v>
      </c>
      <c r="M756" s="48">
        <v>2384.2375120000002</v>
      </c>
      <c r="N756" s="48">
        <v>934.46972219999998</v>
      </c>
    </row>
    <row r="757" spans="1:14">
      <c r="A757" t="s">
        <v>63</v>
      </c>
      <c r="B757" s="47" t="s">
        <v>76</v>
      </c>
      <c r="C757" s="47" t="s">
        <v>151</v>
      </c>
      <c r="D757" s="47" t="s">
        <v>312</v>
      </c>
      <c r="E757">
        <v>96000</v>
      </c>
      <c r="F757">
        <v>2100</v>
      </c>
      <c r="G757">
        <v>1000</v>
      </c>
      <c r="H757">
        <v>96</v>
      </c>
      <c r="I757">
        <v>2.1</v>
      </c>
      <c r="J757">
        <v>1</v>
      </c>
      <c r="L757">
        <v>1195.999524621948</v>
      </c>
      <c r="M757" s="48">
        <v>1665.0084919999999</v>
      </c>
      <c r="N757" s="48">
        <v>798.9161957</v>
      </c>
    </row>
    <row r="758" spans="1:14">
      <c r="A758" t="s">
        <v>63</v>
      </c>
      <c r="B758" s="47" t="s">
        <v>76</v>
      </c>
      <c r="C758" s="47" t="s">
        <v>151</v>
      </c>
      <c r="D758" s="47" t="s">
        <v>313</v>
      </c>
      <c r="E758">
        <v>96300</v>
      </c>
      <c r="F758">
        <v>2400</v>
      </c>
      <c r="G758">
        <v>700</v>
      </c>
      <c r="H758">
        <v>96.3</v>
      </c>
      <c r="I758">
        <v>2.4</v>
      </c>
      <c r="J758">
        <v>0.7</v>
      </c>
      <c r="L758">
        <v>1793.3763055056429</v>
      </c>
      <c r="M758" s="48">
        <v>4441.1577660000003</v>
      </c>
      <c r="N758" s="48">
        <v>1242.1958059999999</v>
      </c>
    </row>
    <row r="759" spans="1:14">
      <c r="A759" t="s">
        <v>63</v>
      </c>
      <c r="B759" s="47" t="s">
        <v>76</v>
      </c>
      <c r="C759" s="47" t="s">
        <v>151</v>
      </c>
      <c r="D759" s="47" t="s">
        <v>314</v>
      </c>
      <c r="E759">
        <v>96700</v>
      </c>
      <c r="F759">
        <v>2800</v>
      </c>
      <c r="G759">
        <v>300</v>
      </c>
      <c r="H759">
        <v>96.7</v>
      </c>
      <c r="I759">
        <v>2.8</v>
      </c>
      <c r="J759">
        <v>0.3</v>
      </c>
      <c r="L759">
        <v>1719.1581765113324</v>
      </c>
      <c r="M759" s="48">
        <v>3868.4151390000002</v>
      </c>
      <c r="N759" s="48">
        <v>1183.5294940000001</v>
      </c>
    </row>
    <row r="760" spans="1:14">
      <c r="A760" t="s">
        <v>63</v>
      </c>
      <c r="B760" s="47" t="s">
        <v>76</v>
      </c>
      <c r="C760" s="47" t="s">
        <v>151</v>
      </c>
      <c r="D760" s="47" t="s">
        <v>315</v>
      </c>
      <c r="E760">
        <v>97000</v>
      </c>
      <c r="F760">
        <v>1000</v>
      </c>
      <c r="G760">
        <v>1000</v>
      </c>
      <c r="H760">
        <v>97</v>
      </c>
      <c r="I760">
        <v>1</v>
      </c>
      <c r="J760">
        <v>1</v>
      </c>
      <c r="L760">
        <v>1818.8796586209585</v>
      </c>
      <c r="M760" s="48">
        <v>4120.4207450000004</v>
      </c>
      <c r="N760" s="48">
        <v>1251.7202299999999</v>
      </c>
    </row>
    <row r="761" spans="1:14">
      <c r="A761" t="s">
        <v>63</v>
      </c>
      <c r="B761" s="47" t="s">
        <v>76</v>
      </c>
      <c r="C761" s="47" t="s">
        <v>151</v>
      </c>
      <c r="D761" s="47" t="s">
        <v>316</v>
      </c>
      <c r="E761">
        <v>97000</v>
      </c>
      <c r="F761">
        <v>500</v>
      </c>
      <c r="G761">
        <v>2500</v>
      </c>
      <c r="H761">
        <v>97</v>
      </c>
      <c r="I761">
        <v>0.5</v>
      </c>
      <c r="J761">
        <v>2.5</v>
      </c>
      <c r="L761">
        <v>1266.6007130851517</v>
      </c>
      <c r="M761" s="48">
        <v>1653.9695320000001</v>
      </c>
      <c r="N761" s="48">
        <v>838.71566089999999</v>
      </c>
    </row>
    <row r="762" spans="1:14">
      <c r="A762" t="s">
        <v>63</v>
      </c>
      <c r="B762" s="47" t="s">
        <v>76</v>
      </c>
      <c r="C762" s="47" t="s">
        <v>151</v>
      </c>
      <c r="D762" s="47" t="s">
        <v>317</v>
      </c>
      <c r="E762">
        <v>97000</v>
      </c>
      <c r="F762">
        <v>3500</v>
      </c>
      <c r="H762">
        <v>97</v>
      </c>
      <c r="I762">
        <v>3.5</v>
      </c>
      <c r="L762">
        <v>1646.9882756030813</v>
      </c>
      <c r="M762" s="48">
        <v>3316.5541509999998</v>
      </c>
      <c r="N762" s="48">
        <v>1122.5525580000001</v>
      </c>
    </row>
    <row r="763" spans="1:14">
      <c r="A763" t="s">
        <v>63</v>
      </c>
      <c r="B763" s="47" t="s">
        <v>76</v>
      </c>
      <c r="C763" s="47" t="s">
        <v>151</v>
      </c>
      <c r="D763" s="47" t="s">
        <v>318</v>
      </c>
      <c r="E763">
        <v>97000</v>
      </c>
      <c r="F763">
        <v>3500</v>
      </c>
      <c r="H763">
        <v>97</v>
      </c>
      <c r="I763">
        <v>3.5</v>
      </c>
      <c r="L763">
        <v>2432.0019143202608</v>
      </c>
      <c r="M763" s="48">
        <v>13382.255709999999</v>
      </c>
      <c r="N763" s="48">
        <v>1918.580232</v>
      </c>
    </row>
    <row r="764" spans="1:14">
      <c r="A764" t="s">
        <v>63</v>
      </c>
      <c r="B764" s="47" t="s">
        <v>76</v>
      </c>
      <c r="C764" s="47" t="s">
        <v>151</v>
      </c>
      <c r="D764" s="47" t="s">
        <v>319</v>
      </c>
      <c r="E764">
        <v>97000</v>
      </c>
      <c r="F764">
        <v>3100</v>
      </c>
      <c r="H764">
        <v>97</v>
      </c>
      <c r="I764">
        <v>3.1</v>
      </c>
      <c r="L764">
        <v>1287.5077829204661</v>
      </c>
      <c r="M764" s="48">
        <v>1857.782987</v>
      </c>
      <c r="N764" s="48">
        <v>859.61776199999997</v>
      </c>
    </row>
    <row r="765" spans="1:14">
      <c r="A765" t="s">
        <v>63</v>
      </c>
      <c r="B765" s="47" t="s">
        <v>76</v>
      </c>
      <c r="C765" s="47" t="s">
        <v>151</v>
      </c>
      <c r="D765" s="47" t="s">
        <v>320</v>
      </c>
      <c r="E765">
        <v>97000</v>
      </c>
      <c r="F765">
        <v>3100</v>
      </c>
      <c r="H765">
        <v>97</v>
      </c>
      <c r="I765">
        <v>3.1</v>
      </c>
      <c r="L765">
        <v>1303.8528340760602</v>
      </c>
      <c r="M765" s="48">
        <v>1900.1891680000001</v>
      </c>
      <c r="N765" s="48">
        <v>873.19972780000001</v>
      </c>
    </row>
    <row r="766" spans="1:14">
      <c r="A766" t="s">
        <v>63</v>
      </c>
      <c r="B766" s="47" t="s">
        <v>76</v>
      </c>
      <c r="C766" s="47" t="s">
        <v>151</v>
      </c>
      <c r="D766" s="47" t="s">
        <v>321</v>
      </c>
      <c r="E766">
        <v>97000</v>
      </c>
      <c r="F766">
        <v>3100</v>
      </c>
      <c r="H766">
        <v>97</v>
      </c>
      <c r="I766">
        <v>3.1</v>
      </c>
      <c r="L766">
        <v>1670.302959835175</v>
      </c>
      <c r="M766" s="48">
        <v>3675.4228309999999</v>
      </c>
      <c r="N766" s="48">
        <v>1147.151967</v>
      </c>
    </row>
    <row r="767" spans="1:14">
      <c r="A767" t="s">
        <v>63</v>
      </c>
      <c r="B767" s="47" t="s">
        <v>76</v>
      </c>
      <c r="C767" s="47" t="s">
        <v>151</v>
      </c>
      <c r="D767" s="47" t="s">
        <v>322</v>
      </c>
      <c r="E767">
        <v>97000</v>
      </c>
      <c r="F767">
        <v>3100</v>
      </c>
      <c r="H767">
        <v>97</v>
      </c>
      <c r="I767">
        <v>3.1</v>
      </c>
      <c r="L767">
        <v>1849.6128404003866</v>
      </c>
      <c r="M767" s="48">
        <v>5013.7293980000004</v>
      </c>
      <c r="N767" s="48">
        <v>1288.38273</v>
      </c>
    </row>
    <row r="768" spans="1:14">
      <c r="A768" t="s">
        <v>63</v>
      </c>
      <c r="B768" s="47" t="s">
        <v>76</v>
      </c>
      <c r="C768" s="47" t="s">
        <v>151</v>
      </c>
      <c r="D768" s="47" t="s">
        <v>323</v>
      </c>
      <c r="E768">
        <v>97000</v>
      </c>
      <c r="F768">
        <v>3100</v>
      </c>
      <c r="H768">
        <v>97</v>
      </c>
      <c r="I768">
        <v>3.1</v>
      </c>
      <c r="L768">
        <v>1510.6478553437164</v>
      </c>
      <c r="M768" s="48">
        <v>2551.506077</v>
      </c>
      <c r="N768" s="48">
        <v>1022.102069</v>
      </c>
    </row>
    <row r="769" spans="1:14">
      <c r="A769" t="s">
        <v>63</v>
      </c>
      <c r="B769" s="47" t="s">
        <v>76</v>
      </c>
      <c r="C769" s="47" t="s">
        <v>151</v>
      </c>
      <c r="D769" s="47" t="s">
        <v>324</v>
      </c>
      <c r="E769">
        <v>97000</v>
      </c>
      <c r="F769">
        <v>3100</v>
      </c>
      <c r="H769">
        <v>97</v>
      </c>
      <c r="I769">
        <v>3.1</v>
      </c>
      <c r="L769">
        <v>1294.2428549123433</v>
      </c>
      <c r="M769" s="48">
        <v>1995.5750009999999</v>
      </c>
      <c r="N769" s="48">
        <v>874.28202999999996</v>
      </c>
    </row>
    <row r="770" spans="1:14">
      <c r="A770" t="s">
        <v>63</v>
      </c>
      <c r="B770" s="47" t="s">
        <v>76</v>
      </c>
      <c r="C770" s="47" t="s">
        <v>151</v>
      </c>
      <c r="D770" s="47" t="s">
        <v>325</v>
      </c>
      <c r="E770">
        <v>97000</v>
      </c>
      <c r="F770">
        <v>3100</v>
      </c>
      <c r="H770">
        <v>97</v>
      </c>
      <c r="I770">
        <v>3.1</v>
      </c>
      <c r="L770">
        <v>1291.3840613130606</v>
      </c>
      <c r="M770" s="48">
        <v>2034.81915</v>
      </c>
      <c r="N770" s="48">
        <v>866.69999299999995</v>
      </c>
    </row>
    <row r="771" spans="1:14">
      <c r="A771" t="s">
        <v>63</v>
      </c>
      <c r="B771" s="47" t="s">
        <v>76</v>
      </c>
      <c r="C771" s="47" t="s">
        <v>151</v>
      </c>
      <c r="D771" s="47" t="s">
        <v>326</v>
      </c>
      <c r="E771">
        <v>97000</v>
      </c>
      <c r="F771">
        <v>3100</v>
      </c>
      <c r="G771">
        <v>3000</v>
      </c>
      <c r="H771">
        <v>97</v>
      </c>
      <c r="I771">
        <v>3.1</v>
      </c>
      <c r="J771">
        <v>3</v>
      </c>
      <c r="L771">
        <v>1321.727972023572</v>
      </c>
      <c r="M771" s="48">
        <v>1949.4464620000001</v>
      </c>
      <c r="N771" s="48">
        <v>883.02801239999997</v>
      </c>
    </row>
    <row r="772" spans="1:14">
      <c r="A772" t="s">
        <v>63</v>
      </c>
      <c r="B772" s="47" t="s">
        <v>76</v>
      </c>
      <c r="C772" s="47" t="s">
        <v>151</v>
      </c>
      <c r="D772" s="47" t="s">
        <v>327</v>
      </c>
      <c r="E772">
        <v>99000</v>
      </c>
      <c r="F772">
        <v>1000</v>
      </c>
      <c r="G772">
        <v>1000</v>
      </c>
      <c r="H772">
        <v>99</v>
      </c>
      <c r="I772">
        <v>1</v>
      </c>
      <c r="J772">
        <v>1</v>
      </c>
      <c r="L772">
        <v>1020.6475226734849</v>
      </c>
      <c r="M772" s="48">
        <v>1130.9936889999999</v>
      </c>
      <c r="N772" s="48">
        <v>666.41881469999998</v>
      </c>
    </row>
    <row r="773" spans="1:14">
      <c r="A773" t="s">
        <v>63</v>
      </c>
      <c r="B773" s="47" t="s">
        <v>76</v>
      </c>
      <c r="C773" s="47" t="s">
        <v>151</v>
      </c>
      <c r="D773" s="47" t="s">
        <v>328</v>
      </c>
      <c r="E773">
        <v>102000</v>
      </c>
      <c r="F773">
        <v>1500</v>
      </c>
      <c r="G773">
        <v>3000</v>
      </c>
      <c r="H773">
        <v>102</v>
      </c>
      <c r="I773">
        <v>1.5</v>
      </c>
      <c r="J773">
        <v>3</v>
      </c>
      <c r="L773">
        <v>1724.0841298711382</v>
      </c>
      <c r="M773" s="48">
        <v>4025.7099750000002</v>
      </c>
      <c r="N773" s="48">
        <v>1187.978824</v>
      </c>
    </row>
    <row r="774" spans="1:14">
      <c r="A774" t="s">
        <v>63</v>
      </c>
      <c r="B774" s="47" t="s">
        <v>76</v>
      </c>
      <c r="C774" s="47" t="s">
        <v>151</v>
      </c>
      <c r="D774" s="47" t="s">
        <v>329</v>
      </c>
      <c r="E774">
        <v>102000</v>
      </c>
      <c r="F774">
        <v>1500</v>
      </c>
      <c r="G774">
        <v>3000</v>
      </c>
      <c r="H774">
        <v>102</v>
      </c>
      <c r="I774">
        <v>1.5</v>
      </c>
      <c r="J774">
        <v>3</v>
      </c>
      <c r="L774">
        <v>1328.7654319067103</v>
      </c>
      <c r="M774" s="48">
        <v>1952.226341</v>
      </c>
      <c r="N774" s="48">
        <v>894.57338660000005</v>
      </c>
    </row>
    <row r="775" spans="1:14">
      <c r="A775" t="s">
        <v>63</v>
      </c>
      <c r="B775" s="47" t="s">
        <v>76</v>
      </c>
      <c r="C775" s="47" t="s">
        <v>151</v>
      </c>
      <c r="D775" s="47" t="s">
        <v>330</v>
      </c>
      <c r="E775">
        <v>111000</v>
      </c>
      <c r="F775">
        <v>1000</v>
      </c>
      <c r="G775">
        <v>2000</v>
      </c>
      <c r="H775">
        <v>111</v>
      </c>
      <c r="I775">
        <v>1</v>
      </c>
      <c r="J775">
        <v>2</v>
      </c>
      <c r="L775">
        <v>1701.82001417733</v>
      </c>
      <c r="M775" s="48">
        <v>3910.7125190000002</v>
      </c>
      <c r="N775" s="48">
        <v>1180.624485</v>
      </c>
    </row>
    <row r="776" spans="1:14">
      <c r="A776" t="s">
        <v>63</v>
      </c>
      <c r="B776" s="47" t="s">
        <v>76</v>
      </c>
      <c r="C776" s="47" t="s">
        <v>151</v>
      </c>
      <c r="D776" s="47" t="s">
        <v>331</v>
      </c>
      <c r="E776">
        <v>115000</v>
      </c>
      <c r="F776">
        <v>1200</v>
      </c>
      <c r="H776">
        <v>115</v>
      </c>
      <c r="I776">
        <v>1.2</v>
      </c>
      <c r="L776">
        <v>1276.4256867937645</v>
      </c>
      <c r="M776" s="48">
        <v>1772.044592</v>
      </c>
      <c r="N776" s="48">
        <v>852.51021590000005</v>
      </c>
    </row>
    <row r="777" spans="1:14">
      <c r="A777" t="s">
        <v>63</v>
      </c>
      <c r="B777" s="47" t="s">
        <v>76</v>
      </c>
      <c r="C777" s="47" t="s">
        <v>151</v>
      </c>
      <c r="D777" s="47" t="s">
        <v>332</v>
      </c>
      <c r="E777">
        <v>115000</v>
      </c>
      <c r="F777">
        <v>2000</v>
      </c>
      <c r="H777">
        <v>115</v>
      </c>
      <c r="I777">
        <v>2</v>
      </c>
      <c r="L777">
        <v>1532.6556225861127</v>
      </c>
      <c r="M777" s="48">
        <v>4412.9958459999998</v>
      </c>
      <c r="N777" s="48">
        <v>1083.0796949999999</v>
      </c>
    </row>
    <row r="778" spans="1:14">
      <c r="A778" t="s">
        <v>63</v>
      </c>
      <c r="B778" s="47" t="s">
        <v>76</v>
      </c>
      <c r="C778" s="47" t="s">
        <v>151</v>
      </c>
      <c r="D778" s="47" t="s">
        <v>333</v>
      </c>
      <c r="E778">
        <v>116000</v>
      </c>
      <c r="F778">
        <v>3000</v>
      </c>
      <c r="G778">
        <v>1000</v>
      </c>
      <c r="H778">
        <v>116</v>
      </c>
      <c r="I778">
        <v>3</v>
      </c>
      <c r="J778">
        <v>1</v>
      </c>
      <c r="L778">
        <v>2135.2087205077769</v>
      </c>
      <c r="M778" s="48">
        <v>15567.563690000001</v>
      </c>
      <c r="N778" s="48">
        <v>10613.0075</v>
      </c>
    </row>
    <row r="779" spans="1:14">
      <c r="A779" t="s">
        <v>63</v>
      </c>
      <c r="B779" s="47" t="s">
        <v>76</v>
      </c>
      <c r="C779" s="47" t="s">
        <v>151</v>
      </c>
      <c r="D779" s="47" t="s">
        <v>334</v>
      </c>
      <c r="E779">
        <v>116000</v>
      </c>
      <c r="F779">
        <v>2000</v>
      </c>
      <c r="H779">
        <v>116</v>
      </c>
      <c r="I779">
        <v>2</v>
      </c>
      <c r="L779">
        <v>2118.7226338049045</v>
      </c>
      <c r="M779" s="48">
        <v>13158.726430000001</v>
      </c>
      <c r="N779" s="48">
        <v>8488.0404080000008</v>
      </c>
    </row>
    <row r="780" spans="1:14">
      <c r="A780" t="s">
        <v>63</v>
      </c>
      <c r="B780" s="47" t="s">
        <v>76</v>
      </c>
      <c r="C780" s="47" t="s">
        <v>151</v>
      </c>
      <c r="D780" s="47" t="s">
        <v>335</v>
      </c>
      <c r="E780">
        <v>116000</v>
      </c>
      <c r="F780">
        <v>1000</v>
      </c>
      <c r="G780">
        <v>1000</v>
      </c>
      <c r="H780">
        <v>116</v>
      </c>
      <c r="I780">
        <v>1</v>
      </c>
      <c r="J780">
        <v>1</v>
      </c>
      <c r="L780">
        <v>1937.016493663042</v>
      </c>
      <c r="M780" s="48">
        <v>10530.800719999999</v>
      </c>
      <c r="N780" s="48">
        <v>1545.8691369999999</v>
      </c>
    </row>
    <row r="781" spans="1:14">
      <c r="A781" t="s">
        <v>63</v>
      </c>
      <c r="B781" s="47" t="s">
        <v>76</v>
      </c>
      <c r="C781" s="47" t="s">
        <v>151</v>
      </c>
      <c r="D781" s="47" t="s">
        <v>336</v>
      </c>
      <c r="E781">
        <v>117000</v>
      </c>
      <c r="F781">
        <v>1000</v>
      </c>
      <c r="H781">
        <v>117</v>
      </c>
      <c r="I781">
        <v>1</v>
      </c>
      <c r="L781">
        <v>1152.5270081104436</v>
      </c>
      <c r="M781" s="48">
        <v>1432.2501629999999</v>
      </c>
      <c r="N781" s="48">
        <v>762.56620510000005</v>
      </c>
    </row>
    <row r="782" spans="1:14">
      <c r="A782" t="s">
        <v>63</v>
      </c>
      <c r="B782" s="47" t="s">
        <v>76</v>
      </c>
      <c r="C782" s="47" t="s">
        <v>151</v>
      </c>
      <c r="D782" s="47" t="s">
        <v>337</v>
      </c>
      <c r="E782">
        <v>117000</v>
      </c>
      <c r="F782">
        <v>1000</v>
      </c>
      <c r="G782">
        <v>1000</v>
      </c>
      <c r="H782">
        <v>117</v>
      </c>
      <c r="I782">
        <v>1</v>
      </c>
      <c r="J782">
        <v>1</v>
      </c>
      <c r="L782">
        <v>2012.7827847697754</v>
      </c>
      <c r="M782" s="48">
        <v>11947.536700000001</v>
      </c>
      <c r="N782" s="48">
        <v>4833.3080799999998</v>
      </c>
    </row>
    <row r="783" spans="1:14">
      <c r="A783" t="s">
        <v>63</v>
      </c>
      <c r="B783" s="47" t="s">
        <v>76</v>
      </c>
      <c r="C783" s="47" t="s">
        <v>151</v>
      </c>
      <c r="D783" s="47" t="s">
        <v>338</v>
      </c>
      <c r="E783">
        <v>117000</v>
      </c>
      <c r="F783">
        <v>1000</v>
      </c>
      <c r="G783">
        <v>1000</v>
      </c>
      <c r="H783">
        <v>117</v>
      </c>
      <c r="I783">
        <v>1</v>
      </c>
      <c r="J783">
        <v>1</v>
      </c>
      <c r="L783">
        <v>2231.2196599184945</v>
      </c>
      <c r="M783" s="48">
        <v>17304.87009</v>
      </c>
      <c r="N783" s="48">
        <v>14338.30055</v>
      </c>
    </row>
    <row r="784" spans="1:14">
      <c r="A784" t="s">
        <v>63</v>
      </c>
      <c r="B784" s="47" t="s">
        <v>76</v>
      </c>
      <c r="C784" s="47" t="s">
        <v>151</v>
      </c>
      <c r="D784" s="47" t="s">
        <v>339</v>
      </c>
      <c r="E784">
        <v>118000</v>
      </c>
      <c r="F784">
        <v>2000</v>
      </c>
      <c r="H784">
        <v>118</v>
      </c>
      <c r="I784">
        <v>2</v>
      </c>
      <c r="L784">
        <v>1922.7821012321597</v>
      </c>
      <c r="M784" s="48">
        <v>5646.6958279999999</v>
      </c>
      <c r="N784" s="48">
        <v>1354.9536499999999</v>
      </c>
    </row>
    <row r="785" spans="1:14">
      <c r="A785" t="s">
        <v>63</v>
      </c>
      <c r="B785" s="47" t="s">
        <v>76</v>
      </c>
      <c r="C785" s="47" t="s">
        <v>151</v>
      </c>
      <c r="D785" s="47" t="s">
        <v>340</v>
      </c>
      <c r="E785">
        <v>120000</v>
      </c>
      <c r="F785">
        <v>1000</v>
      </c>
      <c r="G785">
        <v>1000</v>
      </c>
      <c r="H785">
        <v>120</v>
      </c>
      <c r="I785">
        <v>1</v>
      </c>
      <c r="J785">
        <v>1</v>
      </c>
      <c r="L785">
        <v>1630.223702164772</v>
      </c>
      <c r="M785" s="48">
        <v>5552.7172309999996</v>
      </c>
      <c r="N785" s="48">
        <v>1168.9986730000001</v>
      </c>
    </row>
    <row r="786" spans="1:14">
      <c r="A786" t="s">
        <v>63</v>
      </c>
      <c r="B786" s="47" t="s">
        <v>76</v>
      </c>
      <c r="C786" s="47" t="s">
        <v>151</v>
      </c>
      <c r="D786" s="47" t="s">
        <v>341</v>
      </c>
      <c r="E786">
        <v>122000</v>
      </c>
      <c r="F786">
        <v>4000</v>
      </c>
      <c r="G786">
        <v>4000</v>
      </c>
      <c r="H786">
        <v>122</v>
      </c>
      <c r="I786">
        <v>4</v>
      </c>
      <c r="J786">
        <v>4</v>
      </c>
      <c r="L786">
        <v>1263.0859784379081</v>
      </c>
      <c r="M786" s="48">
        <v>1860.1961160000001</v>
      </c>
      <c r="N786" s="48">
        <v>844.86254629999996</v>
      </c>
    </row>
    <row r="787" spans="1:14">
      <c r="A787" t="s">
        <v>63</v>
      </c>
      <c r="B787" s="47" t="s">
        <v>76</v>
      </c>
      <c r="C787" s="47" t="s">
        <v>151</v>
      </c>
      <c r="D787" s="47" t="s">
        <v>342</v>
      </c>
      <c r="E787">
        <v>122000</v>
      </c>
      <c r="F787">
        <v>4000</v>
      </c>
      <c r="G787">
        <v>4000</v>
      </c>
      <c r="H787">
        <v>122</v>
      </c>
      <c r="I787">
        <v>4</v>
      </c>
      <c r="J787">
        <v>4</v>
      </c>
      <c r="L787">
        <v>1161.4923372744483</v>
      </c>
      <c r="M787" s="48">
        <v>1506.2067770000001</v>
      </c>
      <c r="N787" s="48">
        <v>773.13808710000001</v>
      </c>
    </row>
    <row r="788" spans="1:14">
      <c r="A788" t="s">
        <v>63</v>
      </c>
      <c r="B788" s="47" t="s">
        <v>76</v>
      </c>
      <c r="C788" s="47" t="s">
        <v>151</v>
      </c>
      <c r="D788" s="47" t="s">
        <v>343</v>
      </c>
      <c r="E788">
        <v>122000</v>
      </c>
      <c r="F788">
        <v>1000</v>
      </c>
      <c r="G788">
        <v>1000</v>
      </c>
      <c r="H788">
        <v>122</v>
      </c>
      <c r="I788">
        <v>1</v>
      </c>
      <c r="J788">
        <v>1</v>
      </c>
      <c r="L788">
        <v>1491.2135819745963</v>
      </c>
      <c r="M788" s="48">
        <v>4213.5021619999998</v>
      </c>
      <c r="N788" s="48">
        <v>1046.3940399999999</v>
      </c>
    </row>
    <row r="789" spans="1:14">
      <c r="A789" t="s">
        <v>63</v>
      </c>
      <c r="B789" s="47" t="s">
        <v>76</v>
      </c>
      <c r="C789" s="47" t="s">
        <v>151</v>
      </c>
      <c r="D789" s="47" t="s">
        <v>344</v>
      </c>
      <c r="E789">
        <v>124000</v>
      </c>
      <c r="F789">
        <v>1000</v>
      </c>
      <c r="G789">
        <v>1000</v>
      </c>
      <c r="H789">
        <v>124</v>
      </c>
      <c r="I789">
        <v>1</v>
      </c>
      <c r="J789">
        <v>1</v>
      </c>
      <c r="L789">
        <v>1451.9010063048813</v>
      </c>
      <c r="M789" s="48">
        <v>3847.8136439999998</v>
      </c>
      <c r="N789" s="48">
        <v>1010.7843820000001</v>
      </c>
    </row>
    <row r="790" spans="1:14">
      <c r="A790" t="s">
        <v>63</v>
      </c>
      <c r="B790" s="47" t="s">
        <v>76</v>
      </c>
      <c r="C790" s="47" t="s">
        <v>151</v>
      </c>
      <c r="D790" s="47" t="s">
        <v>345</v>
      </c>
      <c r="E790">
        <v>140000</v>
      </c>
      <c r="F790">
        <v>7100</v>
      </c>
      <c r="G790">
        <v>5000</v>
      </c>
      <c r="H790">
        <v>140</v>
      </c>
      <c r="I790">
        <v>7.1</v>
      </c>
      <c r="J790">
        <v>5</v>
      </c>
      <c r="L790">
        <v>1142.512359478244</v>
      </c>
      <c r="M790" s="48">
        <v>1455.137825</v>
      </c>
      <c r="N790" s="48">
        <v>760.71262279999996</v>
      </c>
    </row>
    <row r="791" spans="1:14">
      <c r="A791" t="s">
        <v>63</v>
      </c>
      <c r="B791" s="47" t="s">
        <v>76</v>
      </c>
      <c r="C791" s="47" t="s">
        <v>151</v>
      </c>
      <c r="D791" s="47" t="s">
        <v>346</v>
      </c>
      <c r="E791">
        <v>140000</v>
      </c>
      <c r="F791">
        <v>7100</v>
      </c>
      <c r="G791">
        <v>5000</v>
      </c>
      <c r="H791">
        <v>140</v>
      </c>
      <c r="I791">
        <v>7.1</v>
      </c>
      <c r="J791">
        <v>5</v>
      </c>
      <c r="L791">
        <v>1215.5837331691835</v>
      </c>
      <c r="M791" s="48">
        <v>1703.2268429999999</v>
      </c>
      <c r="N791" s="48">
        <v>807.24926440000002</v>
      </c>
    </row>
    <row r="792" spans="1:14">
      <c r="A792" t="s">
        <v>63</v>
      </c>
      <c r="B792" s="47" t="s">
        <v>76</v>
      </c>
      <c r="C792" s="47" t="s">
        <v>151</v>
      </c>
      <c r="D792" s="47" t="s">
        <v>347</v>
      </c>
      <c r="E792">
        <v>144000</v>
      </c>
      <c r="F792">
        <v>6000</v>
      </c>
      <c r="G792">
        <v>6000</v>
      </c>
      <c r="H792">
        <v>144</v>
      </c>
      <c r="I792">
        <v>6</v>
      </c>
      <c r="J792">
        <v>6</v>
      </c>
      <c r="L792">
        <v>913.43895613216819</v>
      </c>
      <c r="M792" s="48">
        <v>1475.127612</v>
      </c>
      <c r="N792" s="48">
        <v>616.39859009999998</v>
      </c>
    </row>
    <row r="793" spans="1:14">
      <c r="A793" t="s">
        <v>63</v>
      </c>
      <c r="B793" s="47" t="s">
        <v>76</v>
      </c>
      <c r="C793" s="47" t="s">
        <v>151</v>
      </c>
      <c r="D793" s="47" t="s">
        <v>348</v>
      </c>
      <c r="E793">
        <v>145000</v>
      </c>
      <c r="F793">
        <v>6000</v>
      </c>
      <c r="G793">
        <v>7000</v>
      </c>
      <c r="H793">
        <v>145</v>
      </c>
      <c r="I793">
        <v>6</v>
      </c>
      <c r="J793">
        <v>7</v>
      </c>
      <c r="L793">
        <v>1639.9006160223569</v>
      </c>
      <c r="M793" s="48">
        <v>4433.849725</v>
      </c>
      <c r="N793" s="48">
        <v>1143.1308200000001</v>
      </c>
    </row>
    <row r="794" spans="1:14">
      <c r="A794" t="s">
        <v>63</v>
      </c>
      <c r="B794" s="47" t="s">
        <v>76</v>
      </c>
      <c r="C794" s="47" t="s">
        <v>151</v>
      </c>
      <c r="D794" s="47" t="s">
        <v>349</v>
      </c>
      <c r="E794">
        <v>145000</v>
      </c>
      <c r="F794">
        <v>6000</v>
      </c>
      <c r="G794">
        <v>7000</v>
      </c>
      <c r="H794">
        <v>145</v>
      </c>
      <c r="I794">
        <v>6</v>
      </c>
      <c r="J794">
        <v>7</v>
      </c>
      <c r="L794">
        <v>1073.6850453554284</v>
      </c>
      <c r="M794" s="48">
        <v>1366.291522</v>
      </c>
      <c r="N794" s="48">
        <v>714.99876340000003</v>
      </c>
    </row>
    <row r="795" spans="1:14">
      <c r="A795" t="s">
        <v>63</v>
      </c>
      <c r="B795" s="47" t="s">
        <v>76</v>
      </c>
      <c r="C795" s="47" t="s">
        <v>151</v>
      </c>
      <c r="D795" s="47" t="s">
        <v>350</v>
      </c>
      <c r="E795">
        <v>145000</v>
      </c>
      <c r="F795">
        <v>6000</v>
      </c>
      <c r="G795">
        <v>7000</v>
      </c>
      <c r="H795">
        <v>145</v>
      </c>
      <c r="I795">
        <v>6</v>
      </c>
      <c r="J795">
        <v>7</v>
      </c>
      <c r="L795">
        <v>989.79214614818943</v>
      </c>
      <c r="M795" s="48">
        <v>1179.1724160000001</v>
      </c>
      <c r="N795" s="48">
        <v>650.52959610000005</v>
      </c>
    </row>
    <row r="796" spans="1:14">
      <c r="A796" t="s">
        <v>63</v>
      </c>
      <c r="B796" s="47" t="s">
        <v>76</v>
      </c>
      <c r="C796" s="47" t="s">
        <v>151</v>
      </c>
      <c r="D796" s="47" t="s">
        <v>351</v>
      </c>
      <c r="E796">
        <v>145000</v>
      </c>
      <c r="G796">
        <v>7100</v>
      </c>
      <c r="H796">
        <v>145</v>
      </c>
      <c r="J796">
        <v>7.1</v>
      </c>
      <c r="L796">
        <v>826.17088497273733</v>
      </c>
      <c r="M796" s="48">
        <v>1035.7700749999999</v>
      </c>
      <c r="N796" s="48">
        <v>545.88499320000005</v>
      </c>
    </row>
    <row r="797" spans="1:14">
      <c r="A797" t="s">
        <v>63</v>
      </c>
      <c r="B797" s="47" t="s">
        <v>76</v>
      </c>
      <c r="C797" s="47" t="s">
        <v>151</v>
      </c>
      <c r="D797" s="47" t="s">
        <v>352</v>
      </c>
      <c r="E797">
        <v>145000</v>
      </c>
      <c r="G797">
        <v>7100</v>
      </c>
      <c r="H797">
        <v>145</v>
      </c>
      <c r="J797">
        <v>7.1</v>
      </c>
      <c r="L797">
        <v>787.04521117831246</v>
      </c>
      <c r="M797" s="48">
        <v>939.88310720000004</v>
      </c>
      <c r="N797" s="48">
        <v>520.35671720000005</v>
      </c>
    </row>
    <row r="798" spans="1:14">
      <c r="A798" t="s">
        <v>63</v>
      </c>
      <c r="B798" s="47" t="s">
        <v>76</v>
      </c>
      <c r="C798" s="47" t="s">
        <v>151</v>
      </c>
      <c r="D798" s="47" t="s">
        <v>353</v>
      </c>
      <c r="E798">
        <v>146000</v>
      </c>
      <c r="F798">
        <v>1000</v>
      </c>
      <c r="G798">
        <v>6100</v>
      </c>
      <c r="H798">
        <v>146</v>
      </c>
      <c r="I798">
        <v>1</v>
      </c>
      <c r="J798">
        <v>6.1</v>
      </c>
      <c r="L798">
        <v>714.68556065929124</v>
      </c>
      <c r="M798" s="48">
        <v>780.71709310000006</v>
      </c>
      <c r="N798" s="48">
        <v>465.9888072</v>
      </c>
    </row>
    <row r="799" spans="1:14">
      <c r="A799" t="s">
        <v>63</v>
      </c>
      <c r="B799" s="47" t="s">
        <v>76</v>
      </c>
      <c r="C799" s="47" t="s">
        <v>151</v>
      </c>
      <c r="D799" s="47" t="s">
        <v>354</v>
      </c>
      <c r="E799">
        <v>146000</v>
      </c>
      <c r="F799">
        <v>1000</v>
      </c>
      <c r="G799">
        <v>6100</v>
      </c>
      <c r="H799">
        <v>146</v>
      </c>
      <c r="I799">
        <v>1</v>
      </c>
      <c r="J799">
        <v>6.1</v>
      </c>
      <c r="L799">
        <v>973.80745584321642</v>
      </c>
      <c r="M799" s="48">
        <v>1450.187831</v>
      </c>
      <c r="N799" s="48">
        <v>654.05370700000003</v>
      </c>
    </row>
    <row r="800" spans="1:14">
      <c r="A800" t="s">
        <v>63</v>
      </c>
      <c r="B800" s="47" t="s">
        <v>76</v>
      </c>
      <c r="C800" s="47" t="s">
        <v>151</v>
      </c>
      <c r="D800" s="47" t="s">
        <v>355</v>
      </c>
      <c r="E800">
        <v>146000</v>
      </c>
      <c r="F800">
        <v>8000</v>
      </c>
      <c r="G800">
        <v>4000</v>
      </c>
      <c r="H800">
        <v>146</v>
      </c>
      <c r="I800">
        <v>8</v>
      </c>
      <c r="J800">
        <v>4</v>
      </c>
      <c r="L800">
        <v>967.26086424770233</v>
      </c>
      <c r="M800" s="48">
        <v>1786.0886760000001</v>
      </c>
      <c r="N800" s="48">
        <v>657.29004350000002</v>
      </c>
    </row>
    <row r="801" spans="1:14">
      <c r="A801" t="s">
        <v>63</v>
      </c>
      <c r="B801" s="47" t="s">
        <v>76</v>
      </c>
      <c r="C801" s="47" t="s">
        <v>151</v>
      </c>
      <c r="D801" s="47" t="s">
        <v>356</v>
      </c>
      <c r="E801">
        <v>147000</v>
      </c>
      <c r="F801">
        <v>2000</v>
      </c>
      <c r="G801">
        <v>5100</v>
      </c>
      <c r="H801">
        <v>147</v>
      </c>
      <c r="I801">
        <v>2</v>
      </c>
      <c r="J801">
        <v>5.0999999999999996</v>
      </c>
      <c r="L801">
        <v>1027.7012276843748</v>
      </c>
      <c r="M801" s="48">
        <v>1681.3108099999999</v>
      </c>
      <c r="N801" s="48">
        <v>690.50965199999996</v>
      </c>
    </row>
    <row r="802" spans="1:14">
      <c r="A802" t="s">
        <v>63</v>
      </c>
      <c r="B802" s="47" t="s">
        <v>76</v>
      </c>
      <c r="C802" s="47" t="s">
        <v>151</v>
      </c>
      <c r="D802" s="47" t="s">
        <v>357</v>
      </c>
      <c r="E802">
        <v>148000</v>
      </c>
      <c r="F802">
        <v>3000</v>
      </c>
      <c r="G802">
        <v>4100</v>
      </c>
      <c r="H802">
        <v>148</v>
      </c>
      <c r="I802">
        <v>3</v>
      </c>
      <c r="J802">
        <v>4.0999999999999996</v>
      </c>
      <c r="L802">
        <v>1146.9702194919546</v>
      </c>
      <c r="M802" s="48">
        <v>2260.3754640000002</v>
      </c>
      <c r="N802" s="48">
        <v>782.07128160000002</v>
      </c>
    </row>
    <row r="803" spans="1:14">
      <c r="A803" t="s">
        <v>63</v>
      </c>
      <c r="B803" s="47" t="s">
        <v>76</v>
      </c>
      <c r="C803" s="47" t="s">
        <v>151</v>
      </c>
      <c r="D803" s="47" t="s">
        <v>358</v>
      </c>
      <c r="E803">
        <v>148000</v>
      </c>
      <c r="F803">
        <v>3000</v>
      </c>
      <c r="G803">
        <v>4100</v>
      </c>
      <c r="H803">
        <v>148</v>
      </c>
      <c r="I803">
        <v>3</v>
      </c>
      <c r="J803">
        <v>4.0999999999999996</v>
      </c>
      <c r="L803">
        <v>792.25583279929879</v>
      </c>
      <c r="M803" s="48">
        <v>944.72579940000003</v>
      </c>
      <c r="N803" s="48">
        <v>521.79021909999994</v>
      </c>
    </row>
    <row r="804" spans="1:14">
      <c r="A804" t="s">
        <v>63</v>
      </c>
      <c r="B804" s="47" t="s">
        <v>76</v>
      </c>
      <c r="C804" s="47" t="s">
        <v>151</v>
      </c>
      <c r="D804" s="47" t="s">
        <v>359</v>
      </c>
      <c r="E804">
        <v>148000</v>
      </c>
      <c r="F804">
        <v>10000</v>
      </c>
      <c r="G804">
        <v>2000</v>
      </c>
      <c r="H804">
        <v>148</v>
      </c>
      <c r="I804">
        <v>10</v>
      </c>
      <c r="J804">
        <v>2</v>
      </c>
      <c r="L804">
        <v>868.64815114312</v>
      </c>
      <c r="M804" s="48">
        <v>1325.3556860000001</v>
      </c>
      <c r="N804" s="48">
        <v>585.61516349999999</v>
      </c>
    </row>
    <row r="805" spans="1:14">
      <c r="A805" t="s">
        <v>63</v>
      </c>
      <c r="B805" s="47" t="s">
        <v>76</v>
      </c>
      <c r="C805" s="47" t="s">
        <v>151</v>
      </c>
      <c r="D805" s="47" t="s">
        <v>360</v>
      </c>
      <c r="E805">
        <v>149000</v>
      </c>
      <c r="F805">
        <v>4000</v>
      </c>
      <c r="G805">
        <v>3100</v>
      </c>
      <c r="H805">
        <v>149</v>
      </c>
      <c r="I805">
        <v>4</v>
      </c>
      <c r="J805">
        <v>3.1</v>
      </c>
      <c r="L805">
        <v>1070.9489008713629</v>
      </c>
      <c r="M805" s="48">
        <v>1884.4262490000001</v>
      </c>
      <c r="N805" s="48">
        <v>725.97285199999999</v>
      </c>
    </row>
    <row r="806" spans="1:14">
      <c r="A806" t="s">
        <v>63</v>
      </c>
      <c r="B806" s="47" t="s">
        <v>76</v>
      </c>
      <c r="C806" s="47" t="s">
        <v>151</v>
      </c>
      <c r="D806" s="47" t="s">
        <v>361</v>
      </c>
      <c r="E806">
        <v>149000</v>
      </c>
      <c r="F806">
        <v>4000</v>
      </c>
      <c r="G806">
        <v>3100</v>
      </c>
      <c r="H806">
        <v>149</v>
      </c>
      <c r="I806">
        <v>4</v>
      </c>
      <c r="J806">
        <v>3.1</v>
      </c>
      <c r="L806">
        <v>918.4563169664923</v>
      </c>
      <c r="M806" s="48">
        <v>1298.5190749999999</v>
      </c>
      <c r="N806" s="48">
        <v>611.20228770000006</v>
      </c>
    </row>
    <row r="807" spans="1:14">
      <c r="A807" t="s">
        <v>63</v>
      </c>
      <c r="B807" s="47" t="s">
        <v>76</v>
      </c>
      <c r="C807" s="47" t="s">
        <v>151</v>
      </c>
      <c r="D807" s="47" t="s">
        <v>362</v>
      </c>
      <c r="E807">
        <v>150000</v>
      </c>
      <c r="F807">
        <v>5000</v>
      </c>
      <c r="G807">
        <v>2100</v>
      </c>
      <c r="H807">
        <v>150</v>
      </c>
      <c r="I807">
        <v>5</v>
      </c>
      <c r="J807">
        <v>2.1</v>
      </c>
      <c r="L807">
        <v>1033.772585497934</v>
      </c>
      <c r="M807" s="48">
        <v>1720.9106830000001</v>
      </c>
      <c r="N807" s="48">
        <v>698.08988309999995</v>
      </c>
    </row>
    <row r="808" spans="1:14">
      <c r="A808" t="s">
        <v>63</v>
      </c>
      <c r="B808" s="47" t="s">
        <v>76</v>
      </c>
      <c r="C808" s="47" t="s">
        <v>151</v>
      </c>
      <c r="D808" s="47" t="s">
        <v>363</v>
      </c>
      <c r="E808">
        <v>150000</v>
      </c>
      <c r="F808">
        <v>5000</v>
      </c>
      <c r="G808">
        <v>2100</v>
      </c>
      <c r="H808">
        <v>150</v>
      </c>
      <c r="I808">
        <v>5</v>
      </c>
      <c r="J808">
        <v>2.1</v>
      </c>
      <c r="L808">
        <v>1151.9408689737133</v>
      </c>
      <c r="M808" s="48">
        <v>2337.163098</v>
      </c>
      <c r="N808" s="48">
        <v>786.67818590000002</v>
      </c>
    </row>
    <row r="809" spans="1:14">
      <c r="A809" t="s">
        <v>63</v>
      </c>
      <c r="B809" s="47" t="s">
        <v>76</v>
      </c>
      <c r="C809" s="47" t="s">
        <v>151</v>
      </c>
      <c r="D809" s="47" t="s">
        <v>364</v>
      </c>
      <c r="E809">
        <v>150000</v>
      </c>
      <c r="F809">
        <v>12000</v>
      </c>
      <c r="H809">
        <v>150</v>
      </c>
      <c r="I809">
        <v>12</v>
      </c>
      <c r="L809">
        <v>840.08806434543487</v>
      </c>
      <c r="M809" s="48">
        <v>1252.117013</v>
      </c>
      <c r="N809" s="48">
        <v>565.02107090000004</v>
      </c>
    </row>
    <row r="810" spans="1:14">
      <c r="A810" t="s">
        <v>63</v>
      </c>
      <c r="B810" s="47" t="s">
        <v>76</v>
      </c>
      <c r="C810" s="47" t="s">
        <v>151</v>
      </c>
      <c r="D810" s="47" t="s">
        <v>365</v>
      </c>
      <c r="E810">
        <v>154700</v>
      </c>
      <c r="F810">
        <v>2600</v>
      </c>
      <c r="G810">
        <v>2600</v>
      </c>
      <c r="H810">
        <v>154.69999999999999</v>
      </c>
      <c r="I810">
        <v>2.6</v>
      </c>
      <c r="J810">
        <v>2.6</v>
      </c>
      <c r="L810">
        <v>921.45640109881356</v>
      </c>
      <c r="M810" s="48">
        <v>1195.401574</v>
      </c>
      <c r="N810" s="48">
        <v>609.85197319999997</v>
      </c>
    </row>
    <row r="811" spans="1:14">
      <c r="A811" t="s">
        <v>63</v>
      </c>
      <c r="B811" s="47" t="s">
        <v>76</v>
      </c>
      <c r="C811" s="47" t="s">
        <v>151</v>
      </c>
      <c r="D811" s="47" t="s">
        <v>366</v>
      </c>
      <c r="E811">
        <v>154700</v>
      </c>
      <c r="F811">
        <v>2600</v>
      </c>
      <c r="G811">
        <v>2600</v>
      </c>
      <c r="H811">
        <v>154.69999999999999</v>
      </c>
      <c r="I811">
        <v>2.6</v>
      </c>
      <c r="J811">
        <v>2.6</v>
      </c>
      <c r="L811">
        <v>978.68888855937166</v>
      </c>
      <c r="M811" s="48">
        <v>1347.855902</v>
      </c>
      <c r="N811" s="48">
        <v>652.22342289999995</v>
      </c>
    </row>
    <row r="812" spans="1:14">
      <c r="A812" t="s">
        <v>63</v>
      </c>
      <c r="B812" s="47" t="s">
        <v>76</v>
      </c>
      <c r="C812" s="47" t="s">
        <v>151</v>
      </c>
      <c r="D812" s="47" t="s">
        <v>367</v>
      </c>
      <c r="E812">
        <v>154700</v>
      </c>
      <c r="F812">
        <v>2600</v>
      </c>
      <c r="G812">
        <v>2600</v>
      </c>
      <c r="H812">
        <v>154.69999999999999</v>
      </c>
      <c r="I812">
        <v>2.6</v>
      </c>
      <c r="J812">
        <v>2.6</v>
      </c>
      <c r="L812">
        <v>1047.8518877651175</v>
      </c>
      <c r="M812" s="48">
        <v>1591.198975</v>
      </c>
      <c r="N812" s="48">
        <v>702.36421299999995</v>
      </c>
    </row>
    <row r="813" spans="1:14">
      <c r="A813" t="s">
        <v>63</v>
      </c>
      <c r="B813" s="47" t="s">
        <v>76</v>
      </c>
      <c r="C813" s="47" t="s">
        <v>151</v>
      </c>
      <c r="D813" s="47" t="s">
        <v>368</v>
      </c>
      <c r="E813">
        <v>154700</v>
      </c>
      <c r="F813">
        <v>2600</v>
      </c>
      <c r="G813">
        <v>2600</v>
      </c>
      <c r="H813">
        <v>154.69999999999999</v>
      </c>
      <c r="I813">
        <v>2.6</v>
      </c>
      <c r="J813">
        <v>2.6</v>
      </c>
      <c r="L813">
        <v>900.07683023016693</v>
      </c>
      <c r="M813" s="48">
        <v>1132.210014</v>
      </c>
      <c r="N813" s="48">
        <v>595.24180999999999</v>
      </c>
    </row>
    <row r="814" spans="1:14">
      <c r="A814" t="s">
        <v>63</v>
      </c>
      <c r="B814" s="47" t="s">
        <v>76</v>
      </c>
      <c r="C814" s="47" t="s">
        <v>151</v>
      </c>
      <c r="D814" s="47" t="s">
        <v>369</v>
      </c>
      <c r="E814">
        <v>154700</v>
      </c>
      <c r="F814">
        <v>2600</v>
      </c>
      <c r="G814">
        <v>2600</v>
      </c>
      <c r="H814">
        <v>154.69999999999999</v>
      </c>
      <c r="I814">
        <v>2.6</v>
      </c>
      <c r="J814">
        <v>2.6</v>
      </c>
      <c r="L814">
        <v>1118.6567107545086</v>
      </c>
      <c r="M814" s="48">
        <v>1865.1078110000001</v>
      </c>
      <c r="N814" s="48">
        <v>756.41650700000002</v>
      </c>
    </row>
    <row r="815" spans="1:14">
      <c r="A815" t="s">
        <v>63</v>
      </c>
      <c r="B815" s="47" t="s">
        <v>76</v>
      </c>
      <c r="C815" s="47" t="s">
        <v>151</v>
      </c>
      <c r="D815" s="47" t="s">
        <v>370</v>
      </c>
      <c r="E815">
        <v>154700</v>
      </c>
      <c r="F815">
        <v>2600</v>
      </c>
      <c r="G815">
        <v>2600</v>
      </c>
      <c r="H815">
        <v>154.69999999999999</v>
      </c>
      <c r="I815">
        <v>2.6</v>
      </c>
      <c r="J815">
        <v>2.6</v>
      </c>
      <c r="L815">
        <v>879.26141868794093</v>
      </c>
      <c r="M815" s="48">
        <v>1103.1813850000001</v>
      </c>
      <c r="N815" s="48">
        <v>579.77189310000006</v>
      </c>
    </row>
    <row r="816" spans="1:14">
      <c r="A816" t="s">
        <v>63</v>
      </c>
      <c r="B816" s="47" t="s">
        <v>76</v>
      </c>
      <c r="C816" s="47" t="s">
        <v>151</v>
      </c>
      <c r="D816" s="47" t="s">
        <v>371</v>
      </c>
      <c r="E816">
        <v>154700</v>
      </c>
      <c r="F816">
        <v>2600</v>
      </c>
      <c r="G816">
        <v>2600</v>
      </c>
      <c r="H816">
        <v>154.69999999999999</v>
      </c>
      <c r="I816">
        <v>2.6</v>
      </c>
      <c r="J816">
        <v>2.6</v>
      </c>
      <c r="L816">
        <v>939.11122753059419</v>
      </c>
      <c r="M816" s="48">
        <v>1240.359813</v>
      </c>
      <c r="N816" s="48">
        <v>624.35909949999996</v>
      </c>
    </row>
    <row r="817" spans="1:14">
      <c r="A817" t="s">
        <v>63</v>
      </c>
      <c r="B817" s="47" t="s">
        <v>76</v>
      </c>
      <c r="C817" s="47" t="s">
        <v>151</v>
      </c>
      <c r="D817" s="47" t="s">
        <v>372</v>
      </c>
      <c r="E817">
        <v>154700</v>
      </c>
      <c r="F817">
        <v>2600</v>
      </c>
      <c r="G817">
        <v>2600</v>
      </c>
      <c r="H817">
        <v>154.69999999999999</v>
      </c>
      <c r="I817">
        <v>2.6</v>
      </c>
      <c r="J817">
        <v>2.6</v>
      </c>
      <c r="L817">
        <v>1129.2234057904138</v>
      </c>
      <c r="M817" s="48">
        <v>1844.3002429999999</v>
      </c>
      <c r="N817" s="48">
        <v>763.87435479999999</v>
      </c>
    </row>
    <row r="818" spans="1:14">
      <c r="A818" t="s">
        <v>63</v>
      </c>
      <c r="B818" s="47" t="s">
        <v>76</v>
      </c>
      <c r="C818" s="47" t="s">
        <v>151</v>
      </c>
      <c r="D818" s="47" t="s">
        <v>373</v>
      </c>
      <c r="E818">
        <v>154700</v>
      </c>
      <c r="F818">
        <v>2600</v>
      </c>
      <c r="G818">
        <v>2600</v>
      </c>
      <c r="H818">
        <v>154.69999999999999</v>
      </c>
      <c r="I818">
        <v>2.6</v>
      </c>
      <c r="J818">
        <v>2.6</v>
      </c>
      <c r="L818">
        <v>697.87106995846625</v>
      </c>
      <c r="M818" s="48">
        <v>704.05855870000005</v>
      </c>
      <c r="N818" s="48">
        <v>457.30164580000002</v>
      </c>
    </row>
    <row r="819" spans="1:14">
      <c r="A819" t="s">
        <v>63</v>
      </c>
      <c r="B819" s="47" t="s">
        <v>76</v>
      </c>
      <c r="C819" s="47" t="s">
        <v>151</v>
      </c>
      <c r="D819" s="47" t="s">
        <v>374</v>
      </c>
      <c r="E819">
        <v>155000</v>
      </c>
      <c r="F819">
        <v>10000</v>
      </c>
      <c r="G819">
        <v>9000</v>
      </c>
      <c r="H819">
        <v>155</v>
      </c>
      <c r="I819">
        <v>10</v>
      </c>
      <c r="J819">
        <v>9</v>
      </c>
      <c r="L819">
        <v>1613.5991620698255</v>
      </c>
      <c r="M819" s="48">
        <v>7137.7406760000003</v>
      </c>
      <c r="N819" s="48">
        <v>1195.7027</v>
      </c>
    </row>
    <row r="820" spans="1:14">
      <c r="A820" t="s">
        <v>63</v>
      </c>
      <c r="B820" s="47" t="s">
        <v>76</v>
      </c>
      <c r="C820" s="47" t="s">
        <v>151</v>
      </c>
      <c r="D820" s="47" t="s">
        <v>375</v>
      </c>
      <c r="E820">
        <v>155000</v>
      </c>
      <c r="F820">
        <v>2900</v>
      </c>
      <c r="G820">
        <v>2300</v>
      </c>
      <c r="H820">
        <v>155</v>
      </c>
      <c r="I820">
        <v>2.9</v>
      </c>
      <c r="J820">
        <v>2.2999999999999998</v>
      </c>
      <c r="L820">
        <v>1331.3190458502818</v>
      </c>
      <c r="M820" s="48">
        <v>2173.8065139999999</v>
      </c>
      <c r="N820" s="48">
        <v>896.24382820000005</v>
      </c>
    </row>
    <row r="821" spans="1:14">
      <c r="A821" t="s">
        <v>63</v>
      </c>
      <c r="B821" s="47" t="s">
        <v>76</v>
      </c>
      <c r="C821" s="47" t="s">
        <v>151</v>
      </c>
      <c r="D821" s="47" t="s">
        <v>376</v>
      </c>
      <c r="E821">
        <v>159000</v>
      </c>
      <c r="F821">
        <v>7000</v>
      </c>
      <c r="G821">
        <v>7000</v>
      </c>
      <c r="H821">
        <v>159</v>
      </c>
      <c r="I821">
        <v>7</v>
      </c>
      <c r="J821">
        <v>7</v>
      </c>
      <c r="L821">
        <v>1131.3188299287262</v>
      </c>
      <c r="M821" s="48">
        <v>1436.681746</v>
      </c>
      <c r="N821" s="48">
        <v>756.82151899999997</v>
      </c>
    </row>
    <row r="822" spans="1:14">
      <c r="A822" t="s">
        <v>63</v>
      </c>
      <c r="B822" s="47" t="s">
        <v>76</v>
      </c>
      <c r="C822" s="47" t="s">
        <v>151</v>
      </c>
      <c r="D822" s="47" t="s">
        <v>377</v>
      </c>
      <c r="E822">
        <v>159000</v>
      </c>
      <c r="F822">
        <v>7000</v>
      </c>
      <c r="G822">
        <v>7000</v>
      </c>
      <c r="H822">
        <v>159</v>
      </c>
      <c r="I822">
        <v>7</v>
      </c>
      <c r="J822">
        <v>7</v>
      </c>
      <c r="L822">
        <v>1032.9513816988915</v>
      </c>
      <c r="M822" s="48">
        <v>1192.3524500000001</v>
      </c>
      <c r="N822" s="48">
        <v>678.91830430000005</v>
      </c>
    </row>
    <row r="823" spans="1:14">
      <c r="A823" t="s">
        <v>63</v>
      </c>
      <c r="B823" s="47" t="s">
        <v>76</v>
      </c>
      <c r="C823" s="47" t="s">
        <v>151</v>
      </c>
      <c r="D823" s="47" t="s">
        <v>378</v>
      </c>
      <c r="E823">
        <v>177000</v>
      </c>
      <c r="F823">
        <v>2900</v>
      </c>
      <c r="G823">
        <v>5700</v>
      </c>
      <c r="H823">
        <v>177</v>
      </c>
      <c r="I823">
        <v>2.9</v>
      </c>
      <c r="J823">
        <v>5.7</v>
      </c>
      <c r="L823">
        <v>1433.5834454844839</v>
      </c>
      <c r="M823" s="48">
        <v>3877.921335</v>
      </c>
      <c r="N823" s="48">
        <v>1005.629845</v>
      </c>
    </row>
    <row r="824" spans="1:14">
      <c r="A824" t="s">
        <v>63</v>
      </c>
      <c r="B824" s="47" t="s">
        <v>76</v>
      </c>
      <c r="C824" s="47" t="s">
        <v>151</v>
      </c>
      <c r="D824" s="47" t="s">
        <v>379</v>
      </c>
      <c r="E824">
        <v>177000</v>
      </c>
      <c r="F824">
        <v>2900</v>
      </c>
      <c r="G824">
        <v>5700</v>
      </c>
      <c r="H824">
        <v>177</v>
      </c>
      <c r="I824">
        <v>2.9</v>
      </c>
      <c r="J824">
        <v>5.7</v>
      </c>
      <c r="L824">
        <v>1540.5758286230362</v>
      </c>
      <c r="M824" s="48">
        <v>5082.2793519999996</v>
      </c>
      <c r="N824" s="48">
        <v>1099.749278</v>
      </c>
    </row>
    <row r="825" spans="1:14">
      <c r="A825" t="s">
        <v>63</v>
      </c>
      <c r="B825" s="47" t="s">
        <v>76</v>
      </c>
      <c r="C825" s="47" t="s">
        <v>151</v>
      </c>
      <c r="D825" s="47" t="s">
        <v>380</v>
      </c>
      <c r="E825">
        <v>178000</v>
      </c>
      <c r="F825">
        <v>3900</v>
      </c>
      <c r="G825">
        <v>4700</v>
      </c>
      <c r="H825">
        <v>178</v>
      </c>
      <c r="I825">
        <v>3.9</v>
      </c>
      <c r="J825">
        <v>4.7</v>
      </c>
      <c r="L825">
        <v>932.14040046881655</v>
      </c>
      <c r="M825" s="48">
        <v>1212.3312820000001</v>
      </c>
      <c r="N825" s="48">
        <v>618.13369379999995</v>
      </c>
    </row>
    <row r="826" spans="1:14">
      <c r="A826" t="s">
        <v>63</v>
      </c>
      <c r="B826" s="47" t="s">
        <v>76</v>
      </c>
      <c r="C826" s="47" t="s">
        <v>151</v>
      </c>
      <c r="D826" s="47" t="s">
        <v>381</v>
      </c>
      <c r="E826">
        <v>178000</v>
      </c>
      <c r="F826">
        <v>3900</v>
      </c>
      <c r="G826">
        <v>4700</v>
      </c>
      <c r="H826">
        <v>178</v>
      </c>
      <c r="I826">
        <v>3.9</v>
      </c>
      <c r="J826">
        <v>4.7</v>
      </c>
      <c r="L826">
        <v>1580.7202286096935</v>
      </c>
      <c r="M826" s="48">
        <v>5445.8535629999997</v>
      </c>
      <c r="N826" s="48">
        <v>1131.9024509999999</v>
      </c>
    </row>
    <row r="827" spans="1:14">
      <c r="A827" t="s">
        <v>63</v>
      </c>
      <c r="B827" s="47" t="s">
        <v>76</v>
      </c>
      <c r="C827" s="47" t="s">
        <v>151</v>
      </c>
      <c r="D827" s="47" t="s">
        <v>382</v>
      </c>
      <c r="E827">
        <v>178000</v>
      </c>
      <c r="F827">
        <v>3900</v>
      </c>
      <c r="G827">
        <v>4700</v>
      </c>
      <c r="H827">
        <v>178</v>
      </c>
      <c r="I827">
        <v>3.9</v>
      </c>
      <c r="J827">
        <v>4.7</v>
      </c>
      <c r="L827">
        <v>1506.6361912946591</v>
      </c>
      <c r="M827" s="48">
        <v>4733.7670539999999</v>
      </c>
      <c r="N827" s="48">
        <v>1068.9691089999999</v>
      </c>
    </row>
    <row r="828" spans="1:14">
      <c r="A828" t="s">
        <v>63</v>
      </c>
      <c r="B828" s="47" t="s">
        <v>76</v>
      </c>
      <c r="C828" s="47" t="s">
        <v>151</v>
      </c>
      <c r="D828" s="47" t="s">
        <v>383</v>
      </c>
      <c r="E828">
        <v>178000</v>
      </c>
      <c r="F828">
        <v>3900</v>
      </c>
      <c r="G828">
        <v>4700</v>
      </c>
      <c r="H828">
        <v>178</v>
      </c>
      <c r="I828">
        <v>3.9</v>
      </c>
      <c r="J828">
        <v>4.7</v>
      </c>
      <c r="L828">
        <v>1607.8296499787666</v>
      </c>
      <c r="M828" s="48">
        <v>5820.2322789999998</v>
      </c>
      <c r="N828" s="48">
        <v>1168.3403800000001</v>
      </c>
    </row>
    <row r="829" spans="1:14">
      <c r="A829" t="s">
        <v>63</v>
      </c>
      <c r="B829" s="47" t="s">
        <v>76</v>
      </c>
      <c r="C829" s="47" t="s">
        <v>151</v>
      </c>
      <c r="D829" s="47" t="s">
        <v>384</v>
      </c>
      <c r="E829">
        <v>178000</v>
      </c>
      <c r="F829">
        <v>3900</v>
      </c>
      <c r="G829">
        <v>4700</v>
      </c>
      <c r="H829">
        <v>178</v>
      </c>
      <c r="I829">
        <v>3.9</v>
      </c>
      <c r="J829">
        <v>4.7</v>
      </c>
      <c r="L829">
        <v>1176.2722382765437</v>
      </c>
      <c r="M829" s="48">
        <v>2210.5316800000001</v>
      </c>
      <c r="N829" s="48">
        <v>803.82988709999995</v>
      </c>
    </row>
    <row r="830" spans="1:14">
      <c r="A830" t="s">
        <v>63</v>
      </c>
      <c r="B830" s="47" t="s">
        <v>76</v>
      </c>
      <c r="C830" s="47" t="s">
        <v>151</v>
      </c>
      <c r="D830" s="47" t="s">
        <v>385</v>
      </c>
      <c r="E830">
        <v>178000</v>
      </c>
      <c r="F830">
        <v>3900</v>
      </c>
      <c r="G830">
        <v>4700</v>
      </c>
      <c r="H830">
        <v>178</v>
      </c>
      <c r="I830">
        <v>3.9</v>
      </c>
      <c r="J830">
        <v>4.7</v>
      </c>
      <c r="L830">
        <v>913.84422922579415</v>
      </c>
      <c r="M830" s="48">
        <v>1176.461624</v>
      </c>
      <c r="N830" s="48">
        <v>608.50466870000002</v>
      </c>
    </row>
    <row r="831" spans="1:14">
      <c r="A831" t="s">
        <v>63</v>
      </c>
      <c r="B831" s="47" t="s">
        <v>76</v>
      </c>
      <c r="C831" s="47" t="s">
        <v>151</v>
      </c>
      <c r="D831" s="47" t="s">
        <v>386</v>
      </c>
      <c r="E831">
        <v>178000</v>
      </c>
      <c r="F831">
        <v>3900</v>
      </c>
      <c r="G831">
        <v>4700</v>
      </c>
      <c r="H831">
        <v>178</v>
      </c>
      <c r="I831">
        <v>3.9</v>
      </c>
      <c r="J831">
        <v>4.7</v>
      </c>
      <c r="L831">
        <v>963.16017610511369</v>
      </c>
      <c r="M831" s="48">
        <v>1351.081825</v>
      </c>
      <c r="N831" s="48">
        <v>644.97406249999995</v>
      </c>
    </row>
    <row r="832" spans="1:14">
      <c r="A832" t="s">
        <v>63</v>
      </c>
      <c r="B832" s="47" t="s">
        <v>76</v>
      </c>
      <c r="C832" s="47" t="s">
        <v>151</v>
      </c>
      <c r="D832" s="47" t="s">
        <v>387</v>
      </c>
      <c r="E832">
        <v>179000</v>
      </c>
      <c r="F832">
        <v>4900</v>
      </c>
      <c r="G832">
        <v>3700</v>
      </c>
      <c r="H832">
        <v>179</v>
      </c>
      <c r="I832">
        <v>4.9000000000000004</v>
      </c>
      <c r="J832">
        <v>3.7</v>
      </c>
      <c r="L832">
        <v>1476.7437077377333</v>
      </c>
      <c r="M832" s="48">
        <v>4348.6116080000002</v>
      </c>
      <c r="N832" s="48">
        <v>1040.4132520000001</v>
      </c>
    </row>
    <row r="833" spans="1:14">
      <c r="A833" t="s">
        <v>63</v>
      </c>
      <c r="B833" s="47" t="s">
        <v>76</v>
      </c>
      <c r="C833" s="47" t="s">
        <v>151</v>
      </c>
      <c r="D833" s="47" t="s">
        <v>388</v>
      </c>
      <c r="E833">
        <v>179000</v>
      </c>
      <c r="F833">
        <v>4900</v>
      </c>
      <c r="G833">
        <v>3700</v>
      </c>
      <c r="H833">
        <v>179</v>
      </c>
      <c r="I833">
        <v>4.9000000000000004</v>
      </c>
      <c r="J833">
        <v>3.7</v>
      </c>
      <c r="L833">
        <v>1626.0119129482566</v>
      </c>
      <c r="M833" s="48">
        <v>6200.026245</v>
      </c>
      <c r="N833" s="48">
        <v>1184.999757</v>
      </c>
    </row>
    <row r="834" spans="1:14">
      <c r="A834" t="s">
        <v>63</v>
      </c>
      <c r="B834" s="47" t="s">
        <v>76</v>
      </c>
      <c r="C834" s="47" t="s">
        <v>151</v>
      </c>
      <c r="D834" s="47" t="s">
        <v>389</v>
      </c>
      <c r="E834">
        <v>180000</v>
      </c>
      <c r="F834">
        <v>5900</v>
      </c>
      <c r="G834">
        <v>2700</v>
      </c>
      <c r="H834">
        <v>180</v>
      </c>
      <c r="I834">
        <v>5.9</v>
      </c>
      <c r="J834">
        <v>2.7</v>
      </c>
      <c r="L834">
        <v>1589.7358195761983</v>
      </c>
      <c r="M834" s="48">
        <v>5736.3722440000001</v>
      </c>
      <c r="N834" s="48">
        <v>1146.3753750000001</v>
      </c>
    </row>
    <row r="835" spans="1:14">
      <c r="A835" t="s">
        <v>63</v>
      </c>
      <c r="B835" s="47" t="s">
        <v>76</v>
      </c>
      <c r="C835" s="47" t="s">
        <v>151</v>
      </c>
      <c r="D835" s="47" t="s">
        <v>390</v>
      </c>
      <c r="E835">
        <v>180000</v>
      </c>
      <c r="F835">
        <v>5900</v>
      </c>
      <c r="G835">
        <v>2700</v>
      </c>
      <c r="H835">
        <v>180</v>
      </c>
      <c r="I835">
        <v>5.9</v>
      </c>
      <c r="J835">
        <v>2.7</v>
      </c>
      <c r="L835">
        <v>1468.4635788604767</v>
      </c>
      <c r="M835" s="48">
        <v>4301.3094160000001</v>
      </c>
      <c r="N835" s="48">
        <v>1037.303825</v>
      </c>
    </row>
    <row r="836" spans="1:14">
      <c r="A836" t="s">
        <v>63</v>
      </c>
      <c r="B836" s="47" t="s">
        <v>76</v>
      </c>
      <c r="C836" s="47" t="s">
        <v>151</v>
      </c>
      <c r="D836" s="47" t="s">
        <v>391</v>
      </c>
      <c r="E836">
        <v>181000</v>
      </c>
      <c r="F836">
        <v>6900</v>
      </c>
      <c r="G836">
        <v>1700</v>
      </c>
      <c r="H836">
        <v>181</v>
      </c>
      <c r="I836">
        <v>6.9</v>
      </c>
      <c r="J836">
        <v>1.7</v>
      </c>
      <c r="L836">
        <v>1522.6959312036302</v>
      </c>
      <c r="M836" s="48">
        <v>4959.9111059999996</v>
      </c>
      <c r="N836" s="48">
        <v>1082.536104</v>
      </c>
    </row>
    <row r="837" spans="1:14">
      <c r="A837" t="s">
        <v>63</v>
      </c>
      <c r="B837" s="47" t="s">
        <v>76</v>
      </c>
      <c r="C837" s="47" t="s">
        <v>151</v>
      </c>
      <c r="D837" s="47" t="s">
        <v>392</v>
      </c>
      <c r="E837">
        <v>181000</v>
      </c>
      <c r="F837">
        <v>6900</v>
      </c>
      <c r="G837">
        <v>1700</v>
      </c>
      <c r="H837">
        <v>181</v>
      </c>
      <c r="I837">
        <v>6.9</v>
      </c>
      <c r="J837">
        <v>1.7</v>
      </c>
      <c r="L837">
        <v>1551.4327223027576</v>
      </c>
      <c r="M837" s="48">
        <v>5283.4702900000002</v>
      </c>
      <c r="N837" s="48">
        <v>1107.9590490000001</v>
      </c>
    </row>
    <row r="838" spans="1:14">
      <c r="A838" t="s">
        <v>63</v>
      </c>
      <c r="B838" s="47" t="s">
        <v>76</v>
      </c>
      <c r="C838" s="47" t="s">
        <v>151</v>
      </c>
      <c r="D838" s="47" t="s">
        <v>393</v>
      </c>
      <c r="E838">
        <v>182000</v>
      </c>
      <c r="F838">
        <v>8000</v>
      </c>
      <c r="G838">
        <v>9000</v>
      </c>
      <c r="H838">
        <v>182</v>
      </c>
      <c r="I838">
        <v>8</v>
      </c>
      <c r="J838">
        <v>9</v>
      </c>
      <c r="L838">
        <v>1137.6797866970301</v>
      </c>
      <c r="M838" s="48">
        <v>1907.7653210000001</v>
      </c>
      <c r="N838" s="48">
        <v>769.17193659999998</v>
      </c>
    </row>
    <row r="839" spans="1:14">
      <c r="A839" t="s">
        <v>63</v>
      </c>
      <c r="B839" s="47" t="s">
        <v>76</v>
      </c>
      <c r="C839" s="47" t="s">
        <v>151</v>
      </c>
      <c r="D839" s="47" t="s">
        <v>394</v>
      </c>
      <c r="E839">
        <v>182000</v>
      </c>
      <c r="F839">
        <v>7900</v>
      </c>
      <c r="G839">
        <v>700</v>
      </c>
      <c r="H839">
        <v>182</v>
      </c>
      <c r="I839">
        <v>7.9</v>
      </c>
      <c r="J839">
        <v>0.7</v>
      </c>
      <c r="L839">
        <v>1513.1837449586549</v>
      </c>
      <c r="M839" s="48">
        <v>4982.7079130000002</v>
      </c>
      <c r="N839" s="48">
        <v>1077.9078460000001</v>
      </c>
    </row>
    <row r="840" spans="1:14">
      <c r="A840" t="s">
        <v>63</v>
      </c>
      <c r="B840" s="47" t="s">
        <v>76</v>
      </c>
      <c r="C840" s="47" t="s">
        <v>151</v>
      </c>
      <c r="D840" s="47" t="s">
        <v>395</v>
      </c>
      <c r="E840">
        <v>184000</v>
      </c>
      <c r="F840">
        <v>2000</v>
      </c>
      <c r="G840">
        <v>2000</v>
      </c>
      <c r="H840">
        <v>184</v>
      </c>
      <c r="I840">
        <v>2</v>
      </c>
      <c r="J840">
        <v>2</v>
      </c>
      <c r="L840">
        <v>878.16630281848575</v>
      </c>
      <c r="M840" s="48">
        <v>1146.5857759999999</v>
      </c>
      <c r="N840" s="48">
        <v>579.26553209999997</v>
      </c>
    </row>
    <row r="841" spans="1:14">
      <c r="A841" t="s">
        <v>63</v>
      </c>
      <c r="B841" s="47" t="s">
        <v>76</v>
      </c>
      <c r="C841" s="47" t="s">
        <v>151</v>
      </c>
      <c r="D841" s="47" t="s">
        <v>396</v>
      </c>
      <c r="E841">
        <v>200000</v>
      </c>
      <c r="F841">
        <v>1000</v>
      </c>
      <c r="G841">
        <v>1000</v>
      </c>
      <c r="H841">
        <v>200</v>
      </c>
      <c r="I841">
        <v>1</v>
      </c>
      <c r="J841">
        <v>1</v>
      </c>
      <c r="L841">
        <v>1280.5183475988492</v>
      </c>
      <c r="M841" s="48">
        <v>2629.7458059999999</v>
      </c>
      <c r="N841" s="48">
        <v>880.47371550000003</v>
      </c>
    </row>
    <row r="842" spans="1:14">
      <c r="A842" t="s">
        <v>63</v>
      </c>
      <c r="B842" s="47" t="s">
        <v>76</v>
      </c>
      <c r="C842" s="47" t="s">
        <v>151</v>
      </c>
      <c r="D842" s="47" t="s">
        <v>397</v>
      </c>
      <c r="E842">
        <v>205000</v>
      </c>
      <c r="F842">
        <v>3700</v>
      </c>
      <c r="G842">
        <v>4000</v>
      </c>
      <c r="H842">
        <v>205</v>
      </c>
      <c r="I842">
        <v>3.7</v>
      </c>
      <c r="J842">
        <v>4</v>
      </c>
      <c r="L842">
        <v>1964.3177023823187</v>
      </c>
      <c r="M842" s="48">
        <v>9747.3153309999998</v>
      </c>
      <c r="N842" s="48">
        <v>1513.439834</v>
      </c>
    </row>
    <row r="843" spans="1:14">
      <c r="A843" t="s">
        <v>63</v>
      </c>
      <c r="B843" s="47" t="s">
        <v>76</v>
      </c>
      <c r="C843" s="47" t="s">
        <v>151</v>
      </c>
      <c r="D843" s="47" t="s">
        <v>398</v>
      </c>
      <c r="E843">
        <v>226000</v>
      </c>
      <c r="F843">
        <v>6000</v>
      </c>
      <c r="G843">
        <v>6000</v>
      </c>
      <c r="H843">
        <v>226</v>
      </c>
      <c r="I843">
        <v>6</v>
      </c>
      <c r="J843">
        <v>6</v>
      </c>
      <c r="L843">
        <v>1557.9829794914717</v>
      </c>
      <c r="M843" s="48">
        <v>3740.3664250000002</v>
      </c>
      <c r="N843" s="48">
        <v>1075.9171260000001</v>
      </c>
    </row>
    <row r="844" spans="1:14">
      <c r="A844" t="s">
        <v>63</v>
      </c>
      <c r="B844" s="47" t="s">
        <v>76</v>
      </c>
      <c r="C844" s="47" t="s">
        <v>151</v>
      </c>
      <c r="D844" s="47" t="s">
        <v>399</v>
      </c>
      <c r="E844">
        <v>226000</v>
      </c>
      <c r="F844">
        <v>6000</v>
      </c>
      <c r="G844">
        <v>6000</v>
      </c>
      <c r="H844">
        <v>226</v>
      </c>
      <c r="I844">
        <v>6</v>
      </c>
      <c r="J844">
        <v>6</v>
      </c>
      <c r="L844">
        <v>1526.1879223039164</v>
      </c>
      <c r="M844" s="48">
        <v>3395.5127229999998</v>
      </c>
      <c r="N844" s="48">
        <v>1054.158199</v>
      </c>
    </row>
    <row r="845" spans="1:14">
      <c r="A845" t="s">
        <v>63</v>
      </c>
      <c r="B845" s="47" t="s">
        <v>76</v>
      </c>
      <c r="C845" s="47" t="s">
        <v>151</v>
      </c>
      <c r="D845" s="47" t="s">
        <v>400</v>
      </c>
      <c r="E845">
        <v>226000</v>
      </c>
      <c r="F845">
        <v>6000</v>
      </c>
      <c r="G845">
        <v>6000</v>
      </c>
      <c r="H845">
        <v>226</v>
      </c>
      <c r="I845">
        <v>6</v>
      </c>
      <c r="J845">
        <v>6</v>
      </c>
      <c r="L845">
        <v>2688.3806335637455</v>
      </c>
      <c r="M845" s="48">
        <v>25995.41692</v>
      </c>
      <c r="N845" s="48">
        <v>21671.863710000001</v>
      </c>
    </row>
    <row r="846" spans="1:14">
      <c r="A846" t="s">
        <v>63</v>
      </c>
      <c r="B846" s="47" t="s">
        <v>76</v>
      </c>
      <c r="C846" s="47" t="s">
        <v>151</v>
      </c>
      <c r="D846" s="47" t="s">
        <v>401</v>
      </c>
      <c r="E846">
        <v>237000</v>
      </c>
      <c r="F846">
        <v>5000</v>
      </c>
      <c r="G846">
        <v>5000</v>
      </c>
      <c r="H846">
        <v>237</v>
      </c>
      <c r="I846">
        <v>5</v>
      </c>
      <c r="J846">
        <v>5</v>
      </c>
      <c r="L846">
        <v>1058.3261368762755</v>
      </c>
      <c r="M846" s="48">
        <v>1742.4095090000001</v>
      </c>
      <c r="N846" s="48">
        <v>714.54553769999995</v>
      </c>
    </row>
    <row r="847" spans="1:14">
      <c r="A847" t="s">
        <v>63</v>
      </c>
      <c r="B847" s="47" t="s">
        <v>76</v>
      </c>
      <c r="C847" s="47" t="s">
        <v>151</v>
      </c>
      <c r="D847" s="47" t="s">
        <v>402</v>
      </c>
      <c r="E847">
        <v>242000</v>
      </c>
      <c r="F847">
        <v>5000</v>
      </c>
      <c r="G847">
        <v>5200</v>
      </c>
      <c r="H847">
        <v>242</v>
      </c>
      <c r="I847">
        <v>5</v>
      </c>
      <c r="J847">
        <v>5.2</v>
      </c>
      <c r="L847">
        <v>967.63893025757238</v>
      </c>
      <c r="M847" s="48">
        <v>1500.2908159999999</v>
      </c>
      <c r="N847" s="48">
        <v>654.69408269999997</v>
      </c>
    </row>
    <row r="848" spans="1:14">
      <c r="A848" t="s">
        <v>63</v>
      </c>
      <c r="B848" s="47" t="s">
        <v>76</v>
      </c>
      <c r="C848" s="47" t="s">
        <v>151</v>
      </c>
      <c r="D848" s="47" t="s">
        <v>403</v>
      </c>
      <c r="E848">
        <v>246000</v>
      </c>
      <c r="F848">
        <v>5200</v>
      </c>
      <c r="G848">
        <v>6170</v>
      </c>
      <c r="H848">
        <v>246</v>
      </c>
      <c r="I848">
        <v>5.2</v>
      </c>
      <c r="J848">
        <v>6.17</v>
      </c>
      <c r="L848">
        <v>1853.6000782979891</v>
      </c>
      <c r="M848" s="48">
        <v>6070.6142470000004</v>
      </c>
      <c r="N848" s="48">
        <v>1318.9571659999999</v>
      </c>
    </row>
    <row r="849" spans="1:14">
      <c r="A849" t="s">
        <v>63</v>
      </c>
      <c r="B849" s="47" t="s">
        <v>76</v>
      </c>
      <c r="C849" s="47" t="s">
        <v>151</v>
      </c>
      <c r="D849" s="47" t="s">
        <v>404</v>
      </c>
      <c r="E849">
        <v>247000</v>
      </c>
      <c r="F849">
        <v>4200</v>
      </c>
      <c r="G849">
        <v>5170</v>
      </c>
      <c r="H849">
        <v>247</v>
      </c>
      <c r="I849">
        <v>4.2</v>
      </c>
      <c r="J849">
        <v>5.17</v>
      </c>
      <c r="L849">
        <v>1590.0461275598022</v>
      </c>
      <c r="M849" s="48">
        <v>3593.2279469999999</v>
      </c>
      <c r="N849" s="48">
        <v>1097.716091</v>
      </c>
    </row>
    <row r="850" spans="1:14">
      <c r="A850" t="s">
        <v>63</v>
      </c>
      <c r="B850" s="47" t="s">
        <v>76</v>
      </c>
      <c r="C850" s="47" t="s">
        <v>151</v>
      </c>
      <c r="D850" s="47" t="s">
        <v>405</v>
      </c>
      <c r="E850">
        <v>247000</v>
      </c>
      <c r="F850">
        <v>4200</v>
      </c>
      <c r="G850">
        <v>5170</v>
      </c>
      <c r="H850">
        <v>247</v>
      </c>
      <c r="I850">
        <v>4.2</v>
      </c>
      <c r="J850">
        <v>5.17</v>
      </c>
      <c r="L850">
        <v>2723.4724956013442</v>
      </c>
      <c r="M850" s="48">
        <v>24419.92959</v>
      </c>
      <c r="N850" s="48">
        <v>19872.074219999999</v>
      </c>
    </row>
    <row r="851" spans="1:14">
      <c r="A851" t="s">
        <v>63</v>
      </c>
      <c r="B851" s="47" t="s">
        <v>76</v>
      </c>
      <c r="C851" s="47" t="s">
        <v>151</v>
      </c>
      <c r="D851" s="47" t="s">
        <v>406</v>
      </c>
      <c r="E851">
        <v>248000</v>
      </c>
      <c r="F851">
        <v>3200</v>
      </c>
      <c r="G851">
        <v>4170</v>
      </c>
      <c r="H851">
        <v>248</v>
      </c>
      <c r="I851">
        <v>3.2</v>
      </c>
      <c r="J851">
        <v>4.17</v>
      </c>
      <c r="L851">
        <v>566.74040707496704</v>
      </c>
      <c r="M851" s="48">
        <v>708.70541230000003</v>
      </c>
      <c r="N851" s="48">
        <v>375.84027259999999</v>
      </c>
    </row>
    <row r="852" spans="1:14">
      <c r="A852" t="s">
        <v>63</v>
      </c>
      <c r="B852" s="47" t="s">
        <v>76</v>
      </c>
      <c r="C852" s="47" t="s">
        <v>151</v>
      </c>
      <c r="D852" s="47" t="s">
        <v>407</v>
      </c>
      <c r="E852">
        <v>253000</v>
      </c>
      <c r="F852">
        <v>830</v>
      </c>
      <c r="G852">
        <v>1140</v>
      </c>
      <c r="H852">
        <v>253</v>
      </c>
      <c r="I852">
        <v>0.83</v>
      </c>
      <c r="J852">
        <v>1.1399999999999999</v>
      </c>
      <c r="L852">
        <v>1234.4010182185325</v>
      </c>
      <c r="M852" s="48">
        <v>1909.8878500000001</v>
      </c>
      <c r="N852" s="48">
        <v>830.28533619999996</v>
      </c>
    </row>
    <row r="853" spans="1:14">
      <c r="A853" t="s">
        <v>63</v>
      </c>
      <c r="B853" s="47" t="s">
        <v>76</v>
      </c>
      <c r="C853" s="47" t="s">
        <v>151</v>
      </c>
      <c r="D853" s="47" t="s">
        <v>408</v>
      </c>
      <c r="E853">
        <v>253000</v>
      </c>
      <c r="F853">
        <v>830</v>
      </c>
      <c r="G853">
        <v>1140</v>
      </c>
      <c r="H853">
        <v>253</v>
      </c>
      <c r="I853">
        <v>0.83</v>
      </c>
      <c r="J853">
        <v>1.1399999999999999</v>
      </c>
      <c r="L853">
        <v>1654.1919013826866</v>
      </c>
      <c r="M853" s="48">
        <v>4544.726893</v>
      </c>
      <c r="N853" s="48">
        <v>1159.4711540000001</v>
      </c>
    </row>
    <row r="854" spans="1:14">
      <c r="A854" t="s">
        <v>63</v>
      </c>
      <c r="B854" s="47" t="s">
        <v>76</v>
      </c>
      <c r="C854" s="47" t="s">
        <v>151</v>
      </c>
      <c r="D854" s="47" t="s">
        <v>409</v>
      </c>
      <c r="E854">
        <v>256000</v>
      </c>
      <c r="F854">
        <v>3830</v>
      </c>
      <c r="G854">
        <v>3800</v>
      </c>
      <c r="H854">
        <v>256</v>
      </c>
      <c r="I854">
        <v>3.83</v>
      </c>
      <c r="J854">
        <v>3.8</v>
      </c>
      <c r="L854">
        <v>1014.9891178109353</v>
      </c>
      <c r="M854" s="48">
        <v>2010.737987</v>
      </c>
      <c r="N854" s="48">
        <v>696.89289129999997</v>
      </c>
    </row>
    <row r="855" spans="1:14">
      <c r="A855" t="s">
        <v>63</v>
      </c>
      <c r="B855" s="47" t="s">
        <v>76</v>
      </c>
      <c r="C855" s="47" t="s">
        <v>151</v>
      </c>
      <c r="D855" s="47" t="s">
        <v>410</v>
      </c>
      <c r="E855">
        <v>262000</v>
      </c>
      <c r="F855">
        <v>9830</v>
      </c>
      <c r="G855">
        <v>6800</v>
      </c>
      <c r="H855">
        <v>262</v>
      </c>
      <c r="I855">
        <v>9.83</v>
      </c>
      <c r="J855">
        <v>6.8</v>
      </c>
      <c r="L855">
        <v>762.66435422274242</v>
      </c>
      <c r="M855" s="48">
        <v>880.34067040000002</v>
      </c>
      <c r="N855" s="48">
        <v>503.55059419999998</v>
      </c>
    </row>
    <row r="856" spans="1:14">
      <c r="A856" t="s">
        <v>63</v>
      </c>
      <c r="B856" s="47" t="s">
        <v>76</v>
      </c>
      <c r="C856" s="47" t="s">
        <v>151</v>
      </c>
      <c r="D856" s="47" t="s">
        <v>411</v>
      </c>
      <c r="E856">
        <v>262000</v>
      </c>
      <c r="F856">
        <v>9830</v>
      </c>
      <c r="G856">
        <v>6800</v>
      </c>
      <c r="H856">
        <v>262</v>
      </c>
      <c r="I856">
        <v>9.83</v>
      </c>
      <c r="J856">
        <v>6.8</v>
      </c>
      <c r="L856">
        <v>591.60490355118782</v>
      </c>
      <c r="M856" s="48">
        <v>560.17364139999995</v>
      </c>
      <c r="N856" s="48">
        <v>384.65625290000003</v>
      </c>
    </row>
    <row r="857" spans="1:14">
      <c r="A857" t="s">
        <v>63</v>
      </c>
      <c r="B857" s="47" t="s">
        <v>76</v>
      </c>
      <c r="C857" s="47" t="s">
        <v>151</v>
      </c>
      <c r="D857" s="47" t="s">
        <v>412</v>
      </c>
      <c r="E857">
        <v>343000</v>
      </c>
      <c r="F857">
        <v>19800</v>
      </c>
      <c r="G857">
        <v>15900</v>
      </c>
      <c r="H857">
        <v>343</v>
      </c>
      <c r="I857">
        <v>19.8</v>
      </c>
      <c r="J857">
        <v>15.9</v>
      </c>
      <c r="L857">
        <v>695.24977596633028</v>
      </c>
      <c r="M857" s="48">
        <v>1044.4904039999999</v>
      </c>
      <c r="N857" s="48">
        <v>467.000225</v>
      </c>
    </row>
    <row r="858" spans="1:14">
      <c r="A858" t="s">
        <v>63</v>
      </c>
      <c r="B858" s="47" t="s">
        <v>76</v>
      </c>
      <c r="C858" s="47" t="s">
        <v>151</v>
      </c>
      <c r="D858" s="47" t="s">
        <v>413</v>
      </c>
      <c r="E858">
        <v>355000</v>
      </c>
      <c r="F858">
        <v>8000</v>
      </c>
      <c r="G858">
        <v>8000</v>
      </c>
      <c r="H858">
        <v>355</v>
      </c>
      <c r="I858">
        <v>8</v>
      </c>
      <c r="J858">
        <v>8</v>
      </c>
      <c r="L858">
        <v>355.52948098230365</v>
      </c>
      <c r="M858" s="48">
        <v>368.24974539999999</v>
      </c>
      <c r="N858" s="48">
        <v>233.26796239999999</v>
      </c>
    </row>
    <row r="859" spans="1:14">
      <c r="A859" t="s">
        <v>63</v>
      </c>
      <c r="B859" s="47" t="s">
        <v>76</v>
      </c>
      <c r="C859" s="47" t="s">
        <v>151</v>
      </c>
      <c r="D859" s="47" t="s">
        <v>414</v>
      </c>
      <c r="E859">
        <v>355000</v>
      </c>
      <c r="F859">
        <v>8000</v>
      </c>
      <c r="G859">
        <v>8000</v>
      </c>
      <c r="H859">
        <v>355</v>
      </c>
      <c r="I859">
        <v>8</v>
      </c>
      <c r="J859">
        <v>8</v>
      </c>
      <c r="L859">
        <v>774.62153834331139</v>
      </c>
      <c r="M859" s="48">
        <v>2525.3011750000001</v>
      </c>
      <c r="N859" s="48">
        <v>552.41732309999998</v>
      </c>
    </row>
    <row r="860" spans="1:14">
      <c r="A860" t="s">
        <v>63</v>
      </c>
      <c r="B860" s="47" t="s">
        <v>76</v>
      </c>
      <c r="C860" s="47" t="s">
        <v>151</v>
      </c>
      <c r="D860" s="47" t="s">
        <v>415</v>
      </c>
      <c r="E860">
        <v>372000</v>
      </c>
      <c r="F860">
        <v>13100</v>
      </c>
      <c r="G860">
        <v>10700</v>
      </c>
      <c r="H860">
        <v>372</v>
      </c>
      <c r="I860">
        <v>13.1</v>
      </c>
      <c r="J860">
        <v>10.7</v>
      </c>
      <c r="L860">
        <v>1346.9594955294888</v>
      </c>
      <c r="M860" s="48">
        <v>2167.5363419999999</v>
      </c>
      <c r="N860" s="48">
        <v>909.31044469999995</v>
      </c>
    </row>
    <row r="861" spans="1:14">
      <c r="A861" t="s">
        <v>63</v>
      </c>
      <c r="B861" s="47" t="s">
        <v>76</v>
      </c>
      <c r="C861" s="47" t="s">
        <v>151</v>
      </c>
      <c r="D861" s="47" t="s">
        <v>416</v>
      </c>
      <c r="E861">
        <v>372000</v>
      </c>
      <c r="F861">
        <v>13100</v>
      </c>
      <c r="G861">
        <v>10700</v>
      </c>
      <c r="H861">
        <v>372</v>
      </c>
      <c r="I861">
        <v>13.1</v>
      </c>
      <c r="J861">
        <v>10.7</v>
      </c>
      <c r="L861">
        <v>1686.596504390363</v>
      </c>
      <c r="M861" s="48">
        <v>4119.2562280000002</v>
      </c>
      <c r="N861" s="48">
        <v>1161.015934</v>
      </c>
    </row>
    <row r="862" spans="1:14">
      <c r="A862" t="s">
        <v>63</v>
      </c>
      <c r="B862" s="47" t="s">
        <v>76</v>
      </c>
      <c r="C862" s="47" t="s">
        <v>151</v>
      </c>
      <c r="D862" s="47" t="s">
        <v>417</v>
      </c>
      <c r="E862">
        <v>377000</v>
      </c>
      <c r="G862">
        <v>2000</v>
      </c>
      <c r="H862">
        <v>377</v>
      </c>
      <c r="J862">
        <v>2</v>
      </c>
      <c r="L862">
        <v>1375.6125846254881</v>
      </c>
      <c r="M862" s="48">
        <v>2192.3140960000001</v>
      </c>
      <c r="N862" s="48">
        <v>927.50472439999999</v>
      </c>
    </row>
    <row r="863" spans="1:14">
      <c r="A863" t="s">
        <v>63</v>
      </c>
      <c r="B863" s="47" t="s">
        <v>76</v>
      </c>
      <c r="C863" s="47" t="s">
        <v>151</v>
      </c>
      <c r="D863" s="47" t="s">
        <v>418</v>
      </c>
      <c r="E863">
        <v>377000</v>
      </c>
      <c r="G863">
        <v>2000</v>
      </c>
      <c r="H863">
        <v>377</v>
      </c>
      <c r="J863">
        <v>2</v>
      </c>
      <c r="L863">
        <v>1799.612345126583</v>
      </c>
      <c r="M863" s="48">
        <v>5162.2908559999996</v>
      </c>
      <c r="N863" s="48">
        <v>1258.4632690000001</v>
      </c>
    </row>
    <row r="864" spans="1:14">
      <c r="A864" t="s">
        <v>63</v>
      </c>
      <c r="B864" s="47" t="s">
        <v>76</v>
      </c>
      <c r="C864" s="47" t="s">
        <v>151</v>
      </c>
      <c r="D864" s="47" t="s">
        <v>419</v>
      </c>
      <c r="E864">
        <v>377000</v>
      </c>
      <c r="F864">
        <v>2000</v>
      </c>
      <c r="G864">
        <v>5000</v>
      </c>
      <c r="H864">
        <v>377</v>
      </c>
      <c r="I864">
        <v>2</v>
      </c>
      <c r="J864">
        <v>5</v>
      </c>
      <c r="L864">
        <v>1303.0886382133513</v>
      </c>
      <c r="M864" s="48">
        <v>2119.5901869999998</v>
      </c>
      <c r="N864" s="48">
        <v>878.24130950000006</v>
      </c>
    </row>
    <row r="865" spans="1:14">
      <c r="A865" t="s">
        <v>63</v>
      </c>
      <c r="B865" s="47" t="s">
        <v>76</v>
      </c>
      <c r="C865" s="47" t="s">
        <v>151</v>
      </c>
      <c r="D865" s="47" t="s">
        <v>420</v>
      </c>
      <c r="E865">
        <v>378000</v>
      </c>
      <c r="F865">
        <v>1000</v>
      </c>
      <c r="G865">
        <v>1000</v>
      </c>
      <c r="H865">
        <v>378</v>
      </c>
      <c r="I865">
        <v>1</v>
      </c>
      <c r="J865">
        <v>1</v>
      </c>
      <c r="L865">
        <v>2134.6413475333484</v>
      </c>
      <c r="M865" s="48">
        <v>9069.4058920000007</v>
      </c>
      <c r="N865" s="48">
        <v>1585.689717</v>
      </c>
    </row>
    <row r="866" spans="1:14">
      <c r="A866" t="s">
        <v>63</v>
      </c>
      <c r="B866" s="47" t="s">
        <v>76</v>
      </c>
      <c r="C866" s="47" t="s">
        <v>151</v>
      </c>
      <c r="D866" s="47" t="s">
        <v>421</v>
      </c>
      <c r="E866">
        <v>378000</v>
      </c>
      <c r="F866">
        <v>1000</v>
      </c>
      <c r="G866">
        <v>1000</v>
      </c>
      <c r="H866">
        <v>378</v>
      </c>
      <c r="I866">
        <v>1</v>
      </c>
      <c r="J866">
        <v>1</v>
      </c>
      <c r="L866">
        <v>1464.7182789066583</v>
      </c>
      <c r="M866" s="48">
        <v>3416.0904519999999</v>
      </c>
      <c r="N866" s="48">
        <v>1010.40106</v>
      </c>
    </row>
    <row r="867" spans="1:14">
      <c r="A867" t="s">
        <v>63</v>
      </c>
      <c r="B867" s="47" t="s">
        <v>76</v>
      </c>
      <c r="C867" s="47" t="s">
        <v>151</v>
      </c>
      <c r="D867" s="47" t="s">
        <v>422</v>
      </c>
      <c r="E867">
        <v>378000</v>
      </c>
      <c r="F867">
        <v>3000</v>
      </c>
      <c r="G867">
        <v>4000</v>
      </c>
      <c r="H867">
        <v>378</v>
      </c>
      <c r="I867">
        <v>3</v>
      </c>
      <c r="J867">
        <v>4</v>
      </c>
      <c r="L867">
        <v>1250.8208425149539</v>
      </c>
      <c r="M867" s="48">
        <v>1921.724387</v>
      </c>
      <c r="N867" s="48">
        <v>841.08513419999997</v>
      </c>
    </row>
    <row r="868" spans="1:14">
      <c r="A868" t="s">
        <v>63</v>
      </c>
      <c r="B868" s="47" t="s">
        <v>76</v>
      </c>
      <c r="C868" s="47" t="s">
        <v>151</v>
      </c>
      <c r="D868" s="47" t="s">
        <v>423</v>
      </c>
      <c r="E868">
        <v>379000</v>
      </c>
      <c r="F868">
        <v>2000</v>
      </c>
      <c r="H868">
        <v>379</v>
      </c>
      <c r="I868">
        <v>2</v>
      </c>
      <c r="L868">
        <v>1588.9585966848354</v>
      </c>
      <c r="M868" s="48">
        <v>4435.0215360000002</v>
      </c>
      <c r="N868" s="48">
        <v>1115.3584989999999</v>
      </c>
    </row>
    <row r="869" spans="1:14">
      <c r="A869" t="s">
        <v>63</v>
      </c>
      <c r="B869" s="47" t="s">
        <v>76</v>
      </c>
      <c r="C869" s="47" t="s">
        <v>151</v>
      </c>
      <c r="D869" s="47" t="s">
        <v>424</v>
      </c>
      <c r="E869">
        <v>379000</v>
      </c>
      <c r="F869">
        <v>2000</v>
      </c>
      <c r="H869">
        <v>379</v>
      </c>
      <c r="I869">
        <v>2</v>
      </c>
      <c r="L869">
        <v>1373.7051933550738</v>
      </c>
      <c r="M869" s="48">
        <v>2763.5616230000001</v>
      </c>
      <c r="N869" s="48">
        <v>940.41292329999999</v>
      </c>
    </row>
    <row r="870" spans="1:14">
      <c r="A870" t="s">
        <v>63</v>
      </c>
      <c r="B870" s="47" t="s">
        <v>76</v>
      </c>
      <c r="C870" s="47" t="s">
        <v>151</v>
      </c>
      <c r="D870" s="47" t="s">
        <v>425</v>
      </c>
      <c r="E870">
        <v>379000</v>
      </c>
      <c r="F870">
        <v>6800</v>
      </c>
      <c r="G870">
        <v>3700</v>
      </c>
      <c r="H870">
        <v>379</v>
      </c>
      <c r="I870">
        <v>6.8</v>
      </c>
      <c r="J870">
        <v>3.7</v>
      </c>
      <c r="L870">
        <v>1387.0756334490138</v>
      </c>
      <c r="M870" s="48">
        <v>2859.6033830000001</v>
      </c>
      <c r="N870" s="48">
        <v>954.54888430000005</v>
      </c>
    </row>
    <row r="871" spans="1:14">
      <c r="A871" t="s">
        <v>63</v>
      </c>
      <c r="B871" s="47" t="s">
        <v>76</v>
      </c>
      <c r="C871" s="47" t="s">
        <v>151</v>
      </c>
      <c r="D871" s="47" t="s">
        <v>426</v>
      </c>
      <c r="E871">
        <v>379000</v>
      </c>
      <c r="F871">
        <v>4000</v>
      </c>
      <c r="G871">
        <v>3000</v>
      </c>
      <c r="H871">
        <v>379</v>
      </c>
      <c r="I871">
        <v>4</v>
      </c>
      <c r="J871">
        <v>3</v>
      </c>
      <c r="L871">
        <v>1378.1372834591425</v>
      </c>
      <c r="M871" s="48">
        <v>2359.991293</v>
      </c>
      <c r="N871" s="48">
        <v>932.36596229999998</v>
      </c>
    </row>
    <row r="872" spans="1:14">
      <c r="A872" t="s">
        <v>63</v>
      </c>
      <c r="B872" s="47" t="s">
        <v>76</v>
      </c>
      <c r="C872" s="47" t="s">
        <v>151</v>
      </c>
      <c r="D872" s="47" t="s">
        <v>427</v>
      </c>
      <c r="E872">
        <v>379000</v>
      </c>
      <c r="F872">
        <v>4000</v>
      </c>
      <c r="G872">
        <v>3000</v>
      </c>
      <c r="H872">
        <v>379</v>
      </c>
      <c r="I872">
        <v>4</v>
      </c>
      <c r="J872">
        <v>3</v>
      </c>
      <c r="L872">
        <v>1386.4993525103764</v>
      </c>
      <c r="M872" s="48">
        <v>2476.490636</v>
      </c>
      <c r="N872" s="48">
        <v>939.76714990000005</v>
      </c>
    </row>
    <row r="873" spans="1:14">
      <c r="A873" t="s">
        <v>63</v>
      </c>
      <c r="B873" s="47" t="s">
        <v>76</v>
      </c>
      <c r="C873" s="47" t="s">
        <v>151</v>
      </c>
      <c r="D873" s="47" t="s">
        <v>428</v>
      </c>
      <c r="E873">
        <v>379000</v>
      </c>
      <c r="F873">
        <v>4000</v>
      </c>
      <c r="G873">
        <v>3000</v>
      </c>
      <c r="H873">
        <v>379</v>
      </c>
      <c r="I873">
        <v>4</v>
      </c>
      <c r="J873">
        <v>3</v>
      </c>
      <c r="L873">
        <v>1482.4022847838596</v>
      </c>
      <c r="M873" s="48">
        <v>2957.4386220000001</v>
      </c>
      <c r="N873" s="48">
        <v>1018.343986</v>
      </c>
    </row>
    <row r="874" spans="1:14">
      <c r="A874" t="s">
        <v>63</v>
      </c>
      <c r="B874" s="47" t="s">
        <v>76</v>
      </c>
      <c r="C874" s="47" t="s">
        <v>151</v>
      </c>
      <c r="D874" s="47" t="s">
        <v>429</v>
      </c>
      <c r="E874">
        <v>380000</v>
      </c>
      <c r="F874">
        <v>5000</v>
      </c>
      <c r="G874">
        <v>2000</v>
      </c>
      <c r="H874">
        <v>380</v>
      </c>
      <c r="I874">
        <v>5</v>
      </c>
      <c r="J874">
        <v>2</v>
      </c>
      <c r="L874">
        <v>1194.7683662025411</v>
      </c>
      <c r="M874" s="48">
        <v>1922.461583</v>
      </c>
      <c r="N874" s="48">
        <v>808.33753709999996</v>
      </c>
    </row>
    <row r="875" spans="1:14">
      <c r="A875" t="s">
        <v>63</v>
      </c>
      <c r="B875" s="47" t="s">
        <v>76</v>
      </c>
      <c r="C875" s="47" t="s">
        <v>151</v>
      </c>
      <c r="D875" s="47" t="s">
        <v>430</v>
      </c>
      <c r="E875">
        <v>383000</v>
      </c>
      <c r="F875">
        <v>3000</v>
      </c>
      <c r="G875">
        <v>2000</v>
      </c>
      <c r="H875">
        <v>383</v>
      </c>
      <c r="I875">
        <v>3</v>
      </c>
      <c r="J875">
        <v>2</v>
      </c>
      <c r="L875">
        <v>2035.5668665521339</v>
      </c>
      <c r="M875" s="48">
        <v>12044.728940000001</v>
      </c>
      <c r="N875" s="48">
        <v>4850.626698</v>
      </c>
    </row>
    <row r="876" spans="1:14">
      <c r="A876" t="s">
        <v>63</v>
      </c>
      <c r="B876" s="47" t="s">
        <v>76</v>
      </c>
      <c r="C876" s="47" t="s">
        <v>151</v>
      </c>
      <c r="D876" s="47" t="s">
        <v>431</v>
      </c>
      <c r="E876">
        <v>383000</v>
      </c>
      <c r="F876">
        <v>3000</v>
      </c>
      <c r="G876">
        <v>2000</v>
      </c>
      <c r="H876">
        <v>383</v>
      </c>
      <c r="I876">
        <v>3</v>
      </c>
      <c r="J876">
        <v>2</v>
      </c>
      <c r="L876">
        <v>2102.021858579421</v>
      </c>
      <c r="M876" s="48">
        <v>13176.7976</v>
      </c>
      <c r="N876" s="48">
        <v>7896.1347230000001</v>
      </c>
    </row>
    <row r="877" spans="1:14">
      <c r="A877" t="s">
        <v>63</v>
      </c>
      <c r="B877" s="47" t="s">
        <v>76</v>
      </c>
      <c r="C877" s="47" t="s">
        <v>151</v>
      </c>
      <c r="D877" s="47" t="s">
        <v>432</v>
      </c>
      <c r="E877">
        <v>383000</v>
      </c>
      <c r="F877">
        <v>3000</v>
      </c>
      <c r="G877">
        <v>2000</v>
      </c>
      <c r="H877">
        <v>383</v>
      </c>
      <c r="I877">
        <v>3</v>
      </c>
      <c r="J877">
        <v>2</v>
      </c>
      <c r="L877">
        <v>1708.2354885332197</v>
      </c>
      <c r="M877" s="48">
        <v>6438.5376839999999</v>
      </c>
      <c r="N877" s="48">
        <v>1239.443409</v>
      </c>
    </row>
    <row r="878" spans="1:14">
      <c r="A878" t="s">
        <v>63</v>
      </c>
      <c r="B878" s="47" t="s">
        <v>76</v>
      </c>
      <c r="C878" s="47" t="s">
        <v>151</v>
      </c>
      <c r="D878" s="47" t="s">
        <v>433</v>
      </c>
      <c r="E878">
        <v>383000</v>
      </c>
      <c r="F878">
        <v>3000</v>
      </c>
      <c r="G878">
        <v>2000</v>
      </c>
      <c r="H878">
        <v>383</v>
      </c>
      <c r="I878">
        <v>3</v>
      </c>
      <c r="J878">
        <v>2</v>
      </c>
      <c r="L878">
        <v>1582.5831023094211</v>
      </c>
      <c r="M878" s="48">
        <v>4893.5303889999996</v>
      </c>
      <c r="N878" s="48">
        <v>1120.6529129999999</v>
      </c>
    </row>
    <row r="879" spans="1:14">
      <c r="A879" t="s">
        <v>63</v>
      </c>
      <c r="B879" s="47" t="s">
        <v>76</v>
      </c>
      <c r="C879" s="47" t="s">
        <v>151</v>
      </c>
      <c r="D879" s="47" t="s">
        <v>434</v>
      </c>
      <c r="E879">
        <v>383000</v>
      </c>
      <c r="F879">
        <v>3000</v>
      </c>
      <c r="G879">
        <v>2000</v>
      </c>
      <c r="H879">
        <v>383</v>
      </c>
      <c r="I879">
        <v>3</v>
      </c>
      <c r="J879">
        <v>2</v>
      </c>
      <c r="L879">
        <v>2272.664002225064</v>
      </c>
      <c r="M879" s="48">
        <v>18842.350780000001</v>
      </c>
      <c r="N879" s="48">
        <v>15113.92546</v>
      </c>
    </row>
    <row r="880" spans="1:14">
      <c r="A880" t="s">
        <v>63</v>
      </c>
      <c r="B880" s="47" t="s">
        <v>76</v>
      </c>
      <c r="C880" s="47" t="s">
        <v>151</v>
      </c>
      <c r="D880" s="47" t="s">
        <v>435</v>
      </c>
      <c r="E880">
        <v>388000</v>
      </c>
      <c r="F880">
        <v>5300</v>
      </c>
      <c r="G880">
        <v>5300</v>
      </c>
      <c r="H880">
        <v>388</v>
      </c>
      <c r="I880">
        <v>5.3</v>
      </c>
      <c r="J880">
        <v>5.3</v>
      </c>
      <c r="L880">
        <v>1008.0327659106622</v>
      </c>
      <c r="M880" s="48">
        <v>1428.3722270000001</v>
      </c>
      <c r="N880" s="48">
        <v>674.30952539999998</v>
      </c>
    </row>
    <row r="881" spans="1:14">
      <c r="A881" t="s">
        <v>63</v>
      </c>
      <c r="B881" s="47" t="s">
        <v>76</v>
      </c>
      <c r="C881" s="47" t="s">
        <v>151</v>
      </c>
      <c r="D881" s="47" t="s">
        <v>436</v>
      </c>
      <c r="E881">
        <v>431500</v>
      </c>
      <c r="F881">
        <v>12300</v>
      </c>
      <c r="G881">
        <v>12300</v>
      </c>
      <c r="H881">
        <v>431.5</v>
      </c>
      <c r="I881">
        <v>12.3</v>
      </c>
      <c r="J881">
        <v>12.3</v>
      </c>
      <c r="L881">
        <v>699.82866009391546</v>
      </c>
      <c r="M881" s="48">
        <v>937.71883869999999</v>
      </c>
      <c r="N881" s="48">
        <v>466.4367426</v>
      </c>
    </row>
    <row r="882" spans="1:14">
      <c r="A882" t="s">
        <v>63</v>
      </c>
      <c r="B882" s="47" t="s">
        <v>76</v>
      </c>
      <c r="C882" s="47" t="s">
        <v>151</v>
      </c>
      <c r="D882" s="47" t="s">
        <v>437</v>
      </c>
      <c r="E882">
        <v>438000</v>
      </c>
      <c r="F882">
        <v>5000</v>
      </c>
      <c r="G882">
        <v>6000</v>
      </c>
      <c r="H882">
        <v>438</v>
      </c>
      <c r="I882">
        <v>5</v>
      </c>
      <c r="J882">
        <v>6</v>
      </c>
      <c r="L882">
        <v>890.50591553288905</v>
      </c>
      <c r="M882" s="48">
        <v>960.37152890000004</v>
      </c>
      <c r="N882" s="48">
        <v>584.09611489999998</v>
      </c>
    </row>
    <row r="883" spans="1:14">
      <c r="A883" t="s">
        <v>63</v>
      </c>
      <c r="B883" s="47" t="s">
        <v>76</v>
      </c>
      <c r="C883" s="47" t="s">
        <v>151</v>
      </c>
      <c r="D883" s="47" t="s">
        <v>438</v>
      </c>
      <c r="E883">
        <v>450000</v>
      </c>
      <c r="F883">
        <v>6600</v>
      </c>
      <c r="G883">
        <v>8400</v>
      </c>
      <c r="H883">
        <v>450</v>
      </c>
      <c r="I883">
        <v>6.6</v>
      </c>
      <c r="J883">
        <v>8.4</v>
      </c>
      <c r="L883">
        <v>1008.7424561798064</v>
      </c>
      <c r="M883" s="48">
        <v>2244.7927599999998</v>
      </c>
      <c r="N883" s="48">
        <v>694.9842228</v>
      </c>
    </row>
    <row r="884" spans="1:14">
      <c r="A884" t="s">
        <v>63</v>
      </c>
      <c r="B884" s="47" t="s">
        <v>76</v>
      </c>
      <c r="C884" s="47" t="s">
        <v>151</v>
      </c>
      <c r="D884" s="47" t="s">
        <v>439</v>
      </c>
      <c r="E884">
        <v>450000</v>
      </c>
      <c r="F884">
        <v>6600</v>
      </c>
      <c r="G884">
        <v>8400</v>
      </c>
      <c r="H884">
        <v>450</v>
      </c>
      <c r="I884">
        <v>6.6</v>
      </c>
      <c r="J884">
        <v>8.4</v>
      </c>
      <c r="L884">
        <v>967.20444555506037</v>
      </c>
      <c r="M884" s="48">
        <v>1950.5084509999999</v>
      </c>
      <c r="N884" s="48">
        <v>665.95932200000004</v>
      </c>
    </row>
    <row r="885" spans="1:14">
      <c r="A885" t="s">
        <v>63</v>
      </c>
      <c r="B885" s="47" t="s">
        <v>76</v>
      </c>
      <c r="C885" s="47" t="s">
        <v>151</v>
      </c>
      <c r="D885" s="47" t="s">
        <v>440</v>
      </c>
      <c r="E885">
        <v>450000</v>
      </c>
      <c r="F885">
        <v>6600</v>
      </c>
      <c r="G885">
        <v>8400</v>
      </c>
      <c r="H885">
        <v>450</v>
      </c>
      <c r="I885">
        <v>6.6</v>
      </c>
      <c r="J885">
        <v>8.4</v>
      </c>
      <c r="L885">
        <v>962.27515324156411</v>
      </c>
      <c r="M885" s="48">
        <v>2014.9857589999999</v>
      </c>
      <c r="N885" s="48">
        <v>661.04855459999999</v>
      </c>
    </row>
    <row r="886" spans="1:14">
      <c r="A886" t="s">
        <v>63</v>
      </c>
      <c r="B886" s="47" t="s">
        <v>76</v>
      </c>
      <c r="C886" s="47" t="s">
        <v>151</v>
      </c>
      <c r="D886" s="47" t="s">
        <v>441</v>
      </c>
      <c r="E886">
        <v>450000</v>
      </c>
      <c r="F886">
        <v>6600</v>
      </c>
      <c r="G886">
        <v>8400</v>
      </c>
      <c r="H886">
        <v>450</v>
      </c>
      <c r="I886">
        <v>6.6</v>
      </c>
      <c r="J886">
        <v>8.4</v>
      </c>
      <c r="L886">
        <v>1089.078798127046</v>
      </c>
      <c r="M886" s="48">
        <v>2901.627935</v>
      </c>
      <c r="N886" s="48">
        <v>763.21102020000001</v>
      </c>
    </row>
    <row r="887" spans="1:14">
      <c r="A887" t="s">
        <v>63</v>
      </c>
      <c r="B887" s="47" t="s">
        <v>76</v>
      </c>
      <c r="C887" s="47" t="s">
        <v>151</v>
      </c>
      <c r="D887" s="47" t="s">
        <v>442</v>
      </c>
      <c r="E887">
        <v>450000</v>
      </c>
      <c r="F887">
        <v>6600</v>
      </c>
      <c r="G887">
        <v>8400</v>
      </c>
      <c r="H887">
        <v>450</v>
      </c>
      <c r="I887">
        <v>6.6</v>
      </c>
      <c r="J887">
        <v>8.4</v>
      </c>
      <c r="L887">
        <v>794.82863647272166</v>
      </c>
      <c r="M887" s="48">
        <v>1242.68678</v>
      </c>
      <c r="N887" s="48">
        <v>533.0298037</v>
      </c>
    </row>
    <row r="888" spans="1:14">
      <c r="A888" t="s">
        <v>63</v>
      </c>
      <c r="B888" s="47" t="s">
        <v>76</v>
      </c>
      <c r="C888" s="47" t="s">
        <v>151</v>
      </c>
      <c r="D888" s="47" t="s">
        <v>443</v>
      </c>
      <c r="E888">
        <v>450000</v>
      </c>
      <c r="F888">
        <v>6600</v>
      </c>
      <c r="G888">
        <v>8400</v>
      </c>
      <c r="H888">
        <v>450</v>
      </c>
      <c r="I888">
        <v>6.6</v>
      </c>
      <c r="J888">
        <v>8.4</v>
      </c>
      <c r="L888">
        <v>1088.8395573597477</v>
      </c>
      <c r="M888" s="48">
        <v>2975.2368769999998</v>
      </c>
      <c r="N888" s="48">
        <v>762.20133599999997</v>
      </c>
    </row>
    <row r="889" spans="1:14">
      <c r="A889" t="s">
        <v>63</v>
      </c>
      <c r="B889" s="47" t="s">
        <v>76</v>
      </c>
      <c r="C889" s="47" t="s">
        <v>151</v>
      </c>
      <c r="D889" s="47" t="s">
        <v>444</v>
      </c>
      <c r="E889">
        <v>450000</v>
      </c>
      <c r="F889">
        <v>6600</v>
      </c>
      <c r="G889">
        <v>8400</v>
      </c>
      <c r="H889">
        <v>450</v>
      </c>
      <c r="I889">
        <v>6.6</v>
      </c>
      <c r="J889">
        <v>8.4</v>
      </c>
      <c r="L889">
        <v>1032.4911008481863</v>
      </c>
      <c r="M889" s="48">
        <v>2465.0011359999999</v>
      </c>
      <c r="N889" s="48">
        <v>719.24190439999995</v>
      </c>
    </row>
    <row r="890" spans="1:14">
      <c r="A890" t="s">
        <v>63</v>
      </c>
      <c r="B890" s="47" t="s">
        <v>76</v>
      </c>
      <c r="C890" s="47" t="s">
        <v>151</v>
      </c>
      <c r="D890" s="47" t="s">
        <v>445</v>
      </c>
      <c r="E890">
        <v>450000</v>
      </c>
      <c r="F890">
        <v>6600</v>
      </c>
      <c r="G890">
        <v>8400</v>
      </c>
      <c r="H890">
        <v>450</v>
      </c>
      <c r="I890">
        <v>6.6</v>
      </c>
      <c r="J890">
        <v>8.4</v>
      </c>
      <c r="L890">
        <v>810.03450787406291</v>
      </c>
      <c r="M890" s="48">
        <v>1366.59112</v>
      </c>
      <c r="N890" s="48">
        <v>551.92587049999997</v>
      </c>
    </row>
    <row r="891" spans="1:14">
      <c r="A891" t="s">
        <v>63</v>
      </c>
      <c r="B891" s="47" t="s">
        <v>76</v>
      </c>
      <c r="C891" s="47" t="s">
        <v>151</v>
      </c>
      <c r="D891" s="47" t="s">
        <v>446</v>
      </c>
      <c r="E891">
        <v>450000</v>
      </c>
      <c r="F891">
        <v>6600</v>
      </c>
      <c r="G891">
        <v>8400</v>
      </c>
      <c r="H891">
        <v>450</v>
      </c>
      <c r="I891">
        <v>6.6</v>
      </c>
      <c r="J891">
        <v>8.4</v>
      </c>
      <c r="L891">
        <v>870.32054576444534</v>
      </c>
      <c r="M891" s="48">
        <v>1719.560986</v>
      </c>
      <c r="N891" s="48">
        <v>593.34387730000003</v>
      </c>
    </row>
    <row r="892" spans="1:14">
      <c r="A892" t="s">
        <v>63</v>
      </c>
      <c r="B892" s="47" t="s">
        <v>76</v>
      </c>
      <c r="C892" s="47" t="s">
        <v>151</v>
      </c>
      <c r="D892" s="47" t="s">
        <v>447</v>
      </c>
      <c r="E892">
        <v>450000</v>
      </c>
      <c r="F892">
        <v>6600</v>
      </c>
      <c r="G892">
        <v>8400</v>
      </c>
      <c r="H892">
        <v>450</v>
      </c>
      <c r="I892">
        <v>6.6</v>
      </c>
      <c r="J892">
        <v>8.4</v>
      </c>
      <c r="L892">
        <v>806.52065329680022</v>
      </c>
      <c r="M892" s="48">
        <v>1377.5733</v>
      </c>
      <c r="N892" s="48">
        <v>547.85690609999995</v>
      </c>
    </row>
    <row r="893" spans="1:14">
      <c r="A893" t="s">
        <v>63</v>
      </c>
      <c r="B893" s="47" t="s">
        <v>76</v>
      </c>
      <c r="C893" s="47" t="s">
        <v>151</v>
      </c>
      <c r="D893" s="47" t="s">
        <v>448</v>
      </c>
      <c r="E893">
        <v>450000</v>
      </c>
      <c r="F893">
        <v>6600</v>
      </c>
      <c r="G893">
        <v>8400</v>
      </c>
      <c r="H893">
        <v>450</v>
      </c>
      <c r="I893">
        <v>6.6</v>
      </c>
      <c r="J893">
        <v>8.4</v>
      </c>
      <c r="L893">
        <v>759.03366092440547</v>
      </c>
      <c r="M893" s="48">
        <v>1184.8151250000001</v>
      </c>
      <c r="N893" s="48">
        <v>511.67917560000001</v>
      </c>
    </row>
    <row r="894" spans="1:14">
      <c r="A894" t="s">
        <v>63</v>
      </c>
      <c r="B894" s="47" t="s">
        <v>76</v>
      </c>
      <c r="C894" s="47" t="s">
        <v>151</v>
      </c>
      <c r="D894" s="47" t="s">
        <v>449</v>
      </c>
      <c r="E894">
        <v>452000</v>
      </c>
      <c r="F894">
        <v>2000</v>
      </c>
      <c r="G894">
        <v>3000</v>
      </c>
      <c r="H894">
        <v>452</v>
      </c>
      <c r="I894">
        <v>2</v>
      </c>
      <c r="J894">
        <v>3</v>
      </c>
      <c r="L894">
        <v>481.31890531464956</v>
      </c>
      <c r="M894" s="48">
        <v>478.69048029999999</v>
      </c>
      <c r="N894" s="48">
        <v>313.17809310000001</v>
      </c>
    </row>
    <row r="895" spans="1:14">
      <c r="A895" t="s">
        <v>63</v>
      </c>
      <c r="B895" s="47" t="s">
        <v>76</v>
      </c>
      <c r="C895" s="47" t="s">
        <v>151</v>
      </c>
      <c r="D895" s="47" t="s">
        <v>450</v>
      </c>
      <c r="E895">
        <v>455000</v>
      </c>
      <c r="F895">
        <v>9000</v>
      </c>
      <c r="G895">
        <v>4000</v>
      </c>
      <c r="H895">
        <v>455</v>
      </c>
      <c r="I895">
        <v>9</v>
      </c>
      <c r="J895">
        <v>4</v>
      </c>
      <c r="L895">
        <v>481.05543572442048</v>
      </c>
      <c r="M895" s="48">
        <v>480.3681947</v>
      </c>
      <c r="N895" s="48">
        <v>312.61232910000001</v>
      </c>
    </row>
    <row r="896" spans="1:14">
      <c r="A896" t="s">
        <v>63</v>
      </c>
      <c r="B896" s="47" t="s">
        <v>76</v>
      </c>
      <c r="C896" s="47" t="s">
        <v>151</v>
      </c>
      <c r="D896" s="47" t="s">
        <v>451</v>
      </c>
      <c r="E896">
        <v>455000</v>
      </c>
      <c r="F896">
        <v>9000</v>
      </c>
      <c r="G896">
        <v>4000</v>
      </c>
      <c r="H896">
        <v>455</v>
      </c>
      <c r="I896">
        <v>9</v>
      </c>
      <c r="J896">
        <v>4</v>
      </c>
      <c r="L896">
        <v>516.58850768193781</v>
      </c>
      <c r="M896" s="48">
        <v>537.15320180000003</v>
      </c>
      <c r="N896" s="48">
        <v>338.86788339999998</v>
      </c>
    </row>
    <row r="897" spans="1:14">
      <c r="A897" t="s">
        <v>63</v>
      </c>
      <c r="B897" s="47" t="s">
        <v>76</v>
      </c>
      <c r="C897" s="47" t="s">
        <v>151</v>
      </c>
      <c r="D897" s="47" t="s">
        <v>452</v>
      </c>
      <c r="E897">
        <v>455000</v>
      </c>
      <c r="F897">
        <v>9000</v>
      </c>
      <c r="G897">
        <v>4000</v>
      </c>
      <c r="H897">
        <v>455</v>
      </c>
      <c r="I897">
        <v>9</v>
      </c>
      <c r="J897">
        <v>4</v>
      </c>
      <c r="L897">
        <v>481.60728918921302</v>
      </c>
      <c r="M897" s="48">
        <v>481.99620449999998</v>
      </c>
      <c r="N897" s="48">
        <v>313.45121590000002</v>
      </c>
    </row>
    <row r="898" spans="1:14">
      <c r="A898" t="s">
        <v>63</v>
      </c>
      <c r="B898" s="47" t="s">
        <v>76</v>
      </c>
      <c r="C898" s="47" t="s">
        <v>151</v>
      </c>
      <c r="D898" s="47" t="s">
        <v>453</v>
      </c>
      <c r="E898">
        <v>455000</v>
      </c>
      <c r="F898">
        <v>9000</v>
      </c>
      <c r="G898">
        <v>4000</v>
      </c>
      <c r="H898">
        <v>455</v>
      </c>
      <c r="I898">
        <v>9</v>
      </c>
      <c r="J898">
        <v>4</v>
      </c>
      <c r="L898">
        <v>415.92013761201997</v>
      </c>
      <c r="M898" s="48">
        <v>383.95462040000001</v>
      </c>
      <c r="N898" s="48">
        <v>269.3586871</v>
      </c>
    </row>
    <row r="899" spans="1:14">
      <c r="A899" t="s">
        <v>63</v>
      </c>
      <c r="B899" s="47" t="s">
        <v>76</v>
      </c>
      <c r="C899" s="47" t="s">
        <v>151</v>
      </c>
      <c r="D899" s="47" t="s">
        <v>454</v>
      </c>
      <c r="E899">
        <v>455000</v>
      </c>
      <c r="F899">
        <v>9000</v>
      </c>
      <c r="G899">
        <v>4000</v>
      </c>
      <c r="H899">
        <v>455</v>
      </c>
      <c r="I899">
        <v>9</v>
      </c>
      <c r="J899">
        <v>4</v>
      </c>
      <c r="L899">
        <v>459.2324917387773</v>
      </c>
      <c r="M899" s="48">
        <v>446.94455360000001</v>
      </c>
      <c r="N899" s="48">
        <v>297.84926840000003</v>
      </c>
    </row>
    <row r="900" spans="1:14">
      <c r="A900" t="s">
        <v>63</v>
      </c>
      <c r="B900" s="47" t="s">
        <v>76</v>
      </c>
      <c r="C900" s="47" t="s">
        <v>151</v>
      </c>
      <c r="D900" s="47" t="s">
        <v>455</v>
      </c>
      <c r="E900">
        <v>455000</v>
      </c>
      <c r="F900">
        <v>9000</v>
      </c>
      <c r="G900">
        <v>4000</v>
      </c>
      <c r="H900">
        <v>455</v>
      </c>
      <c r="I900">
        <v>9</v>
      </c>
      <c r="J900">
        <v>4</v>
      </c>
      <c r="L900">
        <v>399.08767170111116</v>
      </c>
      <c r="M900" s="48">
        <v>363.60847610000002</v>
      </c>
      <c r="N900" s="48">
        <v>258.2159911</v>
      </c>
    </row>
    <row r="901" spans="1:14">
      <c r="A901" t="s">
        <v>63</v>
      </c>
      <c r="B901" s="47" t="s">
        <v>76</v>
      </c>
      <c r="C901" s="47" t="s">
        <v>151</v>
      </c>
      <c r="D901" s="47" t="s">
        <v>456</v>
      </c>
      <c r="E901">
        <v>455000</v>
      </c>
      <c r="F901">
        <v>9000</v>
      </c>
      <c r="G901">
        <v>4000</v>
      </c>
      <c r="H901">
        <v>455</v>
      </c>
      <c r="I901">
        <v>9</v>
      </c>
      <c r="J901">
        <v>4</v>
      </c>
      <c r="L901">
        <v>463.56394008071931</v>
      </c>
      <c r="M901" s="48">
        <v>454.65084130000002</v>
      </c>
      <c r="N901" s="48">
        <v>302.04512920000002</v>
      </c>
    </row>
    <row r="902" spans="1:14">
      <c r="A902" t="s">
        <v>63</v>
      </c>
      <c r="B902" s="47" t="s">
        <v>76</v>
      </c>
      <c r="C902" s="47" t="s">
        <v>151</v>
      </c>
      <c r="D902" s="47" t="s">
        <v>457</v>
      </c>
      <c r="E902">
        <v>455000</v>
      </c>
      <c r="F902">
        <v>9000</v>
      </c>
      <c r="G902">
        <v>4000</v>
      </c>
      <c r="H902">
        <v>455</v>
      </c>
      <c r="I902">
        <v>9</v>
      </c>
      <c r="J902">
        <v>4</v>
      </c>
      <c r="L902">
        <v>469.32223957940317</v>
      </c>
      <c r="M902" s="48">
        <v>463.4176334</v>
      </c>
      <c r="N902" s="48">
        <v>305.07055339999999</v>
      </c>
    </row>
    <row r="903" spans="1:14">
      <c r="A903" t="s">
        <v>63</v>
      </c>
      <c r="B903" s="47" t="s">
        <v>69</v>
      </c>
      <c r="C903" s="47" t="s">
        <v>458</v>
      </c>
      <c r="D903" s="47" t="s">
        <v>70</v>
      </c>
      <c r="E903">
        <v>310</v>
      </c>
      <c r="H903">
        <v>0.31</v>
      </c>
      <c r="K903">
        <v>323.93750630657405</v>
      </c>
      <c r="M903" s="48">
        <v>200.51218990000001</v>
      </c>
      <c r="N903" s="48">
        <v>197.34013569999999</v>
      </c>
    </row>
    <row r="904" spans="1:14">
      <c r="A904" t="s">
        <v>63</v>
      </c>
      <c r="B904" s="47" t="s">
        <v>69</v>
      </c>
      <c r="C904" s="47" t="s">
        <v>458</v>
      </c>
      <c r="D904" s="47" t="s">
        <v>70</v>
      </c>
      <c r="E904">
        <v>431</v>
      </c>
      <c r="H904">
        <v>0.43099999999999999</v>
      </c>
      <c r="K904">
        <v>284.92720483302719</v>
      </c>
      <c r="M904" s="48">
        <v>180.59037359999999</v>
      </c>
      <c r="N904" s="48">
        <v>175.2407474</v>
      </c>
    </row>
    <row r="905" spans="1:14">
      <c r="A905" t="s">
        <v>63</v>
      </c>
      <c r="B905" s="47" t="s">
        <v>69</v>
      </c>
      <c r="C905" s="47" t="s">
        <v>458</v>
      </c>
      <c r="D905" s="47" t="s">
        <v>70</v>
      </c>
      <c r="E905">
        <v>575.29999999999995</v>
      </c>
      <c r="H905">
        <v>0.57529999999999992</v>
      </c>
      <c r="K905">
        <v>303.53547492827886</v>
      </c>
      <c r="M905" s="48">
        <v>189.56503330000001</v>
      </c>
      <c r="N905" s="48">
        <v>184.82326520000001</v>
      </c>
    </row>
    <row r="906" spans="1:14">
      <c r="A906" t="s">
        <v>63</v>
      </c>
      <c r="B906" s="47" t="s">
        <v>69</v>
      </c>
      <c r="C906" s="47" t="s">
        <v>458</v>
      </c>
      <c r="D906" s="47" t="s">
        <v>70</v>
      </c>
      <c r="E906">
        <v>928.7</v>
      </c>
      <c r="H906">
        <v>0.92870000000000008</v>
      </c>
      <c r="K906">
        <v>292.33150672117063</v>
      </c>
      <c r="M906" s="48">
        <v>183.50920249999999</v>
      </c>
      <c r="N906" s="48">
        <v>179.26118729999999</v>
      </c>
    </row>
    <row r="907" spans="1:14">
      <c r="A907" t="s">
        <v>63</v>
      </c>
      <c r="B907" s="47" t="s">
        <v>69</v>
      </c>
      <c r="C907" s="47" t="s">
        <v>458</v>
      </c>
      <c r="D907" s="47" t="s">
        <v>70</v>
      </c>
      <c r="E907">
        <v>1046</v>
      </c>
      <c r="H907">
        <v>1.046</v>
      </c>
      <c r="K907">
        <v>303.34271922323148</v>
      </c>
      <c r="M907" s="48">
        <v>189.12532400000001</v>
      </c>
      <c r="N907" s="48">
        <v>186.20489079999999</v>
      </c>
    </row>
    <row r="908" spans="1:14">
      <c r="A908" t="s">
        <v>63</v>
      </c>
      <c r="B908" s="47" t="s">
        <v>69</v>
      </c>
      <c r="C908" s="47" t="s">
        <v>458</v>
      </c>
      <c r="D908" s="47" t="s">
        <v>70</v>
      </c>
      <c r="E908">
        <v>1191</v>
      </c>
      <c r="H908">
        <v>1.1910000000000001</v>
      </c>
      <c r="K908">
        <v>326.86869476176219</v>
      </c>
      <c r="M908" s="48">
        <v>205.10839970000001</v>
      </c>
      <c r="N908" s="48">
        <v>199.35636489999999</v>
      </c>
    </row>
    <row r="909" spans="1:14">
      <c r="A909" t="s">
        <v>63</v>
      </c>
      <c r="B909" s="47" t="s">
        <v>69</v>
      </c>
      <c r="C909" s="47" t="s">
        <v>458</v>
      </c>
      <c r="D909" s="47" t="s">
        <v>70</v>
      </c>
      <c r="E909">
        <v>1206</v>
      </c>
      <c r="H909">
        <v>1.206</v>
      </c>
      <c r="K909">
        <v>314.22096303071447</v>
      </c>
      <c r="M909" s="48">
        <v>196.66778249999999</v>
      </c>
      <c r="N909" s="48">
        <v>194.39442919999999</v>
      </c>
    </row>
    <row r="910" spans="1:14">
      <c r="A910" t="s">
        <v>63</v>
      </c>
      <c r="B910" s="47" t="s">
        <v>69</v>
      </c>
      <c r="C910" s="47" t="s">
        <v>458</v>
      </c>
      <c r="D910" s="47" t="s">
        <v>70</v>
      </c>
      <c r="E910">
        <v>1218.8</v>
      </c>
      <c r="H910">
        <v>1.2187999999999999</v>
      </c>
      <c r="K910">
        <v>319.52047527085574</v>
      </c>
      <c r="M910" s="48">
        <v>201.933167</v>
      </c>
      <c r="N910" s="48">
        <v>195.66295719999999</v>
      </c>
    </row>
    <row r="911" spans="1:14">
      <c r="A911" t="s">
        <v>63</v>
      </c>
      <c r="B911" s="47" t="s">
        <v>69</v>
      </c>
      <c r="C911" s="47" t="s">
        <v>458</v>
      </c>
      <c r="D911" s="47" t="s">
        <v>70</v>
      </c>
      <c r="E911">
        <v>1232.2</v>
      </c>
      <c r="H911">
        <v>1.2322</v>
      </c>
      <c r="K911">
        <v>326.74730514320186</v>
      </c>
      <c r="M911" s="48">
        <v>201.32126529999999</v>
      </c>
      <c r="N911" s="48">
        <v>199.121758</v>
      </c>
    </row>
    <row r="912" spans="1:14">
      <c r="A912" t="s">
        <v>63</v>
      </c>
      <c r="B912" s="47" t="s">
        <v>69</v>
      </c>
      <c r="C912" s="47" t="s">
        <v>458</v>
      </c>
      <c r="D912" s="47" t="s">
        <v>70</v>
      </c>
      <c r="E912">
        <v>1250</v>
      </c>
      <c r="H912">
        <v>1.25</v>
      </c>
      <c r="K912">
        <v>292.97747384277449</v>
      </c>
      <c r="M912" s="48">
        <v>183.38189919999999</v>
      </c>
      <c r="N912" s="48">
        <v>178.4419346</v>
      </c>
    </row>
    <row r="913" spans="1:14">
      <c r="A913" t="s">
        <v>63</v>
      </c>
      <c r="B913" s="47" t="s">
        <v>69</v>
      </c>
      <c r="C913" s="47" t="s">
        <v>458</v>
      </c>
      <c r="D913" s="47" t="s">
        <v>70</v>
      </c>
      <c r="E913">
        <v>1272</v>
      </c>
      <c r="H913">
        <v>1.272</v>
      </c>
      <c r="K913">
        <v>310.89568637185255</v>
      </c>
      <c r="M913" s="48">
        <v>197.19576699999999</v>
      </c>
      <c r="N913" s="48">
        <v>190.21324490000001</v>
      </c>
    </row>
    <row r="914" spans="1:14">
      <c r="A914" t="s">
        <v>63</v>
      </c>
      <c r="B914" s="47" t="s">
        <v>69</v>
      </c>
      <c r="C914" s="47" t="s">
        <v>458</v>
      </c>
      <c r="D914" s="47" t="s">
        <v>70</v>
      </c>
      <c r="E914">
        <v>1284.5999999999999</v>
      </c>
      <c r="H914">
        <v>1.2846</v>
      </c>
      <c r="K914">
        <v>300.29665018558649</v>
      </c>
      <c r="M914" s="48">
        <v>187.06393249999999</v>
      </c>
      <c r="N914" s="48">
        <v>184.2176686</v>
      </c>
    </row>
    <row r="915" spans="1:14">
      <c r="A915" t="s">
        <v>63</v>
      </c>
      <c r="B915" s="47" t="s">
        <v>69</v>
      </c>
      <c r="C915" s="47" t="s">
        <v>458</v>
      </c>
      <c r="D915" s="47" t="s">
        <v>70</v>
      </c>
      <c r="E915">
        <v>1351.2</v>
      </c>
      <c r="H915">
        <v>1.3512</v>
      </c>
      <c r="K915">
        <v>330.76055804538782</v>
      </c>
      <c r="M915" s="48">
        <v>207.45052140000001</v>
      </c>
      <c r="N915" s="48">
        <v>203.5270644</v>
      </c>
    </row>
    <row r="916" spans="1:14">
      <c r="A916" t="s">
        <v>63</v>
      </c>
      <c r="B916" s="47" t="s">
        <v>69</v>
      </c>
      <c r="C916" s="47" t="s">
        <v>458</v>
      </c>
      <c r="D916" s="47" t="s">
        <v>70</v>
      </c>
      <c r="E916">
        <v>1640.7</v>
      </c>
      <c r="H916">
        <v>1.6407</v>
      </c>
      <c r="K916">
        <v>300.89873333338835</v>
      </c>
      <c r="M916" s="48">
        <v>183.40103429999999</v>
      </c>
      <c r="N916" s="48">
        <v>183.6973031</v>
      </c>
    </row>
    <row r="917" spans="1:14">
      <c r="A917" t="s">
        <v>63</v>
      </c>
      <c r="B917" s="47" t="s">
        <v>69</v>
      </c>
      <c r="C917" s="47" t="s">
        <v>458</v>
      </c>
      <c r="D917" s="47" t="s">
        <v>70</v>
      </c>
      <c r="E917">
        <v>1729.5</v>
      </c>
      <c r="H917">
        <v>1.7295</v>
      </c>
      <c r="K917">
        <v>314.14718046675091</v>
      </c>
      <c r="M917" s="48">
        <v>196.03223149999999</v>
      </c>
      <c r="N917" s="48">
        <v>192.0560911</v>
      </c>
    </row>
    <row r="918" spans="1:14">
      <c r="A918" t="s">
        <v>63</v>
      </c>
      <c r="B918" s="47" t="s">
        <v>69</v>
      </c>
      <c r="C918" s="47" t="s">
        <v>458</v>
      </c>
      <c r="D918" s="47" t="s">
        <v>70</v>
      </c>
      <c r="E918">
        <v>1965</v>
      </c>
      <c r="H918">
        <v>1.9650000000000001</v>
      </c>
      <c r="K918">
        <v>311.30036559386735</v>
      </c>
      <c r="M918" s="48">
        <v>195.10011660000001</v>
      </c>
      <c r="N918" s="48">
        <v>190.46490679999999</v>
      </c>
    </row>
    <row r="919" spans="1:14">
      <c r="A919" t="s">
        <v>63</v>
      </c>
      <c r="B919" s="47" t="s">
        <v>69</v>
      </c>
      <c r="C919" s="47" t="s">
        <v>458</v>
      </c>
      <c r="D919" s="47" t="s">
        <v>70</v>
      </c>
      <c r="E919">
        <v>2092.6</v>
      </c>
      <c r="H919">
        <v>2.0926</v>
      </c>
      <c r="K919">
        <v>333.68397306406393</v>
      </c>
      <c r="M919" s="48">
        <v>207.3393212</v>
      </c>
      <c r="N919" s="48">
        <v>204.71714030000001</v>
      </c>
    </row>
    <row r="920" spans="1:14">
      <c r="A920" t="s">
        <v>63</v>
      </c>
      <c r="B920" s="47" t="s">
        <v>69</v>
      </c>
      <c r="C920" s="47" t="s">
        <v>458</v>
      </c>
      <c r="D920" s="47" t="s">
        <v>70</v>
      </c>
      <c r="E920">
        <v>2191.5</v>
      </c>
      <c r="H920">
        <v>2.1915</v>
      </c>
      <c r="K920">
        <v>335.29060685917455</v>
      </c>
      <c r="M920" s="48">
        <v>212.5721886</v>
      </c>
      <c r="N920" s="48">
        <v>202.33741610000001</v>
      </c>
    </row>
    <row r="921" spans="1:14">
      <c r="A921" t="s">
        <v>63</v>
      </c>
      <c r="B921" s="47" t="s">
        <v>69</v>
      </c>
      <c r="C921" s="47" t="s">
        <v>458</v>
      </c>
      <c r="D921" s="47" t="s">
        <v>70</v>
      </c>
      <c r="E921">
        <v>2296.8000000000002</v>
      </c>
      <c r="H921">
        <v>2.2968000000000002</v>
      </c>
      <c r="K921">
        <v>342.93129016886439</v>
      </c>
      <c r="M921" s="48">
        <v>214.02529569999999</v>
      </c>
      <c r="N921" s="48">
        <v>209.14413490000001</v>
      </c>
    </row>
    <row r="922" spans="1:14">
      <c r="A922" t="s">
        <v>63</v>
      </c>
      <c r="B922" s="47" t="s">
        <v>69</v>
      </c>
      <c r="C922" s="47" t="s">
        <v>458</v>
      </c>
      <c r="D922" s="47" t="s">
        <v>70</v>
      </c>
      <c r="E922">
        <v>2402</v>
      </c>
      <c r="H922">
        <v>2.4020000000000001</v>
      </c>
      <c r="K922">
        <v>349.93686625632517</v>
      </c>
      <c r="M922" s="48">
        <v>216.75541580000001</v>
      </c>
      <c r="N922" s="48">
        <v>214.7452873</v>
      </c>
    </row>
    <row r="923" spans="1:14">
      <c r="A923" t="s">
        <v>63</v>
      </c>
      <c r="B923" s="47" t="s">
        <v>69</v>
      </c>
      <c r="C923" s="47" t="s">
        <v>458</v>
      </c>
      <c r="D923" s="47" t="s">
        <v>70</v>
      </c>
      <c r="E923">
        <v>2587</v>
      </c>
      <c r="H923">
        <v>2.5870000000000002</v>
      </c>
      <c r="K923">
        <v>337.84534591236854</v>
      </c>
      <c r="M923" s="48">
        <v>212.1703268</v>
      </c>
      <c r="N923" s="48">
        <v>206.00239970000001</v>
      </c>
    </row>
    <row r="924" spans="1:14">
      <c r="A924" t="s">
        <v>63</v>
      </c>
      <c r="B924" s="47" t="s">
        <v>69</v>
      </c>
      <c r="C924" s="47" t="s">
        <v>458</v>
      </c>
      <c r="D924" s="47" t="s">
        <v>70</v>
      </c>
      <c r="E924">
        <v>2604.3000000000002</v>
      </c>
      <c r="H924">
        <v>2.6043000000000003</v>
      </c>
      <c r="K924">
        <v>308.38555369615676</v>
      </c>
      <c r="M924" s="48">
        <v>191.268855</v>
      </c>
      <c r="N924" s="48">
        <v>188.2766733</v>
      </c>
    </row>
    <row r="925" spans="1:14">
      <c r="A925" t="s">
        <v>63</v>
      </c>
      <c r="B925" s="47" t="s">
        <v>69</v>
      </c>
      <c r="C925" s="47" t="s">
        <v>458</v>
      </c>
      <c r="D925" s="47" t="s">
        <v>70</v>
      </c>
      <c r="E925">
        <v>2718</v>
      </c>
      <c r="H925">
        <v>2.718</v>
      </c>
      <c r="K925">
        <v>320.04862665269707</v>
      </c>
      <c r="M925" s="48">
        <v>198.96700609999999</v>
      </c>
      <c r="N925" s="48">
        <v>196.39366799999999</v>
      </c>
    </row>
    <row r="926" spans="1:14">
      <c r="A926" t="s">
        <v>63</v>
      </c>
      <c r="B926" s="47" t="s">
        <v>69</v>
      </c>
      <c r="C926" s="47" t="s">
        <v>458</v>
      </c>
      <c r="D926" s="47" t="s">
        <v>70</v>
      </c>
      <c r="E926">
        <v>2940</v>
      </c>
      <c r="H926">
        <v>2.94</v>
      </c>
      <c r="K926">
        <v>310.84090493341358</v>
      </c>
      <c r="M926" s="48">
        <v>189.8761844</v>
      </c>
      <c r="N926" s="48">
        <v>190.46568099999999</v>
      </c>
    </row>
    <row r="927" spans="1:14">
      <c r="A927" t="s">
        <v>63</v>
      </c>
      <c r="B927" s="47" t="s">
        <v>69</v>
      </c>
      <c r="C927" s="47" t="s">
        <v>458</v>
      </c>
      <c r="D927" s="47" t="s">
        <v>70</v>
      </c>
      <c r="E927">
        <v>3082</v>
      </c>
      <c r="H927">
        <v>3.0819999999999999</v>
      </c>
      <c r="K927">
        <v>342.97997154805626</v>
      </c>
      <c r="M927" s="48">
        <v>213.37436220000001</v>
      </c>
      <c r="N927" s="48">
        <v>208.66107389999999</v>
      </c>
    </row>
    <row r="928" spans="1:14">
      <c r="A928" t="s">
        <v>63</v>
      </c>
      <c r="B928" s="47" t="s">
        <v>69</v>
      </c>
      <c r="C928" s="47" t="s">
        <v>458</v>
      </c>
      <c r="D928" s="47" t="s">
        <v>70</v>
      </c>
      <c r="E928">
        <v>3131.3</v>
      </c>
      <c r="H928">
        <v>3.1313</v>
      </c>
      <c r="K928">
        <v>321.13274035496693</v>
      </c>
      <c r="M928" s="48">
        <v>198.8027792</v>
      </c>
      <c r="N928" s="48">
        <v>197.55828700000001</v>
      </c>
    </row>
    <row r="929" spans="1:14">
      <c r="A929" t="s">
        <v>63</v>
      </c>
      <c r="B929" s="47" t="s">
        <v>69</v>
      </c>
      <c r="C929" s="47" t="s">
        <v>458</v>
      </c>
      <c r="D929" s="47" t="s">
        <v>70</v>
      </c>
      <c r="E929">
        <v>3321</v>
      </c>
      <c r="H929">
        <v>3.3210000000000002</v>
      </c>
      <c r="K929">
        <v>341.08424280141651</v>
      </c>
      <c r="M929" s="48">
        <v>213.5460975</v>
      </c>
      <c r="N929" s="48">
        <v>208.23534910000001</v>
      </c>
    </row>
    <row r="930" spans="1:14">
      <c r="A930" t="s">
        <v>63</v>
      </c>
      <c r="B930" s="47" t="s">
        <v>69</v>
      </c>
      <c r="C930" s="47" t="s">
        <v>458</v>
      </c>
      <c r="D930" s="47" t="s">
        <v>70</v>
      </c>
      <c r="E930">
        <v>3364</v>
      </c>
      <c r="H930">
        <v>3.3639999999999999</v>
      </c>
      <c r="K930">
        <v>324.73449319818877</v>
      </c>
      <c r="M930" s="48">
        <v>203.55389969999999</v>
      </c>
      <c r="N930" s="48">
        <v>198.07159609999999</v>
      </c>
    </row>
    <row r="931" spans="1:14">
      <c r="A931" t="s">
        <v>63</v>
      </c>
      <c r="B931" s="47" t="s">
        <v>69</v>
      </c>
      <c r="C931" s="47" t="s">
        <v>458</v>
      </c>
      <c r="D931" s="47" t="s">
        <v>70</v>
      </c>
      <c r="E931">
        <v>3457</v>
      </c>
      <c r="H931">
        <v>3.4569999999999999</v>
      </c>
      <c r="K931">
        <v>343.83495941099454</v>
      </c>
      <c r="M931" s="48">
        <v>215.81715560000001</v>
      </c>
      <c r="N931" s="48">
        <v>210.29320100000001</v>
      </c>
    </row>
    <row r="932" spans="1:14">
      <c r="A932" t="s">
        <v>63</v>
      </c>
      <c r="B932" s="47" t="s">
        <v>69</v>
      </c>
      <c r="C932" s="47" t="s">
        <v>458</v>
      </c>
      <c r="D932" s="47" t="s">
        <v>70</v>
      </c>
      <c r="E932">
        <v>3510</v>
      </c>
      <c r="H932">
        <v>3.51</v>
      </c>
      <c r="K932">
        <v>406.67022215684995</v>
      </c>
      <c r="M932" s="48">
        <v>268.61315569999999</v>
      </c>
      <c r="N932" s="48">
        <v>248.63906</v>
      </c>
    </row>
    <row r="933" spans="1:14">
      <c r="A933" t="s">
        <v>63</v>
      </c>
      <c r="B933" s="47" t="s">
        <v>69</v>
      </c>
      <c r="C933" s="47" t="s">
        <v>458</v>
      </c>
      <c r="D933" s="47" t="s">
        <v>70</v>
      </c>
      <c r="E933">
        <v>3522</v>
      </c>
      <c r="H933">
        <v>3.5219999999999998</v>
      </c>
      <c r="K933">
        <v>352.16454626780353</v>
      </c>
      <c r="M933" s="48">
        <v>222.80781870000001</v>
      </c>
      <c r="N933" s="48">
        <v>216.87959090000001</v>
      </c>
    </row>
    <row r="934" spans="1:14">
      <c r="A934" t="s">
        <v>63</v>
      </c>
      <c r="B934" s="47" t="s">
        <v>69</v>
      </c>
      <c r="C934" s="47" t="s">
        <v>458</v>
      </c>
      <c r="D934" s="47" t="s">
        <v>70</v>
      </c>
      <c r="E934">
        <v>3673</v>
      </c>
      <c r="H934">
        <v>3.673</v>
      </c>
      <c r="K934">
        <v>353.02564697291541</v>
      </c>
      <c r="M934" s="48">
        <v>221.75620710000001</v>
      </c>
      <c r="N934" s="48">
        <v>214.01951829999999</v>
      </c>
    </row>
    <row r="935" spans="1:14">
      <c r="A935" t="s">
        <v>63</v>
      </c>
      <c r="B935" s="47" t="s">
        <v>69</v>
      </c>
      <c r="C935" s="47" t="s">
        <v>458</v>
      </c>
      <c r="D935" s="47" t="s">
        <v>70</v>
      </c>
      <c r="E935">
        <v>3848.5</v>
      </c>
      <c r="H935">
        <v>3.8485</v>
      </c>
      <c r="K935">
        <v>330.50300928640195</v>
      </c>
      <c r="M935" s="48">
        <v>208.5968019</v>
      </c>
      <c r="N935" s="48">
        <v>201.6206895</v>
      </c>
    </row>
    <row r="936" spans="1:14">
      <c r="A936" t="s">
        <v>63</v>
      </c>
      <c r="B936" s="47" t="s">
        <v>69</v>
      </c>
      <c r="C936" s="47" t="s">
        <v>458</v>
      </c>
      <c r="D936" s="47" t="s">
        <v>70</v>
      </c>
      <c r="E936">
        <v>3985.5</v>
      </c>
      <c r="H936">
        <v>3.9855</v>
      </c>
      <c r="K936">
        <v>338.15998976897356</v>
      </c>
      <c r="M936" s="48">
        <v>211.0498408</v>
      </c>
      <c r="N936" s="48">
        <v>207.20311169999999</v>
      </c>
    </row>
    <row r="937" spans="1:14">
      <c r="A937" t="s">
        <v>63</v>
      </c>
      <c r="B937" s="47" t="s">
        <v>69</v>
      </c>
      <c r="C937" s="47" t="s">
        <v>458</v>
      </c>
      <c r="D937" s="47" t="s">
        <v>70</v>
      </c>
      <c r="E937">
        <v>4106.2</v>
      </c>
      <c r="H937">
        <v>4.1061999999999994</v>
      </c>
      <c r="K937">
        <v>354.33631086890023</v>
      </c>
      <c r="M937" s="48">
        <v>220.27338520000001</v>
      </c>
      <c r="N937" s="48">
        <v>215.60395159999999</v>
      </c>
    </row>
    <row r="938" spans="1:14">
      <c r="A938" t="s">
        <v>63</v>
      </c>
      <c r="B938" s="47" t="s">
        <v>69</v>
      </c>
      <c r="C938" s="47" t="s">
        <v>458</v>
      </c>
      <c r="D938" s="47" t="s">
        <v>70</v>
      </c>
      <c r="E938">
        <v>4447.5</v>
      </c>
      <c r="H938">
        <v>4.4474999999999998</v>
      </c>
      <c r="K938">
        <v>389.57729335191732</v>
      </c>
      <c r="M938" s="48">
        <v>245.34424630000001</v>
      </c>
      <c r="N938" s="48">
        <v>238.4102876</v>
      </c>
    </row>
    <row r="939" spans="1:14">
      <c r="A939" t="s">
        <v>63</v>
      </c>
      <c r="B939" s="47" t="s">
        <v>69</v>
      </c>
      <c r="C939" s="47" t="s">
        <v>458</v>
      </c>
      <c r="D939" s="47" t="s">
        <v>70</v>
      </c>
      <c r="E939">
        <v>4776.2</v>
      </c>
      <c r="H939">
        <v>4.7762000000000002</v>
      </c>
      <c r="K939">
        <v>370.43193964874968</v>
      </c>
      <c r="M939" s="48">
        <v>229.72722419999999</v>
      </c>
      <c r="N939" s="48">
        <v>228.1949573</v>
      </c>
    </row>
    <row r="940" spans="1:14">
      <c r="A940" t="s">
        <v>63</v>
      </c>
      <c r="B940" s="47" t="s">
        <v>69</v>
      </c>
      <c r="C940" s="47" t="s">
        <v>458</v>
      </c>
      <c r="D940" s="47" t="s">
        <v>70</v>
      </c>
      <c r="E940">
        <v>7150</v>
      </c>
      <c r="H940">
        <v>7.15</v>
      </c>
      <c r="K940">
        <v>388.70894585471819</v>
      </c>
      <c r="M940" s="48">
        <v>249.96093070000001</v>
      </c>
      <c r="N940" s="48">
        <v>241.73659699999999</v>
      </c>
    </row>
    <row r="941" spans="1:14">
      <c r="A941" t="s">
        <v>63</v>
      </c>
      <c r="B941" s="47" t="s">
        <v>69</v>
      </c>
      <c r="C941" s="47" t="s">
        <v>458</v>
      </c>
      <c r="D941" s="47" t="s">
        <v>70</v>
      </c>
      <c r="E941">
        <v>14100</v>
      </c>
      <c r="H941">
        <v>14.1</v>
      </c>
      <c r="K941">
        <v>347.56462173383102</v>
      </c>
      <c r="M941" s="48">
        <v>223.0863832</v>
      </c>
      <c r="N941" s="48">
        <v>211.56474119999999</v>
      </c>
    </row>
    <row r="942" spans="1:14">
      <c r="A942" t="s">
        <v>63</v>
      </c>
      <c r="B942" s="47" t="s">
        <v>69</v>
      </c>
      <c r="C942" s="47" t="s">
        <v>458</v>
      </c>
      <c r="D942" s="47" t="s">
        <v>70</v>
      </c>
      <c r="E942">
        <v>14740</v>
      </c>
      <c r="H942">
        <v>14.74</v>
      </c>
      <c r="K942">
        <v>449.92879522814223</v>
      </c>
      <c r="M942" s="48">
        <v>293.51230190000001</v>
      </c>
      <c r="N942" s="48">
        <v>276.43180289999998</v>
      </c>
    </row>
    <row r="943" spans="1:14">
      <c r="A943" t="s">
        <v>63</v>
      </c>
      <c r="B943" s="47" t="s">
        <v>69</v>
      </c>
      <c r="C943" s="47" t="s">
        <v>458</v>
      </c>
      <c r="D943" s="47" t="s">
        <v>70</v>
      </c>
      <c r="E943">
        <v>15840</v>
      </c>
      <c r="H943">
        <v>15.84</v>
      </c>
      <c r="K943">
        <v>432.81537595751752</v>
      </c>
      <c r="M943" s="48">
        <v>290.57589630000001</v>
      </c>
      <c r="N943" s="48">
        <v>266.21579650000001</v>
      </c>
    </row>
    <row r="944" spans="1:14">
      <c r="A944" t="s">
        <v>63</v>
      </c>
      <c r="B944" s="47" t="s">
        <v>69</v>
      </c>
      <c r="C944" s="47" t="s">
        <v>458</v>
      </c>
      <c r="D944" s="47" t="s">
        <v>70</v>
      </c>
      <c r="E944">
        <v>16820</v>
      </c>
      <c r="H944">
        <v>16.82</v>
      </c>
      <c r="K944">
        <v>418.61718580609954</v>
      </c>
      <c r="M944" s="48">
        <v>284.55228360000001</v>
      </c>
      <c r="N944" s="48">
        <v>256.96306950000002</v>
      </c>
    </row>
    <row r="945" spans="1:14">
      <c r="A945" t="s">
        <v>63</v>
      </c>
      <c r="B945" s="47" t="s">
        <v>69</v>
      </c>
      <c r="C945" s="47" t="s">
        <v>458</v>
      </c>
      <c r="D945" s="47" t="s">
        <v>70</v>
      </c>
      <c r="E945">
        <v>18260</v>
      </c>
      <c r="H945">
        <v>18.260000000000002</v>
      </c>
      <c r="K945">
        <v>445.17352765617773</v>
      </c>
      <c r="M945" s="48">
        <v>296.86271579999999</v>
      </c>
      <c r="N945" s="48">
        <v>270.41457700000001</v>
      </c>
    </row>
    <row r="946" spans="1:14">
      <c r="A946" t="s">
        <v>63</v>
      </c>
      <c r="B946" s="47" t="s">
        <v>69</v>
      </c>
      <c r="C946" s="47" t="s">
        <v>458</v>
      </c>
      <c r="D946" s="47" t="s">
        <v>70</v>
      </c>
      <c r="E946">
        <v>20300</v>
      </c>
      <c r="H946">
        <v>20.3</v>
      </c>
      <c r="K946">
        <v>374.48666737865892</v>
      </c>
      <c r="M946" s="48">
        <v>248.54843600000001</v>
      </c>
      <c r="N946" s="48">
        <v>230.46684930000001</v>
      </c>
    </row>
    <row r="947" spans="1:14">
      <c r="A947" t="s">
        <v>63</v>
      </c>
      <c r="B947" s="47" t="s">
        <v>69</v>
      </c>
      <c r="C947" s="47" t="s">
        <v>458</v>
      </c>
      <c r="D947" s="47" t="s">
        <v>70</v>
      </c>
      <c r="E947">
        <v>22940</v>
      </c>
      <c r="H947">
        <v>22.94</v>
      </c>
      <c r="K947">
        <v>502.67753257554875</v>
      </c>
      <c r="M947" s="48">
        <v>347.09516739999998</v>
      </c>
      <c r="N947" s="48">
        <v>311.08753200000001</v>
      </c>
    </row>
    <row r="948" spans="1:14">
      <c r="A948" t="s">
        <v>63</v>
      </c>
      <c r="B948" s="47" t="s">
        <v>69</v>
      </c>
      <c r="C948" s="47" t="s">
        <v>458</v>
      </c>
      <c r="D948" s="47" t="s">
        <v>70</v>
      </c>
      <c r="E948">
        <v>23480</v>
      </c>
      <c r="H948">
        <v>23.48</v>
      </c>
      <c r="K948">
        <v>441.52165678879351</v>
      </c>
      <c r="M948" s="48">
        <v>304.95395159999998</v>
      </c>
      <c r="N948" s="48">
        <v>272.27346690000002</v>
      </c>
    </row>
    <row r="949" spans="1:14">
      <c r="A949" t="s">
        <v>63</v>
      </c>
      <c r="B949" s="47" t="s">
        <v>69</v>
      </c>
      <c r="C949" s="47" t="s">
        <v>458</v>
      </c>
      <c r="D949" s="47" t="s">
        <v>70</v>
      </c>
      <c r="E949">
        <v>25300</v>
      </c>
      <c r="H949">
        <v>25.3</v>
      </c>
      <c r="K949">
        <v>441.08214641833422</v>
      </c>
      <c r="M949" s="48">
        <v>298.81527879999999</v>
      </c>
      <c r="N949" s="48">
        <v>273.39354880000002</v>
      </c>
    </row>
    <row r="950" spans="1:14">
      <c r="A950" t="s">
        <v>63</v>
      </c>
      <c r="B950" s="47" t="s">
        <v>69</v>
      </c>
      <c r="C950" s="47" t="s">
        <v>458</v>
      </c>
      <c r="D950" s="47" t="s">
        <v>70</v>
      </c>
      <c r="E950">
        <v>26570</v>
      </c>
      <c r="H950">
        <v>26.57</v>
      </c>
      <c r="K950">
        <v>733.71426084780819</v>
      </c>
      <c r="M950" s="48">
        <v>498.0524618</v>
      </c>
      <c r="N950" s="48">
        <v>453.1924621</v>
      </c>
    </row>
    <row r="951" spans="1:14">
      <c r="A951" t="s">
        <v>63</v>
      </c>
      <c r="B951" s="47" t="s">
        <v>69</v>
      </c>
      <c r="C951" s="47" t="s">
        <v>458</v>
      </c>
      <c r="D951" s="47" t="s">
        <v>70</v>
      </c>
      <c r="E951">
        <v>27850</v>
      </c>
      <c r="H951">
        <v>27.85</v>
      </c>
      <c r="K951">
        <v>815.14713243598953</v>
      </c>
      <c r="M951" s="48">
        <v>533.71926770000005</v>
      </c>
      <c r="N951" s="48">
        <v>495.12963350000001</v>
      </c>
    </row>
    <row r="952" spans="1:14">
      <c r="A952" t="s">
        <v>63</v>
      </c>
      <c r="B952" s="47" t="s">
        <v>69</v>
      </c>
      <c r="C952" s="47" t="s">
        <v>458</v>
      </c>
      <c r="D952" s="47" t="s">
        <v>70</v>
      </c>
      <c r="E952">
        <v>28780</v>
      </c>
      <c r="H952">
        <v>28.78</v>
      </c>
      <c r="K952">
        <v>836.8066574709153</v>
      </c>
      <c r="M952" s="48">
        <v>543.33201729999996</v>
      </c>
      <c r="N952" s="48">
        <v>520.16603880000002</v>
      </c>
    </row>
    <row r="953" spans="1:14">
      <c r="A953" t="s">
        <v>63</v>
      </c>
      <c r="B953" s="47" t="s">
        <v>69</v>
      </c>
      <c r="C953" s="47" t="s">
        <v>458</v>
      </c>
      <c r="D953" s="47" t="s">
        <v>70</v>
      </c>
      <c r="E953">
        <v>29210</v>
      </c>
      <c r="H953">
        <v>29.21</v>
      </c>
      <c r="K953">
        <v>1069.5147993962585</v>
      </c>
      <c r="M953" s="48">
        <v>829.59202019999998</v>
      </c>
      <c r="N953" s="48">
        <v>663.30232079999996</v>
      </c>
    </row>
    <row r="954" spans="1:14">
      <c r="A954" t="s">
        <v>63</v>
      </c>
      <c r="B954" s="47" t="s">
        <v>69</v>
      </c>
      <c r="C954" s="47" t="s">
        <v>458</v>
      </c>
      <c r="D954" s="47" t="s">
        <v>70</v>
      </c>
      <c r="E954">
        <v>29570</v>
      </c>
      <c r="H954">
        <v>29.57</v>
      </c>
      <c r="K954">
        <v>1259.0489763702246</v>
      </c>
      <c r="M954" s="48">
        <v>1150.9052119999999</v>
      </c>
      <c r="N954" s="48">
        <v>784.2896978</v>
      </c>
    </row>
    <row r="955" spans="1:14">
      <c r="A955" t="s">
        <v>63</v>
      </c>
      <c r="B955" s="47" t="s">
        <v>69</v>
      </c>
      <c r="C955" s="47" t="s">
        <v>458</v>
      </c>
      <c r="D955" s="47" t="s">
        <v>70</v>
      </c>
      <c r="E955">
        <v>29640</v>
      </c>
      <c r="H955">
        <v>29.64</v>
      </c>
      <c r="K955">
        <v>1154.9459130455975</v>
      </c>
      <c r="M955" s="48">
        <v>907.05119869999999</v>
      </c>
      <c r="N955" s="48">
        <v>716.16760859999999</v>
      </c>
    </row>
    <row r="956" spans="1:14">
      <c r="A956" t="s">
        <v>63</v>
      </c>
      <c r="B956" s="47" t="s">
        <v>69</v>
      </c>
      <c r="C956" s="47" t="s">
        <v>458</v>
      </c>
      <c r="D956" s="47" t="s">
        <v>70</v>
      </c>
      <c r="E956">
        <v>30620</v>
      </c>
      <c r="H956">
        <v>30.62</v>
      </c>
      <c r="K956">
        <v>936.46392648444748</v>
      </c>
      <c r="M956" s="48">
        <v>689.82514560000004</v>
      </c>
      <c r="N956" s="48">
        <v>580.93924430000004</v>
      </c>
    </row>
    <row r="957" spans="1:14">
      <c r="A957" t="s">
        <v>63</v>
      </c>
      <c r="B957" s="47" t="s">
        <v>69</v>
      </c>
      <c r="C957" s="47" t="s">
        <v>458</v>
      </c>
      <c r="D957" s="47" t="s">
        <v>70</v>
      </c>
      <c r="E957">
        <v>31270</v>
      </c>
      <c r="H957">
        <v>31.27</v>
      </c>
      <c r="K957">
        <v>842.95354983965967</v>
      </c>
      <c r="M957" s="48">
        <v>608.78156309999997</v>
      </c>
      <c r="N957" s="48">
        <v>517.78318839999997</v>
      </c>
    </row>
    <row r="958" spans="1:14">
      <c r="A958" t="s">
        <v>63</v>
      </c>
      <c r="B958" s="47" t="s">
        <v>69</v>
      </c>
      <c r="C958" s="47" t="s">
        <v>458</v>
      </c>
      <c r="D958" s="47" t="s">
        <v>70</v>
      </c>
      <c r="E958">
        <v>32040</v>
      </c>
      <c r="H958">
        <v>32.04</v>
      </c>
      <c r="K958">
        <v>925.55474066278362</v>
      </c>
      <c r="M958" s="48">
        <v>775.19741780000004</v>
      </c>
      <c r="N958" s="48">
        <v>578.79026050000004</v>
      </c>
    </row>
    <row r="959" spans="1:14">
      <c r="A959" t="s">
        <v>63</v>
      </c>
      <c r="B959" s="47" t="s">
        <v>69</v>
      </c>
      <c r="C959" s="47" t="s">
        <v>458</v>
      </c>
      <c r="D959" s="47" t="s">
        <v>70</v>
      </c>
      <c r="E959">
        <v>32580</v>
      </c>
      <c r="H959">
        <v>32.58</v>
      </c>
      <c r="K959">
        <v>947.50954816826777</v>
      </c>
      <c r="M959" s="48">
        <v>706.56883289999996</v>
      </c>
      <c r="N959" s="48">
        <v>587.42348140000001</v>
      </c>
    </row>
    <row r="960" spans="1:14">
      <c r="A960" t="s">
        <v>63</v>
      </c>
      <c r="B960" s="47" t="s">
        <v>69</v>
      </c>
      <c r="C960" s="47" t="s">
        <v>458</v>
      </c>
      <c r="D960" s="47" t="s">
        <v>70</v>
      </c>
      <c r="E960">
        <v>32830</v>
      </c>
      <c r="H960">
        <v>32.83</v>
      </c>
      <c r="K960">
        <v>887.64143545917136</v>
      </c>
      <c r="M960" s="48">
        <v>679.51574419999997</v>
      </c>
      <c r="N960" s="48">
        <v>555.25113539999995</v>
      </c>
    </row>
    <row r="961" spans="1:14">
      <c r="A961" t="s">
        <v>63</v>
      </c>
      <c r="B961" s="47" t="s">
        <v>69</v>
      </c>
      <c r="C961" s="47" t="s">
        <v>458</v>
      </c>
      <c r="D961" s="47" t="s">
        <v>70</v>
      </c>
      <c r="E961">
        <v>32910</v>
      </c>
      <c r="H961">
        <v>32.909999999999997</v>
      </c>
      <c r="K961">
        <v>886.24721414769988</v>
      </c>
      <c r="M961" s="48">
        <v>668.12925359999997</v>
      </c>
      <c r="N961" s="48">
        <v>548.38233779999996</v>
      </c>
    </row>
    <row r="962" spans="1:14">
      <c r="A962" t="s">
        <v>63</v>
      </c>
      <c r="B962" s="47" t="s">
        <v>69</v>
      </c>
      <c r="C962" s="47" t="s">
        <v>458</v>
      </c>
      <c r="D962" s="47" t="s">
        <v>70</v>
      </c>
      <c r="E962">
        <v>32970</v>
      </c>
      <c r="H962">
        <v>32.97</v>
      </c>
      <c r="K962">
        <v>855.62515083148298</v>
      </c>
      <c r="M962" s="48">
        <v>651.30688359999999</v>
      </c>
      <c r="N962" s="48">
        <v>528.02357910000001</v>
      </c>
    </row>
    <row r="963" spans="1:14">
      <c r="A963" t="s">
        <v>63</v>
      </c>
      <c r="B963" s="47" t="s">
        <v>69</v>
      </c>
      <c r="C963" s="47" t="s">
        <v>458</v>
      </c>
      <c r="D963" s="47" t="s">
        <v>70</v>
      </c>
      <c r="E963">
        <v>33450</v>
      </c>
      <c r="H963">
        <v>33.450000000000003</v>
      </c>
      <c r="K963">
        <v>938.14245160486871</v>
      </c>
      <c r="M963" s="48">
        <v>711.930432</v>
      </c>
      <c r="N963" s="48">
        <v>574.99892750000004</v>
      </c>
    </row>
    <row r="964" spans="1:14">
      <c r="A964" t="s">
        <v>63</v>
      </c>
      <c r="B964" s="47" t="s">
        <v>69</v>
      </c>
      <c r="C964" s="47" t="s">
        <v>458</v>
      </c>
      <c r="D964" s="47" t="s">
        <v>70</v>
      </c>
      <c r="E964">
        <v>33570</v>
      </c>
      <c r="H964">
        <v>33.57</v>
      </c>
      <c r="K964">
        <v>799.27968195138783</v>
      </c>
      <c r="M964" s="48">
        <v>616.19698840000001</v>
      </c>
      <c r="N964" s="48">
        <v>499.5174197</v>
      </c>
    </row>
    <row r="965" spans="1:14">
      <c r="A965" t="s">
        <v>63</v>
      </c>
      <c r="B965" s="47" t="s">
        <v>69</v>
      </c>
      <c r="C965" s="47" t="s">
        <v>458</v>
      </c>
      <c r="D965" s="47" t="s">
        <v>70</v>
      </c>
      <c r="E965">
        <v>33690</v>
      </c>
      <c r="H965">
        <v>33.69</v>
      </c>
      <c r="K965">
        <v>1145.6619699157529</v>
      </c>
      <c r="M965" s="48">
        <v>923.54196839999997</v>
      </c>
      <c r="N965" s="48">
        <v>709.75388969999995</v>
      </c>
    </row>
    <row r="966" spans="1:14">
      <c r="A966" t="s">
        <v>63</v>
      </c>
      <c r="B966" s="47" t="s">
        <v>69</v>
      </c>
      <c r="C966" s="47" t="s">
        <v>458</v>
      </c>
      <c r="D966" s="47" t="s">
        <v>70</v>
      </c>
      <c r="E966">
        <v>34690</v>
      </c>
      <c r="H966">
        <v>34.69</v>
      </c>
      <c r="K966">
        <v>1410.7345967107394</v>
      </c>
      <c r="M966" s="48">
        <v>1377.791172</v>
      </c>
      <c r="N966" s="48">
        <v>888.94070939999995</v>
      </c>
    </row>
    <row r="967" spans="1:14">
      <c r="A967" t="s">
        <v>63</v>
      </c>
      <c r="B967" s="47" t="s">
        <v>69</v>
      </c>
      <c r="C967" s="47" t="s">
        <v>458</v>
      </c>
      <c r="D967" s="47" t="s">
        <v>70</v>
      </c>
      <c r="E967">
        <v>35290</v>
      </c>
      <c r="H967">
        <v>35.29</v>
      </c>
      <c r="K967">
        <v>1094.5599165332296</v>
      </c>
      <c r="M967" s="48">
        <v>877.91510129999995</v>
      </c>
      <c r="N967" s="48">
        <v>677.53831600000001</v>
      </c>
    </row>
    <row r="968" spans="1:14">
      <c r="A968" t="s">
        <v>63</v>
      </c>
      <c r="B968" s="47" t="s">
        <v>69</v>
      </c>
      <c r="C968" s="47" t="s">
        <v>458</v>
      </c>
      <c r="D968" s="47" t="s">
        <v>70</v>
      </c>
      <c r="E968">
        <v>35560</v>
      </c>
      <c r="H968">
        <v>35.56</v>
      </c>
      <c r="K968">
        <v>1196.8085690810408</v>
      </c>
      <c r="M968" s="48">
        <v>1000.8654</v>
      </c>
      <c r="N968" s="48">
        <v>741.62888650000002</v>
      </c>
    </row>
    <row r="969" spans="1:14">
      <c r="A969" t="s">
        <v>63</v>
      </c>
      <c r="B969" s="47" t="s">
        <v>69</v>
      </c>
      <c r="C969" s="47" t="s">
        <v>458</v>
      </c>
      <c r="D969" s="47" t="s">
        <v>70</v>
      </c>
      <c r="E969">
        <v>35860</v>
      </c>
      <c r="H969">
        <v>35.86</v>
      </c>
      <c r="K969">
        <v>1246.6276088442614</v>
      </c>
      <c r="M969" s="48">
        <v>1038.7950969999999</v>
      </c>
      <c r="N969" s="48">
        <v>783.85165370000004</v>
      </c>
    </row>
    <row r="970" spans="1:14">
      <c r="A970" t="s">
        <v>63</v>
      </c>
      <c r="B970" s="47" t="s">
        <v>69</v>
      </c>
      <c r="C970" s="47" t="s">
        <v>458</v>
      </c>
      <c r="D970" s="47" t="s">
        <v>70</v>
      </c>
      <c r="E970">
        <v>36090</v>
      </c>
      <c r="H970">
        <v>36.090000000000003</v>
      </c>
      <c r="K970">
        <v>1612.3222635095037</v>
      </c>
      <c r="M970" s="48">
        <v>1809.8109919999999</v>
      </c>
      <c r="N970" s="48">
        <v>1017.589761</v>
      </c>
    </row>
    <row r="971" spans="1:14">
      <c r="A971" t="s">
        <v>63</v>
      </c>
      <c r="B971" s="47" t="s">
        <v>69</v>
      </c>
      <c r="C971" s="47" t="s">
        <v>458</v>
      </c>
      <c r="D971" s="47" t="s">
        <v>70</v>
      </c>
      <c r="E971">
        <v>36480</v>
      </c>
      <c r="H971">
        <v>36.479999999999997</v>
      </c>
      <c r="K971">
        <v>4318.4486861382711</v>
      </c>
      <c r="M971" s="48">
        <v>75567.7166</v>
      </c>
      <c r="N971" s="48">
        <v>80032.842560000005</v>
      </c>
    </row>
    <row r="972" spans="1:14">
      <c r="A972" t="s">
        <v>63</v>
      </c>
      <c r="B972" s="47" t="s">
        <v>69</v>
      </c>
      <c r="C972" s="47" t="s">
        <v>458</v>
      </c>
      <c r="D972" s="47" t="s">
        <v>70</v>
      </c>
      <c r="E972">
        <v>36810</v>
      </c>
      <c r="H972">
        <v>36.81</v>
      </c>
      <c r="K972">
        <v>1894.4048566780493</v>
      </c>
      <c r="M972" s="48">
        <v>1940.3165859999999</v>
      </c>
      <c r="N972" s="48">
        <v>1199.516895</v>
      </c>
    </row>
    <row r="973" spans="1:14">
      <c r="A973" t="s">
        <v>63</v>
      </c>
      <c r="B973" s="47" t="s">
        <v>69</v>
      </c>
      <c r="C973" s="47" t="s">
        <v>458</v>
      </c>
      <c r="D973" s="47" t="s">
        <v>70</v>
      </c>
      <c r="E973">
        <v>37100</v>
      </c>
      <c r="H973">
        <v>37.1</v>
      </c>
      <c r="K973">
        <v>1233.5034382832773</v>
      </c>
      <c r="M973" s="48">
        <v>1311.7808419999999</v>
      </c>
      <c r="N973" s="48">
        <v>776.50594699999999</v>
      </c>
    </row>
    <row r="974" spans="1:14">
      <c r="A974" t="s">
        <v>63</v>
      </c>
      <c r="B974" s="47" t="s">
        <v>69</v>
      </c>
      <c r="C974" s="47" t="s">
        <v>458</v>
      </c>
      <c r="D974" s="47" t="s">
        <v>70</v>
      </c>
      <c r="E974">
        <v>37430</v>
      </c>
      <c r="H974">
        <v>37.43</v>
      </c>
      <c r="K974">
        <v>1433.5072379942653</v>
      </c>
      <c r="M974" s="48">
        <v>1234.874315</v>
      </c>
      <c r="N974" s="48">
        <v>892.12333149999995</v>
      </c>
    </row>
    <row r="975" spans="1:14">
      <c r="A975" t="s">
        <v>63</v>
      </c>
      <c r="B975" s="47" t="s">
        <v>69</v>
      </c>
      <c r="C975" s="47" t="s">
        <v>458</v>
      </c>
      <c r="D975" s="47" t="s">
        <v>70</v>
      </c>
      <c r="E975">
        <v>38550</v>
      </c>
      <c r="H975">
        <v>38.549999999999997</v>
      </c>
      <c r="K975">
        <v>1173.2061116876312</v>
      </c>
      <c r="M975" s="48">
        <v>984.44902300000001</v>
      </c>
      <c r="N975" s="48">
        <v>734.83785950000004</v>
      </c>
    </row>
    <row r="976" spans="1:14">
      <c r="A976" t="s">
        <v>63</v>
      </c>
      <c r="B976" s="47" t="s">
        <v>69</v>
      </c>
      <c r="C976" s="47" t="s">
        <v>458</v>
      </c>
      <c r="D976" s="47" t="s">
        <v>70</v>
      </c>
      <c r="E976">
        <v>38250</v>
      </c>
      <c r="H976">
        <v>38.25</v>
      </c>
      <c r="K976">
        <v>987.49396914428075</v>
      </c>
      <c r="M976" s="48">
        <v>814.48705319999999</v>
      </c>
      <c r="N976" s="48">
        <v>609.23259559999997</v>
      </c>
    </row>
    <row r="977" spans="1:14">
      <c r="A977" t="s">
        <v>63</v>
      </c>
      <c r="B977" s="47" t="s">
        <v>69</v>
      </c>
      <c r="C977" s="47" t="s">
        <v>458</v>
      </c>
      <c r="D977" s="47" t="s">
        <v>70</v>
      </c>
      <c r="E977">
        <v>38620</v>
      </c>
      <c r="H977">
        <v>38.619999999999997</v>
      </c>
      <c r="K977">
        <v>1121.3255817916688</v>
      </c>
      <c r="M977" s="48">
        <v>1089.318049</v>
      </c>
      <c r="N977" s="48">
        <v>713.13343329999998</v>
      </c>
    </row>
    <row r="978" spans="1:14">
      <c r="A978" t="s">
        <v>63</v>
      </c>
      <c r="B978" s="47" t="s">
        <v>69</v>
      </c>
      <c r="C978" s="47" t="s">
        <v>459</v>
      </c>
      <c r="D978" s="47" t="s">
        <v>460</v>
      </c>
      <c r="E978">
        <v>95.57</v>
      </c>
      <c r="H978">
        <v>9.5569999999999988E-2</v>
      </c>
      <c r="K978">
        <v>320.44045512691162</v>
      </c>
      <c r="M978" s="48">
        <v>191.4464322</v>
      </c>
      <c r="N978" s="48">
        <v>186.3117915</v>
      </c>
    </row>
    <row r="979" spans="1:14">
      <c r="A979" t="s">
        <v>63</v>
      </c>
      <c r="B979" s="47" t="s">
        <v>69</v>
      </c>
      <c r="C979" s="47" t="s">
        <v>459</v>
      </c>
      <c r="D979" s="47" t="s">
        <v>460</v>
      </c>
      <c r="E979">
        <v>215.29</v>
      </c>
      <c r="H979">
        <v>0.21528999999999998</v>
      </c>
      <c r="K979">
        <v>306.19037720637414</v>
      </c>
      <c r="M979" s="48">
        <v>182.48262639999999</v>
      </c>
      <c r="N979" s="48">
        <v>179.30941060000001</v>
      </c>
    </row>
    <row r="980" spans="1:14">
      <c r="A980" t="s">
        <v>63</v>
      </c>
      <c r="B980" s="47" t="s">
        <v>69</v>
      </c>
      <c r="C980" s="47" t="s">
        <v>459</v>
      </c>
      <c r="D980" s="47" t="s">
        <v>460</v>
      </c>
      <c r="E980">
        <v>448.77</v>
      </c>
      <c r="H980">
        <v>0.44877</v>
      </c>
      <c r="K980">
        <v>339.90251682329199</v>
      </c>
      <c r="M980" s="48">
        <v>200.81674839999999</v>
      </c>
      <c r="N980" s="48">
        <v>199.9103106</v>
      </c>
    </row>
    <row r="981" spans="1:14">
      <c r="A981" t="s">
        <v>63</v>
      </c>
      <c r="B981" s="47" t="s">
        <v>69</v>
      </c>
      <c r="C981" s="47" t="s">
        <v>459</v>
      </c>
      <c r="D981" s="47" t="s">
        <v>460</v>
      </c>
      <c r="E981">
        <v>645.05999999999995</v>
      </c>
      <c r="H981">
        <v>0.64505999999999997</v>
      </c>
      <c r="K981">
        <v>329.57164293534777</v>
      </c>
      <c r="M981" s="48">
        <v>199.0097371</v>
      </c>
      <c r="N981" s="48">
        <v>192.9322272</v>
      </c>
    </row>
    <row r="982" spans="1:14">
      <c r="A982" t="s">
        <v>63</v>
      </c>
      <c r="B982" s="47" t="s">
        <v>69</v>
      </c>
      <c r="C982" s="47" t="s">
        <v>459</v>
      </c>
      <c r="D982" s="47" t="s">
        <v>460</v>
      </c>
      <c r="E982">
        <v>720.15</v>
      </c>
      <c r="H982">
        <v>0.72014999999999996</v>
      </c>
      <c r="K982">
        <v>330.8753783827292</v>
      </c>
      <c r="M982" s="48">
        <v>197.0611663</v>
      </c>
      <c r="N982" s="48">
        <v>195.45602049999999</v>
      </c>
    </row>
    <row r="983" spans="1:14">
      <c r="A983" t="s">
        <v>63</v>
      </c>
      <c r="B983" s="47" t="s">
        <v>69</v>
      </c>
      <c r="C983" s="47" t="s">
        <v>459</v>
      </c>
      <c r="D983" s="47" t="s">
        <v>460</v>
      </c>
      <c r="E983">
        <v>776.92</v>
      </c>
      <c r="H983">
        <v>0.77691999999999994</v>
      </c>
      <c r="K983">
        <v>324.57701535532738</v>
      </c>
      <c r="M983" s="48">
        <v>192.7366787</v>
      </c>
      <c r="N983" s="48">
        <v>190.9350609</v>
      </c>
    </row>
    <row r="984" spans="1:14">
      <c r="A984" t="s">
        <v>63</v>
      </c>
      <c r="B984" s="47" t="s">
        <v>69</v>
      </c>
      <c r="C984" s="47" t="s">
        <v>459</v>
      </c>
      <c r="D984" s="47" t="s">
        <v>460</v>
      </c>
      <c r="E984">
        <v>823.86</v>
      </c>
      <c r="H984">
        <v>0.82386000000000004</v>
      </c>
      <c r="K984">
        <v>335.31626434525833</v>
      </c>
      <c r="M984" s="48">
        <v>200.3628507</v>
      </c>
      <c r="N984" s="48">
        <v>197.7155242</v>
      </c>
    </row>
    <row r="985" spans="1:14">
      <c r="A985" t="s">
        <v>63</v>
      </c>
      <c r="B985" s="47" t="s">
        <v>69</v>
      </c>
      <c r="C985" s="47" t="s">
        <v>459</v>
      </c>
      <c r="D985" s="47" t="s">
        <v>460</v>
      </c>
      <c r="E985">
        <v>855.15</v>
      </c>
      <c r="H985">
        <v>0.85514999999999997</v>
      </c>
      <c r="K985">
        <v>325.12391852239853</v>
      </c>
      <c r="M985" s="48">
        <v>193.86749660000001</v>
      </c>
      <c r="N985" s="48">
        <v>191.38360520000001</v>
      </c>
    </row>
    <row r="986" spans="1:14">
      <c r="A986" t="s">
        <v>63</v>
      </c>
      <c r="B986" s="47" t="s">
        <v>69</v>
      </c>
      <c r="C986" s="47" t="s">
        <v>459</v>
      </c>
      <c r="D986" s="47" t="s">
        <v>460</v>
      </c>
      <c r="E986">
        <v>926.67</v>
      </c>
      <c r="H986">
        <v>0.92666999999999999</v>
      </c>
      <c r="K986">
        <v>342.84210777655454</v>
      </c>
      <c r="M986" s="48">
        <v>204.95042219999999</v>
      </c>
      <c r="N986" s="48">
        <v>200.13536590000001</v>
      </c>
    </row>
    <row r="987" spans="1:14">
      <c r="A987" t="s">
        <v>63</v>
      </c>
      <c r="B987" s="47" t="s">
        <v>69</v>
      </c>
      <c r="C987" s="47" t="s">
        <v>459</v>
      </c>
      <c r="D987" s="47" t="s">
        <v>460</v>
      </c>
      <c r="E987">
        <v>998.19</v>
      </c>
      <c r="H987">
        <v>0.99819000000000002</v>
      </c>
      <c r="K987">
        <v>355.9386531122351</v>
      </c>
      <c r="M987" s="48">
        <v>216.52855740000001</v>
      </c>
      <c r="N987" s="48">
        <v>208.85099210000001</v>
      </c>
    </row>
    <row r="988" spans="1:14">
      <c r="A988" t="s">
        <v>63</v>
      </c>
      <c r="B988" s="47" t="s">
        <v>69</v>
      </c>
      <c r="C988" s="47" t="s">
        <v>459</v>
      </c>
      <c r="D988" s="47" t="s">
        <v>460</v>
      </c>
      <c r="E988">
        <v>1051.83</v>
      </c>
      <c r="H988">
        <v>1.0518299999999998</v>
      </c>
      <c r="K988">
        <v>335.05964222573789</v>
      </c>
      <c r="M988" s="48">
        <v>199.39463860000001</v>
      </c>
      <c r="N988" s="48">
        <v>195.24683490000001</v>
      </c>
    </row>
    <row r="989" spans="1:14">
      <c r="A989" t="s">
        <v>63</v>
      </c>
      <c r="B989" s="47" t="s">
        <v>69</v>
      </c>
      <c r="C989" s="47" t="s">
        <v>459</v>
      </c>
      <c r="D989" s="47" t="s">
        <v>460</v>
      </c>
      <c r="E989">
        <v>1123.3499999999999</v>
      </c>
      <c r="H989">
        <v>1.1233499999999998</v>
      </c>
      <c r="K989">
        <v>333.17527366987298</v>
      </c>
      <c r="M989" s="48">
        <v>201.84634550000001</v>
      </c>
      <c r="N989" s="48">
        <v>197.8235517</v>
      </c>
    </row>
    <row r="990" spans="1:14">
      <c r="A990" t="s">
        <v>63</v>
      </c>
      <c r="B990" s="47" t="s">
        <v>69</v>
      </c>
      <c r="C990" s="47" t="s">
        <v>459</v>
      </c>
      <c r="D990" s="47" t="s">
        <v>460</v>
      </c>
      <c r="E990">
        <v>1179.22</v>
      </c>
      <c r="H990">
        <v>1.1792199999999999</v>
      </c>
      <c r="K990">
        <v>341.14838798583401</v>
      </c>
      <c r="M990" s="48">
        <v>204.6497013</v>
      </c>
      <c r="N990" s="48">
        <v>199.70315070000001</v>
      </c>
    </row>
    <row r="991" spans="1:14">
      <c r="A991" t="s">
        <v>63</v>
      </c>
      <c r="B991" s="47" t="s">
        <v>69</v>
      </c>
      <c r="C991" s="47" t="s">
        <v>459</v>
      </c>
      <c r="D991" s="47" t="s">
        <v>460</v>
      </c>
      <c r="E991">
        <v>1190.4000000000001</v>
      </c>
      <c r="H991">
        <v>1.1904000000000001</v>
      </c>
      <c r="K991">
        <v>343.99397149446361</v>
      </c>
      <c r="M991" s="48">
        <v>204.52752720000001</v>
      </c>
      <c r="N991" s="48">
        <v>200.30311760000001</v>
      </c>
    </row>
    <row r="992" spans="1:14">
      <c r="A992" t="s">
        <v>63</v>
      </c>
      <c r="B992" s="47" t="s">
        <v>69</v>
      </c>
      <c r="C992" s="47" t="s">
        <v>459</v>
      </c>
      <c r="D992" s="47" t="s">
        <v>460</v>
      </c>
      <c r="E992">
        <v>1219.45</v>
      </c>
      <c r="H992">
        <v>1.2194500000000001</v>
      </c>
      <c r="K992">
        <v>351.41562451870351</v>
      </c>
      <c r="M992" s="48">
        <v>210.06534149999999</v>
      </c>
      <c r="N992" s="48">
        <v>206.7214931</v>
      </c>
    </row>
    <row r="993" spans="1:14">
      <c r="A993" t="s">
        <v>63</v>
      </c>
      <c r="B993" s="47" t="s">
        <v>69</v>
      </c>
      <c r="C993" s="47" t="s">
        <v>459</v>
      </c>
      <c r="D993" s="47" t="s">
        <v>460</v>
      </c>
      <c r="E993">
        <v>1234.2</v>
      </c>
      <c r="H993">
        <v>1.2342</v>
      </c>
      <c r="K993">
        <v>349.52088610887216</v>
      </c>
      <c r="M993" s="48">
        <v>207.60875859999999</v>
      </c>
      <c r="N993" s="48">
        <v>205.0582857</v>
      </c>
    </row>
    <row r="994" spans="1:14">
      <c r="A994" t="s">
        <v>63</v>
      </c>
      <c r="B994" s="47" t="s">
        <v>69</v>
      </c>
      <c r="C994" s="47" t="s">
        <v>459</v>
      </c>
      <c r="D994" s="47" t="s">
        <v>460</v>
      </c>
      <c r="E994">
        <v>1250.74</v>
      </c>
      <c r="H994">
        <v>1.25074</v>
      </c>
      <c r="K994">
        <v>327.79924320066715</v>
      </c>
      <c r="M994" s="48">
        <v>197.14913759999999</v>
      </c>
      <c r="N994" s="48">
        <v>191.4909389</v>
      </c>
    </row>
    <row r="995" spans="1:14">
      <c r="A995" t="s">
        <v>63</v>
      </c>
      <c r="B995" s="47" t="s">
        <v>69</v>
      </c>
      <c r="C995" s="47" t="s">
        <v>459</v>
      </c>
      <c r="D995" s="47" t="s">
        <v>460</v>
      </c>
      <c r="E995">
        <v>1268.6199999999999</v>
      </c>
      <c r="H995">
        <v>1.2686199999999999</v>
      </c>
      <c r="K995">
        <v>356.0096368230088</v>
      </c>
      <c r="M995" s="48">
        <v>214.7466215</v>
      </c>
      <c r="N995" s="48">
        <v>208.6143979</v>
      </c>
    </row>
    <row r="996" spans="1:14">
      <c r="A996" t="s">
        <v>63</v>
      </c>
      <c r="B996" s="47" t="s">
        <v>69</v>
      </c>
      <c r="C996" s="47" t="s">
        <v>459</v>
      </c>
      <c r="D996" s="47" t="s">
        <v>460</v>
      </c>
      <c r="E996">
        <v>1264.1500000000001</v>
      </c>
      <c r="H996">
        <v>1.2641500000000001</v>
      </c>
      <c r="K996">
        <v>347.45603121659656</v>
      </c>
      <c r="M996" s="48">
        <v>206.5779321</v>
      </c>
      <c r="N996" s="48">
        <v>203.88147849999999</v>
      </c>
    </row>
    <row r="997" spans="1:14">
      <c r="A997" t="s">
        <v>63</v>
      </c>
      <c r="B997" s="47" t="s">
        <v>69</v>
      </c>
      <c r="C997" s="47" t="s">
        <v>459</v>
      </c>
      <c r="D997" s="47" t="s">
        <v>460</v>
      </c>
      <c r="E997">
        <v>1317.79</v>
      </c>
      <c r="H997">
        <v>1.31779</v>
      </c>
      <c r="K997">
        <v>313.86006494731708</v>
      </c>
      <c r="M997" s="48">
        <v>189.83467899999999</v>
      </c>
      <c r="N997" s="48">
        <v>182.75335039999999</v>
      </c>
    </row>
    <row r="998" spans="1:14">
      <c r="A998" t="s">
        <v>63</v>
      </c>
      <c r="B998" s="47" t="s">
        <v>69</v>
      </c>
      <c r="C998" s="47" t="s">
        <v>459</v>
      </c>
      <c r="D998" s="47" t="s">
        <v>460</v>
      </c>
      <c r="E998">
        <v>1655.28</v>
      </c>
      <c r="H998">
        <v>1.6552799999999999</v>
      </c>
      <c r="K998">
        <v>322.7191611309496</v>
      </c>
      <c r="M998" s="48">
        <v>191.83229109999999</v>
      </c>
      <c r="N998" s="48">
        <v>186.16178790000001</v>
      </c>
    </row>
    <row r="999" spans="1:14">
      <c r="A999" t="s">
        <v>63</v>
      </c>
      <c r="B999" s="47" t="s">
        <v>69</v>
      </c>
      <c r="C999" s="47" t="s">
        <v>459</v>
      </c>
      <c r="D999" s="47" t="s">
        <v>460</v>
      </c>
      <c r="E999">
        <v>1749.25</v>
      </c>
      <c r="H999">
        <v>1.74925</v>
      </c>
      <c r="K999">
        <v>332.50619774392703</v>
      </c>
      <c r="M999" s="48">
        <v>199.11188920000001</v>
      </c>
      <c r="N999" s="48">
        <v>196.34189889999999</v>
      </c>
    </row>
    <row r="1000" spans="1:14">
      <c r="A1000" t="s">
        <v>63</v>
      </c>
      <c r="B1000" s="47" t="s">
        <v>69</v>
      </c>
      <c r="C1000" s="47" t="s">
        <v>459</v>
      </c>
      <c r="D1000" s="47" t="s">
        <v>460</v>
      </c>
      <c r="E1000">
        <v>1800.35</v>
      </c>
      <c r="H1000">
        <v>1.8003499999999999</v>
      </c>
      <c r="K1000">
        <v>324.62277863631112</v>
      </c>
      <c r="M1000" s="48">
        <v>194.4805781</v>
      </c>
      <c r="N1000" s="48">
        <v>188.39065479999999</v>
      </c>
    </row>
    <row r="1001" spans="1:14">
      <c r="A1001" t="s">
        <v>63</v>
      </c>
      <c r="B1001" s="47" t="s">
        <v>69</v>
      </c>
      <c r="C1001" s="47" t="s">
        <v>459</v>
      </c>
      <c r="D1001" s="47" t="s">
        <v>460</v>
      </c>
      <c r="E1001">
        <v>1854.14</v>
      </c>
      <c r="H1001">
        <v>1.8541400000000001</v>
      </c>
      <c r="K1001">
        <v>350.17636330579717</v>
      </c>
      <c r="M1001" s="48">
        <v>207.4234697</v>
      </c>
      <c r="N1001" s="48">
        <v>203.5732533</v>
      </c>
    </row>
    <row r="1002" spans="1:14">
      <c r="A1002" t="s">
        <v>63</v>
      </c>
      <c r="B1002" s="47" t="s">
        <v>69</v>
      </c>
      <c r="C1002" s="47" t="s">
        <v>459</v>
      </c>
      <c r="D1002" s="47" t="s">
        <v>460</v>
      </c>
      <c r="E1002">
        <v>1907.93</v>
      </c>
      <c r="H1002">
        <v>1.9079300000000001</v>
      </c>
      <c r="K1002">
        <v>340.75342326264212</v>
      </c>
      <c r="M1002" s="48">
        <v>201.81963210000001</v>
      </c>
      <c r="N1002" s="48">
        <v>197.1663744</v>
      </c>
    </row>
    <row r="1003" spans="1:14">
      <c r="A1003" t="s">
        <v>63</v>
      </c>
      <c r="B1003" s="47" t="s">
        <v>69</v>
      </c>
      <c r="C1003" s="47" t="s">
        <v>459</v>
      </c>
      <c r="D1003" s="47" t="s">
        <v>460</v>
      </c>
      <c r="E1003">
        <v>1992.69</v>
      </c>
      <c r="H1003">
        <v>1.9926900000000001</v>
      </c>
      <c r="K1003">
        <v>351.61050828039811</v>
      </c>
      <c r="M1003" s="48">
        <v>211.6309354</v>
      </c>
      <c r="N1003" s="48">
        <v>205.86929029999999</v>
      </c>
    </row>
    <row r="1004" spans="1:14">
      <c r="A1004" t="s">
        <v>63</v>
      </c>
      <c r="B1004" s="47" t="s">
        <v>69</v>
      </c>
      <c r="C1004" s="47" t="s">
        <v>459</v>
      </c>
      <c r="D1004" s="47" t="s">
        <v>460</v>
      </c>
      <c r="E1004">
        <v>2226.91</v>
      </c>
      <c r="H1004">
        <v>2.2269099999999997</v>
      </c>
      <c r="K1004">
        <v>353.05007625677695</v>
      </c>
      <c r="M1004" s="48">
        <v>211.59006020000001</v>
      </c>
      <c r="N1004" s="48">
        <v>206.35012889999999</v>
      </c>
    </row>
    <row r="1005" spans="1:14">
      <c r="A1005" t="s">
        <v>63</v>
      </c>
      <c r="B1005" s="47" t="s">
        <v>69</v>
      </c>
      <c r="C1005" s="47" t="s">
        <v>459</v>
      </c>
      <c r="D1005" s="47" t="s">
        <v>460</v>
      </c>
      <c r="E1005">
        <v>2279.81</v>
      </c>
      <c r="H1005">
        <v>2.2798099999999999</v>
      </c>
      <c r="K1005">
        <v>342.74552873291168</v>
      </c>
      <c r="M1005" s="48">
        <v>202.6316286</v>
      </c>
      <c r="N1005" s="48">
        <v>200.33288239999999</v>
      </c>
    </row>
    <row r="1006" spans="1:14">
      <c r="A1006" t="s">
        <v>63</v>
      </c>
      <c r="B1006" s="47" t="s">
        <v>69</v>
      </c>
      <c r="C1006" s="47" t="s">
        <v>459</v>
      </c>
      <c r="D1006" s="47" t="s">
        <v>460</v>
      </c>
      <c r="E1006">
        <v>2357.58</v>
      </c>
      <c r="H1006">
        <v>2.35758</v>
      </c>
      <c r="K1006">
        <v>351.66695167002575</v>
      </c>
      <c r="M1006" s="48">
        <v>210.1673495</v>
      </c>
      <c r="N1006" s="48">
        <v>205.21022439999999</v>
      </c>
    </row>
    <row r="1007" spans="1:14">
      <c r="A1007" t="s">
        <v>63</v>
      </c>
      <c r="B1007" s="47" t="s">
        <v>69</v>
      </c>
      <c r="C1007" s="47" t="s">
        <v>459</v>
      </c>
      <c r="D1007" s="47" t="s">
        <v>460</v>
      </c>
      <c r="E1007">
        <v>2404.96</v>
      </c>
      <c r="H1007">
        <v>2.40496</v>
      </c>
      <c r="K1007">
        <v>400.80663102715255</v>
      </c>
      <c r="M1007" s="48">
        <v>241.4301734</v>
      </c>
      <c r="N1007" s="48">
        <v>235.2257855</v>
      </c>
    </row>
    <row r="1008" spans="1:14">
      <c r="A1008" t="s">
        <v>63</v>
      </c>
      <c r="B1008" s="47" t="s">
        <v>69</v>
      </c>
      <c r="C1008" s="47" t="s">
        <v>459</v>
      </c>
      <c r="D1008" s="47" t="s">
        <v>460</v>
      </c>
      <c r="E1008">
        <v>2457.98</v>
      </c>
      <c r="H1008">
        <v>2.4579800000000001</v>
      </c>
      <c r="K1008">
        <v>389.41683391798153</v>
      </c>
      <c r="M1008" s="48">
        <v>232.21351000000001</v>
      </c>
      <c r="N1008" s="48">
        <v>229.42059850000001</v>
      </c>
    </row>
    <row r="1009" spans="1:14">
      <c r="A1009" t="s">
        <v>63</v>
      </c>
      <c r="B1009" s="47" t="s">
        <v>69</v>
      </c>
      <c r="C1009" s="47" t="s">
        <v>459</v>
      </c>
      <c r="D1009" s="47" t="s">
        <v>460</v>
      </c>
      <c r="E1009">
        <v>2501.6</v>
      </c>
      <c r="H1009">
        <v>2.5015999999999998</v>
      </c>
      <c r="K1009">
        <v>388.30431114595206</v>
      </c>
      <c r="M1009" s="48">
        <v>232.26329329999999</v>
      </c>
      <c r="N1009" s="48">
        <v>227.70075700000001</v>
      </c>
    </row>
    <row r="1010" spans="1:14">
      <c r="A1010" t="s">
        <v>63</v>
      </c>
      <c r="B1010" s="47" t="s">
        <v>69</v>
      </c>
      <c r="C1010" s="47" t="s">
        <v>459</v>
      </c>
      <c r="D1010" s="47" t="s">
        <v>460</v>
      </c>
      <c r="E1010">
        <v>2532.1999999999998</v>
      </c>
      <c r="H1010">
        <v>2.5322</v>
      </c>
      <c r="K1010">
        <v>381.46996588841046</v>
      </c>
      <c r="M1010" s="48">
        <v>227.83826529999999</v>
      </c>
      <c r="N1010" s="48">
        <v>224.17732620000001</v>
      </c>
    </row>
    <row r="1011" spans="1:14">
      <c r="A1011" t="s">
        <v>63</v>
      </c>
      <c r="B1011" s="47" t="s">
        <v>69</v>
      </c>
      <c r="C1011" s="47" t="s">
        <v>459</v>
      </c>
      <c r="D1011" s="47" t="s">
        <v>460</v>
      </c>
      <c r="E1011">
        <v>2523.58</v>
      </c>
      <c r="H1011">
        <v>2.5235799999999999</v>
      </c>
      <c r="K1011">
        <v>352.59029225974132</v>
      </c>
      <c r="M1011" s="48">
        <v>213.44772929999999</v>
      </c>
      <c r="N1011" s="48">
        <v>206.26881829999999</v>
      </c>
    </row>
    <row r="1012" spans="1:14">
      <c r="A1012" t="s">
        <v>63</v>
      </c>
      <c r="B1012" s="47" t="s">
        <v>69</v>
      </c>
      <c r="C1012" s="47" t="s">
        <v>459</v>
      </c>
      <c r="D1012" s="47" t="s">
        <v>460</v>
      </c>
      <c r="E1012">
        <v>2608.4699999999998</v>
      </c>
      <c r="H1012">
        <v>2.6084699999999996</v>
      </c>
      <c r="K1012">
        <v>348.30888175840334</v>
      </c>
      <c r="M1012" s="48">
        <v>209.2837194</v>
      </c>
      <c r="N1012" s="48">
        <v>203.10932650000001</v>
      </c>
    </row>
    <row r="1013" spans="1:14">
      <c r="A1013" t="s">
        <v>63</v>
      </c>
      <c r="B1013" s="47" t="s">
        <v>69</v>
      </c>
      <c r="C1013" s="47" t="s">
        <v>459</v>
      </c>
      <c r="D1013" s="47" t="s">
        <v>460</v>
      </c>
      <c r="E1013">
        <v>2704.96</v>
      </c>
      <c r="H1013">
        <v>2.7049600000000003</v>
      </c>
      <c r="K1013">
        <v>355.30094026346688</v>
      </c>
      <c r="M1013" s="48">
        <v>210.9964999</v>
      </c>
      <c r="N1013" s="48">
        <v>209.79155309999999</v>
      </c>
    </row>
    <row r="1014" spans="1:14">
      <c r="A1014" t="s">
        <v>63</v>
      </c>
      <c r="B1014" s="47" t="s">
        <v>69</v>
      </c>
      <c r="C1014" s="47" t="s">
        <v>459</v>
      </c>
      <c r="D1014" s="47" t="s">
        <v>460</v>
      </c>
      <c r="E1014">
        <v>2804.98</v>
      </c>
      <c r="H1014">
        <v>2.80498</v>
      </c>
      <c r="K1014">
        <v>361.72329862736535</v>
      </c>
      <c r="M1014" s="48">
        <v>216.24834129999999</v>
      </c>
      <c r="N1014" s="48">
        <v>212.2402214</v>
      </c>
    </row>
    <row r="1015" spans="1:14">
      <c r="A1015" t="s">
        <v>63</v>
      </c>
      <c r="B1015" s="47" t="s">
        <v>69</v>
      </c>
      <c r="C1015" s="47" t="s">
        <v>459</v>
      </c>
      <c r="D1015" s="47" t="s">
        <v>460</v>
      </c>
      <c r="E1015">
        <v>2898.39</v>
      </c>
      <c r="H1015">
        <v>2.89839</v>
      </c>
      <c r="K1015">
        <v>379.51687600457194</v>
      </c>
      <c r="M1015" s="48">
        <v>226.42720660000001</v>
      </c>
      <c r="N1015" s="48">
        <v>222.94809000000001</v>
      </c>
    </row>
    <row r="1016" spans="1:14">
      <c r="A1016" t="s">
        <v>63</v>
      </c>
      <c r="B1016" s="47" t="s">
        <v>69</v>
      </c>
      <c r="C1016" s="47" t="s">
        <v>459</v>
      </c>
      <c r="D1016" s="47" t="s">
        <v>460</v>
      </c>
      <c r="E1016">
        <v>2997.91</v>
      </c>
      <c r="H1016">
        <v>2.9979100000000001</v>
      </c>
      <c r="K1016">
        <v>385.21068769559537</v>
      </c>
      <c r="M1016" s="48">
        <v>232.32690400000001</v>
      </c>
      <c r="N1016" s="48">
        <v>224.99280329999999</v>
      </c>
    </row>
    <row r="1017" spans="1:14">
      <c r="A1017" t="s">
        <v>63</v>
      </c>
      <c r="B1017" s="47" t="s">
        <v>69</v>
      </c>
      <c r="C1017" s="47" t="s">
        <v>459</v>
      </c>
      <c r="D1017" s="47" t="s">
        <v>460</v>
      </c>
      <c r="E1017">
        <v>3071.33</v>
      </c>
      <c r="H1017">
        <v>3.0713300000000001</v>
      </c>
      <c r="K1017">
        <v>331.01950884467942</v>
      </c>
      <c r="M1017" s="48">
        <v>198.79082869999999</v>
      </c>
      <c r="N1017" s="48">
        <v>192.50045990000001</v>
      </c>
    </row>
    <row r="1018" spans="1:14">
      <c r="A1018" t="s">
        <v>63</v>
      </c>
      <c r="B1018" s="47" t="s">
        <v>69</v>
      </c>
      <c r="C1018" s="47" t="s">
        <v>459</v>
      </c>
      <c r="D1018" s="47" t="s">
        <v>460</v>
      </c>
      <c r="E1018">
        <v>3171.43</v>
      </c>
      <c r="H1018">
        <v>3.17143</v>
      </c>
      <c r="K1018">
        <v>327.01378890747458</v>
      </c>
      <c r="M1018" s="48">
        <v>193.1145357</v>
      </c>
      <c r="N1018" s="48">
        <v>191.4461909</v>
      </c>
    </row>
    <row r="1019" spans="1:14">
      <c r="A1019" t="s">
        <v>63</v>
      </c>
      <c r="B1019" s="47" t="s">
        <v>69</v>
      </c>
      <c r="C1019" s="47" t="s">
        <v>459</v>
      </c>
      <c r="D1019" s="47" t="s">
        <v>460</v>
      </c>
      <c r="E1019">
        <v>3245.42</v>
      </c>
      <c r="H1019">
        <v>3.2454200000000002</v>
      </c>
      <c r="K1019">
        <v>336.76427743932152</v>
      </c>
      <c r="M1019" s="48">
        <v>201.74179799999999</v>
      </c>
      <c r="N1019" s="48">
        <v>196.05522450000001</v>
      </c>
    </row>
    <row r="1020" spans="1:14">
      <c r="A1020" t="s">
        <v>63</v>
      </c>
      <c r="B1020" s="47" t="s">
        <v>69</v>
      </c>
      <c r="C1020" s="47" t="s">
        <v>459</v>
      </c>
      <c r="D1020" s="47" t="s">
        <v>460</v>
      </c>
      <c r="E1020">
        <v>3454.79</v>
      </c>
      <c r="H1020">
        <v>3.45479</v>
      </c>
      <c r="K1020">
        <v>361.85802016345474</v>
      </c>
      <c r="M1020" s="48">
        <v>217.4895372</v>
      </c>
      <c r="N1020" s="48">
        <v>212.9429394</v>
      </c>
    </row>
    <row r="1021" spans="1:14">
      <c r="A1021" t="s">
        <v>63</v>
      </c>
      <c r="B1021" s="47" t="s">
        <v>69</v>
      </c>
      <c r="C1021" s="47" t="s">
        <v>459</v>
      </c>
      <c r="D1021" s="47" t="s">
        <v>460</v>
      </c>
      <c r="E1021">
        <v>3540.83</v>
      </c>
      <c r="H1021">
        <v>3.5408300000000001</v>
      </c>
      <c r="K1021">
        <v>340.48606566223179</v>
      </c>
      <c r="M1021" s="48">
        <v>202.27721289999999</v>
      </c>
      <c r="N1021" s="48">
        <v>199.75133500000001</v>
      </c>
    </row>
    <row r="1022" spans="1:14">
      <c r="A1022" t="s">
        <v>63</v>
      </c>
      <c r="B1022" s="47" t="s">
        <v>69</v>
      </c>
      <c r="C1022" s="47" t="s">
        <v>459</v>
      </c>
      <c r="D1022" s="47" t="s">
        <v>460</v>
      </c>
      <c r="E1022">
        <v>3746.55</v>
      </c>
      <c r="H1022">
        <v>3.74655</v>
      </c>
      <c r="K1022">
        <v>366.44944577898593</v>
      </c>
      <c r="M1022" s="48">
        <v>217.780978</v>
      </c>
      <c r="N1022" s="48">
        <v>215.60346770000001</v>
      </c>
    </row>
    <row r="1023" spans="1:14">
      <c r="A1023" t="s">
        <v>63</v>
      </c>
      <c r="B1023" s="47" t="s">
        <v>69</v>
      </c>
      <c r="C1023" s="47" t="s">
        <v>459</v>
      </c>
      <c r="D1023" s="47" t="s">
        <v>460</v>
      </c>
      <c r="E1023">
        <v>3947.77</v>
      </c>
      <c r="H1023">
        <v>3.9477699999999998</v>
      </c>
      <c r="K1023">
        <v>366.43694520404586</v>
      </c>
      <c r="M1023" s="48">
        <v>219.30939649999999</v>
      </c>
      <c r="N1023" s="48">
        <v>213.3345889</v>
      </c>
    </row>
    <row r="1024" spans="1:14">
      <c r="A1024" t="s">
        <v>63</v>
      </c>
      <c r="B1024" s="47" t="s">
        <v>69</v>
      </c>
      <c r="C1024" s="47" t="s">
        <v>459</v>
      </c>
      <c r="D1024" s="47" t="s">
        <v>460</v>
      </c>
      <c r="E1024">
        <v>4105.3900000000003</v>
      </c>
      <c r="H1024">
        <v>4.1053900000000008</v>
      </c>
      <c r="K1024">
        <v>358.82890640085202</v>
      </c>
      <c r="M1024" s="48">
        <v>215.1993296</v>
      </c>
      <c r="N1024" s="48">
        <v>210.12376620000001</v>
      </c>
    </row>
    <row r="1025" spans="1:14">
      <c r="A1025" t="s">
        <v>63</v>
      </c>
      <c r="B1025" s="47" t="s">
        <v>69</v>
      </c>
      <c r="C1025" s="47" t="s">
        <v>459</v>
      </c>
      <c r="D1025" s="47" t="s">
        <v>460</v>
      </c>
      <c r="E1025">
        <v>4255.43</v>
      </c>
      <c r="H1025">
        <v>4.2554300000000005</v>
      </c>
      <c r="K1025">
        <v>335.26149060836349</v>
      </c>
      <c r="M1025" s="48">
        <v>197.2710337</v>
      </c>
      <c r="N1025" s="48">
        <v>195.90711400000001</v>
      </c>
    </row>
    <row r="1026" spans="1:14">
      <c r="A1026" t="s">
        <v>63</v>
      </c>
      <c r="B1026" s="47" t="s">
        <v>69</v>
      </c>
      <c r="C1026" s="47" t="s">
        <v>459</v>
      </c>
      <c r="D1026" s="47" t="s">
        <v>460</v>
      </c>
      <c r="E1026">
        <v>4437</v>
      </c>
      <c r="H1026">
        <v>4.4370000000000003</v>
      </c>
      <c r="K1026">
        <v>365.71341165239471</v>
      </c>
      <c r="M1026" s="48">
        <v>218.11756249999999</v>
      </c>
      <c r="N1026" s="48">
        <v>214.45806020000001</v>
      </c>
    </row>
    <row r="1027" spans="1:14">
      <c r="A1027" t="s">
        <v>63</v>
      </c>
      <c r="B1027" s="47" t="s">
        <v>69</v>
      </c>
      <c r="C1027" s="47" t="s">
        <v>459</v>
      </c>
      <c r="D1027" s="47" t="s">
        <v>460</v>
      </c>
      <c r="E1027">
        <v>4592.58</v>
      </c>
      <c r="H1027">
        <v>4.5925799999999999</v>
      </c>
      <c r="K1027">
        <v>364.5253801500528</v>
      </c>
      <c r="M1027" s="48">
        <v>216.89580960000001</v>
      </c>
      <c r="N1027" s="48">
        <v>212.4955076</v>
      </c>
    </row>
    <row r="1028" spans="1:14">
      <c r="A1028" t="s">
        <v>63</v>
      </c>
      <c r="B1028" s="47" t="s">
        <v>69</v>
      </c>
      <c r="C1028" s="47" t="s">
        <v>459</v>
      </c>
      <c r="D1028" s="47" t="s">
        <v>460</v>
      </c>
      <c r="E1028">
        <v>4752.8599999999997</v>
      </c>
      <c r="H1028">
        <v>4.7528600000000001</v>
      </c>
      <c r="K1028">
        <v>373.19427148090102</v>
      </c>
      <c r="M1028" s="48">
        <v>222.59758719999999</v>
      </c>
      <c r="N1028" s="48">
        <v>219.69125249999999</v>
      </c>
    </row>
    <row r="1029" spans="1:14">
      <c r="A1029" t="s">
        <v>63</v>
      </c>
      <c r="B1029" s="47" t="s">
        <v>69</v>
      </c>
      <c r="C1029" s="47" t="s">
        <v>459</v>
      </c>
      <c r="D1029" s="47" t="s">
        <v>460</v>
      </c>
      <c r="E1029">
        <v>4940.09</v>
      </c>
      <c r="H1029">
        <v>4.9400900000000005</v>
      </c>
      <c r="K1029">
        <v>370.66099576339457</v>
      </c>
      <c r="M1029" s="48">
        <v>222.0676899</v>
      </c>
      <c r="N1029" s="48">
        <v>217.1136846</v>
      </c>
    </row>
    <row r="1030" spans="1:14">
      <c r="A1030" t="s">
        <v>63</v>
      </c>
      <c r="B1030" s="47" t="s">
        <v>69</v>
      </c>
      <c r="C1030" s="47" t="s">
        <v>459</v>
      </c>
      <c r="D1030" s="47" t="s">
        <v>460</v>
      </c>
      <c r="E1030">
        <v>5133.46</v>
      </c>
      <c r="H1030">
        <v>5.1334600000000004</v>
      </c>
      <c r="K1030">
        <v>299.24956600106702</v>
      </c>
      <c r="M1030" s="48">
        <v>178.77222900000001</v>
      </c>
      <c r="N1030" s="48">
        <v>175.65099309999999</v>
      </c>
    </row>
    <row r="1031" spans="1:14">
      <c r="A1031" t="s">
        <v>63</v>
      </c>
      <c r="B1031" s="47" t="s">
        <v>69</v>
      </c>
      <c r="C1031" s="47" t="s">
        <v>459</v>
      </c>
      <c r="D1031" s="47" t="s">
        <v>460</v>
      </c>
      <c r="E1031">
        <v>5262.12</v>
      </c>
      <c r="H1031">
        <v>5.2621199999999995</v>
      </c>
      <c r="K1031">
        <v>354.41009889246334</v>
      </c>
      <c r="M1031" s="48">
        <v>214.05923089999999</v>
      </c>
      <c r="N1031" s="48">
        <v>210.06596920000001</v>
      </c>
    </row>
    <row r="1032" spans="1:14">
      <c r="A1032" t="s">
        <v>63</v>
      </c>
      <c r="B1032" s="47" t="s">
        <v>69</v>
      </c>
      <c r="C1032" s="47" t="s">
        <v>459</v>
      </c>
      <c r="D1032" s="47" t="s">
        <v>460</v>
      </c>
      <c r="E1032">
        <v>5564.97</v>
      </c>
      <c r="H1032">
        <v>5.5649700000000006</v>
      </c>
      <c r="K1032">
        <v>318.65009040125517</v>
      </c>
      <c r="M1032" s="48">
        <v>191.2694357</v>
      </c>
      <c r="N1032" s="48">
        <v>186.1236079</v>
      </c>
    </row>
    <row r="1033" spans="1:14">
      <c r="A1033" t="s">
        <v>63</v>
      </c>
      <c r="B1033" s="47" t="s">
        <v>69</v>
      </c>
      <c r="C1033" s="47" t="s">
        <v>459</v>
      </c>
      <c r="D1033" s="47" t="s">
        <v>460</v>
      </c>
      <c r="E1033">
        <v>5855.39</v>
      </c>
      <c r="H1033">
        <v>5.8553900000000008</v>
      </c>
      <c r="K1033">
        <v>348.48780906658453</v>
      </c>
      <c r="M1033" s="48">
        <v>207.7251636</v>
      </c>
      <c r="N1033" s="48">
        <v>203.14234440000001</v>
      </c>
    </row>
    <row r="1034" spans="1:14">
      <c r="A1034" t="s">
        <v>63</v>
      </c>
      <c r="B1034" s="47" t="s">
        <v>69</v>
      </c>
      <c r="C1034" s="47" t="s">
        <v>459</v>
      </c>
      <c r="D1034" s="47" t="s">
        <v>460</v>
      </c>
      <c r="E1034">
        <v>6034.79</v>
      </c>
      <c r="H1034">
        <v>6.0347900000000001</v>
      </c>
      <c r="K1034">
        <v>322.59373671972889</v>
      </c>
      <c r="M1034" s="48">
        <v>192.69410450000001</v>
      </c>
      <c r="N1034" s="48">
        <v>188.6774589</v>
      </c>
    </row>
    <row r="1035" spans="1:14">
      <c r="A1035" t="s">
        <v>63</v>
      </c>
      <c r="B1035" s="47" t="s">
        <v>69</v>
      </c>
      <c r="C1035" s="47" t="s">
        <v>459</v>
      </c>
      <c r="D1035" s="47" t="s">
        <v>460</v>
      </c>
      <c r="E1035">
        <v>6190.27</v>
      </c>
      <c r="H1035">
        <v>6.1902700000000008</v>
      </c>
      <c r="K1035">
        <v>371.90047194775048</v>
      </c>
      <c r="M1035" s="48">
        <v>224.99248309999999</v>
      </c>
      <c r="N1035" s="48">
        <v>217.21033980000001</v>
      </c>
    </row>
    <row r="1036" spans="1:14">
      <c r="A1036" t="s">
        <v>63</v>
      </c>
      <c r="B1036" s="47" t="s">
        <v>69</v>
      </c>
      <c r="C1036" s="47" t="s">
        <v>459</v>
      </c>
      <c r="D1036" s="47" t="s">
        <v>460</v>
      </c>
      <c r="E1036">
        <v>6369.67</v>
      </c>
      <c r="H1036">
        <v>6.3696700000000002</v>
      </c>
      <c r="K1036">
        <v>364.33179062298927</v>
      </c>
      <c r="M1036" s="48">
        <v>217.74480550000001</v>
      </c>
      <c r="N1036" s="48">
        <v>214.93507510000001</v>
      </c>
    </row>
    <row r="1037" spans="1:14">
      <c r="A1037" t="s">
        <v>63</v>
      </c>
      <c r="B1037" s="47" t="s">
        <v>69</v>
      </c>
      <c r="C1037" s="47" t="s">
        <v>459</v>
      </c>
      <c r="D1037" s="47" t="s">
        <v>460</v>
      </c>
      <c r="E1037">
        <v>6525.15</v>
      </c>
      <c r="H1037">
        <v>6.52515</v>
      </c>
      <c r="K1037">
        <v>280.35854304904217</v>
      </c>
      <c r="M1037" s="48">
        <v>166.38925979999999</v>
      </c>
      <c r="N1037" s="48">
        <v>163.83822739999999</v>
      </c>
    </row>
    <row r="1038" spans="1:14">
      <c r="A1038" t="s">
        <v>63</v>
      </c>
      <c r="B1038" s="47" t="s">
        <v>69</v>
      </c>
      <c r="C1038" s="47" t="s">
        <v>140</v>
      </c>
      <c r="D1038" s="47" t="s">
        <v>461</v>
      </c>
      <c r="E1038">
        <v>16.590499999999999</v>
      </c>
      <c r="H1038">
        <v>1.6590499999999998E-2</v>
      </c>
      <c r="K1038">
        <v>294.11537025181929</v>
      </c>
      <c r="M1038" s="48">
        <v>178.41474980000001</v>
      </c>
      <c r="N1038" s="48">
        <v>177.07896210000001</v>
      </c>
    </row>
    <row r="1039" spans="1:14">
      <c r="A1039" t="s">
        <v>63</v>
      </c>
      <c r="B1039" s="47" t="s">
        <v>69</v>
      </c>
      <c r="C1039" s="47" t="s">
        <v>140</v>
      </c>
      <c r="D1039" s="47" t="s">
        <v>461</v>
      </c>
      <c r="E1039">
        <v>29.994499999999999</v>
      </c>
      <c r="H1039">
        <v>2.99945E-2</v>
      </c>
      <c r="K1039">
        <v>282.65585728390863</v>
      </c>
      <c r="M1039" s="48">
        <v>171.0397663</v>
      </c>
      <c r="N1039" s="48">
        <v>170.159493</v>
      </c>
    </row>
    <row r="1040" spans="1:14">
      <c r="A1040" t="s">
        <v>63</v>
      </c>
      <c r="B1040" s="47" t="s">
        <v>69</v>
      </c>
      <c r="C1040" s="47" t="s">
        <v>140</v>
      </c>
      <c r="D1040" s="47" t="s">
        <v>461</v>
      </c>
      <c r="E1040">
        <v>39.548299999999998</v>
      </c>
      <c r="H1040">
        <v>3.9548299999999995E-2</v>
      </c>
      <c r="K1040">
        <v>299.28451608007788</v>
      </c>
      <c r="M1040" s="48">
        <v>181.01621739999999</v>
      </c>
      <c r="N1040" s="48">
        <v>179.62389780000001</v>
      </c>
    </row>
    <row r="1041" spans="1:14">
      <c r="A1041" t="s">
        <v>63</v>
      </c>
      <c r="B1041" s="47" t="s">
        <v>69</v>
      </c>
      <c r="C1041" s="47" t="s">
        <v>140</v>
      </c>
      <c r="D1041" s="47" t="s">
        <v>461</v>
      </c>
      <c r="E1041">
        <v>49.1021</v>
      </c>
      <c r="H1041">
        <v>4.9102100000000003E-2</v>
      </c>
      <c r="K1041">
        <v>287.05971613290728</v>
      </c>
      <c r="M1041" s="48">
        <v>171.21824380000001</v>
      </c>
      <c r="N1041" s="48">
        <v>172.99949419999999</v>
      </c>
    </row>
    <row r="1042" spans="1:14">
      <c r="A1042" t="s">
        <v>63</v>
      </c>
      <c r="B1042" s="47" t="s">
        <v>69</v>
      </c>
      <c r="C1042" s="47" t="s">
        <v>140</v>
      </c>
      <c r="D1042" s="47" t="s">
        <v>461</v>
      </c>
      <c r="E1042">
        <v>61.478700000000003</v>
      </c>
      <c r="H1042">
        <v>6.1478700000000004E-2</v>
      </c>
      <c r="K1042">
        <v>289.11342291476763</v>
      </c>
      <c r="M1042" s="48">
        <v>175.79837810000001</v>
      </c>
      <c r="N1042" s="48">
        <v>174.04770970000001</v>
      </c>
    </row>
    <row r="1043" spans="1:14">
      <c r="A1043" t="s">
        <v>63</v>
      </c>
      <c r="B1043" s="47" t="s">
        <v>69</v>
      </c>
      <c r="C1043" s="47" t="s">
        <v>140</v>
      </c>
      <c r="D1043" s="47" t="s">
        <v>461</v>
      </c>
      <c r="E1043">
        <v>74.688900000000004</v>
      </c>
      <c r="H1043">
        <v>7.4688900000000003E-2</v>
      </c>
      <c r="K1043">
        <v>313.19738383657079</v>
      </c>
      <c r="M1043" s="48">
        <v>189.62229070000001</v>
      </c>
      <c r="N1043" s="48">
        <v>187.87182569999999</v>
      </c>
    </row>
    <row r="1044" spans="1:14">
      <c r="A1044" t="s">
        <v>63</v>
      </c>
      <c r="B1044" s="47" t="s">
        <v>69</v>
      </c>
      <c r="C1044" s="47" t="s">
        <v>140</v>
      </c>
      <c r="D1044" s="47" t="s">
        <v>461</v>
      </c>
      <c r="E1044">
        <v>89.387</v>
      </c>
      <c r="H1044">
        <v>8.9386999999999994E-2</v>
      </c>
      <c r="K1044">
        <v>310.50982972434429</v>
      </c>
      <c r="M1044" s="48">
        <v>188.90665609999999</v>
      </c>
      <c r="N1044" s="48">
        <v>185.32397030000001</v>
      </c>
    </row>
    <row r="1045" spans="1:14">
      <c r="A1045" t="s">
        <v>63</v>
      </c>
      <c r="B1045" s="47" t="s">
        <v>69</v>
      </c>
      <c r="C1045" s="47" t="s">
        <v>140</v>
      </c>
      <c r="D1045" s="47" t="s">
        <v>461</v>
      </c>
      <c r="E1045">
        <v>101.37439999999999</v>
      </c>
      <c r="H1045">
        <v>0.10137439999999999</v>
      </c>
      <c r="K1045">
        <v>308.62212104351943</v>
      </c>
      <c r="M1045" s="48">
        <v>187.8407546</v>
      </c>
      <c r="N1045" s="48">
        <v>185.3263393</v>
      </c>
    </row>
    <row r="1046" spans="1:14">
      <c r="A1046" t="s">
        <v>63</v>
      </c>
      <c r="B1046" s="47" t="s">
        <v>69</v>
      </c>
      <c r="C1046" s="47" t="s">
        <v>140</v>
      </c>
      <c r="D1046" s="47" t="s">
        <v>461</v>
      </c>
      <c r="E1046">
        <v>115.8935</v>
      </c>
      <c r="H1046">
        <v>0.1158935</v>
      </c>
      <c r="K1046">
        <v>311.93495959055019</v>
      </c>
      <c r="M1046" s="48">
        <v>188.31022479999999</v>
      </c>
      <c r="N1046" s="48">
        <v>186.39538189999999</v>
      </c>
    </row>
    <row r="1047" spans="1:14">
      <c r="A1047" t="s">
        <v>63</v>
      </c>
      <c r="B1047" s="47" t="s">
        <v>69</v>
      </c>
      <c r="C1047" s="47" t="s">
        <v>140</v>
      </c>
      <c r="D1047" s="47" t="s">
        <v>461</v>
      </c>
      <c r="E1047">
        <v>132.49700000000001</v>
      </c>
      <c r="H1047">
        <v>0.132497</v>
      </c>
      <c r="K1047">
        <v>310.15859530366311</v>
      </c>
      <c r="M1047" s="48">
        <v>186.93662309999999</v>
      </c>
      <c r="N1047" s="48">
        <v>185.503828</v>
      </c>
    </row>
    <row r="1048" spans="1:14">
      <c r="A1048" t="s">
        <v>63</v>
      </c>
      <c r="B1048" s="47" t="s">
        <v>69</v>
      </c>
      <c r="C1048" s="47" t="s">
        <v>140</v>
      </c>
      <c r="D1048" s="47" t="s">
        <v>461</v>
      </c>
      <c r="E1048">
        <v>143.26840000000001</v>
      </c>
      <c r="H1048">
        <v>0.14326840000000002</v>
      </c>
      <c r="K1048">
        <v>289.44720855439698</v>
      </c>
      <c r="M1048" s="48">
        <v>177.49233000000001</v>
      </c>
      <c r="N1048" s="48">
        <v>172.62811679999999</v>
      </c>
    </row>
    <row r="1049" spans="1:14">
      <c r="A1049" t="s">
        <v>63</v>
      </c>
      <c r="B1049" s="47" t="s">
        <v>69</v>
      </c>
      <c r="C1049" s="47" t="s">
        <v>140</v>
      </c>
      <c r="D1049" s="47" t="s">
        <v>461</v>
      </c>
      <c r="E1049">
        <v>153.6909</v>
      </c>
      <c r="H1049">
        <v>0.15369089999999999</v>
      </c>
      <c r="K1049">
        <v>293.04539692467745</v>
      </c>
      <c r="M1049" s="48">
        <v>176.90137609999999</v>
      </c>
      <c r="N1049" s="48">
        <v>176.99110039999999</v>
      </c>
    </row>
    <row r="1050" spans="1:14">
      <c r="A1050" t="s">
        <v>63</v>
      </c>
      <c r="B1050" s="47" t="s">
        <v>69</v>
      </c>
      <c r="C1050" s="47" t="s">
        <v>140</v>
      </c>
      <c r="D1050" s="47" t="s">
        <v>461</v>
      </c>
      <c r="E1050">
        <v>165.5361</v>
      </c>
      <c r="H1050">
        <v>0.16553609999999999</v>
      </c>
      <c r="K1050">
        <v>305.61715711824399</v>
      </c>
      <c r="M1050" s="48">
        <v>184.48186759999999</v>
      </c>
      <c r="N1050" s="48">
        <v>185.05630650000001</v>
      </c>
    </row>
    <row r="1051" spans="1:14">
      <c r="A1051" t="s">
        <v>63</v>
      </c>
      <c r="B1051" s="47" t="s">
        <v>69</v>
      </c>
      <c r="C1051" s="47" t="s">
        <v>140</v>
      </c>
      <c r="D1051" s="47" t="s">
        <v>461</v>
      </c>
      <c r="E1051">
        <v>37.124899999999997</v>
      </c>
      <c r="H1051">
        <v>3.7124899999999995E-2</v>
      </c>
      <c r="K1051">
        <v>282.59437253813985</v>
      </c>
      <c r="M1051" s="48">
        <v>156.3019615</v>
      </c>
      <c r="N1051" s="48">
        <v>154.0633344</v>
      </c>
    </row>
    <row r="1052" spans="1:14">
      <c r="A1052" t="s">
        <v>63</v>
      </c>
      <c r="B1052" s="47" t="s">
        <v>69</v>
      </c>
      <c r="C1052" s="47" t="s">
        <v>140</v>
      </c>
      <c r="D1052" s="47" t="s">
        <v>461</v>
      </c>
      <c r="E1052">
        <v>37.591000000000001</v>
      </c>
      <c r="H1052">
        <v>3.7590999999999999E-2</v>
      </c>
      <c r="K1052">
        <v>282.06201742847878</v>
      </c>
      <c r="M1052" s="48">
        <v>157.61265689999999</v>
      </c>
      <c r="N1052" s="48">
        <v>155.17053079999999</v>
      </c>
    </row>
    <row r="1053" spans="1:14">
      <c r="A1053" t="s">
        <v>63</v>
      </c>
      <c r="B1053" s="47" t="s">
        <v>69</v>
      </c>
      <c r="C1053" s="47" t="s">
        <v>140</v>
      </c>
      <c r="D1053" s="47" t="s">
        <v>461</v>
      </c>
      <c r="E1053">
        <v>99.650499999999994</v>
      </c>
      <c r="H1053">
        <v>9.9650499999999989E-2</v>
      </c>
      <c r="K1053">
        <v>306.53364441427715</v>
      </c>
      <c r="M1053" s="48">
        <v>171.41108629999999</v>
      </c>
      <c r="N1053" s="48">
        <v>168.7547974</v>
      </c>
    </row>
    <row r="1054" spans="1:14">
      <c r="A1054" t="s">
        <v>63</v>
      </c>
      <c r="B1054" s="47" t="s">
        <v>69</v>
      </c>
      <c r="C1054" s="47" t="s">
        <v>140</v>
      </c>
      <c r="D1054" s="47" t="s">
        <v>461</v>
      </c>
      <c r="E1054">
        <v>100.05370000000001</v>
      </c>
      <c r="H1054">
        <v>0.10005370000000001</v>
      </c>
      <c r="K1054">
        <v>312.63524821690214</v>
      </c>
      <c r="M1054" s="48">
        <v>174.7753994</v>
      </c>
      <c r="N1054" s="48">
        <v>171.83119170000001</v>
      </c>
    </row>
    <row r="1055" spans="1:14">
      <c r="A1055" t="s">
        <v>63</v>
      </c>
      <c r="B1055" s="47" t="s">
        <v>69</v>
      </c>
      <c r="C1055" s="47" t="s">
        <v>140</v>
      </c>
      <c r="D1055" s="47" t="s">
        <v>461</v>
      </c>
      <c r="E1055">
        <v>100.4569</v>
      </c>
      <c r="H1055">
        <v>0.1004569</v>
      </c>
      <c r="K1055">
        <v>318.83088618038636</v>
      </c>
      <c r="M1055" s="48">
        <v>177.7822635</v>
      </c>
      <c r="N1055" s="48">
        <v>174.5795172</v>
      </c>
    </row>
    <row r="1056" spans="1:14">
      <c r="A1056" t="s">
        <v>63</v>
      </c>
      <c r="B1056" s="47" t="s">
        <v>69</v>
      </c>
      <c r="C1056" s="47" t="s">
        <v>140</v>
      </c>
      <c r="D1056" s="47" t="s">
        <v>461</v>
      </c>
      <c r="E1056">
        <v>124.77630000000001</v>
      </c>
      <c r="H1056">
        <v>0.12477630000000001</v>
      </c>
      <c r="K1056">
        <v>320.18318278434867</v>
      </c>
      <c r="M1056" s="48">
        <v>175.64973069999999</v>
      </c>
      <c r="N1056" s="48">
        <v>176.4379303</v>
      </c>
    </row>
    <row r="1057" spans="1:14">
      <c r="A1057" t="s">
        <v>63</v>
      </c>
      <c r="B1057" s="47" t="s">
        <v>69</v>
      </c>
      <c r="C1057" s="47" t="s">
        <v>140</v>
      </c>
      <c r="D1057" s="47" t="s">
        <v>461</v>
      </c>
      <c r="E1057">
        <v>137.50919999999999</v>
      </c>
      <c r="H1057">
        <v>0.1375092</v>
      </c>
      <c r="K1057">
        <v>296.14715868521102</v>
      </c>
      <c r="M1057" s="48">
        <v>164.15793099999999</v>
      </c>
      <c r="N1057" s="48">
        <v>163.4460976</v>
      </c>
    </row>
    <row r="1058" spans="1:14">
      <c r="A1058" t="s">
        <v>63</v>
      </c>
      <c r="B1058" s="47" t="s">
        <v>69</v>
      </c>
      <c r="C1058" s="47" t="s">
        <v>140</v>
      </c>
      <c r="D1058" s="47" t="s">
        <v>461</v>
      </c>
      <c r="E1058">
        <v>157.30930000000001</v>
      </c>
      <c r="H1058">
        <v>0.15730930000000001</v>
      </c>
      <c r="K1058">
        <v>257.71671758496097</v>
      </c>
      <c r="M1058" s="48">
        <v>142.06877789999999</v>
      </c>
      <c r="N1058" s="48">
        <v>140.95217729999999</v>
      </c>
    </row>
    <row r="1059" spans="1:14">
      <c r="A1059" t="s">
        <v>63</v>
      </c>
      <c r="B1059" s="47" t="s">
        <v>69</v>
      </c>
      <c r="C1059" s="47" t="s">
        <v>140</v>
      </c>
      <c r="D1059" s="47" t="s">
        <v>461</v>
      </c>
      <c r="E1059">
        <v>159.9494</v>
      </c>
      <c r="H1059">
        <v>0.15994939999999999</v>
      </c>
      <c r="K1059">
        <v>273.54118549366706</v>
      </c>
      <c r="M1059" s="48">
        <v>157.4746207</v>
      </c>
      <c r="N1059" s="48">
        <v>151.17048510000001</v>
      </c>
    </row>
    <row r="1060" spans="1:14">
      <c r="A1060" t="s">
        <v>63</v>
      </c>
      <c r="B1060" s="47" t="s">
        <v>69</v>
      </c>
      <c r="C1060" s="47" t="s">
        <v>140</v>
      </c>
      <c r="D1060" s="47" t="s">
        <v>461</v>
      </c>
      <c r="E1060">
        <v>182.3895</v>
      </c>
      <c r="H1060">
        <v>0.18238950000000001</v>
      </c>
      <c r="K1060">
        <v>307.29180376893419</v>
      </c>
      <c r="M1060" s="48">
        <v>172.59190179999999</v>
      </c>
      <c r="N1060" s="48">
        <v>168.10318749999999</v>
      </c>
    </row>
    <row r="1061" spans="1:14">
      <c r="A1061" t="s">
        <v>63</v>
      </c>
      <c r="B1061" s="47" t="s">
        <v>69</v>
      </c>
      <c r="C1061" s="47" t="s">
        <v>140</v>
      </c>
      <c r="D1061" s="47" t="s">
        <v>461</v>
      </c>
      <c r="E1061">
        <v>183.70949999999999</v>
      </c>
      <c r="H1061">
        <v>0.1837095</v>
      </c>
      <c r="K1061">
        <v>311.69821123093095</v>
      </c>
      <c r="M1061" s="48">
        <v>173.0682789</v>
      </c>
      <c r="N1061" s="48">
        <v>171.0125252</v>
      </c>
    </row>
    <row r="1062" spans="1:14">
      <c r="A1062" t="s">
        <v>63</v>
      </c>
      <c r="B1062" s="47" t="s">
        <v>69</v>
      </c>
      <c r="C1062" s="47" t="s">
        <v>140</v>
      </c>
      <c r="D1062" s="47" t="s">
        <v>461</v>
      </c>
      <c r="E1062">
        <v>216.7097</v>
      </c>
      <c r="H1062">
        <v>0.21670970000000001</v>
      </c>
      <c r="K1062">
        <v>337.9673618406398</v>
      </c>
      <c r="M1062" s="48">
        <v>187.36559099999999</v>
      </c>
      <c r="N1062" s="48">
        <v>184.61181329999999</v>
      </c>
    </row>
    <row r="1063" spans="1:14">
      <c r="A1063" t="s">
        <v>63</v>
      </c>
      <c r="B1063" s="47" t="s">
        <v>69</v>
      </c>
      <c r="C1063" s="47" t="s">
        <v>140</v>
      </c>
      <c r="D1063" s="47" t="s">
        <v>461</v>
      </c>
      <c r="E1063">
        <v>218.02969999999999</v>
      </c>
      <c r="H1063">
        <v>0.21802969999999999</v>
      </c>
      <c r="K1063">
        <v>310.90996381571659</v>
      </c>
      <c r="M1063" s="48">
        <v>173.36151100000001</v>
      </c>
      <c r="N1063" s="48">
        <v>172.7161471</v>
      </c>
    </row>
    <row r="1064" spans="1:14">
      <c r="A1064" t="s">
        <v>63</v>
      </c>
      <c r="B1064" s="47" t="s">
        <v>69</v>
      </c>
      <c r="C1064" s="47" t="s">
        <v>140</v>
      </c>
      <c r="D1064" s="47" t="s">
        <v>461</v>
      </c>
      <c r="E1064">
        <v>241.00450000000001</v>
      </c>
      <c r="H1064">
        <v>0.24100450000000001</v>
      </c>
      <c r="K1064">
        <v>292.07761955624005</v>
      </c>
      <c r="M1064" s="48">
        <v>167.36891940000001</v>
      </c>
      <c r="N1064" s="48">
        <v>161.61932970000001</v>
      </c>
    </row>
    <row r="1065" spans="1:14">
      <c r="A1065" t="s">
        <v>63</v>
      </c>
      <c r="B1065" s="47" t="s">
        <v>69</v>
      </c>
      <c r="C1065" s="47" t="s">
        <v>140</v>
      </c>
      <c r="D1065" s="47" t="s">
        <v>461</v>
      </c>
      <c r="E1065">
        <v>243.88650000000001</v>
      </c>
      <c r="H1065">
        <v>0.24388650000000001</v>
      </c>
      <c r="K1065">
        <v>301.50831834852693</v>
      </c>
      <c r="M1065" s="48">
        <v>167.51532610000001</v>
      </c>
      <c r="N1065" s="48">
        <v>164.59049049999999</v>
      </c>
    </row>
    <row r="1066" spans="1:14">
      <c r="A1066" t="s">
        <v>63</v>
      </c>
      <c r="B1066" s="47" t="s">
        <v>69</v>
      </c>
      <c r="C1066" s="47" t="s">
        <v>140</v>
      </c>
      <c r="D1066" s="47" t="s">
        <v>461</v>
      </c>
      <c r="E1066">
        <v>253.21</v>
      </c>
      <c r="H1066">
        <v>0.25320999999999999</v>
      </c>
      <c r="K1066">
        <v>286.23414522762033</v>
      </c>
      <c r="M1066" s="48">
        <v>160.74039010000001</v>
      </c>
      <c r="N1066" s="48">
        <v>157.83558249999999</v>
      </c>
    </row>
    <row r="1067" spans="1:14">
      <c r="A1067" t="s">
        <v>63</v>
      </c>
      <c r="B1067" s="47" t="s">
        <v>69</v>
      </c>
      <c r="C1067" s="47" t="s">
        <v>140</v>
      </c>
      <c r="D1067" s="47" t="s">
        <v>461</v>
      </c>
      <c r="E1067">
        <v>254.52780000000001</v>
      </c>
      <c r="H1067">
        <v>0.25452780000000003</v>
      </c>
      <c r="K1067">
        <v>288.64074496151841</v>
      </c>
      <c r="M1067" s="48">
        <v>163.4274322</v>
      </c>
      <c r="N1067" s="48">
        <v>158.58793940000001</v>
      </c>
    </row>
    <row r="1068" spans="1:14">
      <c r="A1068" t="s">
        <v>63</v>
      </c>
      <c r="B1068" s="47" t="s">
        <v>69</v>
      </c>
      <c r="C1068" s="47" t="s">
        <v>140</v>
      </c>
      <c r="D1068" s="47" t="s">
        <v>461</v>
      </c>
      <c r="E1068">
        <v>269.02370000000002</v>
      </c>
      <c r="H1068">
        <v>0.26902370000000003</v>
      </c>
      <c r="K1068">
        <v>284.71184997199612</v>
      </c>
      <c r="M1068" s="48">
        <v>159.13291770000001</v>
      </c>
      <c r="N1068" s="48">
        <v>155.3433196</v>
      </c>
    </row>
    <row r="1069" spans="1:14">
      <c r="A1069" t="s">
        <v>63</v>
      </c>
      <c r="B1069" s="47" t="s">
        <v>69</v>
      </c>
      <c r="C1069" s="47" t="s">
        <v>140</v>
      </c>
      <c r="D1069" s="47" t="s">
        <v>461</v>
      </c>
      <c r="E1069">
        <v>292.7441</v>
      </c>
      <c r="H1069">
        <v>0.29274410000000001</v>
      </c>
      <c r="K1069">
        <v>282.78515890337849</v>
      </c>
      <c r="M1069" s="48">
        <v>155.827225</v>
      </c>
      <c r="N1069" s="48">
        <v>156.17935030000001</v>
      </c>
    </row>
    <row r="1070" spans="1:14">
      <c r="A1070" t="s">
        <v>63</v>
      </c>
      <c r="B1070" s="47" t="s">
        <v>69</v>
      </c>
      <c r="C1070" s="47" t="s">
        <v>140</v>
      </c>
      <c r="D1070" s="47" t="s">
        <v>461</v>
      </c>
      <c r="E1070">
        <v>301.96870000000001</v>
      </c>
      <c r="H1070">
        <v>0.30196870000000003</v>
      </c>
      <c r="K1070">
        <v>295.00052619431733</v>
      </c>
      <c r="M1070" s="48">
        <v>165.88290409999999</v>
      </c>
      <c r="N1070" s="48">
        <v>162.4631492</v>
      </c>
    </row>
    <row r="1071" spans="1:14">
      <c r="A1071" t="s">
        <v>63</v>
      </c>
      <c r="B1071" s="47" t="s">
        <v>69</v>
      </c>
      <c r="C1071" s="47" t="s">
        <v>140</v>
      </c>
      <c r="D1071" s="47" t="s">
        <v>461</v>
      </c>
      <c r="E1071">
        <v>308.55770000000001</v>
      </c>
      <c r="H1071">
        <v>0.30855769999999999</v>
      </c>
      <c r="K1071">
        <v>335.08488448037792</v>
      </c>
      <c r="M1071" s="48">
        <v>186.8905968</v>
      </c>
      <c r="N1071" s="48">
        <v>183.47860589999999</v>
      </c>
    </row>
    <row r="1072" spans="1:14">
      <c r="A1072" t="s">
        <v>63</v>
      </c>
      <c r="B1072" s="47" t="s">
        <v>69</v>
      </c>
      <c r="C1072" s="47" t="s">
        <v>140</v>
      </c>
      <c r="D1072" s="47" t="s">
        <v>461</v>
      </c>
      <c r="E1072">
        <v>343.30869999999999</v>
      </c>
      <c r="H1072">
        <v>0.34330869999999997</v>
      </c>
      <c r="K1072">
        <v>298.1591561853927</v>
      </c>
      <c r="M1072" s="48">
        <v>166.1183643</v>
      </c>
      <c r="N1072" s="48">
        <v>163.39539780000001</v>
      </c>
    </row>
    <row r="1073" spans="1:14">
      <c r="A1073" t="s">
        <v>63</v>
      </c>
      <c r="B1073" s="47" t="s">
        <v>69</v>
      </c>
      <c r="C1073" s="47" t="s">
        <v>140</v>
      </c>
      <c r="D1073" s="47" t="s">
        <v>461</v>
      </c>
      <c r="E1073">
        <v>376.37619999999998</v>
      </c>
      <c r="H1073">
        <v>0.37637619999999999</v>
      </c>
      <c r="K1073">
        <v>269.03092364125916</v>
      </c>
      <c r="M1073" s="48">
        <v>149.56759500000001</v>
      </c>
      <c r="N1073" s="48">
        <v>147.51621700000001</v>
      </c>
    </row>
    <row r="1074" spans="1:14">
      <c r="A1074" t="s">
        <v>63</v>
      </c>
      <c r="B1074" s="47" t="s">
        <v>69</v>
      </c>
      <c r="C1074" s="47" t="s">
        <v>140</v>
      </c>
      <c r="D1074" s="47" t="s">
        <v>461</v>
      </c>
      <c r="E1074">
        <v>1.9869000000000001</v>
      </c>
      <c r="H1074">
        <v>1.9869000000000002E-3</v>
      </c>
      <c r="K1074">
        <v>293.12930132111683</v>
      </c>
      <c r="M1074" s="48">
        <v>196.46618319999999</v>
      </c>
      <c r="N1074" s="48">
        <v>187.47235989999999</v>
      </c>
    </row>
    <row r="1075" spans="1:14">
      <c r="A1075" t="s">
        <v>63</v>
      </c>
      <c r="B1075" s="47" t="s">
        <v>69</v>
      </c>
      <c r="C1075" s="47" t="s">
        <v>140</v>
      </c>
      <c r="D1075" s="47" t="s">
        <v>461</v>
      </c>
      <c r="E1075">
        <v>40.837400000000002</v>
      </c>
      <c r="H1075">
        <v>4.0837400000000003E-2</v>
      </c>
      <c r="K1075">
        <v>236.81541353306656</v>
      </c>
      <c r="M1075" s="48">
        <v>152.80220449999999</v>
      </c>
      <c r="N1075" s="48">
        <v>148.11963789999999</v>
      </c>
    </row>
    <row r="1076" spans="1:14">
      <c r="A1076" t="s">
        <v>63</v>
      </c>
      <c r="B1076" s="47" t="s">
        <v>69</v>
      </c>
      <c r="C1076" s="47" t="s">
        <v>140</v>
      </c>
      <c r="D1076" s="47" t="s">
        <v>461</v>
      </c>
      <c r="E1076">
        <v>113.57210000000001</v>
      </c>
      <c r="H1076">
        <v>0.11357210000000001</v>
      </c>
      <c r="K1076">
        <v>262.2261042866611</v>
      </c>
      <c r="M1076" s="48">
        <v>171.67248309999999</v>
      </c>
      <c r="N1076" s="48">
        <v>165.05026090000001</v>
      </c>
    </row>
    <row r="1077" spans="1:14">
      <c r="A1077" t="s">
        <v>63</v>
      </c>
      <c r="B1077" s="47" t="s">
        <v>69</v>
      </c>
      <c r="C1077" s="47" t="s">
        <v>140</v>
      </c>
      <c r="D1077" s="47" t="s">
        <v>461</v>
      </c>
      <c r="E1077">
        <v>123.2337</v>
      </c>
      <c r="H1077">
        <v>0.1232337</v>
      </c>
      <c r="K1077">
        <v>292.76297283501094</v>
      </c>
      <c r="M1077" s="48">
        <v>193.498582</v>
      </c>
      <c r="N1077" s="48">
        <v>186.11614900000001</v>
      </c>
    </row>
    <row r="1078" spans="1:14">
      <c r="A1078" t="s">
        <v>63</v>
      </c>
      <c r="B1078" s="47" t="s">
        <v>69</v>
      </c>
      <c r="C1078" s="47" t="s">
        <v>140</v>
      </c>
      <c r="D1078" s="47" t="s">
        <v>461</v>
      </c>
      <c r="E1078">
        <v>128.05760000000001</v>
      </c>
      <c r="H1078">
        <v>0.12805760000000002</v>
      </c>
      <c r="K1078">
        <v>294.66514806553118</v>
      </c>
      <c r="M1078" s="48">
        <v>197.80106549999999</v>
      </c>
      <c r="N1078" s="48">
        <v>186.58705190000001</v>
      </c>
    </row>
    <row r="1079" spans="1:14">
      <c r="A1079" t="s">
        <v>63</v>
      </c>
      <c r="B1079" s="47" t="s">
        <v>69</v>
      </c>
      <c r="C1079" s="47" t="s">
        <v>140</v>
      </c>
      <c r="D1079" s="47" t="s">
        <v>461</v>
      </c>
      <c r="E1079">
        <v>136.8373</v>
      </c>
      <c r="H1079">
        <v>0.1368373</v>
      </c>
      <c r="K1079">
        <v>252.96652762472024</v>
      </c>
      <c r="M1079" s="48">
        <v>160.18170810000001</v>
      </c>
      <c r="N1079" s="48">
        <v>159.46878950000001</v>
      </c>
    </row>
    <row r="1080" spans="1:14">
      <c r="A1080" t="s">
        <v>63</v>
      </c>
      <c r="B1080" s="47" t="s">
        <v>69</v>
      </c>
      <c r="C1080" s="47" t="s">
        <v>140</v>
      </c>
      <c r="D1080" s="47" t="s">
        <v>461</v>
      </c>
      <c r="E1080">
        <v>138.5933</v>
      </c>
      <c r="H1080">
        <v>0.1385933</v>
      </c>
      <c r="K1080">
        <v>267.49023460713624</v>
      </c>
      <c r="M1080" s="48">
        <v>171.98122860000001</v>
      </c>
      <c r="N1080" s="48">
        <v>168.91705820000001</v>
      </c>
    </row>
    <row r="1081" spans="1:14">
      <c r="A1081" t="s">
        <v>63</v>
      </c>
      <c r="B1081" s="47" t="s">
        <v>69</v>
      </c>
      <c r="C1081" s="47" t="s">
        <v>140</v>
      </c>
      <c r="D1081" s="47" t="s">
        <v>461</v>
      </c>
      <c r="E1081">
        <v>200.91329999999999</v>
      </c>
      <c r="H1081">
        <v>0.20091329999999999</v>
      </c>
      <c r="K1081">
        <v>282.63947650695201</v>
      </c>
      <c r="M1081" s="48">
        <v>179.35540779999999</v>
      </c>
      <c r="N1081" s="48">
        <v>177.3040206</v>
      </c>
    </row>
    <row r="1082" spans="1:14">
      <c r="A1082" t="s">
        <v>63</v>
      </c>
      <c r="B1082" s="47" t="s">
        <v>69</v>
      </c>
      <c r="C1082" s="47" t="s">
        <v>140</v>
      </c>
      <c r="D1082" s="47" t="s">
        <v>461</v>
      </c>
      <c r="E1082">
        <v>228.52690000000001</v>
      </c>
      <c r="H1082">
        <v>0.22852690000000001</v>
      </c>
      <c r="K1082">
        <v>227.50291027735764</v>
      </c>
      <c r="M1082" s="48">
        <v>146.3011056</v>
      </c>
      <c r="N1082" s="48">
        <v>144.9116286</v>
      </c>
    </row>
    <row r="1083" spans="1:14">
      <c r="A1083" t="s">
        <v>63</v>
      </c>
      <c r="B1083" s="47" t="s">
        <v>69</v>
      </c>
      <c r="C1083" s="47" t="s">
        <v>140</v>
      </c>
      <c r="D1083" s="47" t="s">
        <v>461</v>
      </c>
      <c r="E1083">
        <v>260.91149999999999</v>
      </c>
      <c r="H1083">
        <v>0.26091149999999996</v>
      </c>
      <c r="K1083">
        <v>235.58309458409454</v>
      </c>
      <c r="M1083" s="48">
        <v>151.08295000000001</v>
      </c>
      <c r="N1083" s="48">
        <v>148.1381476</v>
      </c>
    </row>
    <row r="1084" spans="1:14">
      <c r="A1084" t="s">
        <v>63</v>
      </c>
      <c r="B1084" s="47" t="s">
        <v>69</v>
      </c>
      <c r="C1084" s="47" t="s">
        <v>140</v>
      </c>
      <c r="D1084" s="47" t="s">
        <v>461</v>
      </c>
      <c r="E1084">
        <v>307.51949999999999</v>
      </c>
      <c r="H1084">
        <v>0.3075195</v>
      </c>
      <c r="K1084">
        <v>230.75036179334376</v>
      </c>
      <c r="M1084" s="48">
        <v>150.57655360000001</v>
      </c>
      <c r="N1084" s="48">
        <v>146.05882980000001</v>
      </c>
    </row>
    <row r="1085" spans="1:14">
      <c r="A1085" t="s">
        <v>63</v>
      </c>
      <c r="B1085" s="47" t="s">
        <v>69</v>
      </c>
      <c r="C1085" s="47" t="s">
        <v>140</v>
      </c>
      <c r="D1085" s="47" t="s">
        <v>461</v>
      </c>
      <c r="E1085">
        <v>337.57560000000001</v>
      </c>
      <c r="H1085">
        <v>0.33757560000000003</v>
      </c>
      <c r="K1085">
        <v>257.3478787788622</v>
      </c>
      <c r="M1085" s="48">
        <v>164.89863030000001</v>
      </c>
      <c r="N1085" s="48">
        <v>162.0597922</v>
      </c>
    </row>
    <row r="1086" spans="1:14">
      <c r="A1086" t="s">
        <v>63</v>
      </c>
      <c r="B1086" s="47" t="s">
        <v>69</v>
      </c>
      <c r="C1086" s="47" t="s">
        <v>140</v>
      </c>
      <c r="D1086" s="47" t="s">
        <v>461</v>
      </c>
      <c r="E1086">
        <v>348.37509999999997</v>
      </c>
      <c r="H1086">
        <v>0.34837509999999999</v>
      </c>
      <c r="K1086">
        <v>228.810385895602</v>
      </c>
      <c r="M1086" s="48">
        <v>146.6360378</v>
      </c>
      <c r="N1086" s="48">
        <v>144.3825564</v>
      </c>
    </row>
    <row r="1087" spans="1:14">
      <c r="A1087" t="s">
        <v>63</v>
      </c>
      <c r="B1087" s="47" t="s">
        <v>69</v>
      </c>
      <c r="C1087" s="47" t="s">
        <v>140</v>
      </c>
      <c r="D1087" s="47" t="s">
        <v>461</v>
      </c>
      <c r="E1087">
        <v>403.06979999999999</v>
      </c>
      <c r="H1087">
        <v>0.40306979999999998</v>
      </c>
      <c r="K1087">
        <v>303.30625818463977</v>
      </c>
      <c r="M1087" s="48">
        <v>197.35522349999999</v>
      </c>
      <c r="N1087" s="48">
        <v>190.3225253</v>
      </c>
    </row>
    <row r="1088" spans="1:14">
      <c r="A1088" t="s">
        <v>63</v>
      </c>
      <c r="B1088" s="47" t="s">
        <v>69</v>
      </c>
      <c r="C1088" s="47" t="s">
        <v>140</v>
      </c>
      <c r="D1088" s="47" t="s">
        <v>461</v>
      </c>
      <c r="E1088">
        <v>415.2792</v>
      </c>
      <c r="H1088">
        <v>0.41527920000000001</v>
      </c>
      <c r="K1088">
        <v>250.06704164974695</v>
      </c>
      <c r="M1088" s="48">
        <v>157.81626259999999</v>
      </c>
      <c r="N1088" s="48">
        <v>156.8147031</v>
      </c>
    </row>
    <row r="1089" spans="1:14">
      <c r="A1089" t="s">
        <v>63</v>
      </c>
      <c r="B1089" s="47" t="s">
        <v>69</v>
      </c>
      <c r="C1089" s="47" t="s">
        <v>140</v>
      </c>
      <c r="D1089" s="47" t="s">
        <v>461</v>
      </c>
      <c r="E1089">
        <v>485.27229999999997</v>
      </c>
      <c r="H1089">
        <v>0.48527229999999999</v>
      </c>
      <c r="K1089">
        <v>260.93175327220592</v>
      </c>
      <c r="M1089" s="48">
        <v>170.2515622</v>
      </c>
      <c r="N1089" s="48">
        <v>165.93717520000001</v>
      </c>
    </row>
    <row r="1090" spans="1:14">
      <c r="A1090" t="s">
        <v>63</v>
      </c>
      <c r="B1090" s="47" t="s">
        <v>69</v>
      </c>
      <c r="C1090" s="47" t="s">
        <v>140</v>
      </c>
      <c r="D1090" s="47" t="s">
        <v>461</v>
      </c>
      <c r="E1090">
        <v>616.26689999999996</v>
      </c>
      <c r="H1090">
        <v>0.61626689999999995</v>
      </c>
      <c r="K1090">
        <v>262.69988245693037</v>
      </c>
      <c r="M1090" s="48">
        <v>164.3787821</v>
      </c>
      <c r="N1090" s="48">
        <v>165.3832122</v>
      </c>
    </row>
    <row r="1091" spans="1:14">
      <c r="A1091" t="s">
        <v>63</v>
      </c>
      <c r="B1091" s="47" t="s">
        <v>69</v>
      </c>
      <c r="C1091" s="47" t="s">
        <v>140</v>
      </c>
      <c r="D1091" s="47" t="s">
        <v>461</v>
      </c>
      <c r="E1091">
        <v>643.07780000000002</v>
      </c>
      <c r="H1091">
        <v>0.64307780000000003</v>
      </c>
      <c r="K1091">
        <v>263.56166471148458</v>
      </c>
      <c r="M1091" s="48">
        <v>172.3564011</v>
      </c>
      <c r="N1091" s="48">
        <v>164.97364250000001</v>
      </c>
    </row>
    <row r="1092" spans="1:14">
      <c r="A1092" t="s">
        <v>63</v>
      </c>
      <c r="B1092" s="47" t="s">
        <v>69</v>
      </c>
      <c r="C1092" s="47" t="s">
        <v>140</v>
      </c>
      <c r="D1092" s="47" t="s">
        <v>461</v>
      </c>
      <c r="E1092">
        <v>702.17160000000001</v>
      </c>
      <c r="H1092">
        <v>0.70217160000000001</v>
      </c>
      <c r="K1092">
        <v>306.84103682249372</v>
      </c>
      <c r="M1092" s="48">
        <v>198.29716210000001</v>
      </c>
      <c r="N1092" s="48">
        <v>194.03753219999999</v>
      </c>
    </row>
    <row r="1093" spans="1:14">
      <c r="A1093" t="s">
        <v>63</v>
      </c>
      <c r="B1093" s="47" t="s">
        <v>69</v>
      </c>
      <c r="C1093" s="47" t="s">
        <v>140</v>
      </c>
      <c r="D1093" s="47" t="s">
        <v>461</v>
      </c>
      <c r="E1093">
        <v>707.44169999999997</v>
      </c>
      <c r="H1093">
        <v>0.70744169999999995</v>
      </c>
      <c r="K1093">
        <v>249.99989826064188</v>
      </c>
      <c r="M1093" s="48">
        <v>160.99905509999999</v>
      </c>
      <c r="N1093" s="48">
        <v>158.4821513</v>
      </c>
    </row>
    <row r="1094" spans="1:14">
      <c r="A1094" t="s">
        <v>63</v>
      </c>
      <c r="B1094" s="47" t="s">
        <v>69</v>
      </c>
      <c r="C1094" s="47" t="s">
        <v>140</v>
      </c>
      <c r="D1094" s="47" t="s">
        <v>461</v>
      </c>
      <c r="E1094">
        <v>721.21100000000001</v>
      </c>
      <c r="H1094">
        <v>0.72121100000000005</v>
      </c>
      <c r="K1094">
        <v>246.26661943945362</v>
      </c>
      <c r="M1094" s="48">
        <v>159.93801529999999</v>
      </c>
      <c r="N1094" s="48">
        <v>154.91098890000001</v>
      </c>
    </row>
    <row r="1095" spans="1:14">
      <c r="A1095" t="s">
        <v>63</v>
      </c>
      <c r="B1095" s="47" t="s">
        <v>69</v>
      </c>
      <c r="C1095" s="47" t="s">
        <v>140</v>
      </c>
      <c r="D1095" s="47" t="s">
        <v>461</v>
      </c>
      <c r="E1095">
        <v>789.46180000000004</v>
      </c>
      <c r="H1095">
        <v>0.78946179999999999</v>
      </c>
      <c r="K1095">
        <v>260.50327508891087</v>
      </c>
      <c r="M1095" s="48">
        <v>167.0492864</v>
      </c>
      <c r="N1095" s="48">
        <v>165.5575226</v>
      </c>
    </row>
    <row r="1096" spans="1:14">
      <c r="A1096" t="s">
        <v>63</v>
      </c>
      <c r="B1096" s="47" t="s">
        <v>69</v>
      </c>
      <c r="C1096" s="47" t="s">
        <v>140</v>
      </c>
      <c r="D1096" s="47" t="s">
        <v>461</v>
      </c>
      <c r="E1096">
        <v>2.9</v>
      </c>
      <c r="H1096">
        <v>2.8999999999999998E-3</v>
      </c>
      <c r="K1096">
        <v>376.88150870000504</v>
      </c>
      <c r="M1096" s="48">
        <v>185.3091379</v>
      </c>
      <c r="N1096" s="48">
        <v>182.03823779999999</v>
      </c>
    </row>
    <row r="1097" spans="1:14">
      <c r="A1097" t="s">
        <v>63</v>
      </c>
      <c r="B1097" s="47" t="s">
        <v>69</v>
      </c>
      <c r="C1097" s="47" t="s">
        <v>140</v>
      </c>
      <c r="D1097" s="47" t="s">
        <v>461</v>
      </c>
      <c r="E1097">
        <v>8.5</v>
      </c>
      <c r="H1097">
        <v>8.5000000000000006E-3</v>
      </c>
      <c r="K1097">
        <v>321.36890300825394</v>
      </c>
      <c r="M1097" s="48">
        <v>161.25377119999999</v>
      </c>
      <c r="N1097" s="48">
        <v>155.8704492</v>
      </c>
    </row>
    <row r="1098" spans="1:14">
      <c r="A1098" t="s">
        <v>63</v>
      </c>
      <c r="B1098" s="47" t="s">
        <v>69</v>
      </c>
      <c r="C1098" s="47" t="s">
        <v>140</v>
      </c>
      <c r="D1098" s="47" t="s">
        <v>461</v>
      </c>
      <c r="E1098">
        <v>15.1</v>
      </c>
      <c r="H1098">
        <v>1.5099999999999999E-2</v>
      </c>
      <c r="K1098">
        <v>300.33684469365596</v>
      </c>
      <c r="M1098" s="48">
        <v>147.53976059999999</v>
      </c>
      <c r="N1098" s="48">
        <v>144.66098890000001</v>
      </c>
    </row>
    <row r="1099" spans="1:14">
      <c r="A1099" t="s">
        <v>63</v>
      </c>
      <c r="B1099" s="47" t="s">
        <v>69</v>
      </c>
      <c r="C1099" s="47" t="s">
        <v>140</v>
      </c>
      <c r="D1099" s="47" t="s">
        <v>461</v>
      </c>
      <c r="E1099">
        <v>16</v>
      </c>
      <c r="H1099">
        <v>1.6E-2</v>
      </c>
      <c r="K1099">
        <v>265.62667967126959</v>
      </c>
      <c r="M1099" s="48">
        <v>132.34835709999999</v>
      </c>
      <c r="N1099" s="48">
        <v>128.3020147</v>
      </c>
    </row>
    <row r="1100" spans="1:14">
      <c r="A1100" t="s">
        <v>63</v>
      </c>
      <c r="B1100" s="47" t="s">
        <v>69</v>
      </c>
      <c r="C1100" s="47" t="s">
        <v>140</v>
      </c>
      <c r="D1100" s="47" t="s">
        <v>461</v>
      </c>
      <c r="E1100">
        <v>17.399999999999999</v>
      </c>
      <c r="H1100">
        <v>1.7399999999999999E-2</v>
      </c>
      <c r="K1100">
        <v>264.22391607146687</v>
      </c>
      <c r="M1100" s="48">
        <v>129.43281970000001</v>
      </c>
      <c r="N1100" s="48">
        <v>127.32029300000001</v>
      </c>
    </row>
    <row r="1101" spans="1:14">
      <c r="A1101" t="s">
        <v>63</v>
      </c>
      <c r="B1101" s="47" t="s">
        <v>69</v>
      </c>
      <c r="C1101" s="47" t="s">
        <v>140</v>
      </c>
      <c r="D1101" s="47" t="s">
        <v>461</v>
      </c>
      <c r="E1101">
        <v>17.8</v>
      </c>
      <c r="H1101">
        <v>1.78E-2</v>
      </c>
      <c r="K1101">
        <v>264.79046942530721</v>
      </c>
      <c r="M1101" s="48">
        <v>130.3964033</v>
      </c>
      <c r="N1101" s="48">
        <v>128.34483829999999</v>
      </c>
    </row>
    <row r="1102" spans="1:14">
      <c r="A1102" t="s">
        <v>63</v>
      </c>
      <c r="B1102" s="47" t="s">
        <v>69</v>
      </c>
      <c r="C1102" s="47" t="s">
        <v>140</v>
      </c>
      <c r="D1102" s="47" t="s">
        <v>461</v>
      </c>
      <c r="E1102">
        <v>19.100000000000001</v>
      </c>
      <c r="H1102">
        <v>1.9100000000000002E-2</v>
      </c>
      <c r="K1102">
        <v>218.82664215739683</v>
      </c>
      <c r="M1102" s="48">
        <v>107.78753380000001</v>
      </c>
      <c r="N1102" s="48">
        <v>106.7176329</v>
      </c>
    </row>
    <row r="1103" spans="1:14">
      <c r="A1103" t="s">
        <v>63</v>
      </c>
      <c r="B1103" s="47" t="s">
        <v>69</v>
      </c>
      <c r="C1103" s="47" t="s">
        <v>140</v>
      </c>
      <c r="D1103" s="47" t="s">
        <v>461</v>
      </c>
      <c r="E1103">
        <v>26.7</v>
      </c>
      <c r="H1103">
        <v>2.6699999999999998E-2</v>
      </c>
      <c r="K1103">
        <v>249.5595222239848</v>
      </c>
      <c r="M1103" s="48">
        <v>121.7379652</v>
      </c>
      <c r="N1103" s="48">
        <v>120.11571739999999</v>
      </c>
    </row>
    <row r="1104" spans="1:14">
      <c r="A1104" t="s">
        <v>63</v>
      </c>
      <c r="B1104" s="47" t="s">
        <v>69</v>
      </c>
      <c r="C1104" s="47" t="s">
        <v>140</v>
      </c>
      <c r="D1104" s="47" t="s">
        <v>461</v>
      </c>
      <c r="E1104">
        <v>33.9</v>
      </c>
      <c r="H1104">
        <v>3.39E-2</v>
      </c>
      <c r="K1104">
        <v>240.04238956080721</v>
      </c>
      <c r="M1104" s="48">
        <v>118.22831770000001</v>
      </c>
      <c r="N1104" s="48">
        <v>115.6647959</v>
      </c>
    </row>
    <row r="1105" spans="1:14">
      <c r="A1105" t="s">
        <v>63</v>
      </c>
      <c r="B1105" s="47" t="s">
        <v>69</v>
      </c>
      <c r="C1105" s="47" t="s">
        <v>140</v>
      </c>
      <c r="D1105" s="47" t="s">
        <v>461</v>
      </c>
      <c r="E1105">
        <v>46.2</v>
      </c>
      <c r="H1105">
        <v>4.6200000000000005E-2</v>
      </c>
      <c r="K1105">
        <v>240.33638706125322</v>
      </c>
      <c r="M1105" s="48">
        <v>119.4043345</v>
      </c>
      <c r="N1105" s="48">
        <v>116.12429330000001</v>
      </c>
    </row>
    <row r="1106" spans="1:14">
      <c r="A1106" t="s">
        <v>63</v>
      </c>
      <c r="B1106" s="47" t="s">
        <v>69</v>
      </c>
      <c r="C1106" s="47" t="s">
        <v>140</v>
      </c>
      <c r="D1106" s="47" t="s">
        <v>461</v>
      </c>
      <c r="E1106">
        <v>57.3</v>
      </c>
      <c r="H1106">
        <v>5.7299999999999997E-2</v>
      </c>
      <c r="K1106">
        <v>290.5595878129559</v>
      </c>
      <c r="M1106" s="48">
        <v>143.409862</v>
      </c>
      <c r="N1106" s="48">
        <v>139.77051639999999</v>
      </c>
    </row>
    <row r="1107" spans="1:14">
      <c r="A1107" t="s">
        <v>63</v>
      </c>
      <c r="B1107" s="47" t="s">
        <v>69</v>
      </c>
      <c r="C1107" s="47" t="s">
        <v>140</v>
      </c>
      <c r="D1107" s="47" t="s">
        <v>461</v>
      </c>
      <c r="E1107">
        <v>60.1</v>
      </c>
      <c r="H1107">
        <v>6.0100000000000001E-2</v>
      </c>
      <c r="K1107">
        <v>245.65319799732646</v>
      </c>
      <c r="M1107" s="48">
        <v>121.2147459</v>
      </c>
      <c r="N1107" s="48">
        <v>117.93817660000001</v>
      </c>
    </row>
    <row r="1108" spans="1:14">
      <c r="A1108" t="s">
        <v>63</v>
      </c>
      <c r="B1108" s="47" t="s">
        <v>69</v>
      </c>
      <c r="C1108" s="47" t="s">
        <v>140</v>
      </c>
      <c r="D1108" s="47" t="s">
        <v>461</v>
      </c>
      <c r="E1108">
        <v>61.8</v>
      </c>
      <c r="H1108">
        <v>6.1799999999999994E-2</v>
      </c>
      <c r="K1108">
        <v>263.61297765378424</v>
      </c>
      <c r="M1108" s="48">
        <v>130.05225239999999</v>
      </c>
      <c r="N1108" s="48">
        <v>126.4597663</v>
      </c>
    </row>
    <row r="1109" spans="1:14">
      <c r="A1109" t="s">
        <v>63</v>
      </c>
      <c r="B1109" s="47" t="s">
        <v>69</v>
      </c>
      <c r="C1109" s="47" t="s">
        <v>140</v>
      </c>
      <c r="D1109" s="47" t="s">
        <v>461</v>
      </c>
      <c r="E1109">
        <v>65.900000000000006</v>
      </c>
      <c r="H1109">
        <v>6.59E-2</v>
      </c>
      <c r="K1109">
        <v>316.62647860158165</v>
      </c>
      <c r="M1109" s="48">
        <v>159.66291219999999</v>
      </c>
      <c r="N1109" s="48">
        <v>152.10968800000001</v>
      </c>
    </row>
    <row r="1110" spans="1:14">
      <c r="A1110" t="s">
        <v>63</v>
      </c>
      <c r="B1110" s="47" t="s">
        <v>69</v>
      </c>
      <c r="C1110" s="47" t="s">
        <v>140</v>
      </c>
      <c r="D1110" s="47" t="s">
        <v>461</v>
      </c>
      <c r="E1110">
        <v>72</v>
      </c>
      <c r="H1110">
        <v>7.1999999999999995E-2</v>
      </c>
      <c r="K1110">
        <v>268.97223133873592</v>
      </c>
      <c r="M1110" s="48">
        <v>130.92916030000001</v>
      </c>
      <c r="N1110" s="48">
        <v>128.23036669999999</v>
      </c>
    </row>
    <row r="1111" spans="1:14">
      <c r="A1111" t="s">
        <v>63</v>
      </c>
      <c r="B1111" s="47" t="s">
        <v>69</v>
      </c>
      <c r="C1111" s="47" t="s">
        <v>140</v>
      </c>
      <c r="D1111" s="47" t="s">
        <v>461</v>
      </c>
      <c r="E1111">
        <v>80.2</v>
      </c>
      <c r="H1111">
        <v>8.0200000000000007E-2</v>
      </c>
      <c r="K1111">
        <v>309.25430167012769</v>
      </c>
      <c r="M1111" s="48">
        <v>153.24146719999999</v>
      </c>
      <c r="N1111" s="48">
        <v>147.06258650000001</v>
      </c>
    </row>
    <row r="1112" spans="1:14">
      <c r="A1112" t="s">
        <v>63</v>
      </c>
      <c r="B1112" s="47" t="s">
        <v>69</v>
      </c>
      <c r="C1112" s="47" t="s">
        <v>140</v>
      </c>
      <c r="D1112" s="47" t="s">
        <v>461</v>
      </c>
      <c r="E1112">
        <v>81.5</v>
      </c>
      <c r="H1112">
        <v>8.1500000000000003E-2</v>
      </c>
      <c r="K1112">
        <v>301.54246657069513</v>
      </c>
      <c r="M1112" s="48">
        <v>147.49444560000001</v>
      </c>
      <c r="N1112" s="48">
        <v>145.7113018</v>
      </c>
    </row>
    <row r="1113" spans="1:14">
      <c r="A1113" t="s">
        <v>63</v>
      </c>
      <c r="B1113" s="47" t="s">
        <v>69</v>
      </c>
      <c r="C1113" s="47" t="s">
        <v>140</v>
      </c>
      <c r="D1113" s="47" t="s">
        <v>461</v>
      </c>
      <c r="E1113">
        <v>82.9</v>
      </c>
      <c r="H1113">
        <v>8.2900000000000001E-2</v>
      </c>
      <c r="K1113">
        <v>282.35924186843363</v>
      </c>
      <c r="M1113" s="48">
        <v>139.30432239999999</v>
      </c>
      <c r="N1113" s="48">
        <v>135.01625920000001</v>
      </c>
    </row>
    <row r="1114" spans="1:14">
      <c r="A1114" t="s">
        <v>63</v>
      </c>
      <c r="B1114" s="47" t="s">
        <v>69</v>
      </c>
      <c r="C1114" s="47" t="s">
        <v>140</v>
      </c>
      <c r="D1114" s="47" t="s">
        <v>461</v>
      </c>
      <c r="E1114">
        <v>91.8</v>
      </c>
      <c r="H1114">
        <v>9.1799999999999993E-2</v>
      </c>
      <c r="K1114">
        <v>286.62935073374956</v>
      </c>
      <c r="M1114" s="48">
        <v>142.30002379999999</v>
      </c>
      <c r="N1114" s="48">
        <v>137.66017289999999</v>
      </c>
    </row>
    <row r="1115" spans="1:14">
      <c r="A1115" t="s">
        <v>63</v>
      </c>
      <c r="B1115" s="47" t="s">
        <v>69</v>
      </c>
      <c r="C1115" s="47" t="s">
        <v>140</v>
      </c>
      <c r="D1115" s="47" t="s">
        <v>461</v>
      </c>
      <c r="E1115">
        <v>93.11</v>
      </c>
      <c r="H1115">
        <v>9.3109999999999998E-2</v>
      </c>
      <c r="K1115">
        <v>291.42964755744151</v>
      </c>
      <c r="M1115" s="48">
        <v>145.47177600000001</v>
      </c>
      <c r="N1115" s="48">
        <v>140.0203841</v>
      </c>
    </row>
    <row r="1116" spans="1:14">
      <c r="A1116" t="s">
        <v>63</v>
      </c>
      <c r="B1116" s="47" t="s">
        <v>69</v>
      </c>
      <c r="C1116" s="47" t="s">
        <v>140</v>
      </c>
      <c r="D1116" s="47" t="s">
        <v>461</v>
      </c>
      <c r="E1116">
        <v>93.9</v>
      </c>
      <c r="H1116">
        <v>9.3900000000000011E-2</v>
      </c>
      <c r="K1116">
        <v>329.54013629420592</v>
      </c>
      <c r="M1116" s="48">
        <v>164.3226391</v>
      </c>
      <c r="N1116" s="48">
        <v>159.33891650000001</v>
      </c>
    </row>
    <row r="1117" spans="1:14">
      <c r="A1117" t="s">
        <v>63</v>
      </c>
      <c r="B1117" s="47" t="s">
        <v>69</v>
      </c>
      <c r="C1117" s="47" t="s">
        <v>140</v>
      </c>
      <c r="D1117" s="47" t="s">
        <v>461</v>
      </c>
      <c r="E1117">
        <v>96</v>
      </c>
      <c r="H1117">
        <v>9.6000000000000002E-2</v>
      </c>
      <c r="K1117">
        <v>353.46208153247858</v>
      </c>
      <c r="M1117" s="48">
        <v>175.2125858</v>
      </c>
      <c r="N1117" s="48">
        <v>171.30111199999999</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Y1050"/>
  <sheetViews>
    <sheetView workbookViewId="0">
      <selection sqref="A1:Y1"/>
    </sheetView>
  </sheetViews>
  <sheetFormatPr defaultColWidth="11" defaultRowHeight="16"/>
  <sheetData>
    <row r="1" spans="1:25" ht="80">
      <c r="A1" s="2" t="s">
        <v>2</v>
      </c>
      <c r="B1" s="3" t="s">
        <v>3</v>
      </c>
      <c r="C1" s="3" t="s">
        <v>4</v>
      </c>
      <c r="D1" s="4" t="s">
        <v>5</v>
      </c>
      <c r="E1" s="4" t="s">
        <v>6</v>
      </c>
      <c r="F1" s="5" t="s">
        <v>7</v>
      </c>
      <c r="G1" s="5" t="s">
        <v>8</v>
      </c>
      <c r="H1" s="4" t="s">
        <v>88</v>
      </c>
      <c r="I1" s="5" t="s">
        <v>89</v>
      </c>
      <c r="J1" s="5" t="s">
        <v>90</v>
      </c>
      <c r="K1" s="3" t="s">
        <v>103</v>
      </c>
      <c r="L1" s="5" t="s">
        <v>104</v>
      </c>
      <c r="M1" s="6" t="s">
        <v>105</v>
      </c>
      <c r="N1" s="7" t="s">
        <v>9</v>
      </c>
      <c r="O1" s="7" t="s">
        <v>10</v>
      </c>
      <c r="P1" s="7" t="s">
        <v>11</v>
      </c>
      <c r="Q1" s="7" t="s">
        <v>12</v>
      </c>
      <c r="R1" s="8" t="s">
        <v>13</v>
      </c>
      <c r="S1" s="9" t="s">
        <v>14</v>
      </c>
      <c r="T1" s="10" t="s">
        <v>15</v>
      </c>
      <c r="U1" s="7" t="s">
        <v>16</v>
      </c>
      <c r="V1" s="7" t="s">
        <v>11</v>
      </c>
      <c r="W1" s="7" t="s">
        <v>17</v>
      </c>
      <c r="X1" s="11" t="s">
        <v>18</v>
      </c>
      <c r="Y1" s="12" t="s">
        <v>19</v>
      </c>
    </row>
    <row r="2" spans="1:25">
      <c r="A2" s="15" t="s">
        <v>77</v>
      </c>
      <c r="B2" s="16" t="s">
        <v>78</v>
      </c>
      <c r="C2" s="16">
        <v>2016</v>
      </c>
      <c r="D2" s="16" t="s">
        <v>79</v>
      </c>
      <c r="E2" s="17">
        <v>52980</v>
      </c>
      <c r="F2" s="17"/>
      <c r="G2" s="17"/>
      <c r="H2">
        <f>E2/1000</f>
        <v>52.98</v>
      </c>
      <c r="I2" s="17"/>
      <c r="J2" s="17"/>
      <c r="K2" s="16">
        <v>539.59644819999994</v>
      </c>
      <c r="L2" s="16">
        <v>2196.11360334251</v>
      </c>
      <c r="M2" s="16">
        <v>209.656651616582</v>
      </c>
    </row>
    <row r="3" spans="1:25">
      <c r="A3" s="15" t="s">
        <v>77</v>
      </c>
      <c r="B3" s="16" t="s">
        <v>78</v>
      </c>
      <c r="C3" s="16">
        <v>2016</v>
      </c>
      <c r="D3" s="16" t="s">
        <v>79</v>
      </c>
      <c r="E3" s="17">
        <v>54370</v>
      </c>
      <c r="F3" s="17"/>
      <c r="G3" s="17"/>
      <c r="H3">
        <f t="shared" ref="H3:H9" si="0">E3/1000</f>
        <v>54.37</v>
      </c>
      <c r="I3" s="17"/>
      <c r="J3" s="17"/>
      <c r="K3" s="16">
        <v>403.75496762</v>
      </c>
      <c r="L3" s="16">
        <v>997.72681668353994</v>
      </c>
      <c r="M3" s="16">
        <v>155.52867390326801</v>
      </c>
    </row>
    <row r="4" spans="1:25">
      <c r="A4" s="15" t="s">
        <v>77</v>
      </c>
      <c r="B4" s="16" t="s">
        <v>78</v>
      </c>
      <c r="C4" s="16">
        <v>2016</v>
      </c>
      <c r="D4" s="16" t="s">
        <v>79</v>
      </c>
      <c r="E4" s="17">
        <v>55340</v>
      </c>
      <c r="F4" s="17"/>
      <c r="G4" s="17"/>
      <c r="H4">
        <f t="shared" si="0"/>
        <v>55.34</v>
      </c>
      <c r="I4" s="17"/>
      <c r="J4" s="17"/>
      <c r="K4" s="16">
        <v>586.39193802</v>
      </c>
      <c r="L4" s="16">
        <v>3073.8515076324502</v>
      </c>
      <c r="M4" s="16">
        <v>261.01425473040399</v>
      </c>
    </row>
    <row r="5" spans="1:25">
      <c r="A5" s="15" t="s">
        <v>77</v>
      </c>
      <c r="B5" s="16" t="s">
        <v>78</v>
      </c>
      <c r="C5" s="16">
        <v>2016</v>
      </c>
      <c r="D5" s="16" t="s">
        <v>79</v>
      </c>
      <c r="E5" s="17">
        <v>56040</v>
      </c>
      <c r="F5" s="17"/>
      <c r="G5" s="17"/>
      <c r="H5">
        <f t="shared" si="0"/>
        <v>56.04</v>
      </c>
      <c r="I5" s="17"/>
      <c r="J5" s="17"/>
      <c r="K5" s="16">
        <v>534.47061594000002</v>
      </c>
      <c r="L5" s="16">
        <v>2110.8788654453301</v>
      </c>
      <c r="M5" s="16">
        <v>237.57317869186502</v>
      </c>
    </row>
    <row r="6" spans="1:25">
      <c r="A6" s="15" t="s">
        <v>77</v>
      </c>
      <c r="B6" s="16" t="s">
        <v>78</v>
      </c>
      <c r="C6" s="16">
        <v>2016</v>
      </c>
      <c r="D6" s="16" t="s">
        <v>79</v>
      </c>
      <c r="E6" s="17">
        <v>56100</v>
      </c>
      <c r="F6" s="17"/>
      <c r="G6" s="17"/>
      <c r="H6">
        <f t="shared" si="0"/>
        <v>56.1</v>
      </c>
      <c r="I6" s="17"/>
      <c r="J6" s="17"/>
      <c r="K6" s="16">
        <v>627.62920459999998</v>
      </c>
      <c r="L6" s="16">
        <v>4909.4021238281994</v>
      </c>
      <c r="M6" s="16">
        <v>228.38431904706502</v>
      </c>
    </row>
    <row r="7" spans="1:25">
      <c r="A7" s="15" t="s">
        <v>77</v>
      </c>
      <c r="B7" s="16" t="s">
        <v>78</v>
      </c>
      <c r="C7" s="16">
        <v>2016</v>
      </c>
      <c r="D7" s="16" t="s">
        <v>79</v>
      </c>
      <c r="E7" s="17">
        <v>57390</v>
      </c>
      <c r="F7" s="17"/>
      <c r="G7" s="17"/>
      <c r="H7">
        <f t="shared" si="0"/>
        <v>57.39</v>
      </c>
      <c r="I7" s="17"/>
      <c r="J7" s="17"/>
      <c r="K7" s="16">
        <v>494.13680814999998</v>
      </c>
      <c r="L7" s="16">
        <v>1758.4326948068697</v>
      </c>
      <c r="M7" s="16">
        <v>146.21672172230501</v>
      </c>
    </row>
    <row r="8" spans="1:25">
      <c r="A8" s="15" t="s">
        <v>77</v>
      </c>
      <c r="B8" s="16" t="s">
        <v>78</v>
      </c>
      <c r="C8" s="16">
        <v>2016</v>
      </c>
      <c r="D8" s="16" t="s">
        <v>79</v>
      </c>
      <c r="E8" s="17">
        <v>59390</v>
      </c>
      <c r="F8" s="17">
        <v>299.99999999999716</v>
      </c>
      <c r="G8" s="17">
        <v>299.99999999999716</v>
      </c>
      <c r="H8">
        <f t="shared" si="0"/>
        <v>59.39</v>
      </c>
      <c r="I8">
        <f>F8/1000</f>
        <v>0.29999999999999716</v>
      </c>
      <c r="J8">
        <f>G8/1000</f>
        <v>0.29999999999999716</v>
      </c>
      <c r="K8" s="16">
        <v>404.6273898</v>
      </c>
      <c r="L8" s="16">
        <v>1014.8422596294099</v>
      </c>
      <c r="M8" s="16">
        <v>146.81212812868998</v>
      </c>
    </row>
    <row r="9" spans="1:25">
      <c r="A9" s="15" t="s">
        <v>77</v>
      </c>
      <c r="B9" s="16" t="s">
        <v>78</v>
      </c>
      <c r="C9" s="16">
        <v>2016</v>
      </c>
      <c r="D9" s="16" t="s">
        <v>79</v>
      </c>
      <c r="E9" s="17">
        <v>63000</v>
      </c>
      <c r="F9" s="17"/>
      <c r="G9" s="17"/>
      <c r="H9">
        <f t="shared" si="0"/>
        <v>63</v>
      </c>
      <c r="I9" s="17"/>
      <c r="J9" s="17"/>
      <c r="K9" s="16">
        <v>342.13271004000001</v>
      </c>
      <c r="L9" s="16">
        <v>618.75786049330998</v>
      </c>
      <c r="M9" s="16">
        <v>146.632208788025</v>
      </c>
    </row>
    <row r="10" spans="1:25">
      <c r="A10" s="15" t="s">
        <v>77</v>
      </c>
      <c r="B10" s="16" t="s">
        <v>78</v>
      </c>
      <c r="C10" s="18">
        <v>2018</v>
      </c>
      <c r="D10" s="16" t="s">
        <v>80</v>
      </c>
      <c r="E10" s="19">
        <v>56069.122173913041</v>
      </c>
      <c r="F10" s="17"/>
      <c r="G10" s="17"/>
      <c r="H10">
        <f t="shared" ref="H10:H63" si="1">E10/1000</f>
        <v>56.069122173913044</v>
      </c>
      <c r="I10" s="17"/>
      <c r="J10" s="17"/>
      <c r="K10" s="16">
        <v>332.43819704300802</v>
      </c>
      <c r="L10" s="16">
        <v>187.11397890595094</v>
      </c>
      <c r="M10" s="16">
        <v>119.66732571999</v>
      </c>
    </row>
    <row r="11" spans="1:25">
      <c r="A11" s="15" t="s">
        <v>77</v>
      </c>
      <c r="B11" s="16" t="s">
        <v>78</v>
      </c>
      <c r="C11" s="18">
        <v>2018</v>
      </c>
      <c r="D11" s="16" t="s">
        <v>80</v>
      </c>
      <c r="E11" s="19">
        <v>56045.174347826091</v>
      </c>
      <c r="F11" s="17"/>
      <c r="G11" s="17"/>
      <c r="H11">
        <f t="shared" si="1"/>
        <v>56.045174347826091</v>
      </c>
      <c r="I11" s="17"/>
      <c r="J11" s="17"/>
      <c r="K11" s="16">
        <v>448.10303462489202</v>
      </c>
      <c r="L11" s="16">
        <v>339.05151080320996</v>
      </c>
      <c r="M11" s="16">
        <v>175.76080909556902</v>
      </c>
    </row>
    <row r="12" spans="1:25">
      <c r="A12" s="15" t="s">
        <v>77</v>
      </c>
      <c r="B12" s="16" t="s">
        <v>78</v>
      </c>
      <c r="C12" s="18">
        <v>2018</v>
      </c>
      <c r="D12" s="16" t="s">
        <v>80</v>
      </c>
      <c r="E12" s="19">
        <v>56033.200434782608</v>
      </c>
      <c r="F12" s="17"/>
      <c r="G12" s="17"/>
      <c r="H12">
        <f t="shared" si="1"/>
        <v>56.033200434782607</v>
      </c>
      <c r="I12" s="17"/>
      <c r="J12" s="17"/>
      <c r="K12" s="16">
        <v>384.62195216614998</v>
      </c>
      <c r="L12" s="16">
        <v>255.93861458014203</v>
      </c>
      <c r="M12" s="16">
        <v>143.22115460385098</v>
      </c>
    </row>
    <row r="13" spans="1:25">
      <c r="A13" s="15" t="s">
        <v>77</v>
      </c>
      <c r="B13" s="16" t="s">
        <v>78</v>
      </c>
      <c r="C13" s="18">
        <v>2018</v>
      </c>
      <c r="D13" s="16" t="s">
        <v>80</v>
      </c>
      <c r="E13" s="19">
        <v>56018.831739130437</v>
      </c>
      <c r="F13" s="17"/>
      <c r="G13" s="17"/>
      <c r="H13">
        <f t="shared" si="1"/>
        <v>56.018831739130434</v>
      </c>
      <c r="I13" s="17"/>
      <c r="J13" s="17"/>
      <c r="K13" s="16">
        <v>305.68732202574898</v>
      </c>
      <c r="L13" s="16">
        <v>161.14830022814101</v>
      </c>
      <c r="M13" s="16">
        <v>107.671773252214</v>
      </c>
    </row>
    <row r="14" spans="1:25">
      <c r="A14" s="15" t="s">
        <v>77</v>
      </c>
      <c r="B14" s="16" t="s">
        <v>78</v>
      </c>
      <c r="C14" s="18">
        <v>2018</v>
      </c>
      <c r="D14" s="16" t="s">
        <v>80</v>
      </c>
      <c r="E14" s="19">
        <v>56009.252608695657</v>
      </c>
      <c r="F14" s="17"/>
      <c r="G14" s="17"/>
      <c r="H14">
        <f t="shared" si="1"/>
        <v>56.009252608695654</v>
      </c>
      <c r="I14" s="17"/>
      <c r="J14" s="17"/>
      <c r="K14" s="16">
        <v>329.42058418390599</v>
      </c>
      <c r="L14" s="16">
        <v>194.68630964954201</v>
      </c>
      <c r="M14" s="16">
        <v>120.87927002428899</v>
      </c>
    </row>
    <row r="15" spans="1:25">
      <c r="A15" s="15" t="s">
        <v>77</v>
      </c>
      <c r="B15" s="16" t="s">
        <v>78</v>
      </c>
      <c r="C15" s="18">
        <v>2018</v>
      </c>
      <c r="D15" s="16" t="s">
        <v>80</v>
      </c>
      <c r="E15" s="19">
        <v>55999.673478260876</v>
      </c>
      <c r="F15" s="17"/>
      <c r="G15" s="17"/>
      <c r="H15">
        <f t="shared" si="1"/>
        <v>55.999673478260874</v>
      </c>
      <c r="I15" s="17"/>
      <c r="J15" s="17"/>
      <c r="K15" s="16">
        <v>346.32226348243103</v>
      </c>
      <c r="L15" s="16">
        <v>202.02397207034096</v>
      </c>
      <c r="M15" s="16">
        <v>128.28744938145803</v>
      </c>
    </row>
    <row r="16" spans="1:25">
      <c r="A16" s="15" t="s">
        <v>77</v>
      </c>
      <c r="B16" s="16" t="s">
        <v>78</v>
      </c>
      <c r="C16" s="18">
        <v>2018</v>
      </c>
      <c r="D16" s="16" t="s">
        <v>80</v>
      </c>
      <c r="E16" s="19">
        <v>55997.278695652174</v>
      </c>
      <c r="F16" s="17"/>
      <c r="G16" s="17"/>
      <c r="H16">
        <f t="shared" si="1"/>
        <v>55.997278695652177</v>
      </c>
      <c r="I16" s="17"/>
      <c r="J16" s="17"/>
      <c r="K16" s="16">
        <v>362.13993425085198</v>
      </c>
      <c r="L16" s="16">
        <v>224.21993634519401</v>
      </c>
      <c r="M16" s="16">
        <v>136.27572954952299</v>
      </c>
    </row>
    <row r="17" spans="1:13">
      <c r="A17" s="15" t="s">
        <v>77</v>
      </c>
      <c r="B17" s="16" t="s">
        <v>78</v>
      </c>
      <c r="C17" s="18">
        <v>2018</v>
      </c>
      <c r="D17" s="16" t="s">
        <v>80</v>
      </c>
      <c r="E17" s="19">
        <v>55994.883913043479</v>
      </c>
      <c r="F17" s="17"/>
      <c r="G17" s="17"/>
      <c r="H17">
        <f t="shared" si="1"/>
        <v>55.994883913043481</v>
      </c>
      <c r="I17" s="17"/>
      <c r="J17" s="17"/>
      <c r="K17" s="16">
        <v>374.48896361556302</v>
      </c>
      <c r="L17" s="16">
        <v>231.37549678571901</v>
      </c>
      <c r="M17" s="16">
        <v>139.87724133706001</v>
      </c>
    </row>
    <row r="18" spans="1:13">
      <c r="A18" s="15" t="s">
        <v>77</v>
      </c>
      <c r="B18" s="16" t="s">
        <v>78</v>
      </c>
      <c r="C18" s="18">
        <v>2018</v>
      </c>
      <c r="D18" s="16" t="s">
        <v>80</v>
      </c>
      <c r="E18" s="19">
        <v>55992.489130434784</v>
      </c>
      <c r="F18" s="17"/>
      <c r="G18" s="17"/>
      <c r="H18">
        <f t="shared" si="1"/>
        <v>55.992489130434784</v>
      </c>
      <c r="I18" s="17"/>
      <c r="J18" s="17"/>
      <c r="K18" s="16">
        <v>420.40157127589703</v>
      </c>
      <c r="L18" s="16">
        <v>300.14065425547699</v>
      </c>
      <c r="M18" s="16">
        <v>161.81321754359004</v>
      </c>
    </row>
    <row r="19" spans="1:13">
      <c r="A19" s="15" t="s">
        <v>77</v>
      </c>
      <c r="B19" s="16" t="s">
        <v>78</v>
      </c>
      <c r="C19" s="18">
        <v>2018</v>
      </c>
      <c r="D19" s="16" t="s">
        <v>80</v>
      </c>
      <c r="E19" s="19">
        <v>55990.094347826089</v>
      </c>
      <c r="F19" s="17"/>
      <c r="G19" s="17"/>
      <c r="H19">
        <f t="shared" si="1"/>
        <v>55.990094347826087</v>
      </c>
      <c r="I19" s="17"/>
      <c r="J19" s="17"/>
      <c r="K19" s="16">
        <v>390.14905051701299</v>
      </c>
      <c r="L19" s="16">
        <v>246.62604482670798</v>
      </c>
      <c r="M19" s="16">
        <v>148.157886125647</v>
      </c>
    </row>
    <row r="20" spans="1:13">
      <c r="A20" s="15" t="s">
        <v>77</v>
      </c>
      <c r="B20" s="16" t="s">
        <v>78</v>
      </c>
      <c r="C20" s="18">
        <v>2018</v>
      </c>
      <c r="D20" s="16" t="s">
        <v>80</v>
      </c>
      <c r="E20" s="19">
        <v>55987.699565217394</v>
      </c>
      <c r="F20" s="17"/>
      <c r="G20" s="17"/>
      <c r="H20">
        <f t="shared" si="1"/>
        <v>55.98769956521739</v>
      </c>
      <c r="I20" s="17"/>
      <c r="J20" s="17"/>
      <c r="K20" s="16">
        <v>396.73028357304003</v>
      </c>
      <c r="L20" s="16">
        <v>256.37296940855202</v>
      </c>
      <c r="M20" s="16">
        <v>149.40879788140003</v>
      </c>
    </row>
    <row r="21" spans="1:13">
      <c r="A21" s="15" t="s">
        <v>77</v>
      </c>
      <c r="B21" s="16" t="s">
        <v>78</v>
      </c>
      <c r="C21" s="18">
        <v>2018</v>
      </c>
      <c r="D21" s="16" t="s">
        <v>80</v>
      </c>
      <c r="E21" s="19">
        <v>55985.304782608691</v>
      </c>
      <c r="F21" s="17"/>
      <c r="G21" s="17"/>
      <c r="H21">
        <f t="shared" si="1"/>
        <v>55.985304782608694</v>
      </c>
      <c r="I21" s="17"/>
      <c r="J21" s="17"/>
      <c r="K21" s="16">
        <v>334.61669565301901</v>
      </c>
      <c r="L21" s="16">
        <v>187.54424690801198</v>
      </c>
      <c r="M21" s="16">
        <v>121.01884840820802</v>
      </c>
    </row>
    <row r="22" spans="1:13">
      <c r="A22" s="15" t="s">
        <v>77</v>
      </c>
      <c r="B22" s="16" t="s">
        <v>78</v>
      </c>
      <c r="C22" s="18">
        <v>2018</v>
      </c>
      <c r="D22" s="16" t="s">
        <v>80</v>
      </c>
      <c r="E22" s="19">
        <v>55982.91</v>
      </c>
      <c r="F22" s="17"/>
      <c r="G22" s="17"/>
      <c r="H22">
        <f t="shared" si="1"/>
        <v>55.982910000000004</v>
      </c>
      <c r="I22" s="17"/>
      <c r="J22" s="17"/>
      <c r="K22" s="16">
        <v>391.65787868350901</v>
      </c>
      <c r="L22" s="16">
        <v>250.58442841858698</v>
      </c>
      <c r="M22" s="16">
        <v>148.18638765398202</v>
      </c>
    </row>
    <row r="23" spans="1:13">
      <c r="A23" s="15" t="s">
        <v>77</v>
      </c>
      <c r="B23" s="16" t="s">
        <v>78</v>
      </c>
      <c r="C23" s="18">
        <v>2018</v>
      </c>
      <c r="D23" s="16" t="s">
        <v>80</v>
      </c>
      <c r="E23" s="19">
        <v>55980.515217391308</v>
      </c>
      <c r="F23" s="17"/>
      <c r="G23" s="17"/>
      <c r="H23">
        <f t="shared" si="1"/>
        <v>55.980515217391307</v>
      </c>
      <c r="I23" s="17"/>
      <c r="J23" s="17"/>
      <c r="K23" s="16">
        <v>323.13124823667903</v>
      </c>
      <c r="L23" s="16">
        <v>182.78412913201095</v>
      </c>
      <c r="M23" s="16">
        <v>120.18777385093802</v>
      </c>
    </row>
    <row r="24" spans="1:13">
      <c r="A24" s="15" t="s">
        <v>77</v>
      </c>
      <c r="B24" s="16" t="s">
        <v>78</v>
      </c>
      <c r="C24" s="18">
        <v>2018</v>
      </c>
      <c r="D24" s="16" t="s">
        <v>80</v>
      </c>
      <c r="E24" s="19">
        <v>55978.120434782613</v>
      </c>
      <c r="F24" s="17"/>
      <c r="G24" s="17"/>
      <c r="H24">
        <f t="shared" si="1"/>
        <v>55.97812043478261</v>
      </c>
      <c r="I24" s="17"/>
      <c r="J24" s="17"/>
      <c r="K24" s="16">
        <v>318.189941912032</v>
      </c>
      <c r="L24" s="16">
        <v>188.78541408328499</v>
      </c>
      <c r="M24" s="16">
        <v>114.53834783461599</v>
      </c>
    </row>
    <row r="25" spans="1:13">
      <c r="A25" s="15" t="s">
        <v>77</v>
      </c>
      <c r="B25" s="16" t="s">
        <v>78</v>
      </c>
      <c r="C25" s="18">
        <v>2018</v>
      </c>
      <c r="D25" s="16" t="s">
        <v>80</v>
      </c>
      <c r="E25" s="19">
        <v>55975.725652173911</v>
      </c>
      <c r="F25" s="17"/>
      <c r="G25" s="17"/>
      <c r="H25">
        <f t="shared" si="1"/>
        <v>55.975725652173914</v>
      </c>
      <c r="I25" s="17"/>
      <c r="J25" s="17"/>
      <c r="K25" s="16">
        <v>351.05493801520799</v>
      </c>
      <c r="L25" s="16">
        <v>202.88900540052498</v>
      </c>
      <c r="M25" s="16">
        <v>128.933036904424</v>
      </c>
    </row>
    <row r="26" spans="1:13">
      <c r="A26" s="15" t="s">
        <v>77</v>
      </c>
      <c r="B26" s="16" t="s">
        <v>78</v>
      </c>
      <c r="C26" s="18">
        <v>2018</v>
      </c>
      <c r="D26" s="16" t="s">
        <v>80</v>
      </c>
      <c r="E26" s="19">
        <v>55973.330869565216</v>
      </c>
      <c r="F26" s="17"/>
      <c r="G26" s="17"/>
      <c r="H26">
        <f t="shared" si="1"/>
        <v>55.973330869565217</v>
      </c>
      <c r="I26" s="17"/>
      <c r="J26" s="17"/>
      <c r="K26" s="16">
        <v>518.28707158594602</v>
      </c>
      <c r="L26" s="16">
        <v>466.65813623872896</v>
      </c>
      <c r="M26" s="16">
        <v>211.72803211725102</v>
      </c>
    </row>
    <row r="27" spans="1:13">
      <c r="A27" s="15" t="s">
        <v>77</v>
      </c>
      <c r="B27" s="16" t="s">
        <v>78</v>
      </c>
      <c r="C27" s="18">
        <v>2018</v>
      </c>
      <c r="D27" s="16" t="s">
        <v>80</v>
      </c>
      <c r="E27" s="19">
        <v>55970.936086956521</v>
      </c>
      <c r="F27" s="17"/>
      <c r="G27" s="17"/>
      <c r="H27">
        <f t="shared" si="1"/>
        <v>55.97093608695652</v>
      </c>
      <c r="I27" s="17"/>
      <c r="J27" s="17"/>
      <c r="K27" s="16">
        <v>443.13889634556301</v>
      </c>
      <c r="L27" s="16">
        <v>346.26548030716094</v>
      </c>
      <c r="M27" s="16">
        <v>175.536717571591</v>
      </c>
    </row>
    <row r="28" spans="1:13">
      <c r="A28" s="15" t="s">
        <v>77</v>
      </c>
      <c r="B28" s="16" t="s">
        <v>78</v>
      </c>
      <c r="C28" s="18">
        <v>2018</v>
      </c>
      <c r="D28" s="16" t="s">
        <v>80</v>
      </c>
      <c r="E28" s="19">
        <v>55968.541304347833</v>
      </c>
      <c r="F28" s="17"/>
      <c r="G28" s="17"/>
      <c r="H28">
        <f t="shared" si="1"/>
        <v>55.968541304347831</v>
      </c>
      <c r="I28" s="17"/>
      <c r="J28" s="17"/>
      <c r="K28" s="16">
        <v>439.336217645457</v>
      </c>
      <c r="L28" s="16">
        <v>303.42196786497703</v>
      </c>
      <c r="M28" s="16">
        <v>170.03672692148501</v>
      </c>
    </row>
    <row r="29" spans="1:13">
      <c r="A29" s="15" t="s">
        <v>77</v>
      </c>
      <c r="B29" s="16" t="s">
        <v>78</v>
      </c>
      <c r="C29" s="18">
        <v>2018</v>
      </c>
      <c r="D29" s="16" t="s">
        <v>80</v>
      </c>
      <c r="E29" s="19">
        <v>55966.146521739131</v>
      </c>
      <c r="F29" s="17"/>
      <c r="G29" s="17"/>
      <c r="H29">
        <f t="shared" si="1"/>
        <v>55.966146521739134</v>
      </c>
      <c r="I29" s="17"/>
      <c r="J29" s="17"/>
      <c r="K29" s="16">
        <v>579.16949041596797</v>
      </c>
      <c r="L29" s="16">
        <v>557.2232878403521</v>
      </c>
      <c r="M29" s="16">
        <v>241.76696244544797</v>
      </c>
    </row>
    <row r="30" spans="1:13">
      <c r="A30" s="15" t="s">
        <v>77</v>
      </c>
      <c r="B30" s="16" t="s">
        <v>78</v>
      </c>
      <c r="C30" s="18">
        <v>2018</v>
      </c>
      <c r="D30" s="16" t="s">
        <v>80</v>
      </c>
      <c r="E30" s="19">
        <v>55963.751739130435</v>
      </c>
      <c r="F30" s="17"/>
      <c r="G30" s="17"/>
      <c r="H30">
        <f t="shared" si="1"/>
        <v>55.963751739130437</v>
      </c>
      <c r="I30" s="17"/>
      <c r="J30" s="17"/>
      <c r="K30" s="16">
        <v>604.15581231254498</v>
      </c>
      <c r="L30" s="16">
        <v>635.25970171057509</v>
      </c>
      <c r="M30" s="16">
        <v>257.26335794903798</v>
      </c>
    </row>
    <row r="31" spans="1:13">
      <c r="A31" s="15" t="s">
        <v>77</v>
      </c>
      <c r="B31" s="16" t="s">
        <v>78</v>
      </c>
      <c r="C31" s="18">
        <v>2018</v>
      </c>
      <c r="D31" s="16" t="s">
        <v>80</v>
      </c>
      <c r="E31" s="19">
        <v>55961.35695652174</v>
      </c>
      <c r="F31" s="17"/>
      <c r="G31" s="17"/>
      <c r="H31">
        <f t="shared" si="1"/>
        <v>55.96135695652174</v>
      </c>
      <c r="I31" s="17"/>
      <c r="J31" s="17"/>
      <c r="K31" s="16">
        <v>1145.07850628456</v>
      </c>
      <c r="L31" s="16">
        <v>4354.5259006967299</v>
      </c>
      <c r="M31" s="16">
        <v>609.50571996920405</v>
      </c>
    </row>
    <row r="32" spans="1:13">
      <c r="A32" s="15" t="s">
        <v>77</v>
      </c>
      <c r="B32" s="16" t="s">
        <v>78</v>
      </c>
      <c r="C32" s="18">
        <v>2018</v>
      </c>
      <c r="D32" s="16" t="s">
        <v>80</v>
      </c>
      <c r="E32" s="19">
        <v>55958.962173913045</v>
      </c>
      <c r="F32" s="17"/>
      <c r="G32" s="17"/>
      <c r="H32">
        <f t="shared" si="1"/>
        <v>55.958962173913044</v>
      </c>
      <c r="I32" s="17"/>
      <c r="J32" s="17"/>
      <c r="K32" s="16">
        <v>992.24115900874096</v>
      </c>
      <c r="L32" s="16">
        <v>2605.666036502259</v>
      </c>
      <c r="M32" s="16">
        <v>510.92190370493597</v>
      </c>
    </row>
    <row r="33" spans="1:13">
      <c r="A33" s="15" t="s">
        <v>77</v>
      </c>
      <c r="B33" s="16" t="s">
        <v>78</v>
      </c>
      <c r="C33" s="18">
        <v>2018</v>
      </c>
      <c r="D33" s="16" t="s">
        <v>80</v>
      </c>
      <c r="E33" s="19">
        <v>55956.56739130435</v>
      </c>
      <c r="F33" s="17"/>
      <c r="G33" s="17"/>
      <c r="H33">
        <f t="shared" si="1"/>
        <v>55.956567391304347</v>
      </c>
      <c r="I33" s="17"/>
      <c r="J33" s="17"/>
      <c r="K33" s="16">
        <v>873.30623845226398</v>
      </c>
      <c r="L33" s="16">
        <v>1770.7412012363161</v>
      </c>
      <c r="M33" s="16">
        <v>427.11881316305897</v>
      </c>
    </row>
    <row r="34" spans="1:13">
      <c r="A34" s="15" t="s">
        <v>77</v>
      </c>
      <c r="B34" s="16" t="s">
        <v>78</v>
      </c>
      <c r="C34" s="18">
        <v>2018</v>
      </c>
      <c r="D34" s="16" t="s">
        <v>80</v>
      </c>
      <c r="E34" s="19">
        <v>55954.172608695648</v>
      </c>
      <c r="F34" s="17"/>
      <c r="G34" s="17"/>
      <c r="H34">
        <f t="shared" si="1"/>
        <v>55.95417260869565</v>
      </c>
      <c r="I34" s="17"/>
      <c r="J34" s="17"/>
      <c r="K34" s="16">
        <v>767.28785473694404</v>
      </c>
      <c r="L34" s="16">
        <v>1185.804304057046</v>
      </c>
      <c r="M34" s="16">
        <v>354.53478684121507</v>
      </c>
    </row>
    <row r="35" spans="1:13">
      <c r="A35" s="15" t="s">
        <v>77</v>
      </c>
      <c r="B35" s="16" t="s">
        <v>78</v>
      </c>
      <c r="C35" s="18">
        <v>2018</v>
      </c>
      <c r="D35" s="16" t="s">
        <v>80</v>
      </c>
      <c r="E35" s="19">
        <v>55951.77782608696</v>
      </c>
      <c r="F35" s="17"/>
      <c r="G35" s="17"/>
      <c r="H35">
        <f t="shared" si="1"/>
        <v>55.95177782608696</v>
      </c>
      <c r="I35" s="17"/>
      <c r="J35" s="17"/>
      <c r="K35" s="16">
        <v>896.21091629257205</v>
      </c>
      <c r="L35" s="16">
        <v>2092.324428000858</v>
      </c>
      <c r="M35" s="16">
        <v>439.05112593944108</v>
      </c>
    </row>
    <row r="36" spans="1:13">
      <c r="A36" s="15" t="s">
        <v>77</v>
      </c>
      <c r="B36" s="16" t="s">
        <v>78</v>
      </c>
      <c r="C36" s="18">
        <v>2018</v>
      </c>
      <c r="D36" s="16" t="s">
        <v>80</v>
      </c>
      <c r="E36" s="19">
        <v>55946.98826086957</v>
      </c>
      <c r="F36" s="17"/>
      <c r="G36" s="17"/>
      <c r="H36">
        <f t="shared" si="1"/>
        <v>55.946988260869567</v>
      </c>
      <c r="I36" s="17"/>
      <c r="J36" s="17"/>
      <c r="K36" s="16">
        <v>886.51168206409704</v>
      </c>
      <c r="L36" s="16">
        <v>1887.218138691373</v>
      </c>
      <c r="M36" s="16">
        <v>438.65534883187405</v>
      </c>
    </row>
    <row r="37" spans="1:13">
      <c r="A37" s="15" t="s">
        <v>77</v>
      </c>
      <c r="B37" s="16" t="s">
        <v>78</v>
      </c>
      <c r="C37" s="18">
        <v>2018</v>
      </c>
      <c r="D37" s="16" t="s">
        <v>80</v>
      </c>
      <c r="E37" s="19">
        <v>55944.593478260867</v>
      </c>
      <c r="F37" s="17"/>
      <c r="G37" s="17"/>
      <c r="H37">
        <f t="shared" si="1"/>
        <v>55.94459347826087</v>
      </c>
      <c r="I37" s="17"/>
      <c r="J37" s="17"/>
      <c r="K37" s="16">
        <v>1186.38896243354</v>
      </c>
      <c r="L37" s="16">
        <v>5420.9250029411405</v>
      </c>
      <c r="M37" s="16">
        <v>641.25549074573394</v>
      </c>
    </row>
    <row r="38" spans="1:13">
      <c r="A38" s="15" t="s">
        <v>77</v>
      </c>
      <c r="B38" s="16" t="s">
        <v>78</v>
      </c>
      <c r="C38" s="18">
        <v>2018</v>
      </c>
      <c r="D38" s="16" t="s">
        <v>80</v>
      </c>
      <c r="E38" s="19">
        <v>55942.198695652172</v>
      </c>
      <c r="F38" s="17"/>
      <c r="G38" s="17"/>
      <c r="H38">
        <f t="shared" si="1"/>
        <v>55.942198695652174</v>
      </c>
      <c r="I38" s="17"/>
      <c r="J38" s="17"/>
      <c r="K38" s="16">
        <v>1044.48847512054</v>
      </c>
      <c r="L38" s="16">
        <v>3439.22976303827</v>
      </c>
      <c r="M38" s="16">
        <v>542.22458674212294</v>
      </c>
    </row>
    <row r="39" spans="1:13">
      <c r="A39" s="15" t="s">
        <v>77</v>
      </c>
      <c r="B39" s="16" t="s">
        <v>78</v>
      </c>
      <c r="C39" s="18">
        <v>2018</v>
      </c>
      <c r="D39" s="16" t="s">
        <v>80</v>
      </c>
      <c r="E39" s="19">
        <v>55939.803913043477</v>
      </c>
      <c r="F39" s="17"/>
      <c r="G39" s="17"/>
      <c r="H39">
        <f t="shared" si="1"/>
        <v>55.939803913043477</v>
      </c>
      <c r="I39" s="17"/>
      <c r="J39" s="17"/>
      <c r="K39" s="16">
        <v>1446.82319956379</v>
      </c>
      <c r="L39" s="16">
        <v>9037.0492246308095</v>
      </c>
      <c r="M39" s="16">
        <v>826.18286646957506</v>
      </c>
    </row>
    <row r="40" spans="1:13">
      <c r="A40" s="15" t="s">
        <v>77</v>
      </c>
      <c r="B40" s="16" t="s">
        <v>78</v>
      </c>
      <c r="C40" s="18">
        <v>2018</v>
      </c>
      <c r="D40" s="16" t="s">
        <v>80</v>
      </c>
      <c r="E40" s="19">
        <v>55937.409130434789</v>
      </c>
      <c r="F40" s="17"/>
      <c r="G40" s="17"/>
      <c r="H40">
        <f t="shared" si="1"/>
        <v>55.937409130434787</v>
      </c>
      <c r="I40" s="17"/>
      <c r="J40" s="17"/>
      <c r="K40" s="16">
        <v>1599.3915129044501</v>
      </c>
      <c r="L40" s="16">
        <v>12638.159666042649</v>
      </c>
      <c r="M40" s="16">
        <v>952.22568541332714</v>
      </c>
    </row>
    <row r="41" spans="1:13">
      <c r="A41" s="15" t="s">
        <v>77</v>
      </c>
      <c r="B41" s="16" t="s">
        <v>78</v>
      </c>
      <c r="C41" s="18">
        <v>2018</v>
      </c>
      <c r="D41" s="16" t="s">
        <v>80</v>
      </c>
      <c r="E41" s="19">
        <v>55935.014347826087</v>
      </c>
      <c r="F41" s="17"/>
      <c r="G41" s="17"/>
      <c r="H41">
        <f t="shared" si="1"/>
        <v>55.93501434782609</v>
      </c>
      <c r="I41" s="17"/>
      <c r="J41" s="17"/>
      <c r="K41" s="16">
        <v>933.83515589501997</v>
      </c>
      <c r="L41" s="16">
        <v>2506.1321555034901</v>
      </c>
      <c r="M41" s="16">
        <v>464.26749647824596</v>
      </c>
    </row>
    <row r="42" spans="1:13">
      <c r="A42" s="15" t="s">
        <v>77</v>
      </c>
      <c r="B42" s="16" t="s">
        <v>78</v>
      </c>
      <c r="C42" s="18">
        <v>2018</v>
      </c>
      <c r="D42" s="16" t="s">
        <v>80</v>
      </c>
      <c r="E42" s="19">
        <v>55932.619565217392</v>
      </c>
      <c r="F42" s="17"/>
      <c r="G42" s="17"/>
      <c r="H42">
        <f t="shared" si="1"/>
        <v>55.932619565217394</v>
      </c>
      <c r="I42" s="17"/>
      <c r="J42" s="17"/>
      <c r="K42" s="16">
        <v>1135.94599719138</v>
      </c>
      <c r="L42" s="16">
        <v>4174.2106096395701</v>
      </c>
      <c r="M42" s="16">
        <v>602.80205797957399</v>
      </c>
    </row>
    <row r="43" spans="1:13">
      <c r="A43" s="15" t="s">
        <v>77</v>
      </c>
      <c r="B43" s="16" t="s">
        <v>78</v>
      </c>
      <c r="C43" s="18">
        <v>2018</v>
      </c>
      <c r="D43" s="16" t="s">
        <v>80</v>
      </c>
      <c r="E43" s="19">
        <v>55930.224782608697</v>
      </c>
      <c r="F43" s="17"/>
      <c r="G43" s="17"/>
      <c r="H43">
        <f t="shared" si="1"/>
        <v>55.930224782608697</v>
      </c>
      <c r="I43" s="17"/>
      <c r="J43" s="17"/>
      <c r="K43" s="16">
        <v>1387.89839544763</v>
      </c>
      <c r="L43" s="16">
        <v>8943.9920051005702</v>
      </c>
      <c r="M43" s="16">
        <v>800.12915555569009</v>
      </c>
    </row>
    <row r="44" spans="1:13">
      <c r="A44" s="15" t="s">
        <v>77</v>
      </c>
      <c r="B44" s="16" t="s">
        <v>78</v>
      </c>
      <c r="C44" s="18">
        <v>2018</v>
      </c>
      <c r="D44" s="16" t="s">
        <v>80</v>
      </c>
      <c r="E44" s="19">
        <v>55927.83</v>
      </c>
      <c r="F44" s="17"/>
      <c r="G44" s="17"/>
      <c r="H44">
        <f t="shared" si="1"/>
        <v>55.92783</v>
      </c>
      <c r="I44" s="17"/>
      <c r="J44" s="17"/>
      <c r="K44" s="16">
        <v>1724.16119804819</v>
      </c>
      <c r="L44" s="16">
        <v>17872.319707723611</v>
      </c>
      <c r="M44" s="16">
        <v>1055.2569962551361</v>
      </c>
    </row>
    <row r="45" spans="1:13">
      <c r="A45" s="15" t="s">
        <v>77</v>
      </c>
      <c r="B45" s="16" t="s">
        <v>78</v>
      </c>
      <c r="C45" s="18">
        <v>2018</v>
      </c>
      <c r="D45" s="16" t="s">
        <v>80</v>
      </c>
      <c r="E45" s="19">
        <v>55925.076661514686</v>
      </c>
      <c r="F45" s="17"/>
      <c r="G45" s="17"/>
      <c r="H45">
        <f t="shared" si="1"/>
        <v>55.925076661514687</v>
      </c>
      <c r="I45" s="17"/>
      <c r="J45" s="17"/>
      <c r="K45" s="16">
        <v>1266.0703941756501</v>
      </c>
      <c r="L45" s="16">
        <v>6351.7712219168598</v>
      </c>
      <c r="M45" s="16">
        <v>700.38333866397306</v>
      </c>
    </row>
    <row r="46" spans="1:13">
      <c r="A46" s="15" t="s">
        <v>77</v>
      </c>
      <c r="B46" s="16" t="s">
        <v>78</v>
      </c>
      <c r="C46" s="18">
        <v>2018</v>
      </c>
      <c r="D46" s="16" t="s">
        <v>80</v>
      </c>
      <c r="E46" s="19">
        <v>55922.32332302937</v>
      </c>
      <c r="F46" s="17"/>
      <c r="G46" s="17"/>
      <c r="H46">
        <f t="shared" si="1"/>
        <v>55.922323323029367</v>
      </c>
      <c r="I46" s="17"/>
      <c r="J46" s="17"/>
      <c r="K46" s="16">
        <v>943.05949119024501</v>
      </c>
      <c r="L46" s="16">
        <v>2324.5014837636049</v>
      </c>
      <c r="M46" s="16">
        <v>466.101746987105</v>
      </c>
    </row>
    <row r="47" spans="1:13">
      <c r="A47" s="15" t="s">
        <v>77</v>
      </c>
      <c r="B47" s="16" t="s">
        <v>78</v>
      </c>
      <c r="C47" s="18">
        <v>2018</v>
      </c>
      <c r="D47" s="16" t="s">
        <v>80</v>
      </c>
      <c r="E47" s="19">
        <v>55919.569984544054</v>
      </c>
      <c r="F47" s="17"/>
      <c r="G47" s="17"/>
      <c r="H47">
        <f t="shared" si="1"/>
        <v>55.919569984544054</v>
      </c>
      <c r="I47" s="17"/>
      <c r="J47" s="17"/>
      <c r="K47" s="16">
        <v>1370.64751909396</v>
      </c>
      <c r="L47" s="16">
        <v>7691.3167108588696</v>
      </c>
      <c r="M47" s="16">
        <v>778.77946045876104</v>
      </c>
    </row>
    <row r="48" spans="1:13">
      <c r="A48" s="15" t="s">
        <v>77</v>
      </c>
      <c r="B48" s="16" t="s">
        <v>78</v>
      </c>
      <c r="C48" s="18">
        <v>2018</v>
      </c>
      <c r="D48" s="16" t="s">
        <v>80</v>
      </c>
      <c r="E48" s="19">
        <v>55916.816646058731</v>
      </c>
      <c r="F48" s="17"/>
      <c r="G48" s="17"/>
      <c r="H48">
        <f t="shared" si="1"/>
        <v>55.916816646058734</v>
      </c>
      <c r="I48" s="17"/>
      <c r="J48" s="17"/>
      <c r="K48" s="16">
        <v>1436.21722958284</v>
      </c>
      <c r="L48" s="16">
        <v>10549.22814836326</v>
      </c>
      <c r="M48" s="16">
        <v>828.46704354406995</v>
      </c>
    </row>
    <row r="49" spans="1:13">
      <c r="A49" s="15" t="s">
        <v>77</v>
      </c>
      <c r="B49" s="16" t="s">
        <v>78</v>
      </c>
      <c r="C49" s="18">
        <v>2018</v>
      </c>
      <c r="D49" s="16" t="s">
        <v>80</v>
      </c>
      <c r="E49" s="19">
        <v>55914.063307573415</v>
      </c>
      <c r="F49" s="17"/>
      <c r="G49" s="17"/>
      <c r="H49">
        <f t="shared" si="1"/>
        <v>55.914063307573414</v>
      </c>
      <c r="I49" s="17"/>
      <c r="J49" s="17"/>
      <c r="K49" s="16">
        <v>1213.3993922253901</v>
      </c>
      <c r="L49" s="16">
        <v>6106.9177936584292</v>
      </c>
      <c r="M49" s="16">
        <v>649.85951748751609</v>
      </c>
    </row>
    <row r="50" spans="1:13">
      <c r="A50" s="15" t="s">
        <v>77</v>
      </c>
      <c r="B50" s="16" t="s">
        <v>78</v>
      </c>
      <c r="C50" s="18">
        <v>2018</v>
      </c>
      <c r="D50" s="16" t="s">
        <v>80</v>
      </c>
      <c r="E50" s="19">
        <v>55911.309969088099</v>
      </c>
      <c r="F50" s="17"/>
      <c r="G50" s="17"/>
      <c r="H50">
        <f t="shared" si="1"/>
        <v>55.911309969088101</v>
      </c>
      <c r="I50" s="17"/>
      <c r="J50" s="17"/>
      <c r="K50" s="16">
        <v>854.89814026385795</v>
      </c>
      <c r="L50" s="16">
        <v>1692.0178967070024</v>
      </c>
      <c r="M50" s="16">
        <v>412.88758031169397</v>
      </c>
    </row>
    <row r="51" spans="1:13">
      <c r="A51" s="15" t="s">
        <v>77</v>
      </c>
      <c r="B51" s="16" t="s">
        <v>78</v>
      </c>
      <c r="C51" s="18">
        <v>2018</v>
      </c>
      <c r="D51" s="16" t="s">
        <v>80</v>
      </c>
      <c r="E51" s="19">
        <v>55908.556630602783</v>
      </c>
      <c r="F51" s="17"/>
      <c r="G51" s="17"/>
      <c r="H51">
        <f t="shared" si="1"/>
        <v>55.908556630602781</v>
      </c>
      <c r="I51" s="17"/>
      <c r="J51" s="17"/>
      <c r="K51" s="16">
        <v>1051.63155258502</v>
      </c>
      <c r="L51" s="16">
        <v>3360.0401615336</v>
      </c>
      <c r="M51" s="16">
        <v>549.83959904851599</v>
      </c>
    </row>
    <row r="52" spans="1:13">
      <c r="A52" s="15" t="s">
        <v>77</v>
      </c>
      <c r="B52" s="16" t="s">
        <v>78</v>
      </c>
      <c r="C52" s="18">
        <v>2018</v>
      </c>
      <c r="D52" s="16" t="s">
        <v>80</v>
      </c>
      <c r="E52" s="19">
        <v>55905.803292117467</v>
      </c>
      <c r="F52" s="17"/>
      <c r="G52" s="17"/>
      <c r="H52">
        <f t="shared" si="1"/>
        <v>55.905803292117469</v>
      </c>
      <c r="I52" s="17"/>
      <c r="J52" s="17"/>
      <c r="K52" s="16">
        <v>972.37984449261398</v>
      </c>
      <c r="L52" s="16">
        <v>2306.2595537690959</v>
      </c>
      <c r="M52" s="16">
        <v>490.68398145687098</v>
      </c>
    </row>
    <row r="53" spans="1:13">
      <c r="A53" s="15" t="s">
        <v>77</v>
      </c>
      <c r="B53" s="16" t="s">
        <v>78</v>
      </c>
      <c r="C53" s="18">
        <v>2018</v>
      </c>
      <c r="D53" s="16" t="s">
        <v>80</v>
      </c>
      <c r="E53" s="19">
        <v>55903.049953632151</v>
      </c>
      <c r="F53" s="17"/>
      <c r="G53" s="17"/>
      <c r="H53">
        <f t="shared" si="1"/>
        <v>55.903049953632149</v>
      </c>
      <c r="I53" s="17"/>
      <c r="J53" s="17"/>
      <c r="K53" s="16">
        <v>768.48929540643906</v>
      </c>
      <c r="L53" s="16">
        <v>1191.575630180691</v>
      </c>
      <c r="M53" s="16">
        <v>352.71616433670005</v>
      </c>
    </row>
    <row r="54" spans="1:13">
      <c r="A54" s="15" t="s">
        <v>77</v>
      </c>
      <c r="B54" s="16" t="s">
        <v>78</v>
      </c>
      <c r="C54" s="18">
        <v>2018</v>
      </c>
      <c r="D54" s="16" t="s">
        <v>80</v>
      </c>
      <c r="E54" s="19">
        <v>55900.296615146835</v>
      </c>
      <c r="F54" s="17"/>
      <c r="G54" s="17"/>
      <c r="H54">
        <f t="shared" si="1"/>
        <v>55.900296615146836</v>
      </c>
      <c r="I54" s="17"/>
      <c r="J54" s="17"/>
      <c r="K54" s="16">
        <v>1214.22082289481</v>
      </c>
      <c r="L54" s="16">
        <v>5531.28843230438</v>
      </c>
      <c r="M54" s="16">
        <v>661.31617570458002</v>
      </c>
    </row>
    <row r="55" spans="1:13">
      <c r="A55" s="15" t="s">
        <v>77</v>
      </c>
      <c r="B55" s="16" t="s">
        <v>78</v>
      </c>
      <c r="C55" s="18">
        <v>2018</v>
      </c>
      <c r="D55" s="16" t="s">
        <v>80</v>
      </c>
      <c r="E55" s="19">
        <v>55897.543276661512</v>
      </c>
      <c r="F55" s="17"/>
      <c r="G55" s="17"/>
      <c r="H55">
        <f t="shared" si="1"/>
        <v>55.897543276661516</v>
      </c>
      <c r="I55" s="17"/>
      <c r="J55" s="17"/>
      <c r="K55" s="16">
        <v>1177.8477623719</v>
      </c>
      <c r="L55" s="16">
        <v>4880.1521987735105</v>
      </c>
      <c r="M55" s="16">
        <v>634.03599458537497</v>
      </c>
    </row>
    <row r="56" spans="1:13">
      <c r="A56" s="15" t="s">
        <v>77</v>
      </c>
      <c r="B56" s="16" t="s">
        <v>78</v>
      </c>
      <c r="C56" s="18">
        <v>2018</v>
      </c>
      <c r="D56" s="16" t="s">
        <v>80</v>
      </c>
      <c r="E56" s="19">
        <v>55894.789938176196</v>
      </c>
      <c r="F56" s="17"/>
      <c r="G56" s="17"/>
      <c r="H56">
        <f t="shared" si="1"/>
        <v>55.894789938176196</v>
      </c>
      <c r="I56" s="17"/>
      <c r="J56" s="17"/>
      <c r="K56" s="16">
        <v>1158.12499240135</v>
      </c>
      <c r="L56" s="16">
        <v>4920.2989028359898</v>
      </c>
      <c r="M56" s="16">
        <v>626.41274526465804</v>
      </c>
    </row>
    <row r="57" spans="1:13">
      <c r="A57" s="15" t="s">
        <v>77</v>
      </c>
      <c r="B57" s="16" t="s">
        <v>78</v>
      </c>
      <c r="C57" s="18">
        <v>2018</v>
      </c>
      <c r="D57" s="16" t="s">
        <v>80</v>
      </c>
      <c r="E57" s="19">
        <v>55892.03659969088</v>
      </c>
      <c r="F57" s="17"/>
      <c r="G57" s="17"/>
      <c r="H57">
        <f t="shared" si="1"/>
        <v>55.892036599690883</v>
      </c>
      <c r="I57" s="17"/>
      <c r="J57" s="17"/>
      <c r="K57" s="16">
        <v>1561.4239048779</v>
      </c>
      <c r="L57" s="16">
        <v>13009.531333856001</v>
      </c>
      <c r="M57" s="16">
        <v>930.79282097362204</v>
      </c>
    </row>
    <row r="58" spans="1:13">
      <c r="A58" s="15" t="s">
        <v>77</v>
      </c>
      <c r="B58" s="16" t="s">
        <v>78</v>
      </c>
      <c r="C58" s="18">
        <v>2018</v>
      </c>
      <c r="D58" s="16" t="s">
        <v>80</v>
      </c>
      <c r="E58" s="19">
        <v>55889.283261205564</v>
      </c>
      <c r="F58" s="17"/>
      <c r="G58" s="17"/>
      <c r="H58">
        <f t="shared" si="1"/>
        <v>55.889283261205563</v>
      </c>
      <c r="I58" s="17"/>
      <c r="J58" s="17"/>
      <c r="K58" s="16">
        <v>1669.0985568817</v>
      </c>
      <c r="L58" s="16">
        <v>15254.559003601402</v>
      </c>
      <c r="M58" s="16">
        <v>996.35195777029105</v>
      </c>
    </row>
    <row r="59" spans="1:13">
      <c r="A59" s="15" t="s">
        <v>77</v>
      </c>
      <c r="B59" s="16" t="s">
        <v>78</v>
      </c>
      <c r="C59" s="18">
        <v>2018</v>
      </c>
      <c r="D59" s="16" t="s">
        <v>80</v>
      </c>
      <c r="E59" s="19">
        <v>55886.529922720249</v>
      </c>
      <c r="F59" s="17"/>
      <c r="G59" s="17"/>
      <c r="H59">
        <f t="shared" si="1"/>
        <v>55.88652992272025</v>
      </c>
      <c r="I59" s="17"/>
      <c r="J59" s="17"/>
      <c r="K59" s="16">
        <v>1371.3315158743101</v>
      </c>
      <c r="L59" s="16">
        <v>9016.9036171964908</v>
      </c>
      <c r="M59" s="16">
        <v>785.97557184763309</v>
      </c>
    </row>
    <row r="60" spans="1:13">
      <c r="A60" s="15" t="s">
        <v>77</v>
      </c>
      <c r="B60" s="16" t="s">
        <v>78</v>
      </c>
      <c r="C60" s="18">
        <v>2018</v>
      </c>
      <c r="D60" s="16" t="s">
        <v>80</v>
      </c>
      <c r="E60" s="19">
        <v>55883.776584234933</v>
      </c>
      <c r="F60" s="17"/>
      <c r="G60" s="17"/>
      <c r="H60">
        <f t="shared" si="1"/>
        <v>55.88377658423493</v>
      </c>
      <c r="I60" s="17"/>
      <c r="J60" s="17"/>
      <c r="K60" s="16">
        <v>1108.58339622469</v>
      </c>
      <c r="L60" s="16">
        <v>3861.7529478158804</v>
      </c>
      <c r="M60" s="16">
        <v>582.87512935322695</v>
      </c>
    </row>
    <row r="61" spans="1:13">
      <c r="A61" s="15" t="s">
        <v>77</v>
      </c>
      <c r="B61" s="16" t="s">
        <v>78</v>
      </c>
      <c r="C61" s="18">
        <v>2018</v>
      </c>
      <c r="D61" s="16" t="s">
        <v>80</v>
      </c>
      <c r="E61" s="19">
        <v>55881.023245749617</v>
      </c>
      <c r="F61" s="17"/>
      <c r="G61" s="17"/>
      <c r="H61">
        <f t="shared" si="1"/>
        <v>55.881023245749617</v>
      </c>
      <c r="I61" s="17"/>
      <c r="J61" s="17"/>
      <c r="K61" s="16">
        <v>858.58589166320405</v>
      </c>
      <c r="L61" s="16">
        <v>1709.4156376855158</v>
      </c>
      <c r="M61" s="16">
        <v>420.68638611342203</v>
      </c>
    </row>
    <row r="62" spans="1:13">
      <c r="A62" s="15" t="s">
        <v>77</v>
      </c>
      <c r="B62" s="16" t="s">
        <v>78</v>
      </c>
      <c r="C62" s="18">
        <v>2018</v>
      </c>
      <c r="D62" s="16" t="s">
        <v>80</v>
      </c>
      <c r="E62" s="19">
        <v>55878.269907264294</v>
      </c>
      <c r="F62" s="17"/>
      <c r="G62" s="17"/>
      <c r="H62">
        <f t="shared" si="1"/>
        <v>55.878269907264297</v>
      </c>
      <c r="I62" s="17"/>
      <c r="J62" s="17"/>
      <c r="K62" s="16">
        <v>1206.0778439379901</v>
      </c>
      <c r="L62" s="16">
        <v>5522.5320898696</v>
      </c>
      <c r="M62" s="16">
        <v>655.33086287225308</v>
      </c>
    </row>
    <row r="63" spans="1:13">
      <c r="A63" s="15" t="s">
        <v>77</v>
      </c>
      <c r="B63" s="16" t="s">
        <v>78</v>
      </c>
      <c r="C63" s="18">
        <v>2018</v>
      </c>
      <c r="D63" s="16" t="s">
        <v>80</v>
      </c>
      <c r="E63" s="19">
        <v>55875.516568778985</v>
      </c>
      <c r="F63" s="17"/>
      <c r="G63" s="17"/>
      <c r="H63">
        <f t="shared" si="1"/>
        <v>55.875516568778984</v>
      </c>
      <c r="I63" s="17"/>
      <c r="J63" s="17"/>
      <c r="K63" s="16">
        <v>1095.25897957193</v>
      </c>
      <c r="L63" s="16">
        <v>3666.1525892615596</v>
      </c>
      <c r="M63" s="16">
        <v>573.13234522013806</v>
      </c>
    </row>
    <row r="64" spans="1:13">
      <c r="A64" s="15" t="s">
        <v>77</v>
      </c>
      <c r="B64" s="16" t="s">
        <v>78</v>
      </c>
      <c r="C64" s="18">
        <v>2018</v>
      </c>
      <c r="D64" s="16" t="s">
        <v>80</v>
      </c>
      <c r="E64" s="19">
        <v>55872.763230293662</v>
      </c>
      <c r="F64" s="17"/>
      <c r="G64" s="17"/>
      <c r="H64">
        <f t="shared" ref="H64:H127" si="2">E64/1000</f>
        <v>55.872763230293664</v>
      </c>
      <c r="I64" s="17"/>
      <c r="J64" s="17"/>
      <c r="K64" s="16">
        <v>655.24176814017801</v>
      </c>
      <c r="L64" s="16">
        <v>843.57294256249202</v>
      </c>
      <c r="M64" s="16">
        <v>282.90529350862499</v>
      </c>
    </row>
    <row r="65" spans="1:13">
      <c r="A65" s="15" t="s">
        <v>77</v>
      </c>
      <c r="B65" s="16" t="s">
        <v>78</v>
      </c>
      <c r="C65" s="18">
        <v>2018</v>
      </c>
      <c r="D65" s="16" t="s">
        <v>80</v>
      </c>
      <c r="E65" s="19">
        <v>55867.25655332303</v>
      </c>
      <c r="F65" s="17"/>
      <c r="G65" s="17"/>
      <c r="H65">
        <f t="shared" si="2"/>
        <v>55.867256553323031</v>
      </c>
      <c r="I65" s="17"/>
      <c r="J65" s="17"/>
      <c r="K65" s="16">
        <v>811.26743170432701</v>
      </c>
      <c r="L65" s="16">
        <v>1333.6315312797028</v>
      </c>
      <c r="M65" s="16">
        <v>381.814978959352</v>
      </c>
    </row>
    <row r="66" spans="1:13">
      <c r="A66" s="15" t="s">
        <v>77</v>
      </c>
      <c r="B66" s="16" t="s">
        <v>78</v>
      </c>
      <c r="C66" s="18">
        <v>2018</v>
      </c>
      <c r="D66" s="16" t="s">
        <v>80</v>
      </c>
      <c r="E66" s="19">
        <v>55864.503214837714</v>
      </c>
      <c r="F66" s="17"/>
      <c r="G66" s="17"/>
      <c r="H66">
        <f t="shared" si="2"/>
        <v>55.864503214837711</v>
      </c>
      <c r="I66" s="17"/>
      <c r="J66" s="17"/>
      <c r="K66" s="16">
        <v>766.17152057503301</v>
      </c>
      <c r="L66" s="16">
        <v>1201.6191837618371</v>
      </c>
      <c r="M66" s="16">
        <v>357.199088137312</v>
      </c>
    </row>
    <row r="67" spans="1:13">
      <c r="A67" s="15" t="s">
        <v>77</v>
      </c>
      <c r="B67" s="16" t="s">
        <v>78</v>
      </c>
      <c r="C67" s="18">
        <v>2018</v>
      </c>
      <c r="D67" s="16" t="s">
        <v>80</v>
      </c>
      <c r="E67" s="19">
        <v>55861.749876352398</v>
      </c>
      <c r="F67" s="17"/>
      <c r="G67" s="17"/>
      <c r="H67">
        <f t="shared" si="2"/>
        <v>55.861749876352398</v>
      </c>
      <c r="I67" s="17"/>
      <c r="J67" s="17"/>
      <c r="K67" s="16">
        <v>1067.8726100454601</v>
      </c>
      <c r="L67" s="16">
        <v>3375.13241275869</v>
      </c>
      <c r="M67" s="16">
        <v>555.45761386713707</v>
      </c>
    </row>
    <row r="68" spans="1:13">
      <c r="A68" s="15" t="s">
        <v>77</v>
      </c>
      <c r="B68" s="16" t="s">
        <v>78</v>
      </c>
      <c r="C68" s="18">
        <v>2018</v>
      </c>
      <c r="D68" s="16" t="s">
        <v>80</v>
      </c>
      <c r="E68" s="19">
        <v>55858.996537867075</v>
      </c>
      <c r="F68" s="17"/>
      <c r="G68" s="17"/>
      <c r="H68">
        <f t="shared" si="2"/>
        <v>55.858996537867078</v>
      </c>
      <c r="I68" s="17"/>
      <c r="J68" s="17"/>
      <c r="K68" s="16">
        <v>874.04973087006704</v>
      </c>
      <c r="L68" s="16">
        <v>1857.4804039109631</v>
      </c>
      <c r="M68" s="16">
        <v>424.44252932277902</v>
      </c>
    </row>
    <row r="69" spans="1:13">
      <c r="A69" s="15" t="s">
        <v>77</v>
      </c>
      <c r="B69" s="16" t="s">
        <v>78</v>
      </c>
      <c r="C69" s="18">
        <v>2018</v>
      </c>
      <c r="D69" s="16" t="s">
        <v>80</v>
      </c>
      <c r="E69" s="19">
        <v>55856.243199381766</v>
      </c>
      <c r="F69" s="17"/>
      <c r="G69" s="17"/>
      <c r="H69">
        <f t="shared" si="2"/>
        <v>55.856243199381765</v>
      </c>
      <c r="I69" s="17"/>
      <c r="J69" s="17"/>
      <c r="K69" s="16">
        <v>892.19607220335195</v>
      </c>
      <c r="L69" s="16">
        <v>1857.9406010713383</v>
      </c>
      <c r="M69" s="16">
        <v>436.60864951434797</v>
      </c>
    </row>
    <row r="70" spans="1:13">
      <c r="A70" s="15" t="s">
        <v>77</v>
      </c>
      <c r="B70" s="16" t="s">
        <v>78</v>
      </c>
      <c r="C70" s="18">
        <v>2018</v>
      </c>
      <c r="D70" s="16" t="s">
        <v>80</v>
      </c>
      <c r="E70" s="19">
        <v>55853.489860896443</v>
      </c>
      <c r="F70" s="17"/>
      <c r="G70" s="17"/>
      <c r="H70">
        <f t="shared" si="2"/>
        <v>55.853489860896445</v>
      </c>
      <c r="I70" s="17"/>
      <c r="J70" s="17"/>
      <c r="K70" s="16">
        <v>907.17162375598105</v>
      </c>
      <c r="L70" s="16">
        <v>2071.3979726459092</v>
      </c>
      <c r="M70" s="16">
        <v>449.47595431259407</v>
      </c>
    </row>
    <row r="71" spans="1:13">
      <c r="A71" s="15" t="s">
        <v>77</v>
      </c>
      <c r="B71" s="16" t="s">
        <v>78</v>
      </c>
      <c r="C71" s="18">
        <v>2018</v>
      </c>
      <c r="D71" s="16" t="s">
        <v>80</v>
      </c>
      <c r="E71" s="19">
        <v>55850.736522411135</v>
      </c>
      <c r="F71" s="17"/>
      <c r="G71" s="17"/>
      <c r="H71">
        <f t="shared" si="2"/>
        <v>55.850736522411133</v>
      </c>
      <c r="I71" s="17"/>
      <c r="J71" s="17"/>
      <c r="K71" s="16">
        <v>1580.93960738231</v>
      </c>
      <c r="L71" s="16">
        <v>12743.225216739091</v>
      </c>
      <c r="M71" s="16">
        <v>939.90252865005095</v>
      </c>
    </row>
    <row r="72" spans="1:13">
      <c r="A72" s="15" t="s">
        <v>77</v>
      </c>
      <c r="B72" s="16" t="s">
        <v>78</v>
      </c>
      <c r="C72" s="18">
        <v>2018</v>
      </c>
      <c r="D72" s="16" t="s">
        <v>80</v>
      </c>
      <c r="E72" s="19">
        <v>55847.983183925811</v>
      </c>
      <c r="F72" s="17"/>
      <c r="G72" s="17"/>
      <c r="H72">
        <f t="shared" si="2"/>
        <v>55.847983183925813</v>
      </c>
      <c r="I72" s="17"/>
      <c r="J72" s="17"/>
      <c r="K72" s="16">
        <v>673.08176962074299</v>
      </c>
      <c r="L72" s="16">
        <v>813.62065220177692</v>
      </c>
      <c r="M72" s="16">
        <v>291.28959005800698</v>
      </c>
    </row>
    <row r="73" spans="1:13">
      <c r="A73" s="15" t="s">
        <v>77</v>
      </c>
      <c r="B73" s="16" t="s">
        <v>78</v>
      </c>
      <c r="C73" s="18">
        <v>2018</v>
      </c>
      <c r="D73" s="16" t="s">
        <v>80</v>
      </c>
      <c r="E73" s="19">
        <v>55845.229845440495</v>
      </c>
      <c r="F73" s="17"/>
      <c r="G73" s="17"/>
      <c r="H73">
        <f t="shared" si="2"/>
        <v>55.845229845440493</v>
      </c>
      <c r="I73" s="17"/>
      <c r="J73" s="17"/>
      <c r="K73" s="16">
        <v>753.96797516833396</v>
      </c>
      <c r="L73" s="16">
        <v>1119.2889898756462</v>
      </c>
      <c r="M73" s="16">
        <v>343.79029113209498</v>
      </c>
    </row>
    <row r="74" spans="1:13">
      <c r="A74" s="15" t="s">
        <v>77</v>
      </c>
      <c r="B74" s="16" t="s">
        <v>78</v>
      </c>
      <c r="C74" s="18">
        <v>2018</v>
      </c>
      <c r="D74" s="16" t="s">
        <v>80</v>
      </c>
      <c r="E74" s="19">
        <v>55839.723168469856</v>
      </c>
      <c r="F74" s="17"/>
      <c r="G74" s="17"/>
      <c r="H74">
        <f t="shared" si="2"/>
        <v>55.83972316846986</v>
      </c>
      <c r="I74" s="17"/>
      <c r="J74" s="17"/>
      <c r="K74" s="16">
        <v>616.42102597280905</v>
      </c>
      <c r="L74" s="16">
        <v>684.60655431043097</v>
      </c>
      <c r="M74" s="16">
        <v>266.37288707523408</v>
      </c>
    </row>
    <row r="75" spans="1:13">
      <c r="A75" s="15" t="s">
        <v>77</v>
      </c>
      <c r="B75" s="16" t="s">
        <v>78</v>
      </c>
      <c r="C75" s="18">
        <v>2018</v>
      </c>
      <c r="D75" s="16" t="s">
        <v>80</v>
      </c>
      <c r="E75" s="19">
        <v>55836.969829984548</v>
      </c>
      <c r="F75" s="17"/>
      <c r="G75" s="17"/>
      <c r="H75">
        <f t="shared" si="2"/>
        <v>55.836969829984547</v>
      </c>
      <c r="I75" s="17"/>
      <c r="J75" s="17"/>
      <c r="K75" s="16">
        <v>480.73968797943598</v>
      </c>
      <c r="L75" s="16">
        <v>359.52989309707198</v>
      </c>
      <c r="M75" s="16">
        <v>190.91276763052798</v>
      </c>
    </row>
    <row r="76" spans="1:13">
      <c r="A76" s="15" t="s">
        <v>77</v>
      </c>
      <c r="B76" s="16" t="s">
        <v>78</v>
      </c>
      <c r="C76" s="18">
        <v>2018</v>
      </c>
      <c r="D76" s="16" t="s">
        <v>80</v>
      </c>
      <c r="E76" s="19">
        <v>55834.216491499225</v>
      </c>
      <c r="F76" s="17"/>
      <c r="G76" s="17"/>
      <c r="H76">
        <f t="shared" si="2"/>
        <v>55.834216491499227</v>
      </c>
      <c r="I76" s="17"/>
      <c r="J76" s="17"/>
      <c r="K76" s="16">
        <v>618.88923807850301</v>
      </c>
      <c r="L76" s="16">
        <v>675.827191110797</v>
      </c>
      <c r="M76" s="16">
        <v>268.23157512491804</v>
      </c>
    </row>
    <row r="77" spans="1:13">
      <c r="A77" s="15" t="s">
        <v>77</v>
      </c>
      <c r="B77" s="16" t="s">
        <v>78</v>
      </c>
      <c r="C77" s="18">
        <v>2018</v>
      </c>
      <c r="D77" s="16" t="s">
        <v>80</v>
      </c>
      <c r="E77" s="19">
        <v>55831.463153013916</v>
      </c>
      <c r="F77" s="17"/>
      <c r="G77" s="17"/>
      <c r="H77">
        <f t="shared" si="2"/>
        <v>55.831463153013914</v>
      </c>
      <c r="I77" s="17"/>
      <c r="J77" s="17"/>
      <c r="K77" s="16">
        <v>649.80504882721596</v>
      </c>
      <c r="L77" s="16">
        <v>738.36981077086409</v>
      </c>
      <c r="M77" s="16">
        <v>287.84646620421995</v>
      </c>
    </row>
    <row r="78" spans="1:13">
      <c r="A78" s="15" t="s">
        <v>77</v>
      </c>
      <c r="B78" s="16" t="s">
        <v>78</v>
      </c>
      <c r="C78" s="18">
        <v>2018</v>
      </c>
      <c r="D78" s="16" t="s">
        <v>80</v>
      </c>
      <c r="E78" s="19">
        <v>55828.709814528593</v>
      </c>
      <c r="F78" s="17"/>
      <c r="G78" s="17"/>
      <c r="H78">
        <f t="shared" si="2"/>
        <v>55.828709814528594</v>
      </c>
      <c r="I78" s="17"/>
      <c r="J78" s="17"/>
      <c r="K78" s="16">
        <v>466.85601948803998</v>
      </c>
      <c r="L78" s="16">
        <v>371.18658448812397</v>
      </c>
      <c r="M78" s="16">
        <v>185.30655675336595</v>
      </c>
    </row>
    <row r="79" spans="1:13">
      <c r="A79" s="15" t="s">
        <v>77</v>
      </c>
      <c r="B79" s="16" t="s">
        <v>78</v>
      </c>
      <c r="C79" s="18">
        <v>2018</v>
      </c>
      <c r="D79" s="16" t="s">
        <v>80</v>
      </c>
      <c r="E79" s="19">
        <v>55825.956476043284</v>
      </c>
      <c r="F79" s="17"/>
      <c r="G79" s="17"/>
      <c r="H79">
        <f t="shared" si="2"/>
        <v>55.825956476043281</v>
      </c>
      <c r="I79" s="17"/>
      <c r="J79" s="17"/>
      <c r="K79" s="16">
        <v>982.106683564896</v>
      </c>
      <c r="L79" s="16">
        <v>2649.5133655330737</v>
      </c>
      <c r="M79" s="16">
        <v>497.97700572518698</v>
      </c>
    </row>
    <row r="80" spans="1:13">
      <c r="A80" s="15" t="s">
        <v>77</v>
      </c>
      <c r="B80" s="16" t="s">
        <v>78</v>
      </c>
      <c r="C80" s="18">
        <v>2018</v>
      </c>
      <c r="D80" s="16" t="s">
        <v>80</v>
      </c>
      <c r="E80" s="19">
        <v>55823.203137557961</v>
      </c>
      <c r="F80" s="17"/>
      <c r="G80" s="17"/>
      <c r="H80">
        <f t="shared" si="2"/>
        <v>55.823203137557961</v>
      </c>
      <c r="I80" s="17"/>
      <c r="J80" s="17"/>
      <c r="K80" s="16">
        <v>681.62943046253895</v>
      </c>
      <c r="L80" s="16">
        <v>833.36005615799104</v>
      </c>
      <c r="M80" s="16">
        <v>292.09769411546893</v>
      </c>
    </row>
    <row r="81" spans="1:13">
      <c r="A81" s="15" t="s">
        <v>77</v>
      </c>
      <c r="B81" s="16" t="s">
        <v>78</v>
      </c>
      <c r="C81" s="18">
        <v>2018</v>
      </c>
      <c r="D81" s="16" t="s">
        <v>80</v>
      </c>
      <c r="E81" s="19">
        <v>55820.449799072638</v>
      </c>
      <c r="F81" s="17"/>
      <c r="G81" s="17"/>
      <c r="H81">
        <f t="shared" si="2"/>
        <v>55.820449799072641</v>
      </c>
      <c r="I81" s="17"/>
      <c r="J81" s="17"/>
      <c r="K81" s="16">
        <v>500.483169915578</v>
      </c>
      <c r="L81" s="16">
        <v>421.81200687011</v>
      </c>
      <c r="M81" s="16">
        <v>202.32043089186203</v>
      </c>
    </row>
    <row r="82" spans="1:13">
      <c r="A82" s="15" t="s">
        <v>77</v>
      </c>
      <c r="B82" s="16" t="s">
        <v>78</v>
      </c>
      <c r="C82" s="18">
        <v>2018</v>
      </c>
      <c r="D82" s="16" t="s">
        <v>80</v>
      </c>
      <c r="E82" s="19">
        <v>55817.696460587329</v>
      </c>
      <c r="F82" s="17"/>
      <c r="G82" s="17"/>
      <c r="H82">
        <f t="shared" si="2"/>
        <v>55.817696460587328</v>
      </c>
      <c r="I82" s="17"/>
      <c r="J82" s="17"/>
      <c r="K82" s="16">
        <v>551.75232347721203</v>
      </c>
      <c r="L82" s="16">
        <v>535.41260232905802</v>
      </c>
      <c r="M82" s="16">
        <v>233.41938730647405</v>
      </c>
    </row>
    <row r="83" spans="1:13">
      <c r="A83" s="15" t="s">
        <v>77</v>
      </c>
      <c r="B83" s="16" t="s">
        <v>78</v>
      </c>
      <c r="C83" s="18">
        <v>2018</v>
      </c>
      <c r="D83" s="16" t="s">
        <v>80</v>
      </c>
      <c r="E83" s="19">
        <v>55814.943122102006</v>
      </c>
      <c r="F83" s="17"/>
      <c r="G83" s="17"/>
      <c r="H83">
        <f t="shared" si="2"/>
        <v>55.814943122102008</v>
      </c>
      <c r="I83" s="17"/>
      <c r="J83" s="17"/>
      <c r="K83" s="16">
        <v>499.06314049370502</v>
      </c>
      <c r="L83" s="16">
        <v>390.81281307397097</v>
      </c>
      <c r="M83" s="16">
        <v>199.52421429769902</v>
      </c>
    </row>
    <row r="84" spans="1:13">
      <c r="A84" s="15" t="s">
        <v>77</v>
      </c>
      <c r="B84" s="16" t="s">
        <v>78</v>
      </c>
      <c r="C84" s="18">
        <v>2018</v>
      </c>
      <c r="D84" s="16" t="s">
        <v>80</v>
      </c>
      <c r="E84" s="19">
        <v>55812.189783616697</v>
      </c>
      <c r="F84" s="17"/>
      <c r="G84" s="17"/>
      <c r="H84">
        <f t="shared" si="2"/>
        <v>55.812189783616695</v>
      </c>
      <c r="I84" s="17"/>
      <c r="J84" s="17"/>
      <c r="K84" s="16">
        <v>428.53277617205998</v>
      </c>
      <c r="L84" s="16">
        <v>295.99255610307802</v>
      </c>
      <c r="M84" s="16">
        <v>165.66771951009599</v>
      </c>
    </row>
    <row r="85" spans="1:13">
      <c r="A85" s="15" t="s">
        <v>77</v>
      </c>
      <c r="B85" s="16" t="s">
        <v>78</v>
      </c>
      <c r="C85" s="18">
        <v>2018</v>
      </c>
      <c r="D85" s="16" t="s">
        <v>80</v>
      </c>
      <c r="E85" s="19">
        <v>55809.436445131374</v>
      </c>
      <c r="F85" s="17"/>
      <c r="G85" s="17"/>
      <c r="H85">
        <f t="shared" si="2"/>
        <v>55.809436445131375</v>
      </c>
      <c r="I85" s="17"/>
      <c r="J85" s="17"/>
      <c r="K85" s="16">
        <v>566.664397341822</v>
      </c>
      <c r="L85" s="16">
        <v>543.63998029339791</v>
      </c>
      <c r="M85" s="16">
        <v>235.46122823897497</v>
      </c>
    </row>
    <row r="86" spans="1:13">
      <c r="A86" s="15" t="s">
        <v>77</v>
      </c>
      <c r="B86" s="16" t="s">
        <v>78</v>
      </c>
      <c r="C86" s="18">
        <v>2018</v>
      </c>
      <c r="D86" s="16" t="s">
        <v>80</v>
      </c>
      <c r="E86" s="19">
        <v>55803.929768160742</v>
      </c>
      <c r="F86" s="17"/>
      <c r="G86" s="17"/>
      <c r="H86">
        <f t="shared" si="2"/>
        <v>55.803929768160742</v>
      </c>
      <c r="I86" s="17"/>
      <c r="J86" s="17"/>
      <c r="K86" s="16">
        <v>412.21309837477497</v>
      </c>
      <c r="L86" s="16">
        <v>279.41296419576099</v>
      </c>
      <c r="M86" s="16">
        <v>155.45379098654598</v>
      </c>
    </row>
    <row r="87" spans="1:13">
      <c r="A87" s="15" t="s">
        <v>77</v>
      </c>
      <c r="B87" s="16" t="s">
        <v>78</v>
      </c>
      <c r="C87" s="18">
        <v>2018</v>
      </c>
      <c r="D87" s="16" t="s">
        <v>80</v>
      </c>
      <c r="E87" s="19">
        <v>55801.176429675426</v>
      </c>
      <c r="F87" s="17"/>
      <c r="G87" s="17"/>
      <c r="H87">
        <f t="shared" si="2"/>
        <v>55.801176429675429</v>
      </c>
      <c r="I87" s="17"/>
      <c r="J87" s="17"/>
      <c r="K87" s="16">
        <v>393.55139800310798</v>
      </c>
      <c r="L87" s="16">
        <v>261.34867407841904</v>
      </c>
      <c r="M87" s="16">
        <v>148.39309827908599</v>
      </c>
    </row>
    <row r="88" spans="1:13">
      <c r="A88" s="15" t="s">
        <v>77</v>
      </c>
      <c r="B88" s="16" t="s">
        <v>78</v>
      </c>
      <c r="C88" s="18">
        <v>2018</v>
      </c>
      <c r="D88" s="16" t="s">
        <v>80</v>
      </c>
      <c r="E88" s="19">
        <v>55795.669752704787</v>
      </c>
      <c r="F88" s="17"/>
      <c r="G88" s="17"/>
      <c r="H88">
        <f t="shared" si="2"/>
        <v>55.795669752704789</v>
      </c>
      <c r="I88" s="17"/>
      <c r="J88" s="17"/>
      <c r="K88" s="16">
        <v>452.11721535356997</v>
      </c>
      <c r="L88" s="16">
        <v>339.81584028690503</v>
      </c>
      <c r="M88" s="16">
        <v>179.52754512236697</v>
      </c>
    </row>
    <row r="89" spans="1:13">
      <c r="A89" s="15" t="s">
        <v>77</v>
      </c>
      <c r="B89" s="16" t="s">
        <v>78</v>
      </c>
      <c r="C89" s="18">
        <v>2018</v>
      </c>
      <c r="D89" s="16" t="s">
        <v>80</v>
      </c>
      <c r="E89" s="19">
        <v>55792.916414219479</v>
      </c>
      <c r="F89" s="17"/>
      <c r="G89" s="17"/>
      <c r="H89">
        <f t="shared" si="2"/>
        <v>55.792916414219476</v>
      </c>
      <c r="I89" s="17"/>
      <c r="J89" s="17"/>
      <c r="K89" s="16">
        <v>394.482529823314</v>
      </c>
      <c r="L89" s="16">
        <v>257.89160305901902</v>
      </c>
      <c r="M89" s="16">
        <v>147.882386753356</v>
      </c>
    </row>
    <row r="90" spans="1:13">
      <c r="A90" s="15" t="s">
        <v>77</v>
      </c>
      <c r="B90" s="16" t="s">
        <v>78</v>
      </c>
      <c r="C90" s="18">
        <v>2018</v>
      </c>
      <c r="D90" s="16" t="s">
        <v>80</v>
      </c>
      <c r="E90" s="19">
        <v>55790.163075734155</v>
      </c>
      <c r="F90" s="17"/>
      <c r="G90" s="17"/>
      <c r="H90">
        <f t="shared" si="2"/>
        <v>55.790163075734156</v>
      </c>
      <c r="I90" s="17"/>
      <c r="J90" s="17"/>
      <c r="K90" s="16">
        <v>558.41413063425603</v>
      </c>
      <c r="L90" s="16">
        <v>494.971317073004</v>
      </c>
      <c r="M90" s="16">
        <v>235.70539734223701</v>
      </c>
    </row>
    <row r="91" spans="1:13">
      <c r="A91" s="15" t="s">
        <v>77</v>
      </c>
      <c r="B91" s="16" t="s">
        <v>78</v>
      </c>
      <c r="C91" s="18">
        <v>2018</v>
      </c>
      <c r="D91" s="16" t="s">
        <v>80</v>
      </c>
      <c r="E91" s="19">
        <v>55787.409737248847</v>
      </c>
      <c r="F91" s="17"/>
      <c r="G91" s="17"/>
      <c r="H91">
        <f t="shared" si="2"/>
        <v>55.787409737248844</v>
      </c>
      <c r="I91" s="17"/>
      <c r="J91" s="17"/>
      <c r="K91" s="16">
        <v>602.73698670048304</v>
      </c>
      <c r="L91" s="16">
        <v>678.82012138297694</v>
      </c>
      <c r="M91" s="16">
        <v>260.29717505849203</v>
      </c>
    </row>
    <row r="92" spans="1:13">
      <c r="A92" s="15" t="s">
        <v>77</v>
      </c>
      <c r="B92" s="16" t="s">
        <v>78</v>
      </c>
      <c r="C92" s="18">
        <v>2018</v>
      </c>
      <c r="D92" s="16" t="s">
        <v>80</v>
      </c>
      <c r="E92" s="19">
        <v>55784.656398763524</v>
      </c>
      <c r="F92" s="17"/>
      <c r="G92" s="17"/>
      <c r="H92">
        <f t="shared" si="2"/>
        <v>55.784656398763524</v>
      </c>
      <c r="I92" s="17"/>
      <c r="J92" s="17"/>
      <c r="K92" s="16">
        <v>454.41892869360902</v>
      </c>
      <c r="L92" s="16">
        <v>335.56962150616494</v>
      </c>
      <c r="M92" s="16">
        <v>179.825314953087</v>
      </c>
    </row>
    <row r="93" spans="1:13">
      <c r="A93" s="15" t="s">
        <v>77</v>
      </c>
      <c r="B93" s="16" t="s">
        <v>78</v>
      </c>
      <c r="C93" s="18">
        <v>2018</v>
      </c>
      <c r="D93" s="16" t="s">
        <v>80</v>
      </c>
      <c r="E93" s="19">
        <v>55781.903060278208</v>
      </c>
      <c r="F93" s="17"/>
      <c r="G93" s="17"/>
      <c r="H93">
        <f t="shared" si="2"/>
        <v>55.781903060278211</v>
      </c>
      <c r="I93" s="17"/>
      <c r="J93" s="17"/>
      <c r="K93" s="16">
        <v>428.342450425712</v>
      </c>
      <c r="L93" s="16">
        <v>299.59108666186199</v>
      </c>
      <c r="M93" s="16">
        <v>166.34002408575901</v>
      </c>
    </row>
    <row r="94" spans="1:13">
      <c r="A94" s="15" t="s">
        <v>77</v>
      </c>
      <c r="B94" s="16" t="s">
        <v>78</v>
      </c>
      <c r="C94" s="18">
        <v>2018</v>
      </c>
      <c r="D94" s="16" t="s">
        <v>80</v>
      </c>
      <c r="E94" s="19">
        <v>55779.149721792892</v>
      </c>
      <c r="F94" s="17"/>
      <c r="G94" s="17"/>
      <c r="H94">
        <f t="shared" si="2"/>
        <v>55.779149721792891</v>
      </c>
      <c r="I94" s="17"/>
      <c r="J94" s="17"/>
      <c r="K94" s="16">
        <v>489.06293994522701</v>
      </c>
      <c r="L94" s="16">
        <v>386.46180551489198</v>
      </c>
      <c r="M94" s="16">
        <v>194.75727425200802</v>
      </c>
    </row>
    <row r="95" spans="1:13">
      <c r="A95" s="15" t="s">
        <v>77</v>
      </c>
      <c r="B95" s="16" t="s">
        <v>78</v>
      </c>
      <c r="C95" s="18">
        <v>2018</v>
      </c>
      <c r="D95" s="16" t="s">
        <v>80</v>
      </c>
      <c r="E95" s="19">
        <v>55776.396383307576</v>
      </c>
      <c r="F95" s="17"/>
      <c r="G95" s="17"/>
      <c r="H95">
        <f t="shared" si="2"/>
        <v>55.776396383307578</v>
      </c>
      <c r="I95" s="17"/>
      <c r="J95" s="17"/>
      <c r="K95" s="16">
        <v>593.15299327012599</v>
      </c>
      <c r="L95" s="16">
        <v>637.57649280132409</v>
      </c>
      <c r="M95" s="16">
        <v>254.96684355813801</v>
      </c>
    </row>
    <row r="96" spans="1:13">
      <c r="A96" s="15" t="s">
        <v>77</v>
      </c>
      <c r="B96" s="16" t="s">
        <v>78</v>
      </c>
      <c r="C96" s="18">
        <v>2018</v>
      </c>
      <c r="D96" s="16" t="s">
        <v>80</v>
      </c>
      <c r="E96" s="19">
        <v>55773.64304482226</v>
      </c>
      <c r="F96" s="17"/>
      <c r="G96" s="17"/>
      <c r="H96">
        <f t="shared" si="2"/>
        <v>55.773643044822258</v>
      </c>
      <c r="I96" s="17"/>
      <c r="J96" s="17"/>
      <c r="K96" s="16">
        <v>539.88210326934097</v>
      </c>
      <c r="L96" s="16">
        <v>468.13806376804905</v>
      </c>
      <c r="M96" s="16">
        <v>223.44687619375895</v>
      </c>
    </row>
    <row r="97" spans="1:13">
      <c r="A97" s="15" t="s">
        <v>77</v>
      </c>
      <c r="B97" s="16" t="s">
        <v>78</v>
      </c>
      <c r="C97" s="18">
        <v>2018</v>
      </c>
      <c r="D97" s="16" t="s">
        <v>80</v>
      </c>
      <c r="E97" s="19">
        <v>55770.889706336937</v>
      </c>
      <c r="F97" s="17"/>
      <c r="G97" s="17"/>
      <c r="H97">
        <f t="shared" si="2"/>
        <v>55.770889706336938</v>
      </c>
      <c r="I97" s="17"/>
      <c r="J97" s="17"/>
      <c r="K97" s="16">
        <v>521.95561678828994</v>
      </c>
      <c r="L97" s="16">
        <v>445.60000113085209</v>
      </c>
      <c r="M97" s="16">
        <v>211.50074346047194</v>
      </c>
    </row>
    <row r="98" spans="1:13">
      <c r="A98" s="15" t="s">
        <v>77</v>
      </c>
      <c r="B98" s="16" t="s">
        <v>78</v>
      </c>
      <c r="C98" s="18">
        <v>2018</v>
      </c>
      <c r="D98" s="16" t="s">
        <v>80</v>
      </c>
      <c r="E98" s="19">
        <v>55768.136367851628</v>
      </c>
      <c r="F98" s="17"/>
      <c r="G98" s="17"/>
      <c r="H98">
        <f t="shared" si="2"/>
        <v>55.768136367851625</v>
      </c>
      <c r="I98" s="17"/>
      <c r="J98" s="17"/>
      <c r="K98" s="16">
        <v>577.14788132097499</v>
      </c>
      <c r="L98" s="16">
        <v>536.38066986586512</v>
      </c>
      <c r="M98" s="16">
        <v>244.40026692810898</v>
      </c>
    </row>
    <row r="99" spans="1:13">
      <c r="A99" s="15" t="s">
        <v>77</v>
      </c>
      <c r="B99" s="16" t="s">
        <v>78</v>
      </c>
      <c r="C99" s="18">
        <v>2018</v>
      </c>
      <c r="D99" s="16" t="s">
        <v>80</v>
      </c>
      <c r="E99" s="19">
        <v>55765.383029366305</v>
      </c>
      <c r="F99" s="17"/>
      <c r="G99" s="17"/>
      <c r="H99">
        <f t="shared" si="2"/>
        <v>55.765383029366305</v>
      </c>
      <c r="I99" s="17"/>
      <c r="J99" s="17"/>
      <c r="K99" s="16">
        <v>584.55533775429603</v>
      </c>
      <c r="L99" s="16">
        <v>603.34056480263393</v>
      </c>
      <c r="M99" s="16">
        <v>247.86887940285203</v>
      </c>
    </row>
    <row r="100" spans="1:13">
      <c r="A100" s="15" t="s">
        <v>77</v>
      </c>
      <c r="B100" s="16" t="s">
        <v>78</v>
      </c>
      <c r="C100" s="18">
        <v>2018</v>
      </c>
      <c r="D100" s="16" t="s">
        <v>80</v>
      </c>
      <c r="E100" s="19">
        <v>55762.629690880989</v>
      </c>
      <c r="F100" s="17"/>
      <c r="G100" s="17"/>
      <c r="H100">
        <f t="shared" si="2"/>
        <v>55.762629690880992</v>
      </c>
      <c r="I100" s="17"/>
      <c r="J100" s="17"/>
      <c r="K100" s="16">
        <v>764.30774290319698</v>
      </c>
      <c r="L100" s="16">
        <v>1172.106925526763</v>
      </c>
      <c r="M100" s="16">
        <v>353.90567779175001</v>
      </c>
    </row>
    <row r="101" spans="1:13">
      <c r="A101" s="15" t="s">
        <v>77</v>
      </c>
      <c r="B101" s="16" t="s">
        <v>78</v>
      </c>
      <c r="C101" s="18">
        <v>2018</v>
      </c>
      <c r="D101" s="16" t="s">
        <v>80</v>
      </c>
      <c r="E101" s="19">
        <v>55759.876352395673</v>
      </c>
      <c r="F101" s="17"/>
      <c r="G101" s="17"/>
      <c r="H101">
        <f t="shared" si="2"/>
        <v>55.759876352395672</v>
      </c>
      <c r="I101" s="17"/>
      <c r="J101" s="17"/>
      <c r="K101" s="16">
        <v>625.94631757542504</v>
      </c>
      <c r="L101" s="16">
        <v>710.91635441150504</v>
      </c>
      <c r="M101" s="16">
        <v>268.37823012260907</v>
      </c>
    </row>
    <row r="102" spans="1:13">
      <c r="A102" s="15" t="s">
        <v>77</v>
      </c>
      <c r="B102" s="16" t="s">
        <v>78</v>
      </c>
      <c r="C102" s="18">
        <v>2018</v>
      </c>
      <c r="D102" s="16" t="s">
        <v>80</v>
      </c>
      <c r="E102" s="19">
        <v>55757.123013910357</v>
      </c>
      <c r="F102" s="17"/>
      <c r="G102" s="17"/>
      <c r="H102">
        <f t="shared" si="2"/>
        <v>55.757123013910359</v>
      </c>
      <c r="I102" s="17"/>
      <c r="J102" s="17"/>
      <c r="K102" s="16">
        <v>475.01875128111698</v>
      </c>
      <c r="L102" s="16">
        <v>361.94479127067706</v>
      </c>
      <c r="M102" s="16">
        <v>186.41894566557096</v>
      </c>
    </row>
    <row r="103" spans="1:13">
      <c r="A103" s="15" t="s">
        <v>77</v>
      </c>
      <c r="B103" s="16" t="s">
        <v>78</v>
      </c>
      <c r="C103" s="18">
        <v>2018</v>
      </c>
      <c r="D103" s="16" t="s">
        <v>80</v>
      </c>
      <c r="E103" s="19">
        <v>55754.369675425041</v>
      </c>
      <c r="F103" s="17"/>
      <c r="G103" s="17"/>
      <c r="H103">
        <f t="shared" si="2"/>
        <v>55.754369675425039</v>
      </c>
      <c r="I103" s="17"/>
      <c r="J103" s="17"/>
      <c r="K103" s="16">
        <v>545.030460989522</v>
      </c>
      <c r="L103" s="16">
        <v>506.11996102510807</v>
      </c>
      <c r="M103" s="16">
        <v>224.25318418732502</v>
      </c>
    </row>
    <row r="104" spans="1:13">
      <c r="A104" s="15" t="s">
        <v>77</v>
      </c>
      <c r="B104" s="16" t="s">
        <v>78</v>
      </c>
      <c r="C104" s="18">
        <v>2018</v>
      </c>
      <c r="D104" s="16" t="s">
        <v>80</v>
      </c>
      <c r="E104" s="19">
        <v>55751.616336939725</v>
      </c>
      <c r="F104" s="17"/>
      <c r="G104" s="17"/>
      <c r="H104">
        <f t="shared" si="2"/>
        <v>55.751616336939726</v>
      </c>
      <c r="I104" s="17"/>
      <c r="J104" s="17"/>
      <c r="K104" s="16">
        <v>523.34118853188602</v>
      </c>
      <c r="L104" s="16">
        <v>430.67427167568803</v>
      </c>
      <c r="M104" s="16">
        <v>213.36407095971902</v>
      </c>
    </row>
    <row r="105" spans="1:13">
      <c r="A105" s="15" t="s">
        <v>77</v>
      </c>
      <c r="B105" s="16" t="s">
        <v>78</v>
      </c>
      <c r="C105" s="18">
        <v>2018</v>
      </c>
      <c r="D105" s="16" t="s">
        <v>80</v>
      </c>
      <c r="E105" s="19">
        <v>55748.86299845441</v>
      </c>
      <c r="F105" s="17"/>
      <c r="G105" s="17"/>
      <c r="H105">
        <f t="shared" si="2"/>
        <v>55.748862998454406</v>
      </c>
      <c r="I105" s="17"/>
      <c r="J105" s="17"/>
      <c r="K105" s="16">
        <v>524.66139469149698</v>
      </c>
      <c r="L105" s="16">
        <v>464.17693014928807</v>
      </c>
      <c r="M105" s="16">
        <v>215.771008471995</v>
      </c>
    </row>
    <row r="106" spans="1:13">
      <c r="A106" s="15" t="s">
        <v>77</v>
      </c>
      <c r="B106" s="16" t="s">
        <v>78</v>
      </c>
      <c r="C106" s="18">
        <v>2018</v>
      </c>
      <c r="D106" s="16" t="s">
        <v>80</v>
      </c>
      <c r="E106" s="19">
        <v>55746.109659969086</v>
      </c>
      <c r="F106" s="17"/>
      <c r="G106" s="17"/>
      <c r="H106">
        <f t="shared" si="2"/>
        <v>55.746109659969086</v>
      </c>
      <c r="I106" s="17"/>
      <c r="J106" s="17"/>
      <c r="K106" s="16">
        <v>578.49774996193105</v>
      </c>
      <c r="L106" s="16">
        <v>587.50068577024899</v>
      </c>
      <c r="M106" s="16">
        <v>248.55788648442802</v>
      </c>
    </row>
    <row r="107" spans="1:13">
      <c r="A107" s="15" t="s">
        <v>77</v>
      </c>
      <c r="B107" s="16" t="s">
        <v>78</v>
      </c>
      <c r="C107" s="18">
        <v>2018</v>
      </c>
      <c r="D107" s="16" t="s">
        <v>80</v>
      </c>
      <c r="E107" s="19">
        <v>55743.35632148377</v>
      </c>
      <c r="F107" s="17"/>
      <c r="G107" s="17"/>
      <c r="H107">
        <f t="shared" si="2"/>
        <v>55.743356321483773</v>
      </c>
      <c r="I107" s="17"/>
      <c r="J107" s="17"/>
      <c r="K107" s="16">
        <v>512.38349410366595</v>
      </c>
      <c r="L107" s="16">
        <v>420.210556455335</v>
      </c>
      <c r="M107" s="16">
        <v>208.25485085662393</v>
      </c>
    </row>
    <row r="108" spans="1:13">
      <c r="A108" s="15" t="s">
        <v>77</v>
      </c>
      <c r="B108" s="16" t="s">
        <v>78</v>
      </c>
      <c r="C108" s="18">
        <v>2018</v>
      </c>
      <c r="D108" s="16" t="s">
        <v>80</v>
      </c>
      <c r="E108" s="19">
        <v>55740.602982998455</v>
      </c>
      <c r="F108" s="17"/>
      <c r="G108" s="17"/>
      <c r="H108">
        <f t="shared" si="2"/>
        <v>55.740602982998453</v>
      </c>
      <c r="I108" s="17"/>
      <c r="J108" s="17"/>
      <c r="K108" s="16">
        <v>455.17324410168601</v>
      </c>
      <c r="L108" s="16">
        <v>341.47092116923102</v>
      </c>
      <c r="M108" s="16">
        <v>178.23728326577202</v>
      </c>
    </row>
    <row r="109" spans="1:13">
      <c r="A109" s="15" t="s">
        <v>77</v>
      </c>
      <c r="B109" s="16" t="s">
        <v>78</v>
      </c>
      <c r="C109" s="18">
        <v>2018</v>
      </c>
      <c r="D109" s="16" t="s">
        <v>80</v>
      </c>
      <c r="E109" s="19">
        <v>55737.849644513139</v>
      </c>
      <c r="F109" s="17"/>
      <c r="G109" s="17"/>
      <c r="H109">
        <f t="shared" si="2"/>
        <v>55.73784964451314</v>
      </c>
      <c r="I109" s="17"/>
      <c r="J109" s="17"/>
      <c r="K109" s="16">
        <v>580.80006968343298</v>
      </c>
      <c r="L109" s="16">
        <v>561.85768639525702</v>
      </c>
      <c r="M109" s="16">
        <v>246.32068649072801</v>
      </c>
    </row>
    <row r="110" spans="1:13">
      <c r="A110" s="15" t="s">
        <v>77</v>
      </c>
      <c r="B110" s="16" t="s">
        <v>78</v>
      </c>
      <c r="C110" s="18">
        <v>2018</v>
      </c>
      <c r="D110" s="16" t="s">
        <v>80</v>
      </c>
      <c r="E110" s="19">
        <v>55735.096306027823</v>
      </c>
      <c r="F110" s="17"/>
      <c r="G110" s="17"/>
      <c r="H110">
        <f t="shared" si="2"/>
        <v>55.73509630602782</v>
      </c>
      <c r="I110" s="17"/>
      <c r="J110" s="17"/>
      <c r="K110" s="16">
        <v>534.96961137926598</v>
      </c>
      <c r="L110" s="16">
        <v>482.56686451899407</v>
      </c>
      <c r="M110" s="16">
        <v>222.54918691300196</v>
      </c>
    </row>
    <row r="111" spans="1:13">
      <c r="A111" s="15" t="s">
        <v>77</v>
      </c>
      <c r="B111" s="16" t="s">
        <v>78</v>
      </c>
      <c r="C111" s="18">
        <v>2018</v>
      </c>
      <c r="D111" s="16" t="s">
        <v>80</v>
      </c>
      <c r="E111" s="19">
        <v>55732.342967542507</v>
      </c>
      <c r="F111" s="17"/>
      <c r="G111" s="17"/>
      <c r="H111">
        <f t="shared" si="2"/>
        <v>55.732342967542507</v>
      </c>
      <c r="I111" s="17"/>
      <c r="J111" s="17"/>
      <c r="K111" s="16">
        <v>572.82415869145495</v>
      </c>
      <c r="L111" s="16">
        <v>568.34964604909499</v>
      </c>
      <c r="M111" s="16">
        <v>246.93720984240593</v>
      </c>
    </row>
    <row r="112" spans="1:13">
      <c r="A112" s="15" t="s">
        <v>77</v>
      </c>
      <c r="B112" s="16" t="s">
        <v>78</v>
      </c>
      <c r="C112" s="18">
        <v>2018</v>
      </c>
      <c r="D112" s="16" t="s">
        <v>80</v>
      </c>
      <c r="E112" s="19">
        <v>55729.589629057191</v>
      </c>
      <c r="F112" s="17"/>
      <c r="G112" s="17"/>
      <c r="H112">
        <f t="shared" si="2"/>
        <v>55.729589629057187</v>
      </c>
      <c r="I112" s="17"/>
      <c r="J112" s="17"/>
      <c r="K112" s="16">
        <v>608.11904042006302</v>
      </c>
      <c r="L112" s="16">
        <v>650.61805859805702</v>
      </c>
      <c r="M112" s="16">
        <v>258.89404526459401</v>
      </c>
    </row>
    <row r="113" spans="1:13">
      <c r="A113" s="15" t="s">
        <v>77</v>
      </c>
      <c r="B113" s="16" t="s">
        <v>78</v>
      </c>
      <c r="C113" s="18">
        <v>2018</v>
      </c>
      <c r="D113" s="16" t="s">
        <v>80</v>
      </c>
      <c r="E113" s="19">
        <v>55726.836290571875</v>
      </c>
      <c r="F113" s="17"/>
      <c r="G113" s="17"/>
      <c r="H113">
        <f t="shared" si="2"/>
        <v>55.726836290571875</v>
      </c>
      <c r="I113" s="17"/>
      <c r="J113" s="17"/>
      <c r="K113" s="16">
        <v>538.02703951925503</v>
      </c>
      <c r="L113" s="16">
        <v>471.35033420282502</v>
      </c>
      <c r="M113" s="16">
        <v>220.96972262720703</v>
      </c>
    </row>
    <row r="114" spans="1:13">
      <c r="A114" s="15" t="s">
        <v>77</v>
      </c>
      <c r="B114" s="16" t="s">
        <v>78</v>
      </c>
      <c r="C114" s="18">
        <v>2018</v>
      </c>
      <c r="D114" s="16" t="s">
        <v>80</v>
      </c>
      <c r="E114" s="19">
        <v>55724.082952086552</v>
      </c>
      <c r="F114" s="17"/>
      <c r="G114" s="17"/>
      <c r="H114">
        <f t="shared" si="2"/>
        <v>55.724082952086555</v>
      </c>
      <c r="I114" s="17"/>
      <c r="J114" s="17"/>
      <c r="K114" s="16">
        <v>552.74288264149197</v>
      </c>
      <c r="L114" s="16">
        <v>512.46809536789794</v>
      </c>
      <c r="M114" s="16">
        <v>227.33330753865397</v>
      </c>
    </row>
    <row r="115" spans="1:13">
      <c r="A115" s="15" t="s">
        <v>77</v>
      </c>
      <c r="B115" s="16" t="s">
        <v>78</v>
      </c>
      <c r="C115" s="18">
        <v>2018</v>
      </c>
      <c r="D115" s="16" t="s">
        <v>80</v>
      </c>
      <c r="E115" s="19">
        <v>55721.329613601236</v>
      </c>
      <c r="F115" s="17"/>
      <c r="G115" s="17"/>
      <c r="H115">
        <f t="shared" si="2"/>
        <v>55.721329613601235</v>
      </c>
      <c r="I115" s="17"/>
      <c r="J115" s="17"/>
      <c r="K115" s="16">
        <v>553.78126772150904</v>
      </c>
      <c r="L115" s="16">
        <v>515.38145156281098</v>
      </c>
      <c r="M115" s="16">
        <v>229.32531833146606</v>
      </c>
    </row>
    <row r="116" spans="1:13">
      <c r="A116" s="15" t="s">
        <v>77</v>
      </c>
      <c r="B116" s="16" t="s">
        <v>78</v>
      </c>
      <c r="C116" s="18">
        <v>2018</v>
      </c>
      <c r="D116" s="16" t="s">
        <v>80</v>
      </c>
      <c r="E116" s="19">
        <v>55718.57627511592</v>
      </c>
      <c r="F116" s="17"/>
      <c r="G116" s="17"/>
      <c r="H116">
        <f t="shared" si="2"/>
        <v>55.718576275115922</v>
      </c>
      <c r="I116" s="17"/>
      <c r="J116" s="17"/>
      <c r="K116" s="16">
        <v>478.71018805322501</v>
      </c>
      <c r="L116" s="16">
        <v>372.91526356320401</v>
      </c>
      <c r="M116" s="16">
        <v>190.05820309987803</v>
      </c>
    </row>
    <row r="117" spans="1:13">
      <c r="A117" s="15" t="s">
        <v>77</v>
      </c>
      <c r="B117" s="16" t="s">
        <v>78</v>
      </c>
      <c r="C117" s="18">
        <v>2018</v>
      </c>
      <c r="D117" s="16" t="s">
        <v>80</v>
      </c>
      <c r="E117" s="19">
        <v>55715.822936630604</v>
      </c>
      <c r="F117" s="17"/>
      <c r="G117" s="17"/>
      <c r="H117">
        <f t="shared" si="2"/>
        <v>55.715822936630602</v>
      </c>
      <c r="I117" s="17"/>
      <c r="J117" s="17"/>
      <c r="K117" s="16">
        <v>490.59168817751299</v>
      </c>
      <c r="L117" s="16">
        <v>400.62890463053998</v>
      </c>
      <c r="M117" s="16">
        <v>198.34072021127497</v>
      </c>
    </row>
    <row r="118" spans="1:13">
      <c r="A118" s="15" t="s">
        <v>77</v>
      </c>
      <c r="B118" s="16" t="s">
        <v>78</v>
      </c>
      <c r="C118" s="18">
        <v>2018</v>
      </c>
      <c r="D118" s="16" t="s">
        <v>80</v>
      </c>
      <c r="E118" s="19">
        <v>55713.069598145288</v>
      </c>
      <c r="F118" s="17"/>
      <c r="G118" s="17"/>
      <c r="H118">
        <f t="shared" si="2"/>
        <v>55.713069598145289</v>
      </c>
      <c r="I118" s="17"/>
      <c r="J118" s="17"/>
      <c r="K118" s="16">
        <v>474.94691497546103</v>
      </c>
      <c r="L118" s="16">
        <v>377.24486648306799</v>
      </c>
      <c r="M118" s="16">
        <v>188.64689256795003</v>
      </c>
    </row>
    <row r="119" spans="1:13">
      <c r="A119" s="15" t="s">
        <v>77</v>
      </c>
      <c r="B119" s="16" t="s">
        <v>78</v>
      </c>
      <c r="C119" s="18">
        <v>2018</v>
      </c>
      <c r="D119" s="16" t="s">
        <v>80</v>
      </c>
      <c r="E119" s="19">
        <v>55710.316259659972</v>
      </c>
      <c r="F119" s="17"/>
      <c r="G119" s="17"/>
      <c r="H119">
        <f t="shared" si="2"/>
        <v>55.710316259659969</v>
      </c>
      <c r="I119" s="17"/>
      <c r="J119" s="17"/>
      <c r="K119" s="16">
        <v>476.02753164481197</v>
      </c>
      <c r="L119" s="16">
        <v>357.29098147441908</v>
      </c>
      <c r="M119" s="16">
        <v>189.73698268624298</v>
      </c>
    </row>
    <row r="120" spans="1:13">
      <c r="A120" s="15" t="s">
        <v>77</v>
      </c>
      <c r="B120" s="16" t="s">
        <v>78</v>
      </c>
      <c r="C120" s="18">
        <v>2018</v>
      </c>
      <c r="D120" s="16" t="s">
        <v>80</v>
      </c>
      <c r="E120" s="19">
        <v>55707.562921174656</v>
      </c>
      <c r="F120" s="17"/>
      <c r="G120" s="17"/>
      <c r="H120">
        <f t="shared" si="2"/>
        <v>55.707562921174656</v>
      </c>
      <c r="I120" s="17"/>
      <c r="J120" s="17"/>
      <c r="K120" s="16">
        <v>449.96207538903701</v>
      </c>
      <c r="L120" s="16">
        <v>331.00486608145997</v>
      </c>
      <c r="M120" s="16">
        <v>173.99568203179501</v>
      </c>
    </row>
    <row r="121" spans="1:13">
      <c r="A121" s="15" t="s">
        <v>77</v>
      </c>
      <c r="B121" s="16" t="s">
        <v>78</v>
      </c>
      <c r="C121" s="18">
        <v>2018</v>
      </c>
      <c r="D121" s="16" t="s">
        <v>80</v>
      </c>
      <c r="E121" s="19">
        <v>55704.809582689333</v>
      </c>
      <c r="F121" s="17"/>
      <c r="G121" s="17"/>
      <c r="H121">
        <f t="shared" si="2"/>
        <v>55.704809582689336</v>
      </c>
      <c r="I121" s="17"/>
      <c r="J121" s="17"/>
      <c r="K121" s="16">
        <v>479.94236881807302</v>
      </c>
      <c r="L121" s="16">
        <v>378.46869143739201</v>
      </c>
      <c r="M121" s="16">
        <v>188.07424011517304</v>
      </c>
    </row>
    <row r="122" spans="1:13">
      <c r="A122" s="15" t="s">
        <v>77</v>
      </c>
      <c r="B122" s="16" t="s">
        <v>78</v>
      </c>
      <c r="C122" s="18">
        <v>2018</v>
      </c>
      <c r="D122" s="16" t="s">
        <v>80</v>
      </c>
      <c r="E122" s="19">
        <v>55702.056244204025</v>
      </c>
      <c r="F122" s="17"/>
      <c r="G122" s="17"/>
      <c r="H122">
        <f t="shared" si="2"/>
        <v>55.702056244204023</v>
      </c>
      <c r="I122" s="17"/>
      <c r="J122" s="17"/>
      <c r="K122" s="16">
        <v>453.52711939417298</v>
      </c>
      <c r="L122" s="16">
        <v>345.10521183778297</v>
      </c>
      <c r="M122" s="16">
        <v>179.82722171479099</v>
      </c>
    </row>
    <row r="123" spans="1:13">
      <c r="A123" s="15" t="s">
        <v>77</v>
      </c>
      <c r="B123" s="16" t="s">
        <v>78</v>
      </c>
      <c r="C123" s="18">
        <v>2018</v>
      </c>
      <c r="D123" s="16" t="s">
        <v>80</v>
      </c>
      <c r="E123" s="19">
        <v>55699.302905718701</v>
      </c>
      <c r="F123" s="17"/>
      <c r="G123" s="17"/>
      <c r="H123">
        <f t="shared" si="2"/>
        <v>55.699302905718703</v>
      </c>
      <c r="I123" s="17"/>
      <c r="J123" s="17"/>
      <c r="K123" s="16">
        <v>436.19078949936198</v>
      </c>
      <c r="L123" s="16">
        <v>319.87287822334503</v>
      </c>
      <c r="M123" s="16">
        <v>171.59466805843596</v>
      </c>
    </row>
    <row r="124" spans="1:13">
      <c r="A124" s="15" t="s">
        <v>77</v>
      </c>
      <c r="B124" s="16" t="s">
        <v>78</v>
      </c>
      <c r="C124" s="18">
        <v>2018</v>
      </c>
      <c r="D124" s="16" t="s">
        <v>80</v>
      </c>
      <c r="E124" s="19">
        <v>55696.549567233385</v>
      </c>
      <c r="F124" s="17"/>
      <c r="G124" s="17"/>
      <c r="H124">
        <f t="shared" si="2"/>
        <v>55.696549567233383</v>
      </c>
      <c r="I124" s="17"/>
      <c r="J124" s="17"/>
      <c r="K124" s="16">
        <v>421.494287497046</v>
      </c>
      <c r="L124" s="16">
        <v>295.82556314719795</v>
      </c>
      <c r="M124" s="16">
        <v>162.07274986604301</v>
      </c>
    </row>
    <row r="125" spans="1:13">
      <c r="A125" s="15" t="s">
        <v>77</v>
      </c>
      <c r="B125" s="16" t="s">
        <v>78</v>
      </c>
      <c r="C125" s="18">
        <v>2018</v>
      </c>
      <c r="D125" s="16" t="s">
        <v>80</v>
      </c>
      <c r="E125" s="19">
        <v>55693.79622874807</v>
      </c>
      <c r="F125" s="17"/>
      <c r="G125" s="17"/>
      <c r="H125">
        <f t="shared" si="2"/>
        <v>55.69379622874807</v>
      </c>
      <c r="I125" s="17"/>
      <c r="J125" s="17"/>
      <c r="K125" s="16">
        <v>500.21968921237698</v>
      </c>
      <c r="L125" s="16">
        <v>414.003425823545</v>
      </c>
      <c r="M125" s="16">
        <v>200.51960888324697</v>
      </c>
    </row>
    <row r="126" spans="1:13">
      <c r="A126" s="15" t="s">
        <v>77</v>
      </c>
      <c r="B126" s="16" t="s">
        <v>78</v>
      </c>
      <c r="C126" s="18">
        <v>2018</v>
      </c>
      <c r="D126" s="16" t="s">
        <v>80</v>
      </c>
      <c r="E126" s="19">
        <v>55688.289551777438</v>
      </c>
      <c r="F126" s="17"/>
      <c r="G126" s="17"/>
      <c r="H126">
        <f t="shared" si="2"/>
        <v>55.688289551777437</v>
      </c>
      <c r="I126" s="17"/>
      <c r="J126" s="17"/>
      <c r="K126" s="16">
        <v>499.37296040464997</v>
      </c>
      <c r="L126" s="16">
        <v>409.27065771047404</v>
      </c>
      <c r="M126" s="16">
        <v>202.41603201496696</v>
      </c>
    </row>
    <row r="127" spans="1:13">
      <c r="A127" s="15" t="s">
        <v>77</v>
      </c>
      <c r="B127" s="16" t="s">
        <v>78</v>
      </c>
      <c r="C127" s="18">
        <v>2018</v>
      </c>
      <c r="D127" s="16" t="s">
        <v>80</v>
      </c>
      <c r="E127" s="19">
        <v>55685.536213292115</v>
      </c>
      <c r="F127" s="17"/>
      <c r="G127" s="17"/>
      <c r="H127">
        <f t="shared" si="2"/>
        <v>55.685536213292117</v>
      </c>
      <c r="I127" s="17"/>
      <c r="J127" s="17"/>
      <c r="K127" s="16">
        <v>529.055203544444</v>
      </c>
      <c r="L127" s="16">
        <v>436.74750526242599</v>
      </c>
      <c r="M127" s="16">
        <v>214.180800790158</v>
      </c>
    </row>
    <row r="128" spans="1:13">
      <c r="A128" s="15" t="s">
        <v>77</v>
      </c>
      <c r="B128" s="16" t="s">
        <v>78</v>
      </c>
      <c r="C128" s="18">
        <v>2018</v>
      </c>
      <c r="D128" s="16" t="s">
        <v>80</v>
      </c>
      <c r="E128" s="19">
        <v>55682.782874806806</v>
      </c>
      <c r="F128" s="17"/>
      <c r="G128" s="17"/>
      <c r="H128">
        <f t="shared" ref="H128:H191" si="3">E128/1000</f>
        <v>55.682782874806804</v>
      </c>
      <c r="I128" s="17"/>
      <c r="J128" s="17"/>
      <c r="K128" s="16">
        <v>524.77311178939101</v>
      </c>
      <c r="L128" s="16">
        <v>452.87457015575194</v>
      </c>
      <c r="M128" s="16">
        <v>214.85030200892402</v>
      </c>
    </row>
    <row r="129" spans="1:13">
      <c r="A129" s="15" t="s">
        <v>77</v>
      </c>
      <c r="B129" s="16" t="s">
        <v>78</v>
      </c>
      <c r="C129" s="18">
        <v>2018</v>
      </c>
      <c r="D129" s="16" t="s">
        <v>80</v>
      </c>
      <c r="E129" s="19">
        <v>55680.029536321483</v>
      </c>
      <c r="F129" s="17"/>
      <c r="G129" s="17"/>
      <c r="H129">
        <f t="shared" si="3"/>
        <v>55.680029536321484</v>
      </c>
      <c r="I129" s="17"/>
      <c r="J129" s="17"/>
      <c r="K129" s="16">
        <v>498.42556808678302</v>
      </c>
      <c r="L129" s="16">
        <v>397.37778797733603</v>
      </c>
      <c r="M129" s="16">
        <v>199.505795958026</v>
      </c>
    </row>
    <row r="130" spans="1:13">
      <c r="A130" s="15" t="s">
        <v>77</v>
      </c>
      <c r="B130" s="16" t="s">
        <v>78</v>
      </c>
      <c r="C130" s="18">
        <v>2018</v>
      </c>
      <c r="D130" s="16" t="s">
        <v>80</v>
      </c>
      <c r="E130" s="19">
        <v>55677.276197836174</v>
      </c>
      <c r="F130" s="17"/>
      <c r="G130" s="17"/>
      <c r="H130">
        <f t="shared" si="3"/>
        <v>55.677276197836171</v>
      </c>
      <c r="I130" s="17"/>
      <c r="J130" s="17"/>
      <c r="K130" s="16">
        <v>496.73301860898101</v>
      </c>
      <c r="L130" s="16">
        <v>395.72379809160299</v>
      </c>
      <c r="M130" s="16">
        <v>199.351341532851</v>
      </c>
    </row>
    <row r="131" spans="1:13">
      <c r="A131" s="15" t="s">
        <v>77</v>
      </c>
      <c r="B131" s="16" t="s">
        <v>78</v>
      </c>
      <c r="C131" s="18">
        <v>2018</v>
      </c>
      <c r="D131" s="16" t="s">
        <v>80</v>
      </c>
      <c r="E131" s="19">
        <v>55674.522859350851</v>
      </c>
      <c r="F131" s="17"/>
      <c r="G131" s="17"/>
      <c r="H131">
        <f t="shared" si="3"/>
        <v>55.674522859350851</v>
      </c>
      <c r="I131" s="17"/>
      <c r="J131" s="17"/>
      <c r="K131" s="16">
        <v>539.59432171410003</v>
      </c>
      <c r="L131" s="16">
        <v>482.13112748677997</v>
      </c>
      <c r="M131" s="16">
        <v>222.79385141140301</v>
      </c>
    </row>
    <row r="132" spans="1:13">
      <c r="A132" s="15" t="s">
        <v>77</v>
      </c>
      <c r="B132" s="16" t="s">
        <v>78</v>
      </c>
      <c r="C132" s="18">
        <v>2018</v>
      </c>
      <c r="D132" s="16" t="s">
        <v>80</v>
      </c>
      <c r="E132" s="19">
        <v>55671.769520865535</v>
      </c>
      <c r="F132" s="17"/>
      <c r="G132" s="17"/>
      <c r="H132">
        <f t="shared" si="3"/>
        <v>55.671769520865539</v>
      </c>
      <c r="I132" s="17"/>
      <c r="J132" s="17"/>
      <c r="K132" s="16">
        <v>528.46082820009406</v>
      </c>
      <c r="L132" s="16">
        <v>452.62558930613795</v>
      </c>
      <c r="M132" s="16">
        <v>214.77245935416005</v>
      </c>
    </row>
    <row r="133" spans="1:13">
      <c r="A133" s="15" t="s">
        <v>77</v>
      </c>
      <c r="B133" s="16" t="s">
        <v>78</v>
      </c>
      <c r="C133" s="18">
        <v>2018</v>
      </c>
      <c r="D133" s="16" t="s">
        <v>80</v>
      </c>
      <c r="E133" s="19">
        <v>55669.016182380219</v>
      </c>
      <c r="F133" s="17"/>
      <c r="G133" s="17"/>
      <c r="H133">
        <f t="shared" si="3"/>
        <v>55.669016182380219</v>
      </c>
      <c r="I133" s="17"/>
      <c r="J133" s="17"/>
      <c r="K133" s="16">
        <v>534.48609801240696</v>
      </c>
      <c r="L133" s="16">
        <v>462.108362129135</v>
      </c>
      <c r="M133" s="16">
        <v>222.60640841278695</v>
      </c>
    </row>
    <row r="134" spans="1:13">
      <c r="A134" s="15" t="s">
        <v>77</v>
      </c>
      <c r="B134" s="16" t="s">
        <v>78</v>
      </c>
      <c r="C134" s="18">
        <v>2018</v>
      </c>
      <c r="D134" s="16" t="s">
        <v>80</v>
      </c>
      <c r="E134" s="19">
        <v>55649.742812983</v>
      </c>
      <c r="F134" s="17"/>
      <c r="G134" s="17"/>
      <c r="H134">
        <f t="shared" si="3"/>
        <v>55.649742812983</v>
      </c>
      <c r="I134" s="17"/>
      <c r="J134" s="17"/>
      <c r="K134" s="16">
        <v>443.53960591196102</v>
      </c>
      <c r="L134" s="16">
        <v>328.68846380424299</v>
      </c>
      <c r="M134" s="16">
        <v>171.52643533763501</v>
      </c>
    </row>
    <row r="135" spans="1:13">
      <c r="A135" s="15" t="s">
        <v>77</v>
      </c>
      <c r="B135" s="16" t="s">
        <v>78</v>
      </c>
      <c r="C135" s="18">
        <v>2018</v>
      </c>
      <c r="D135" s="16" t="s">
        <v>80</v>
      </c>
      <c r="E135" s="19">
        <v>55622.209428129827</v>
      </c>
      <c r="F135" s="17"/>
      <c r="G135" s="17"/>
      <c r="H135">
        <f t="shared" si="3"/>
        <v>55.622209428129828</v>
      </c>
      <c r="I135" s="17"/>
      <c r="J135" s="17"/>
      <c r="K135" s="16">
        <v>584.48152845817197</v>
      </c>
      <c r="L135" s="16">
        <v>566.47347827336796</v>
      </c>
      <c r="M135" s="16">
        <v>246.39982805127698</v>
      </c>
    </row>
    <row r="136" spans="1:13">
      <c r="A136" s="15" t="s">
        <v>77</v>
      </c>
      <c r="B136" s="16" t="s">
        <v>78</v>
      </c>
      <c r="C136" s="18">
        <v>2018</v>
      </c>
      <c r="D136" s="16" t="s">
        <v>80</v>
      </c>
      <c r="E136" s="19">
        <v>55594.67604327666</v>
      </c>
      <c r="F136" s="17"/>
      <c r="G136" s="17"/>
      <c r="H136">
        <f t="shared" si="3"/>
        <v>55.594676043276664</v>
      </c>
      <c r="I136" s="17"/>
      <c r="J136" s="17"/>
      <c r="K136" s="16">
        <v>463.32111477827198</v>
      </c>
      <c r="L136" s="16">
        <v>350.87797881425502</v>
      </c>
      <c r="M136" s="16">
        <v>187.62936537140297</v>
      </c>
    </row>
    <row r="137" spans="1:13">
      <c r="A137" s="15" t="s">
        <v>77</v>
      </c>
      <c r="B137" s="16" t="s">
        <v>78</v>
      </c>
      <c r="C137" s="18">
        <v>2018</v>
      </c>
      <c r="D137" s="16" t="s">
        <v>80</v>
      </c>
      <c r="E137" s="19">
        <v>55567.142658423494</v>
      </c>
      <c r="F137" s="17"/>
      <c r="G137" s="17"/>
      <c r="H137">
        <f t="shared" si="3"/>
        <v>55.567142658423492</v>
      </c>
      <c r="I137" s="17"/>
      <c r="J137" s="17"/>
      <c r="K137" s="16">
        <v>550.76072270229702</v>
      </c>
      <c r="L137" s="16">
        <v>468.06069390360301</v>
      </c>
      <c r="M137" s="16">
        <v>229.57273706028604</v>
      </c>
    </row>
    <row r="138" spans="1:13">
      <c r="A138" s="15" t="s">
        <v>77</v>
      </c>
      <c r="B138" s="16" t="s">
        <v>78</v>
      </c>
      <c r="C138" s="18">
        <v>2018</v>
      </c>
      <c r="D138" s="16" t="s">
        <v>80</v>
      </c>
      <c r="E138" s="19">
        <v>55539.609273570328</v>
      </c>
      <c r="F138" s="17"/>
      <c r="G138" s="17"/>
      <c r="H138">
        <f t="shared" si="3"/>
        <v>55.539609273570328</v>
      </c>
      <c r="I138" s="17"/>
      <c r="J138" s="17"/>
      <c r="K138" s="16">
        <v>495.14181064643998</v>
      </c>
      <c r="L138" s="16">
        <v>410.41216796531006</v>
      </c>
      <c r="M138" s="16">
        <v>204.18183505921098</v>
      </c>
    </row>
    <row r="139" spans="1:13">
      <c r="A139" s="15" t="s">
        <v>77</v>
      </c>
      <c r="B139" s="16" t="s">
        <v>78</v>
      </c>
      <c r="C139" s="18">
        <v>2018</v>
      </c>
      <c r="D139" s="16" t="s">
        <v>80</v>
      </c>
      <c r="E139" s="19">
        <v>55512.075888717154</v>
      </c>
      <c r="F139" s="17"/>
      <c r="G139" s="17"/>
      <c r="H139">
        <f t="shared" si="3"/>
        <v>55.512075888717156</v>
      </c>
      <c r="I139" s="17"/>
      <c r="J139" s="17"/>
      <c r="K139" s="16">
        <v>546.96355294255102</v>
      </c>
      <c r="L139" s="16">
        <v>499.39271681403909</v>
      </c>
      <c r="M139" s="16">
        <v>231.303900939595</v>
      </c>
    </row>
    <row r="140" spans="1:13">
      <c r="A140" s="15" t="s">
        <v>77</v>
      </c>
      <c r="B140" s="16" t="s">
        <v>78</v>
      </c>
      <c r="C140" s="18">
        <v>2018</v>
      </c>
      <c r="D140" s="16" t="s">
        <v>80</v>
      </c>
      <c r="E140" s="19">
        <v>55484.542503863995</v>
      </c>
      <c r="F140" s="17"/>
      <c r="G140" s="17"/>
      <c r="H140">
        <f t="shared" si="3"/>
        <v>55.484542503863992</v>
      </c>
      <c r="I140" s="17"/>
      <c r="J140" s="17"/>
      <c r="K140" s="16">
        <v>477.79659193364</v>
      </c>
      <c r="L140" s="16">
        <v>366.52716464096795</v>
      </c>
      <c r="M140" s="16">
        <v>189.24442517268699</v>
      </c>
    </row>
    <row r="141" spans="1:13">
      <c r="A141" s="15" t="s">
        <v>77</v>
      </c>
      <c r="B141" s="16" t="s">
        <v>78</v>
      </c>
      <c r="C141" s="18">
        <v>2018</v>
      </c>
      <c r="D141" s="16" t="s">
        <v>80</v>
      </c>
      <c r="E141" s="19">
        <v>55457.009119010821</v>
      </c>
      <c r="F141" s="17"/>
      <c r="G141" s="17"/>
      <c r="H141">
        <f t="shared" si="3"/>
        <v>55.45700911901082</v>
      </c>
      <c r="I141" s="17"/>
      <c r="J141" s="17"/>
      <c r="K141" s="16">
        <v>535.95206321556202</v>
      </c>
      <c r="L141" s="16">
        <v>487.51509644691794</v>
      </c>
      <c r="M141" s="16">
        <v>218.815349859337</v>
      </c>
    </row>
    <row r="142" spans="1:13">
      <c r="A142" s="15" t="s">
        <v>77</v>
      </c>
      <c r="B142" s="16" t="s">
        <v>78</v>
      </c>
      <c r="C142" s="18">
        <v>2018</v>
      </c>
      <c r="D142" s="16" t="s">
        <v>80</v>
      </c>
      <c r="E142" s="19">
        <v>55429.475734157648</v>
      </c>
      <c r="F142" s="17"/>
      <c r="G142" s="17"/>
      <c r="H142">
        <f t="shared" si="3"/>
        <v>55.429475734157649</v>
      </c>
      <c r="I142" s="17"/>
      <c r="J142" s="17"/>
      <c r="K142" s="16">
        <v>554.56151006204902</v>
      </c>
      <c r="L142" s="16">
        <v>502.89553426467103</v>
      </c>
      <c r="M142" s="16">
        <v>228.93554784932803</v>
      </c>
    </row>
    <row r="143" spans="1:13">
      <c r="A143" s="15" t="s">
        <v>77</v>
      </c>
      <c r="B143" s="16" t="s">
        <v>78</v>
      </c>
      <c r="C143" s="18">
        <v>2018</v>
      </c>
      <c r="D143" s="16" t="s">
        <v>80</v>
      </c>
      <c r="E143" s="19">
        <v>55401.942349304481</v>
      </c>
      <c r="F143" s="17"/>
      <c r="G143" s="17"/>
      <c r="H143">
        <f t="shared" si="3"/>
        <v>55.401942349304484</v>
      </c>
      <c r="I143" s="17"/>
      <c r="J143" s="17"/>
      <c r="K143" s="16">
        <v>472.88688870536998</v>
      </c>
      <c r="L143" s="16">
        <v>363.12985436693702</v>
      </c>
      <c r="M143" s="16">
        <v>188.08930660293498</v>
      </c>
    </row>
    <row r="144" spans="1:13">
      <c r="A144" s="15" t="s">
        <v>77</v>
      </c>
      <c r="B144" s="16" t="s">
        <v>78</v>
      </c>
      <c r="C144" s="18">
        <v>2018</v>
      </c>
      <c r="D144" s="16" t="s">
        <v>80</v>
      </c>
      <c r="E144" s="19">
        <v>55374.408964451315</v>
      </c>
      <c r="F144" s="17"/>
      <c r="G144" s="17"/>
      <c r="H144">
        <f t="shared" si="3"/>
        <v>55.374408964451312</v>
      </c>
      <c r="I144" s="17"/>
      <c r="J144" s="17"/>
      <c r="K144" s="16">
        <v>458.28242247567698</v>
      </c>
      <c r="L144" s="16">
        <v>354.98953384480001</v>
      </c>
      <c r="M144" s="16">
        <v>181.45591717171595</v>
      </c>
    </row>
    <row r="145" spans="1:13">
      <c r="A145" s="15" t="s">
        <v>77</v>
      </c>
      <c r="B145" s="16" t="s">
        <v>78</v>
      </c>
      <c r="C145" s="18">
        <v>2018</v>
      </c>
      <c r="D145" s="16" t="s">
        <v>80</v>
      </c>
      <c r="E145" s="19">
        <v>55346.875579598149</v>
      </c>
      <c r="F145" s="17"/>
      <c r="G145" s="17"/>
      <c r="H145">
        <f t="shared" si="3"/>
        <v>55.346875579598148</v>
      </c>
      <c r="I145" s="17"/>
      <c r="J145" s="17"/>
      <c r="K145" s="16">
        <v>434.564701809349</v>
      </c>
      <c r="L145" s="16">
        <v>318.62238445113996</v>
      </c>
      <c r="M145" s="16">
        <v>167.85932653690401</v>
      </c>
    </row>
    <row r="146" spans="1:13">
      <c r="A146" s="15" t="s">
        <v>77</v>
      </c>
      <c r="B146" s="16" t="s">
        <v>78</v>
      </c>
      <c r="C146" s="18">
        <v>2018</v>
      </c>
      <c r="D146" s="16" t="s">
        <v>80</v>
      </c>
      <c r="E146" s="19">
        <v>55319.342194744975</v>
      </c>
      <c r="F146" s="17"/>
      <c r="G146" s="17"/>
      <c r="H146">
        <f t="shared" si="3"/>
        <v>55.319342194744976</v>
      </c>
      <c r="I146" s="17"/>
      <c r="J146" s="17"/>
      <c r="K146" s="16">
        <v>521.865081627157</v>
      </c>
      <c r="L146" s="16">
        <v>426.18303845768298</v>
      </c>
      <c r="M146" s="16">
        <v>216.19794819357099</v>
      </c>
    </row>
    <row r="147" spans="1:13">
      <c r="A147" s="15" t="s">
        <v>77</v>
      </c>
      <c r="B147" s="16" t="s">
        <v>78</v>
      </c>
      <c r="C147" s="18">
        <v>2018</v>
      </c>
      <c r="D147" s="16" t="s">
        <v>80</v>
      </c>
      <c r="E147" s="19">
        <v>55291.808809891809</v>
      </c>
      <c r="F147" s="17"/>
      <c r="G147" s="17"/>
      <c r="H147">
        <f t="shared" si="3"/>
        <v>55.291808809891812</v>
      </c>
      <c r="I147" s="17"/>
      <c r="J147" s="17"/>
      <c r="K147" s="16">
        <v>457.79535613445</v>
      </c>
      <c r="L147" s="16">
        <v>354.54991914974198</v>
      </c>
      <c r="M147" s="16">
        <v>178.757911281041</v>
      </c>
    </row>
    <row r="148" spans="1:13">
      <c r="A148" s="15" t="s">
        <v>77</v>
      </c>
      <c r="B148" s="16" t="s">
        <v>78</v>
      </c>
      <c r="C148" s="18">
        <v>2018</v>
      </c>
      <c r="D148" s="16" t="s">
        <v>80</v>
      </c>
      <c r="E148" s="19">
        <v>55264.275425038642</v>
      </c>
      <c r="F148" s="17"/>
      <c r="G148" s="17"/>
      <c r="H148">
        <f t="shared" si="3"/>
        <v>55.26427542503864</v>
      </c>
      <c r="I148" s="17"/>
      <c r="J148" s="17"/>
      <c r="K148" s="16">
        <v>508.54047390676999</v>
      </c>
      <c r="L148" s="16">
        <v>424.92499227572796</v>
      </c>
      <c r="M148" s="16">
        <v>206.63483505238401</v>
      </c>
    </row>
    <row r="149" spans="1:13">
      <c r="A149" s="15" t="s">
        <v>77</v>
      </c>
      <c r="B149" s="16" t="s">
        <v>78</v>
      </c>
      <c r="C149" s="18">
        <v>2018</v>
      </c>
      <c r="D149" s="16" t="s">
        <v>80</v>
      </c>
      <c r="E149" s="19">
        <v>55236.742040185469</v>
      </c>
      <c r="F149" s="17"/>
      <c r="G149" s="17"/>
      <c r="H149">
        <f t="shared" si="3"/>
        <v>55.236742040185469</v>
      </c>
      <c r="I149" s="17"/>
      <c r="J149" s="17"/>
      <c r="K149" s="16">
        <v>393.62297535778498</v>
      </c>
      <c r="L149" s="16">
        <v>250.59786796955598</v>
      </c>
      <c r="M149" s="16">
        <v>148.74395747231097</v>
      </c>
    </row>
    <row r="150" spans="1:13">
      <c r="A150" s="15" t="s">
        <v>77</v>
      </c>
      <c r="B150" s="16" t="s">
        <v>78</v>
      </c>
      <c r="C150" s="18">
        <v>2018</v>
      </c>
      <c r="D150" s="16" t="s">
        <v>80</v>
      </c>
      <c r="E150" s="19">
        <v>55217.468670788257</v>
      </c>
      <c r="F150" s="17"/>
      <c r="G150" s="17"/>
      <c r="H150">
        <f t="shared" si="3"/>
        <v>55.217468670788257</v>
      </c>
      <c r="I150" s="17"/>
      <c r="J150" s="17"/>
      <c r="K150" s="16">
        <v>407.17932230100598</v>
      </c>
      <c r="L150" s="16">
        <v>267.60023898385202</v>
      </c>
      <c r="M150" s="16">
        <v>150.85880020205201</v>
      </c>
    </row>
    <row r="151" spans="1:13">
      <c r="A151" s="15" t="s">
        <v>77</v>
      </c>
      <c r="B151" s="16" t="s">
        <v>78</v>
      </c>
      <c r="C151" s="18">
        <v>2018</v>
      </c>
      <c r="D151" s="16" t="s">
        <v>80</v>
      </c>
      <c r="E151" s="19">
        <v>55211.961993817618</v>
      </c>
      <c r="F151" s="17"/>
      <c r="G151" s="17"/>
      <c r="H151">
        <f t="shared" si="3"/>
        <v>55.211961993817617</v>
      </c>
      <c r="I151" s="17"/>
      <c r="J151" s="17"/>
      <c r="K151" s="16">
        <v>381.55729658139097</v>
      </c>
      <c r="L151" s="16">
        <v>246.86582110106298</v>
      </c>
      <c r="M151" s="16">
        <v>141.23105732795597</v>
      </c>
    </row>
    <row r="152" spans="1:13">
      <c r="A152" s="15" t="s">
        <v>77</v>
      </c>
      <c r="B152" s="16" t="s">
        <v>78</v>
      </c>
      <c r="C152" s="18">
        <v>2018</v>
      </c>
      <c r="D152" s="16" t="s">
        <v>80</v>
      </c>
      <c r="E152" s="19">
        <v>55200.948639876355</v>
      </c>
      <c r="F152" s="17"/>
      <c r="G152" s="17"/>
      <c r="H152">
        <f t="shared" si="3"/>
        <v>55.200948639876351</v>
      </c>
      <c r="I152" s="17"/>
      <c r="J152" s="17"/>
      <c r="K152" s="16">
        <v>385.64013458238099</v>
      </c>
      <c r="L152" s="16">
        <v>256.18675906346999</v>
      </c>
      <c r="M152" s="16">
        <v>147.38172537213899</v>
      </c>
    </row>
    <row r="153" spans="1:13">
      <c r="A153" s="15" t="s">
        <v>77</v>
      </c>
      <c r="B153" s="16" t="s">
        <v>78</v>
      </c>
      <c r="C153" s="18">
        <v>2018</v>
      </c>
      <c r="D153" s="16" t="s">
        <v>80</v>
      </c>
      <c r="E153" s="19">
        <v>55181.675270479136</v>
      </c>
      <c r="F153" s="17"/>
      <c r="G153" s="17"/>
      <c r="H153">
        <f t="shared" si="3"/>
        <v>55.181675270479133</v>
      </c>
      <c r="I153" s="17"/>
      <c r="J153" s="17"/>
      <c r="K153" s="16">
        <v>373.90034997812302</v>
      </c>
      <c r="L153" s="16">
        <v>237.60036598608599</v>
      </c>
      <c r="M153" s="16">
        <v>139.20105302464501</v>
      </c>
    </row>
    <row r="154" spans="1:13">
      <c r="A154" s="15" t="s">
        <v>77</v>
      </c>
      <c r="B154" s="16" t="s">
        <v>78</v>
      </c>
      <c r="C154" s="18">
        <v>2018</v>
      </c>
      <c r="D154" s="16" t="s">
        <v>80</v>
      </c>
      <c r="E154" s="19">
        <v>55154.14188562597</v>
      </c>
      <c r="F154" s="17"/>
      <c r="G154" s="17"/>
      <c r="H154">
        <f t="shared" si="3"/>
        <v>55.154141885625968</v>
      </c>
      <c r="I154" s="17"/>
      <c r="J154" s="17"/>
      <c r="K154" s="16">
        <v>387.29216979120503</v>
      </c>
      <c r="L154" s="16">
        <v>242.87871989367994</v>
      </c>
      <c r="M154" s="16">
        <v>143.50595329002203</v>
      </c>
    </row>
    <row r="155" spans="1:13">
      <c r="A155" s="15" t="s">
        <v>77</v>
      </c>
      <c r="B155" s="16" t="s">
        <v>78</v>
      </c>
      <c r="C155" s="18">
        <v>2018</v>
      </c>
      <c r="D155" s="16" t="s">
        <v>80</v>
      </c>
      <c r="E155" s="19">
        <v>55126.608500772796</v>
      </c>
      <c r="F155" s="17"/>
      <c r="G155" s="17"/>
      <c r="H155">
        <f t="shared" si="3"/>
        <v>55.126608500772797</v>
      </c>
      <c r="I155" s="17"/>
      <c r="J155" s="17"/>
      <c r="K155" s="16">
        <v>392.83590886259401</v>
      </c>
      <c r="L155" s="16">
        <v>248.55977710545994</v>
      </c>
      <c r="M155" s="16">
        <v>146.23031560142502</v>
      </c>
    </row>
    <row r="156" spans="1:13">
      <c r="A156" s="15" t="s">
        <v>77</v>
      </c>
      <c r="B156" s="16" t="s">
        <v>78</v>
      </c>
      <c r="C156" s="18">
        <v>2018</v>
      </c>
      <c r="D156" s="16" t="s">
        <v>80</v>
      </c>
      <c r="E156" s="19">
        <v>55099.07511591963</v>
      </c>
      <c r="F156" s="17"/>
      <c r="G156" s="17"/>
      <c r="H156">
        <f t="shared" si="3"/>
        <v>55.099075115919632</v>
      </c>
      <c r="I156" s="17"/>
      <c r="J156" s="17"/>
      <c r="K156" s="16">
        <v>401.19861228153599</v>
      </c>
      <c r="L156" s="16">
        <v>262.96279308060406</v>
      </c>
      <c r="M156" s="16">
        <v>151.746094561224</v>
      </c>
    </row>
    <row r="157" spans="1:13">
      <c r="A157" s="15" t="s">
        <v>77</v>
      </c>
      <c r="B157" s="16" t="s">
        <v>78</v>
      </c>
      <c r="C157" s="18">
        <v>2018</v>
      </c>
      <c r="D157" s="16" t="s">
        <v>80</v>
      </c>
      <c r="E157" s="19">
        <v>55071.541731066463</v>
      </c>
      <c r="F157" s="17"/>
      <c r="G157" s="17"/>
      <c r="H157">
        <f t="shared" si="3"/>
        <v>55.071541731066461</v>
      </c>
      <c r="I157" s="17"/>
      <c r="J157" s="17"/>
      <c r="K157" s="16">
        <v>437.70059934722502</v>
      </c>
      <c r="L157" s="16">
        <v>307.07404831369894</v>
      </c>
      <c r="M157" s="16">
        <v>172.42311299174202</v>
      </c>
    </row>
    <row r="158" spans="1:13">
      <c r="A158" s="15" t="s">
        <v>77</v>
      </c>
      <c r="B158" s="16" t="s">
        <v>78</v>
      </c>
      <c r="C158" s="18">
        <v>2018</v>
      </c>
      <c r="D158" s="16" t="s">
        <v>80</v>
      </c>
      <c r="E158" s="19">
        <v>55044.00834621329</v>
      </c>
      <c r="F158" s="17"/>
      <c r="G158" s="17"/>
      <c r="H158">
        <f t="shared" si="3"/>
        <v>55.044008346213289</v>
      </c>
      <c r="I158" s="17"/>
      <c r="J158" s="17"/>
      <c r="K158" s="16">
        <v>468.92237007676999</v>
      </c>
      <c r="L158" s="16">
        <v>368.55032968903004</v>
      </c>
      <c r="M158" s="16">
        <v>188.56328915066899</v>
      </c>
    </row>
    <row r="159" spans="1:13">
      <c r="A159" s="15" t="s">
        <v>77</v>
      </c>
      <c r="B159" s="16" t="s">
        <v>78</v>
      </c>
      <c r="C159" s="18">
        <v>2018</v>
      </c>
      <c r="D159" s="16" t="s">
        <v>80</v>
      </c>
      <c r="E159" s="19">
        <v>55016.474961360123</v>
      </c>
      <c r="F159" s="17"/>
      <c r="G159" s="17"/>
      <c r="H159">
        <f t="shared" si="3"/>
        <v>55.016474961360124</v>
      </c>
      <c r="I159" s="17"/>
      <c r="J159" s="17"/>
      <c r="K159" s="16">
        <v>465.55303309621098</v>
      </c>
      <c r="L159" s="16">
        <v>341.61127364697205</v>
      </c>
      <c r="M159" s="16">
        <v>183.84067748523597</v>
      </c>
    </row>
    <row r="160" spans="1:13">
      <c r="A160" s="15" t="s">
        <v>77</v>
      </c>
      <c r="B160" s="16" t="s">
        <v>78</v>
      </c>
      <c r="C160" s="18">
        <v>2018</v>
      </c>
      <c r="D160" s="16" t="s">
        <v>80</v>
      </c>
      <c r="E160" s="19">
        <v>54988.94157650695</v>
      </c>
      <c r="F160" s="17"/>
      <c r="G160" s="17"/>
      <c r="H160">
        <f t="shared" si="3"/>
        <v>54.988941576506953</v>
      </c>
      <c r="I160" s="17"/>
      <c r="J160" s="17"/>
      <c r="K160" s="16">
        <v>553.13512853132795</v>
      </c>
      <c r="L160" s="16">
        <v>494.76408773848209</v>
      </c>
      <c r="M160" s="16">
        <v>234.35991102490294</v>
      </c>
    </row>
    <row r="161" spans="1:13">
      <c r="A161" s="15" t="s">
        <v>77</v>
      </c>
      <c r="B161" s="16" t="s">
        <v>78</v>
      </c>
      <c r="C161" s="18">
        <v>2018</v>
      </c>
      <c r="D161" s="16" t="s">
        <v>80</v>
      </c>
      <c r="E161" s="19">
        <v>54961.408191653791</v>
      </c>
      <c r="F161" s="17"/>
      <c r="G161" s="17"/>
      <c r="H161">
        <f t="shared" si="3"/>
        <v>54.961408191653788</v>
      </c>
      <c r="I161" s="17"/>
      <c r="J161" s="17"/>
      <c r="K161" s="16">
        <v>454.63532882842298</v>
      </c>
      <c r="L161" s="16">
        <v>322.343534560536</v>
      </c>
      <c r="M161" s="16">
        <v>180.26668818225397</v>
      </c>
    </row>
    <row r="162" spans="1:13">
      <c r="A162" s="15" t="s">
        <v>77</v>
      </c>
      <c r="B162" s="16" t="s">
        <v>78</v>
      </c>
      <c r="C162" s="18">
        <v>2018</v>
      </c>
      <c r="D162" s="16" t="s">
        <v>80</v>
      </c>
      <c r="E162" s="19">
        <v>54933.874806800617</v>
      </c>
      <c r="F162" s="17"/>
      <c r="G162" s="17"/>
      <c r="H162">
        <f t="shared" si="3"/>
        <v>54.933874806800617</v>
      </c>
      <c r="I162" s="17"/>
      <c r="J162" s="17"/>
      <c r="K162" s="16">
        <v>432.76116770147303</v>
      </c>
      <c r="L162" s="16">
        <v>312.59661635479597</v>
      </c>
      <c r="M162" s="16">
        <v>170.128339625009</v>
      </c>
    </row>
    <row r="163" spans="1:13">
      <c r="A163" s="15" t="s">
        <v>77</v>
      </c>
      <c r="B163" s="16" t="s">
        <v>78</v>
      </c>
      <c r="C163" s="18">
        <v>2018</v>
      </c>
      <c r="D163" s="16" t="s">
        <v>80</v>
      </c>
      <c r="E163" s="19">
        <v>54906.341421947451</v>
      </c>
      <c r="F163" s="17"/>
      <c r="G163" s="17"/>
      <c r="H163">
        <f t="shared" si="3"/>
        <v>54.906341421947452</v>
      </c>
      <c r="I163" s="17"/>
      <c r="J163" s="17"/>
      <c r="K163" s="16">
        <v>425.726947959352</v>
      </c>
      <c r="L163" s="16">
        <v>288.27863845629298</v>
      </c>
      <c r="M163" s="16">
        <v>164.61004312568002</v>
      </c>
    </row>
    <row r="164" spans="1:13">
      <c r="A164" s="15" t="s">
        <v>77</v>
      </c>
      <c r="B164" s="16" t="s">
        <v>78</v>
      </c>
      <c r="C164" s="18">
        <v>2018</v>
      </c>
      <c r="D164" s="16" t="s">
        <v>80</v>
      </c>
      <c r="E164" s="19">
        <v>54878.808037094284</v>
      </c>
      <c r="F164" s="17"/>
      <c r="G164" s="17"/>
      <c r="H164">
        <f t="shared" si="3"/>
        <v>54.878808037094288</v>
      </c>
      <c r="I164" s="17"/>
      <c r="J164" s="17"/>
      <c r="K164" s="16">
        <v>418.07697877408498</v>
      </c>
      <c r="L164" s="16">
        <v>276.40930072123297</v>
      </c>
      <c r="M164" s="16">
        <v>159.660946725965</v>
      </c>
    </row>
    <row r="165" spans="1:13">
      <c r="A165" s="15" t="s">
        <v>77</v>
      </c>
      <c r="B165" s="16" t="s">
        <v>78</v>
      </c>
      <c r="C165" s="18">
        <v>2018</v>
      </c>
      <c r="D165" s="16" t="s">
        <v>80</v>
      </c>
      <c r="E165" s="19">
        <v>54859.534667697066</v>
      </c>
      <c r="F165" s="17"/>
      <c r="G165" s="17"/>
      <c r="H165">
        <f t="shared" si="3"/>
        <v>54.859534667697069</v>
      </c>
      <c r="I165" s="17"/>
      <c r="J165" s="17"/>
      <c r="K165" s="16">
        <v>399.36966458354999</v>
      </c>
      <c r="L165" s="16">
        <v>269.72135226551296</v>
      </c>
      <c r="M165" s="16">
        <v>150.83053593229798</v>
      </c>
    </row>
    <row r="166" spans="1:13">
      <c r="A166" s="15" t="s">
        <v>77</v>
      </c>
      <c r="B166" s="16" t="s">
        <v>78</v>
      </c>
      <c r="C166" s="18">
        <v>2018</v>
      </c>
      <c r="D166" s="16" t="s">
        <v>80</v>
      </c>
      <c r="E166" s="19">
        <v>54854.027990726427</v>
      </c>
      <c r="F166" s="17"/>
      <c r="G166" s="17"/>
      <c r="H166">
        <f t="shared" si="3"/>
        <v>54.854027990726429</v>
      </c>
      <c r="I166" s="17"/>
      <c r="J166" s="17"/>
      <c r="K166" s="16">
        <v>408.54884104084499</v>
      </c>
      <c r="L166" s="16">
        <v>264.34260098011202</v>
      </c>
      <c r="M166" s="16">
        <v>156.76908024706898</v>
      </c>
    </row>
    <row r="167" spans="1:13">
      <c r="A167" s="15" t="s">
        <v>77</v>
      </c>
      <c r="B167" s="16" t="s">
        <v>78</v>
      </c>
      <c r="C167" s="18">
        <v>2018</v>
      </c>
      <c r="D167" s="16" t="s">
        <v>80</v>
      </c>
      <c r="E167" s="19">
        <v>54848.521313755795</v>
      </c>
      <c r="F167" s="17"/>
      <c r="G167" s="17"/>
      <c r="H167">
        <f t="shared" si="3"/>
        <v>54.848521313755796</v>
      </c>
      <c r="I167" s="17"/>
      <c r="J167" s="17"/>
      <c r="K167" s="16">
        <v>406.949192249384</v>
      </c>
      <c r="L167" s="16">
        <v>283.93692051543195</v>
      </c>
      <c r="M167" s="16">
        <v>154.335098504103</v>
      </c>
    </row>
    <row r="168" spans="1:13">
      <c r="A168" s="15" t="s">
        <v>77</v>
      </c>
      <c r="B168" s="16" t="s">
        <v>78</v>
      </c>
      <c r="C168" s="18">
        <v>2018</v>
      </c>
      <c r="D168" s="16" t="s">
        <v>80</v>
      </c>
      <c r="E168" s="19">
        <v>54843.014636785163</v>
      </c>
      <c r="F168" s="17"/>
      <c r="G168" s="17"/>
      <c r="H168">
        <f t="shared" si="3"/>
        <v>54.843014636785163</v>
      </c>
      <c r="I168" s="17"/>
      <c r="J168" s="17"/>
      <c r="K168" s="16">
        <v>409.65535362837102</v>
      </c>
      <c r="L168" s="16">
        <v>271.20612501341998</v>
      </c>
      <c r="M168" s="16">
        <v>159.05144742599302</v>
      </c>
    </row>
    <row r="169" spans="1:13">
      <c r="A169" s="15" t="s">
        <v>77</v>
      </c>
      <c r="B169" s="16" t="s">
        <v>78</v>
      </c>
      <c r="C169" s="18">
        <v>2018</v>
      </c>
      <c r="D169" s="16" t="s">
        <v>80</v>
      </c>
      <c r="E169" s="19">
        <v>54823.741267387944</v>
      </c>
      <c r="F169" s="17"/>
      <c r="G169" s="17"/>
      <c r="H169">
        <f t="shared" si="3"/>
        <v>54.823741267387945</v>
      </c>
      <c r="I169" s="17"/>
      <c r="J169" s="17"/>
      <c r="K169" s="16">
        <v>461.93349932683202</v>
      </c>
      <c r="L169" s="16">
        <v>351.14802122702997</v>
      </c>
      <c r="M169" s="16">
        <v>184.43872609151401</v>
      </c>
    </row>
    <row r="170" spans="1:13">
      <c r="A170" s="15" t="s">
        <v>77</v>
      </c>
      <c r="B170" s="16" t="s">
        <v>78</v>
      </c>
      <c r="C170" s="18">
        <v>2018</v>
      </c>
      <c r="D170" s="16" t="s">
        <v>80</v>
      </c>
      <c r="E170" s="19">
        <v>54796.207882534771</v>
      </c>
      <c r="F170" s="17"/>
      <c r="G170" s="17"/>
      <c r="H170">
        <f t="shared" si="3"/>
        <v>54.796207882534773</v>
      </c>
      <c r="I170" s="17"/>
      <c r="J170" s="17"/>
      <c r="K170" s="16">
        <v>478.48606620848199</v>
      </c>
      <c r="L170" s="16">
        <v>374.97928914256005</v>
      </c>
      <c r="M170" s="16">
        <v>185.91949896521697</v>
      </c>
    </row>
    <row r="171" spans="1:13">
      <c r="A171" s="15" t="s">
        <v>77</v>
      </c>
      <c r="B171" s="16" t="s">
        <v>78</v>
      </c>
      <c r="C171" s="18">
        <v>2018</v>
      </c>
      <c r="D171" s="16" t="s">
        <v>80</v>
      </c>
      <c r="E171" s="19">
        <v>54768.674497681612</v>
      </c>
      <c r="F171" s="17"/>
      <c r="G171" s="17"/>
      <c r="H171">
        <f t="shared" si="3"/>
        <v>54.768674497681609</v>
      </c>
      <c r="I171" s="17"/>
      <c r="J171" s="17"/>
      <c r="K171" s="16">
        <v>443.992026335346</v>
      </c>
      <c r="L171" s="16">
        <v>320.74074115476498</v>
      </c>
      <c r="M171" s="16">
        <v>174.54975334907499</v>
      </c>
    </row>
    <row r="172" spans="1:13">
      <c r="A172" s="15" t="s">
        <v>77</v>
      </c>
      <c r="B172" s="16" t="s">
        <v>78</v>
      </c>
      <c r="C172" s="18">
        <v>2018</v>
      </c>
      <c r="D172" s="16" t="s">
        <v>80</v>
      </c>
      <c r="E172" s="19">
        <v>54741.141112828438</v>
      </c>
      <c r="F172" s="17"/>
      <c r="G172" s="17"/>
      <c r="H172">
        <f t="shared" si="3"/>
        <v>54.741141112828437</v>
      </c>
      <c r="I172" s="17"/>
      <c r="J172" s="17"/>
      <c r="K172" s="16">
        <v>457.90222274609903</v>
      </c>
      <c r="L172" s="16">
        <v>347.64810437941401</v>
      </c>
      <c r="M172" s="16">
        <v>181.81285658970705</v>
      </c>
    </row>
    <row r="173" spans="1:13">
      <c r="A173" s="15" t="s">
        <v>77</v>
      </c>
      <c r="B173" s="16" t="s">
        <v>78</v>
      </c>
      <c r="C173" s="18">
        <v>2018</v>
      </c>
      <c r="D173" s="16" t="s">
        <v>80</v>
      </c>
      <c r="E173" s="19">
        <v>54721.867743431219</v>
      </c>
      <c r="F173" s="17"/>
      <c r="G173" s="17"/>
      <c r="H173">
        <f t="shared" si="3"/>
        <v>54.721867743431218</v>
      </c>
      <c r="I173" s="17"/>
      <c r="J173" s="17"/>
      <c r="K173" s="16">
        <v>485.450597898571</v>
      </c>
      <c r="L173" s="16">
        <v>372.76624153424905</v>
      </c>
      <c r="M173" s="16">
        <v>194.16344708053998</v>
      </c>
    </row>
    <row r="174" spans="1:13">
      <c r="A174" s="15" t="s">
        <v>77</v>
      </c>
      <c r="B174" s="16" t="s">
        <v>78</v>
      </c>
      <c r="C174" s="18">
        <v>2018</v>
      </c>
      <c r="D174" s="16" t="s">
        <v>80</v>
      </c>
      <c r="E174" s="19">
        <v>54705.347712519317</v>
      </c>
      <c r="F174" s="17"/>
      <c r="G174" s="17"/>
      <c r="H174">
        <f t="shared" si="3"/>
        <v>54.70534771251932</v>
      </c>
      <c r="I174" s="17"/>
      <c r="J174" s="17"/>
      <c r="K174" s="16">
        <v>473.507077264038</v>
      </c>
      <c r="L174" s="16">
        <v>370.84838431019898</v>
      </c>
      <c r="M174" s="16">
        <v>187.176998399985</v>
      </c>
    </row>
    <row r="175" spans="1:13">
      <c r="A175" s="15" t="s">
        <v>77</v>
      </c>
      <c r="B175" s="16" t="s">
        <v>78</v>
      </c>
      <c r="C175" s="18">
        <v>2018</v>
      </c>
      <c r="D175" s="16" t="s">
        <v>80</v>
      </c>
      <c r="E175" s="19">
        <v>54686.074343122098</v>
      </c>
      <c r="F175" s="17"/>
      <c r="G175" s="17"/>
      <c r="H175">
        <f t="shared" si="3"/>
        <v>54.686074343122101</v>
      </c>
      <c r="I175" s="17"/>
      <c r="J175" s="17"/>
      <c r="K175" s="16">
        <v>342.11728296184401</v>
      </c>
      <c r="L175" s="16">
        <v>197.74803308066203</v>
      </c>
      <c r="M175" s="16">
        <v>124.34681443936901</v>
      </c>
    </row>
    <row r="176" spans="1:13">
      <c r="A176" s="15" t="s">
        <v>77</v>
      </c>
      <c r="B176" s="16" t="s">
        <v>78</v>
      </c>
      <c r="C176" s="18">
        <v>2018</v>
      </c>
      <c r="D176" s="16" t="s">
        <v>80</v>
      </c>
      <c r="E176" s="19">
        <v>54658.540958268939</v>
      </c>
      <c r="F176" s="17"/>
      <c r="G176" s="17"/>
      <c r="H176">
        <f t="shared" si="3"/>
        <v>54.658540958268937</v>
      </c>
      <c r="I176" s="17"/>
      <c r="J176" s="17"/>
      <c r="K176" s="16">
        <v>466.57696192725001</v>
      </c>
      <c r="L176" s="16">
        <v>362.24903922831498</v>
      </c>
      <c r="M176" s="16">
        <v>185.38865666620399</v>
      </c>
    </row>
    <row r="177" spans="1:13">
      <c r="A177" s="15" t="s">
        <v>77</v>
      </c>
      <c r="B177" s="16" t="s">
        <v>78</v>
      </c>
      <c r="C177" s="18">
        <v>2018</v>
      </c>
      <c r="D177" s="16" t="s">
        <v>80</v>
      </c>
      <c r="E177" s="19">
        <v>54631.007573415765</v>
      </c>
      <c r="F177" s="17"/>
      <c r="G177" s="17"/>
      <c r="H177">
        <f t="shared" si="3"/>
        <v>54.631007573415765</v>
      </c>
      <c r="I177" s="17"/>
      <c r="J177" s="17"/>
      <c r="K177" s="16">
        <v>452.43190971983699</v>
      </c>
      <c r="L177" s="16">
        <v>334.02215436211497</v>
      </c>
      <c r="M177" s="16">
        <v>175.16569258859101</v>
      </c>
    </row>
    <row r="178" spans="1:13">
      <c r="A178" s="15" t="s">
        <v>77</v>
      </c>
      <c r="B178" s="16" t="s">
        <v>78</v>
      </c>
      <c r="C178" s="18">
        <v>2018</v>
      </c>
      <c r="D178" s="16" t="s">
        <v>80</v>
      </c>
      <c r="E178" s="19">
        <v>54603.474188562599</v>
      </c>
      <c r="F178" s="17"/>
      <c r="G178" s="17"/>
      <c r="H178">
        <f t="shared" si="3"/>
        <v>54.6034741885626</v>
      </c>
      <c r="I178" s="17"/>
      <c r="J178" s="17"/>
      <c r="K178" s="16">
        <v>446.08180359231301</v>
      </c>
      <c r="L178" s="16">
        <v>326.31605653948805</v>
      </c>
      <c r="M178" s="16">
        <v>171.67805191940801</v>
      </c>
    </row>
    <row r="179" spans="1:13">
      <c r="A179" s="15" t="s">
        <v>77</v>
      </c>
      <c r="B179" s="16" t="s">
        <v>78</v>
      </c>
      <c r="C179" s="18">
        <v>2018</v>
      </c>
      <c r="D179" s="16" t="s">
        <v>80</v>
      </c>
      <c r="E179" s="19">
        <v>54575.940803709425</v>
      </c>
      <c r="F179" s="17"/>
      <c r="G179" s="17"/>
      <c r="H179">
        <f t="shared" si="3"/>
        <v>54.575940803709429</v>
      </c>
      <c r="I179" s="17"/>
      <c r="J179" s="17"/>
      <c r="K179" s="16">
        <v>376.70139119619199</v>
      </c>
      <c r="L179" s="16">
        <v>234.14145712964006</v>
      </c>
      <c r="M179" s="16">
        <v>140.08172457745499</v>
      </c>
    </row>
    <row r="180" spans="1:13">
      <c r="A180" s="15" t="s">
        <v>77</v>
      </c>
      <c r="B180" s="16" t="s">
        <v>78</v>
      </c>
      <c r="C180" s="18">
        <v>2018</v>
      </c>
      <c r="D180" s="16" t="s">
        <v>80</v>
      </c>
      <c r="E180" s="19">
        <v>54548.407418856259</v>
      </c>
      <c r="F180" s="17"/>
      <c r="G180" s="17"/>
      <c r="H180">
        <f t="shared" si="3"/>
        <v>54.548407418856257</v>
      </c>
      <c r="I180" s="17"/>
      <c r="J180" s="17"/>
      <c r="K180" s="16">
        <v>423.48988995858201</v>
      </c>
      <c r="L180" s="16">
        <v>293.35705202727604</v>
      </c>
      <c r="M180" s="16">
        <v>165.83551885050304</v>
      </c>
    </row>
    <row r="181" spans="1:13">
      <c r="A181" s="15" t="s">
        <v>77</v>
      </c>
      <c r="B181" s="16" t="s">
        <v>78</v>
      </c>
      <c r="C181" s="18">
        <v>2018</v>
      </c>
      <c r="D181" s="16" t="s">
        <v>80</v>
      </c>
      <c r="E181" s="19">
        <v>54520.874034003093</v>
      </c>
      <c r="F181" s="17"/>
      <c r="G181" s="17"/>
      <c r="H181">
        <f t="shared" si="3"/>
        <v>54.520874034003093</v>
      </c>
      <c r="I181" s="17"/>
      <c r="J181" s="17"/>
      <c r="K181" s="16">
        <v>493.77356193137803</v>
      </c>
      <c r="L181" s="16">
        <v>395.75168554336392</v>
      </c>
      <c r="M181" s="16">
        <v>195.88716053661102</v>
      </c>
    </row>
    <row r="182" spans="1:13">
      <c r="A182" s="15" t="s">
        <v>77</v>
      </c>
      <c r="B182" s="16" t="s">
        <v>78</v>
      </c>
      <c r="C182" s="18">
        <v>2018</v>
      </c>
      <c r="D182" s="16" t="s">
        <v>80</v>
      </c>
      <c r="E182" s="19">
        <v>54493.340649149919</v>
      </c>
      <c r="F182" s="17"/>
      <c r="G182" s="17"/>
      <c r="H182">
        <f t="shared" si="3"/>
        <v>54.493340649149921</v>
      </c>
      <c r="I182" s="17"/>
      <c r="J182" s="17"/>
      <c r="K182" s="16">
        <v>681.43237164626703</v>
      </c>
      <c r="L182" s="16">
        <v>864.27097312816295</v>
      </c>
      <c r="M182" s="16">
        <v>304.14520126138802</v>
      </c>
    </row>
    <row r="183" spans="1:13">
      <c r="A183" s="15" t="s">
        <v>77</v>
      </c>
      <c r="B183" s="16" t="s">
        <v>78</v>
      </c>
      <c r="C183" s="18">
        <v>2018</v>
      </c>
      <c r="D183" s="16" t="s">
        <v>80</v>
      </c>
      <c r="E183" s="19">
        <v>54465.80726429676</v>
      </c>
      <c r="F183" s="17"/>
      <c r="G183" s="17"/>
      <c r="H183">
        <f t="shared" si="3"/>
        <v>54.465807264296757</v>
      </c>
      <c r="I183" s="17"/>
      <c r="J183" s="17"/>
      <c r="K183" s="16">
        <v>599.33779362196401</v>
      </c>
      <c r="L183" s="16">
        <v>614.04599933164604</v>
      </c>
      <c r="M183" s="16">
        <v>256.799819464493</v>
      </c>
    </row>
    <row r="184" spans="1:13">
      <c r="A184" s="15" t="s">
        <v>77</v>
      </c>
      <c r="B184" s="16" t="s">
        <v>78</v>
      </c>
      <c r="C184" s="18">
        <v>2018</v>
      </c>
      <c r="D184" s="16" t="s">
        <v>80</v>
      </c>
      <c r="E184" s="19">
        <v>54438.273879443586</v>
      </c>
      <c r="F184" s="17"/>
      <c r="G184" s="17"/>
      <c r="H184">
        <f t="shared" si="3"/>
        <v>54.438273879443585</v>
      </c>
      <c r="I184" s="17"/>
      <c r="J184" s="17"/>
      <c r="K184" s="16">
        <v>479.98718867483802</v>
      </c>
      <c r="L184" s="16">
        <v>375.74535865260594</v>
      </c>
      <c r="M184" s="16">
        <v>191.76651588982702</v>
      </c>
    </row>
    <row r="185" spans="1:13">
      <c r="A185" s="15" t="s">
        <v>77</v>
      </c>
      <c r="B185" s="16" t="s">
        <v>78</v>
      </c>
      <c r="C185" s="18">
        <v>2018</v>
      </c>
      <c r="D185" s="16" t="s">
        <v>80</v>
      </c>
      <c r="E185" s="19">
        <v>54410.740494590413</v>
      </c>
      <c r="F185" s="17"/>
      <c r="G185" s="17"/>
      <c r="H185">
        <f t="shared" si="3"/>
        <v>54.410740494590414</v>
      </c>
      <c r="I185" s="17"/>
      <c r="J185" s="17"/>
      <c r="K185" s="16">
        <v>568.81131925974898</v>
      </c>
      <c r="L185" s="16">
        <v>553.72418185056097</v>
      </c>
      <c r="M185" s="16">
        <v>242.93531078269001</v>
      </c>
    </row>
    <row r="186" spans="1:13">
      <c r="A186" s="15" t="s">
        <v>77</v>
      </c>
      <c r="B186" s="16" t="s">
        <v>78</v>
      </c>
      <c r="C186" s="18">
        <v>2018</v>
      </c>
      <c r="D186" s="16" t="s">
        <v>80</v>
      </c>
      <c r="E186" s="19">
        <v>54383.207109737246</v>
      </c>
      <c r="F186" s="17"/>
      <c r="G186" s="17"/>
      <c r="H186">
        <f t="shared" si="3"/>
        <v>54.383207109737249</v>
      </c>
      <c r="I186" s="17"/>
      <c r="J186" s="17"/>
      <c r="K186" s="16">
        <v>498.25428693280401</v>
      </c>
      <c r="L186" s="16">
        <v>391.90017207267294</v>
      </c>
      <c r="M186" s="16">
        <v>202.29804497639998</v>
      </c>
    </row>
    <row r="187" spans="1:13">
      <c r="A187" s="15" t="s">
        <v>77</v>
      </c>
      <c r="B187" s="16" t="s">
        <v>78</v>
      </c>
      <c r="C187" s="18">
        <v>2018</v>
      </c>
      <c r="D187" s="16" t="s">
        <v>80</v>
      </c>
      <c r="E187" s="19">
        <v>54355.67372488408</v>
      </c>
      <c r="F187" s="17"/>
      <c r="G187" s="17"/>
      <c r="H187">
        <f t="shared" si="3"/>
        <v>54.355673724884078</v>
      </c>
      <c r="I187" s="17"/>
      <c r="J187" s="17"/>
      <c r="K187" s="16">
        <v>483.40496027891197</v>
      </c>
      <c r="L187" s="16">
        <v>384.51746558373804</v>
      </c>
      <c r="M187" s="16">
        <v>194.70992482843695</v>
      </c>
    </row>
    <row r="188" spans="1:13">
      <c r="A188" s="15" t="s">
        <v>77</v>
      </c>
      <c r="B188" s="16" t="s">
        <v>78</v>
      </c>
      <c r="C188" s="18">
        <v>2018</v>
      </c>
      <c r="D188" s="16" t="s">
        <v>80</v>
      </c>
      <c r="E188" s="19">
        <v>54328.140340030914</v>
      </c>
      <c r="F188" s="17"/>
      <c r="G188" s="17"/>
      <c r="H188">
        <f t="shared" si="3"/>
        <v>54.328140340030913</v>
      </c>
      <c r="I188" s="17"/>
      <c r="J188" s="17"/>
      <c r="K188" s="16">
        <v>568.88591883651895</v>
      </c>
      <c r="L188" s="16">
        <v>552.16083784339105</v>
      </c>
      <c r="M188" s="16">
        <v>239.51181940907998</v>
      </c>
    </row>
    <row r="189" spans="1:13">
      <c r="A189" s="15" t="s">
        <v>77</v>
      </c>
      <c r="B189" s="16" t="s">
        <v>78</v>
      </c>
      <c r="C189" s="18">
        <v>2018</v>
      </c>
      <c r="D189" s="16" t="s">
        <v>80</v>
      </c>
      <c r="E189" s="19">
        <v>54300.60695517774</v>
      </c>
      <c r="F189" s="17"/>
      <c r="G189" s="17"/>
      <c r="H189">
        <f t="shared" si="3"/>
        <v>54.300606955177741</v>
      </c>
      <c r="I189" s="17"/>
      <c r="J189" s="17"/>
      <c r="K189" s="16">
        <v>470.49424274598101</v>
      </c>
      <c r="L189" s="16">
        <v>352.64937815319996</v>
      </c>
      <c r="M189" s="16">
        <v>184.78191488767999</v>
      </c>
    </row>
    <row r="190" spans="1:13">
      <c r="A190" s="15" t="s">
        <v>77</v>
      </c>
      <c r="B190" s="16" t="s">
        <v>78</v>
      </c>
      <c r="C190" s="18">
        <v>2018</v>
      </c>
      <c r="D190" s="16" t="s">
        <v>80</v>
      </c>
      <c r="E190" s="19">
        <v>54273.073570324574</v>
      </c>
      <c r="F190" s="17"/>
      <c r="G190" s="17"/>
      <c r="H190">
        <f t="shared" si="3"/>
        <v>54.273073570324577</v>
      </c>
      <c r="I190" s="17"/>
      <c r="J190" s="17"/>
      <c r="K190" s="16">
        <v>508.87571156897502</v>
      </c>
      <c r="L190" s="16">
        <v>437.34325972168199</v>
      </c>
      <c r="M190" s="16">
        <v>205.023400285712</v>
      </c>
    </row>
    <row r="191" spans="1:13">
      <c r="A191" s="15" t="s">
        <v>77</v>
      </c>
      <c r="B191" s="16" t="s">
        <v>78</v>
      </c>
      <c r="C191" s="18">
        <v>2018</v>
      </c>
      <c r="D191" s="16" t="s">
        <v>80</v>
      </c>
      <c r="E191" s="19">
        <v>54245.540185471407</v>
      </c>
      <c r="F191" s="17"/>
      <c r="G191" s="17"/>
      <c r="H191">
        <f t="shared" si="3"/>
        <v>54.245540185471405</v>
      </c>
      <c r="I191" s="17"/>
      <c r="J191" s="17"/>
      <c r="K191" s="16">
        <v>422.56002548992501</v>
      </c>
      <c r="L191" s="16">
        <v>299.99184486294098</v>
      </c>
      <c r="M191" s="16">
        <v>162.49634454616898</v>
      </c>
    </row>
    <row r="192" spans="1:13">
      <c r="A192" s="15" t="s">
        <v>77</v>
      </c>
      <c r="B192" s="16" t="s">
        <v>78</v>
      </c>
      <c r="C192" s="18">
        <v>2018</v>
      </c>
      <c r="D192" s="16" t="s">
        <v>80</v>
      </c>
      <c r="E192" s="19">
        <v>54242.786846986091</v>
      </c>
      <c r="F192" s="17"/>
      <c r="G192" s="17"/>
      <c r="H192">
        <f t="shared" ref="H192:H255" si="4">E192/1000</f>
        <v>54.242786846986093</v>
      </c>
      <c r="I192" s="17"/>
      <c r="J192" s="17"/>
      <c r="K192" s="16">
        <v>419.32377076801902</v>
      </c>
      <c r="L192" s="16">
        <v>289.99385846134101</v>
      </c>
      <c r="M192" s="16">
        <v>161.04443982402603</v>
      </c>
    </row>
    <row r="193" spans="1:13">
      <c r="A193" s="15" t="s">
        <v>77</v>
      </c>
      <c r="B193" s="16" t="s">
        <v>78</v>
      </c>
      <c r="C193" s="18">
        <v>2018</v>
      </c>
      <c r="D193" s="16" t="s">
        <v>80</v>
      </c>
      <c r="E193" s="19">
        <v>54240.033508500775</v>
      </c>
      <c r="F193" s="17"/>
      <c r="G193" s="17"/>
      <c r="H193">
        <f t="shared" si="4"/>
        <v>54.240033508500773</v>
      </c>
      <c r="I193" s="17"/>
      <c r="J193" s="17"/>
      <c r="K193" s="16">
        <v>420.07945279606002</v>
      </c>
      <c r="L193" s="16">
        <v>287.88330543048602</v>
      </c>
      <c r="M193" s="16">
        <v>159.64037309065003</v>
      </c>
    </row>
    <row r="194" spans="1:13">
      <c r="A194" s="15" t="s">
        <v>77</v>
      </c>
      <c r="B194" s="16" t="s">
        <v>78</v>
      </c>
      <c r="C194" s="18">
        <v>2018</v>
      </c>
      <c r="D194" s="16" t="s">
        <v>80</v>
      </c>
      <c r="E194" s="19">
        <v>54237.280170015452</v>
      </c>
      <c r="F194" s="17"/>
      <c r="G194" s="17"/>
      <c r="H194">
        <f t="shared" si="4"/>
        <v>54.237280170015453</v>
      </c>
      <c r="I194" s="17"/>
      <c r="J194" s="17"/>
      <c r="K194" s="16">
        <v>426.46364885923998</v>
      </c>
      <c r="L194" s="16">
        <v>304.00749949751201</v>
      </c>
      <c r="M194" s="16">
        <v>161.79464445997797</v>
      </c>
    </row>
    <row r="195" spans="1:13">
      <c r="A195" s="15" t="s">
        <v>77</v>
      </c>
      <c r="B195" s="16" t="s">
        <v>78</v>
      </c>
      <c r="C195" s="18">
        <v>2018</v>
      </c>
      <c r="D195" s="16" t="s">
        <v>80</v>
      </c>
      <c r="E195" s="19">
        <v>54234.526831530136</v>
      </c>
      <c r="F195" s="17"/>
      <c r="G195" s="17"/>
      <c r="H195">
        <f t="shared" si="4"/>
        <v>54.23452683153014</v>
      </c>
      <c r="I195" s="17"/>
      <c r="J195" s="17"/>
      <c r="K195" s="16">
        <v>448.96059862900597</v>
      </c>
      <c r="L195" s="16">
        <v>329.08944144703707</v>
      </c>
      <c r="M195" s="16">
        <v>173.29686705647896</v>
      </c>
    </row>
    <row r="196" spans="1:13">
      <c r="A196" s="15" t="s">
        <v>77</v>
      </c>
      <c r="B196" s="16" t="s">
        <v>78</v>
      </c>
      <c r="C196" s="18">
        <v>2018</v>
      </c>
      <c r="D196" s="16" t="s">
        <v>80</v>
      </c>
      <c r="E196" s="19">
        <v>54231.77349304482</v>
      </c>
      <c r="F196" s="17"/>
      <c r="G196" s="17"/>
      <c r="H196">
        <f t="shared" si="4"/>
        <v>54.23177349304482</v>
      </c>
      <c r="I196" s="17"/>
      <c r="J196" s="17"/>
      <c r="K196" s="16">
        <v>463.64453778631901</v>
      </c>
      <c r="L196" s="16">
        <v>360.17276155781497</v>
      </c>
      <c r="M196" s="16">
        <v>180.30752315639899</v>
      </c>
    </row>
    <row r="197" spans="1:13">
      <c r="A197" s="15" t="s">
        <v>77</v>
      </c>
      <c r="B197" s="16" t="s">
        <v>78</v>
      </c>
      <c r="C197" s="18">
        <v>2018</v>
      </c>
      <c r="D197" s="16" t="s">
        <v>80</v>
      </c>
      <c r="E197" s="19">
        <v>54229.020154559505</v>
      </c>
      <c r="F197" s="17"/>
      <c r="G197" s="17"/>
      <c r="H197">
        <f t="shared" si="4"/>
        <v>54.229020154559507</v>
      </c>
      <c r="I197" s="17"/>
      <c r="J197" s="17"/>
      <c r="K197" s="16">
        <v>386.76661833955001</v>
      </c>
      <c r="L197" s="16">
        <v>235.36251521106198</v>
      </c>
      <c r="M197" s="16">
        <v>143.496232012706</v>
      </c>
    </row>
    <row r="198" spans="1:13">
      <c r="A198" s="15" t="s">
        <v>77</v>
      </c>
      <c r="B198" s="16" t="s">
        <v>78</v>
      </c>
      <c r="C198" s="18">
        <v>2018</v>
      </c>
      <c r="D198" s="16" t="s">
        <v>80</v>
      </c>
      <c r="E198" s="19">
        <v>54226.266816074189</v>
      </c>
      <c r="F198" s="17"/>
      <c r="G198" s="17"/>
      <c r="H198">
        <f t="shared" si="4"/>
        <v>54.226266816074187</v>
      </c>
      <c r="I198" s="17"/>
      <c r="J198" s="17"/>
      <c r="K198" s="16">
        <v>348.523215540401</v>
      </c>
      <c r="L198" s="16">
        <v>202.41178203256595</v>
      </c>
      <c r="M198" s="16">
        <v>128.09681420492501</v>
      </c>
    </row>
    <row r="199" spans="1:13">
      <c r="A199" s="15" t="s">
        <v>77</v>
      </c>
      <c r="B199" s="16" t="s">
        <v>78</v>
      </c>
      <c r="C199" s="18">
        <v>2018</v>
      </c>
      <c r="D199" s="16" t="s">
        <v>80</v>
      </c>
      <c r="E199" s="19">
        <v>54223.513477588873</v>
      </c>
      <c r="F199" s="17"/>
      <c r="G199" s="17"/>
      <c r="H199">
        <f t="shared" si="4"/>
        <v>54.223513477588874</v>
      </c>
      <c r="I199" s="17"/>
      <c r="J199" s="17"/>
      <c r="K199" s="16">
        <v>437.18213475742999</v>
      </c>
      <c r="L199" s="16">
        <v>299.66153166529199</v>
      </c>
      <c r="M199" s="16">
        <v>172.27827588274198</v>
      </c>
    </row>
    <row r="200" spans="1:13">
      <c r="A200" s="15" t="s">
        <v>77</v>
      </c>
      <c r="B200" s="16" t="s">
        <v>78</v>
      </c>
      <c r="C200" s="18">
        <v>2018</v>
      </c>
      <c r="D200" s="16" t="s">
        <v>80</v>
      </c>
      <c r="E200" s="19">
        <v>54220.760139103557</v>
      </c>
      <c r="F200" s="17"/>
      <c r="G200" s="17"/>
      <c r="H200">
        <f t="shared" si="4"/>
        <v>54.220760139103554</v>
      </c>
      <c r="I200" s="17"/>
      <c r="J200" s="17"/>
      <c r="K200" s="16">
        <v>466.64613545234999</v>
      </c>
      <c r="L200" s="16">
        <v>368.87260053038597</v>
      </c>
      <c r="M200" s="16">
        <v>184.79224123029002</v>
      </c>
    </row>
    <row r="201" spans="1:13">
      <c r="A201" s="15" t="s">
        <v>77</v>
      </c>
      <c r="B201" s="16" t="s">
        <v>78</v>
      </c>
      <c r="C201" s="18">
        <v>2018</v>
      </c>
      <c r="D201" s="16" t="s">
        <v>80</v>
      </c>
      <c r="E201" s="19">
        <v>54218.006800618241</v>
      </c>
      <c r="F201" s="17"/>
      <c r="G201" s="17"/>
      <c r="H201">
        <f t="shared" si="4"/>
        <v>54.218006800618241</v>
      </c>
      <c r="I201" s="17"/>
      <c r="J201" s="17"/>
      <c r="K201" s="16">
        <v>463.55980801797898</v>
      </c>
      <c r="L201" s="16">
        <v>358.58824919544998</v>
      </c>
      <c r="M201" s="16">
        <v>185.70730015945099</v>
      </c>
    </row>
    <row r="202" spans="1:13">
      <c r="A202" s="15" t="s">
        <v>77</v>
      </c>
      <c r="B202" s="16" t="s">
        <v>78</v>
      </c>
      <c r="C202" s="18">
        <v>2018</v>
      </c>
      <c r="D202" s="16" t="s">
        <v>80</v>
      </c>
      <c r="E202" s="19">
        <v>54215.253462132918</v>
      </c>
      <c r="F202" s="17"/>
      <c r="G202" s="17"/>
      <c r="H202">
        <f t="shared" si="4"/>
        <v>54.215253462132921</v>
      </c>
      <c r="I202" s="17"/>
      <c r="J202" s="17"/>
      <c r="K202" s="16">
        <v>416.748948162266</v>
      </c>
      <c r="L202" s="16">
        <v>283.78437690219204</v>
      </c>
      <c r="M202" s="16">
        <v>155.93507579895203</v>
      </c>
    </row>
    <row r="203" spans="1:13">
      <c r="A203" s="15" t="s">
        <v>77</v>
      </c>
      <c r="B203" s="16" t="s">
        <v>78</v>
      </c>
      <c r="C203" s="18">
        <v>2018</v>
      </c>
      <c r="D203" s="16" t="s">
        <v>80</v>
      </c>
      <c r="E203" s="19">
        <v>54212.500123647602</v>
      </c>
      <c r="F203" s="17"/>
      <c r="G203" s="17"/>
      <c r="H203">
        <f t="shared" si="4"/>
        <v>54.212500123647601</v>
      </c>
      <c r="I203" s="17"/>
      <c r="J203" s="17"/>
      <c r="K203" s="16">
        <v>431.04734770482997</v>
      </c>
      <c r="L203" s="16">
        <v>302.32312022710204</v>
      </c>
      <c r="M203" s="16">
        <v>163.29386576444898</v>
      </c>
    </row>
    <row r="204" spans="1:13">
      <c r="A204" s="15" t="s">
        <v>77</v>
      </c>
      <c r="B204" s="16" t="s">
        <v>78</v>
      </c>
      <c r="C204" s="18">
        <v>2018</v>
      </c>
      <c r="D204" s="16" t="s">
        <v>80</v>
      </c>
      <c r="E204" s="19">
        <v>54209.746785162286</v>
      </c>
      <c r="F204" s="17"/>
      <c r="G204" s="17"/>
      <c r="H204">
        <f t="shared" si="4"/>
        <v>54.209746785162288</v>
      </c>
      <c r="I204" s="17"/>
      <c r="J204" s="17"/>
      <c r="K204" s="16">
        <v>480.62325716219698</v>
      </c>
      <c r="L204" s="16">
        <v>380.944919903337</v>
      </c>
      <c r="M204" s="16">
        <v>194.436390096845</v>
      </c>
    </row>
    <row r="205" spans="1:13">
      <c r="A205" s="15" t="s">
        <v>77</v>
      </c>
      <c r="B205" s="16" t="s">
        <v>78</v>
      </c>
      <c r="C205" s="18">
        <v>2018</v>
      </c>
      <c r="D205" s="16" t="s">
        <v>80</v>
      </c>
      <c r="E205" s="19">
        <v>54206.99344667697</v>
      </c>
      <c r="F205" s="17"/>
      <c r="G205" s="17"/>
      <c r="H205">
        <f t="shared" si="4"/>
        <v>54.206993446676968</v>
      </c>
      <c r="I205" s="17"/>
      <c r="J205" s="17"/>
      <c r="K205" s="16">
        <v>409.71201760732703</v>
      </c>
      <c r="L205" s="16">
        <v>273.733949460269</v>
      </c>
      <c r="M205" s="16">
        <v>156.86413290719804</v>
      </c>
    </row>
    <row r="206" spans="1:13">
      <c r="A206" s="15" t="s">
        <v>77</v>
      </c>
      <c r="B206" s="16" t="s">
        <v>78</v>
      </c>
      <c r="C206" s="18">
        <v>2018</v>
      </c>
      <c r="D206" s="16" t="s">
        <v>80</v>
      </c>
      <c r="E206" s="19">
        <v>54204.240108191654</v>
      </c>
      <c r="F206" s="17"/>
      <c r="G206" s="17"/>
      <c r="H206">
        <f t="shared" si="4"/>
        <v>54.204240108191655</v>
      </c>
      <c r="I206" s="17"/>
      <c r="J206" s="17"/>
      <c r="K206" s="16">
        <v>416.75693640789399</v>
      </c>
      <c r="L206" s="16">
        <v>281.76581083089599</v>
      </c>
      <c r="M206" s="16">
        <v>158.34005440031797</v>
      </c>
    </row>
    <row r="207" spans="1:13">
      <c r="A207" s="15" t="s">
        <v>77</v>
      </c>
      <c r="B207" s="16" t="s">
        <v>78</v>
      </c>
      <c r="C207" s="18">
        <v>2018</v>
      </c>
      <c r="D207" s="16" t="s">
        <v>80</v>
      </c>
      <c r="E207" s="19">
        <v>54201.486769706338</v>
      </c>
      <c r="F207" s="17"/>
      <c r="G207" s="17"/>
      <c r="H207">
        <f t="shared" si="4"/>
        <v>54.201486769706335</v>
      </c>
      <c r="I207" s="17"/>
      <c r="J207" s="17"/>
      <c r="K207" s="16">
        <v>424.10888068425999</v>
      </c>
      <c r="L207" s="16">
        <v>287.02422900502603</v>
      </c>
      <c r="M207" s="16">
        <v>161.17045554541397</v>
      </c>
    </row>
    <row r="208" spans="1:13">
      <c r="A208" s="15" t="s">
        <v>77</v>
      </c>
      <c r="B208" s="16" t="s">
        <v>78</v>
      </c>
      <c r="C208" s="18">
        <v>2018</v>
      </c>
      <c r="D208" s="16" t="s">
        <v>80</v>
      </c>
      <c r="E208" s="19">
        <v>54198.733431221022</v>
      </c>
      <c r="F208" s="17"/>
      <c r="G208" s="17"/>
      <c r="H208">
        <f t="shared" si="4"/>
        <v>54.198733431221022</v>
      </c>
      <c r="I208" s="17"/>
      <c r="J208" s="17"/>
      <c r="K208" s="16">
        <v>515.53362854821296</v>
      </c>
      <c r="L208" s="16">
        <v>457.43512776943805</v>
      </c>
      <c r="M208" s="16">
        <v>215.15570566459797</v>
      </c>
    </row>
    <row r="209" spans="1:13">
      <c r="A209" s="15" t="s">
        <v>77</v>
      </c>
      <c r="B209" s="16" t="s">
        <v>78</v>
      </c>
      <c r="C209" s="18">
        <v>2018</v>
      </c>
      <c r="D209" s="16" t="s">
        <v>80</v>
      </c>
      <c r="E209" s="19">
        <v>54195.980092735699</v>
      </c>
      <c r="F209" s="17"/>
      <c r="G209" s="17"/>
      <c r="H209">
        <f t="shared" si="4"/>
        <v>54.195980092735702</v>
      </c>
      <c r="I209" s="17"/>
      <c r="J209" s="17"/>
      <c r="K209" s="16">
        <v>440.86552901752299</v>
      </c>
      <c r="L209" s="16">
        <v>305.14158616274307</v>
      </c>
      <c r="M209" s="16">
        <v>172.91789462328597</v>
      </c>
    </row>
    <row r="210" spans="1:13">
      <c r="A210" s="15" t="s">
        <v>77</v>
      </c>
      <c r="B210" s="16" t="s">
        <v>78</v>
      </c>
      <c r="C210" s="18">
        <v>2018</v>
      </c>
      <c r="D210" s="16" t="s">
        <v>80</v>
      </c>
      <c r="E210" s="19">
        <v>54193.226754250391</v>
      </c>
      <c r="F210" s="17"/>
      <c r="G210" s="17"/>
      <c r="H210">
        <f t="shared" si="4"/>
        <v>54.193226754250389</v>
      </c>
      <c r="I210" s="17"/>
      <c r="J210" s="17"/>
      <c r="K210" s="16">
        <v>429.47940281872098</v>
      </c>
      <c r="L210" s="16">
        <v>292.17263426041103</v>
      </c>
      <c r="M210" s="16">
        <v>166.53675715821197</v>
      </c>
    </row>
    <row r="211" spans="1:13">
      <c r="A211" s="15" t="s">
        <v>77</v>
      </c>
      <c r="B211" s="16" t="s">
        <v>78</v>
      </c>
      <c r="C211" s="18">
        <v>2018</v>
      </c>
      <c r="D211" s="16" t="s">
        <v>80</v>
      </c>
      <c r="E211" s="19">
        <v>54190.473415765067</v>
      </c>
      <c r="F211" s="17"/>
      <c r="G211" s="17"/>
      <c r="H211">
        <f t="shared" si="4"/>
        <v>54.190473415765069</v>
      </c>
      <c r="I211" s="17"/>
      <c r="J211" s="17"/>
      <c r="K211" s="16">
        <v>462.623577922317</v>
      </c>
      <c r="L211" s="16">
        <v>348.96400283813006</v>
      </c>
      <c r="M211" s="16">
        <v>179.78866786718601</v>
      </c>
    </row>
    <row r="212" spans="1:13">
      <c r="A212" s="15" t="s">
        <v>77</v>
      </c>
      <c r="B212" s="16" t="s">
        <v>78</v>
      </c>
      <c r="C212" s="18">
        <v>2018</v>
      </c>
      <c r="D212" s="16" t="s">
        <v>80</v>
      </c>
      <c r="E212" s="19">
        <v>54187.720077279751</v>
      </c>
      <c r="F212" s="17"/>
      <c r="G212" s="17"/>
      <c r="H212">
        <f t="shared" si="4"/>
        <v>54.187720077279749</v>
      </c>
      <c r="I212" s="17"/>
      <c r="J212" s="17"/>
      <c r="K212" s="16">
        <v>400.28446850661101</v>
      </c>
      <c r="L212" s="16">
        <v>266.82396460133202</v>
      </c>
      <c r="M212" s="16">
        <v>150.92290871490201</v>
      </c>
    </row>
    <row r="213" spans="1:13">
      <c r="A213" s="15" t="s">
        <v>77</v>
      </c>
      <c r="B213" s="16" t="s">
        <v>78</v>
      </c>
      <c r="C213" s="18">
        <v>2018</v>
      </c>
      <c r="D213" s="16" t="s">
        <v>80</v>
      </c>
      <c r="E213" s="19">
        <v>54184.966738794436</v>
      </c>
      <c r="F213" s="17"/>
      <c r="G213" s="17"/>
      <c r="H213">
        <f t="shared" si="4"/>
        <v>54.184966738794436</v>
      </c>
      <c r="I213" s="17"/>
      <c r="J213" s="17"/>
      <c r="K213" s="16">
        <v>420.48182592387099</v>
      </c>
      <c r="L213" s="16">
        <v>286.17721382404505</v>
      </c>
      <c r="M213" s="16">
        <v>160.31317945267199</v>
      </c>
    </row>
    <row r="214" spans="1:13">
      <c r="A214" s="15" t="s">
        <v>77</v>
      </c>
      <c r="B214" s="16" t="s">
        <v>78</v>
      </c>
      <c r="C214" s="18">
        <v>2018</v>
      </c>
      <c r="D214" s="16" t="s">
        <v>80</v>
      </c>
      <c r="E214" s="19">
        <v>54182.21340030912</v>
      </c>
      <c r="F214" s="17"/>
      <c r="G214" s="17"/>
      <c r="H214">
        <f t="shared" si="4"/>
        <v>54.182213400309116</v>
      </c>
      <c r="I214" s="17"/>
      <c r="J214" s="17"/>
      <c r="K214" s="16">
        <v>413.492436707492</v>
      </c>
      <c r="L214" s="16">
        <v>287.50610340496604</v>
      </c>
      <c r="M214" s="16">
        <v>156.52768304730802</v>
      </c>
    </row>
    <row r="215" spans="1:13">
      <c r="A215" s="15" t="s">
        <v>77</v>
      </c>
      <c r="B215" s="16" t="s">
        <v>78</v>
      </c>
      <c r="C215" s="18">
        <v>2018</v>
      </c>
      <c r="D215" s="16" t="s">
        <v>80</v>
      </c>
      <c r="E215" s="19">
        <v>54179.460061823804</v>
      </c>
      <c r="F215" s="17"/>
      <c r="G215" s="17"/>
      <c r="H215">
        <f t="shared" si="4"/>
        <v>54.179460061823804</v>
      </c>
      <c r="I215" s="17"/>
      <c r="J215" s="17"/>
      <c r="K215" s="16">
        <v>415.59232754144</v>
      </c>
      <c r="L215" s="16">
        <v>290.51431081546002</v>
      </c>
      <c r="M215" s="16">
        <v>156.41279210819602</v>
      </c>
    </row>
    <row r="216" spans="1:13">
      <c r="A216" s="15" t="s">
        <v>77</v>
      </c>
      <c r="B216" s="16" t="s">
        <v>78</v>
      </c>
      <c r="C216" s="18">
        <v>2018</v>
      </c>
      <c r="D216" s="16" t="s">
        <v>80</v>
      </c>
      <c r="E216" s="19">
        <v>54176.706723338481</v>
      </c>
      <c r="F216" s="17"/>
      <c r="G216" s="17"/>
      <c r="H216">
        <f t="shared" si="4"/>
        <v>54.176706723338484</v>
      </c>
      <c r="I216" s="17"/>
      <c r="J216" s="17"/>
      <c r="K216" s="16">
        <v>392.60207136320503</v>
      </c>
      <c r="L216" s="16">
        <v>242.01567067237397</v>
      </c>
      <c r="M216" s="16">
        <v>147.28136305588703</v>
      </c>
    </row>
    <row r="217" spans="1:13">
      <c r="A217" s="15" t="s">
        <v>77</v>
      </c>
      <c r="B217" s="16" t="s">
        <v>78</v>
      </c>
      <c r="C217" s="18">
        <v>2018</v>
      </c>
      <c r="D217" s="16" t="s">
        <v>80</v>
      </c>
      <c r="E217" s="19">
        <v>54173.953384853172</v>
      </c>
      <c r="F217" s="17"/>
      <c r="G217" s="17"/>
      <c r="H217">
        <f t="shared" si="4"/>
        <v>54.173953384853171</v>
      </c>
      <c r="I217" s="17"/>
      <c r="J217" s="17"/>
      <c r="K217" s="16">
        <v>400.63129814234202</v>
      </c>
      <c r="L217" s="16">
        <v>262.52628699164501</v>
      </c>
      <c r="M217" s="16">
        <v>149.42018501122803</v>
      </c>
    </row>
    <row r="218" spans="1:13">
      <c r="A218" s="15" t="s">
        <v>77</v>
      </c>
      <c r="B218" s="16" t="s">
        <v>78</v>
      </c>
      <c r="C218" s="18">
        <v>2018</v>
      </c>
      <c r="D218" s="16" t="s">
        <v>80</v>
      </c>
      <c r="E218" s="19">
        <v>54171.200046367849</v>
      </c>
      <c r="F218" s="17"/>
      <c r="G218" s="17"/>
      <c r="H218">
        <f t="shared" si="4"/>
        <v>54.171200046367851</v>
      </c>
      <c r="I218" s="17"/>
      <c r="J218" s="17"/>
      <c r="K218" s="16">
        <v>466.42252935121201</v>
      </c>
      <c r="L218" s="16">
        <v>351.13440557358695</v>
      </c>
      <c r="M218" s="16">
        <v>183.06058022011899</v>
      </c>
    </row>
    <row r="219" spans="1:13">
      <c r="A219" s="15" t="s">
        <v>77</v>
      </c>
      <c r="B219" s="16" t="s">
        <v>78</v>
      </c>
      <c r="C219" s="18">
        <v>2018</v>
      </c>
      <c r="D219" s="16" t="s">
        <v>80</v>
      </c>
      <c r="E219" s="19">
        <v>54168.446707882533</v>
      </c>
      <c r="F219" s="17"/>
      <c r="G219" s="17"/>
      <c r="H219">
        <f t="shared" si="4"/>
        <v>54.168446707882531</v>
      </c>
      <c r="I219" s="17"/>
      <c r="J219" s="17"/>
      <c r="K219" s="16">
        <v>411.657205073829</v>
      </c>
      <c r="L219" s="16">
        <v>278.19503639299796</v>
      </c>
      <c r="M219" s="16">
        <v>156.83677781926801</v>
      </c>
    </row>
    <row r="220" spans="1:13">
      <c r="A220" s="15" t="s">
        <v>77</v>
      </c>
      <c r="B220" s="16" t="s">
        <v>78</v>
      </c>
      <c r="C220" s="18">
        <v>2018</v>
      </c>
      <c r="D220" s="16" t="s">
        <v>80</v>
      </c>
      <c r="E220" s="19">
        <v>54165.693369397217</v>
      </c>
      <c r="F220" s="17"/>
      <c r="G220" s="17"/>
      <c r="H220">
        <f t="shared" si="4"/>
        <v>54.165693369397218</v>
      </c>
      <c r="I220" s="17"/>
      <c r="J220" s="17"/>
      <c r="K220" s="16">
        <v>407.100970636623</v>
      </c>
      <c r="L220" s="16">
        <v>260.90329313550404</v>
      </c>
      <c r="M220" s="16">
        <v>157.364137735518</v>
      </c>
    </row>
    <row r="221" spans="1:13">
      <c r="A221" s="15" t="s">
        <v>77</v>
      </c>
      <c r="B221" s="16" t="s">
        <v>78</v>
      </c>
      <c r="C221" s="18">
        <v>2018</v>
      </c>
      <c r="D221" s="16" t="s">
        <v>80</v>
      </c>
      <c r="E221" s="19">
        <v>54162.940030911901</v>
      </c>
      <c r="F221" s="17"/>
      <c r="G221" s="17"/>
      <c r="H221">
        <f t="shared" si="4"/>
        <v>54.162940030911898</v>
      </c>
      <c r="I221" s="17"/>
      <c r="J221" s="17"/>
      <c r="K221" s="16">
        <v>518.33047204141701</v>
      </c>
      <c r="L221" s="16">
        <v>449.80758260232597</v>
      </c>
      <c r="M221" s="16">
        <v>209.52635295148099</v>
      </c>
    </row>
    <row r="222" spans="1:13">
      <c r="A222" s="15" t="s">
        <v>77</v>
      </c>
      <c r="B222" s="16" t="s">
        <v>78</v>
      </c>
      <c r="C222" s="18">
        <v>2018</v>
      </c>
      <c r="D222" s="16" t="s">
        <v>80</v>
      </c>
      <c r="E222" s="19">
        <v>54160.186692426585</v>
      </c>
      <c r="F222" s="17"/>
      <c r="G222" s="17"/>
      <c r="H222">
        <f t="shared" si="4"/>
        <v>54.160186692426585</v>
      </c>
      <c r="I222" s="17"/>
      <c r="J222" s="17"/>
      <c r="K222" s="16">
        <v>757.46330930015404</v>
      </c>
      <c r="L222" s="16">
        <v>1115.0443546322258</v>
      </c>
      <c r="M222" s="16">
        <v>350.35744419971104</v>
      </c>
    </row>
    <row r="223" spans="1:13">
      <c r="A223" s="15" t="s">
        <v>77</v>
      </c>
      <c r="B223" s="16" t="s">
        <v>78</v>
      </c>
      <c r="C223" s="18">
        <v>2018</v>
      </c>
      <c r="D223" s="16" t="s">
        <v>80</v>
      </c>
      <c r="E223" s="19">
        <v>54157.433353941262</v>
      </c>
      <c r="F223" s="17"/>
      <c r="G223" s="17"/>
      <c r="H223">
        <f t="shared" si="4"/>
        <v>54.157433353941265</v>
      </c>
      <c r="I223" s="17"/>
      <c r="J223" s="17"/>
      <c r="K223" s="16">
        <v>582.52204671699496</v>
      </c>
      <c r="L223" s="16">
        <v>600.5784239125951</v>
      </c>
      <c r="M223" s="16">
        <v>244.44652734056496</v>
      </c>
    </row>
    <row r="224" spans="1:13">
      <c r="A224" s="15" t="s">
        <v>77</v>
      </c>
      <c r="B224" s="16" t="s">
        <v>78</v>
      </c>
      <c r="C224" s="18">
        <v>2018</v>
      </c>
      <c r="D224" s="16" t="s">
        <v>80</v>
      </c>
      <c r="E224" s="19">
        <v>54154.680015455953</v>
      </c>
      <c r="F224" s="17"/>
      <c r="G224" s="17"/>
      <c r="H224">
        <f t="shared" si="4"/>
        <v>54.154680015455952</v>
      </c>
      <c r="I224" s="17"/>
      <c r="J224" s="17"/>
      <c r="K224" s="16">
        <v>800.99058388383503</v>
      </c>
      <c r="L224" s="16">
        <v>1348.4815569372249</v>
      </c>
      <c r="M224" s="16">
        <v>380.20465746222203</v>
      </c>
    </row>
    <row r="225" spans="1:13">
      <c r="A225" s="15" t="s">
        <v>77</v>
      </c>
      <c r="B225" s="16" t="s">
        <v>78</v>
      </c>
      <c r="C225" s="18">
        <v>2018</v>
      </c>
      <c r="D225" s="16" t="s">
        <v>80</v>
      </c>
      <c r="E225" s="19">
        <v>54151.92667697063</v>
      </c>
      <c r="F225" s="17"/>
      <c r="G225" s="17"/>
      <c r="H225">
        <f t="shared" si="4"/>
        <v>54.151926676970632</v>
      </c>
      <c r="I225" s="17"/>
      <c r="J225" s="17"/>
      <c r="K225" s="16">
        <v>1047.9808891108801</v>
      </c>
      <c r="L225" s="16">
        <v>3321.8177251969396</v>
      </c>
      <c r="M225" s="16">
        <v>544.23513714031105</v>
      </c>
    </row>
    <row r="226" spans="1:13">
      <c r="A226" s="15" t="s">
        <v>77</v>
      </c>
      <c r="B226" s="16" t="s">
        <v>78</v>
      </c>
      <c r="C226" s="18">
        <v>2018</v>
      </c>
      <c r="D226" s="16" t="s">
        <v>80</v>
      </c>
      <c r="E226" s="19">
        <v>54149.173338485321</v>
      </c>
      <c r="F226" s="17"/>
      <c r="G226" s="17"/>
      <c r="H226">
        <f t="shared" si="4"/>
        <v>54.149173338485319</v>
      </c>
      <c r="I226" s="17"/>
      <c r="J226" s="17"/>
      <c r="K226" s="16">
        <v>922.16234534512603</v>
      </c>
      <c r="L226" s="16">
        <v>2222.6578890412839</v>
      </c>
      <c r="M226" s="16">
        <v>459.22363399671104</v>
      </c>
    </row>
    <row r="227" spans="1:13">
      <c r="A227" s="15" t="s">
        <v>77</v>
      </c>
      <c r="B227" s="16" t="s">
        <v>78</v>
      </c>
      <c r="C227" s="18">
        <v>2018</v>
      </c>
      <c r="D227" s="16" t="s">
        <v>80</v>
      </c>
      <c r="E227" s="19">
        <v>54146.42</v>
      </c>
      <c r="F227" s="17"/>
      <c r="G227" s="17"/>
      <c r="H227">
        <f t="shared" si="4"/>
        <v>54.146419999999999</v>
      </c>
      <c r="I227" s="17"/>
      <c r="J227" s="17"/>
      <c r="K227" s="16">
        <v>1175.32600576308</v>
      </c>
      <c r="L227" s="16">
        <v>5235.1952606187897</v>
      </c>
      <c r="M227" s="16">
        <v>630.35470701217707</v>
      </c>
    </row>
    <row r="228" spans="1:13">
      <c r="A228" s="15" t="s">
        <v>77</v>
      </c>
      <c r="B228" s="16" t="s">
        <v>78</v>
      </c>
      <c r="C228" s="18">
        <v>2018</v>
      </c>
      <c r="D228" s="16" t="s">
        <v>80</v>
      </c>
      <c r="E228" s="19">
        <v>54145.557209302322</v>
      </c>
      <c r="F228" s="17"/>
      <c r="G228" s="17"/>
      <c r="H228">
        <f t="shared" si="4"/>
        <v>54.145557209302325</v>
      </c>
      <c r="I228" s="17"/>
      <c r="J228" s="17"/>
      <c r="K228" s="16">
        <v>896.517838663916</v>
      </c>
      <c r="L228" s="16">
        <v>1941.148530082804</v>
      </c>
      <c r="M228" s="16">
        <v>442.30359713829802</v>
      </c>
    </row>
    <row r="229" spans="1:13">
      <c r="A229" s="15" t="s">
        <v>77</v>
      </c>
      <c r="B229" s="16" t="s">
        <v>78</v>
      </c>
      <c r="C229" s="18">
        <v>2018</v>
      </c>
      <c r="D229" s="16" t="s">
        <v>80</v>
      </c>
      <c r="E229" s="19">
        <v>54144.694418604653</v>
      </c>
      <c r="F229" s="17"/>
      <c r="G229" s="17"/>
      <c r="H229">
        <f t="shared" si="4"/>
        <v>54.144694418604651</v>
      </c>
      <c r="I229" s="17"/>
      <c r="J229" s="17"/>
      <c r="K229" s="16">
        <v>1028.05633359883</v>
      </c>
      <c r="L229" s="16">
        <v>2905.91726967564</v>
      </c>
      <c r="M229" s="16">
        <v>536.40120244428999</v>
      </c>
    </row>
    <row r="230" spans="1:13">
      <c r="A230" s="15" t="s">
        <v>77</v>
      </c>
      <c r="B230" s="16" t="s">
        <v>78</v>
      </c>
      <c r="C230" s="18">
        <v>2018</v>
      </c>
      <c r="D230" s="16" t="s">
        <v>80</v>
      </c>
      <c r="E230" s="19">
        <v>54142.968837209301</v>
      </c>
      <c r="F230" s="17"/>
      <c r="G230" s="17"/>
      <c r="H230">
        <f t="shared" si="4"/>
        <v>54.142968837209303</v>
      </c>
      <c r="I230" s="17"/>
      <c r="J230" s="17"/>
      <c r="K230" s="16">
        <v>1183.2280122043101</v>
      </c>
      <c r="L230" s="16">
        <v>5404.8032568872895</v>
      </c>
      <c r="M230" s="16">
        <v>639.3710394647261</v>
      </c>
    </row>
    <row r="231" spans="1:13">
      <c r="A231" s="15" t="s">
        <v>77</v>
      </c>
      <c r="B231" s="16" t="s">
        <v>78</v>
      </c>
      <c r="C231" s="18">
        <v>2018</v>
      </c>
      <c r="D231" s="16" t="s">
        <v>80</v>
      </c>
      <c r="E231" s="19">
        <v>54142.106046511632</v>
      </c>
      <c r="F231" s="17"/>
      <c r="G231" s="17"/>
      <c r="H231">
        <f t="shared" si="4"/>
        <v>54.142106046511628</v>
      </c>
      <c r="I231" s="17"/>
      <c r="J231" s="17"/>
      <c r="K231" s="16">
        <v>920.83881173501698</v>
      </c>
      <c r="L231" s="16">
        <v>2094.7873916089729</v>
      </c>
      <c r="M231" s="16">
        <v>453.347608978984</v>
      </c>
    </row>
    <row r="232" spans="1:13">
      <c r="A232" s="15" t="s">
        <v>77</v>
      </c>
      <c r="B232" s="16" t="s">
        <v>78</v>
      </c>
      <c r="C232" s="18">
        <v>2018</v>
      </c>
      <c r="D232" s="16" t="s">
        <v>80</v>
      </c>
      <c r="E232" s="19">
        <v>54141.243255813955</v>
      </c>
      <c r="F232" s="17"/>
      <c r="G232" s="17"/>
      <c r="H232">
        <f t="shared" si="4"/>
        <v>54.141243255813954</v>
      </c>
      <c r="I232" s="17"/>
      <c r="J232" s="17"/>
      <c r="K232" s="16">
        <v>974.05343811347905</v>
      </c>
      <c r="L232" s="16">
        <v>2632.9348931396112</v>
      </c>
      <c r="M232" s="16">
        <v>490.55809856974207</v>
      </c>
    </row>
    <row r="233" spans="1:13">
      <c r="A233" s="15" t="s">
        <v>77</v>
      </c>
      <c r="B233" s="16" t="s">
        <v>78</v>
      </c>
      <c r="C233" s="18">
        <v>2018</v>
      </c>
      <c r="D233" s="16" t="s">
        <v>80</v>
      </c>
      <c r="E233" s="19">
        <v>54140.380465116279</v>
      </c>
      <c r="F233" s="17"/>
      <c r="G233" s="17"/>
      <c r="H233">
        <f t="shared" si="4"/>
        <v>54.14038046511628</v>
      </c>
      <c r="I233" s="17"/>
      <c r="J233" s="17"/>
      <c r="K233" s="16">
        <v>828.11378853080896</v>
      </c>
      <c r="L233" s="16">
        <v>1622.436782410161</v>
      </c>
      <c r="M233" s="16">
        <v>386.97789274127695</v>
      </c>
    </row>
    <row r="234" spans="1:13">
      <c r="A234" s="15" t="s">
        <v>77</v>
      </c>
      <c r="B234" s="16" t="s">
        <v>78</v>
      </c>
      <c r="C234" s="18">
        <v>2018</v>
      </c>
      <c r="D234" s="16" t="s">
        <v>80</v>
      </c>
      <c r="E234" s="19">
        <v>54139.517674418603</v>
      </c>
      <c r="F234" s="17"/>
      <c r="G234" s="17"/>
      <c r="H234">
        <f t="shared" si="4"/>
        <v>54.139517674418606</v>
      </c>
      <c r="I234" s="17"/>
      <c r="J234" s="17"/>
      <c r="K234" s="16">
        <v>765.32856138812201</v>
      </c>
      <c r="L234" s="16">
        <v>1120.5988682990978</v>
      </c>
      <c r="M234" s="16">
        <v>362.02736160642598</v>
      </c>
    </row>
    <row r="235" spans="1:13">
      <c r="A235" s="15" t="s">
        <v>77</v>
      </c>
      <c r="B235" s="16" t="s">
        <v>78</v>
      </c>
      <c r="C235" s="18">
        <v>2018</v>
      </c>
      <c r="D235" s="16" t="s">
        <v>80</v>
      </c>
      <c r="E235" s="19">
        <v>54138.654883720934</v>
      </c>
      <c r="F235" s="17"/>
      <c r="G235" s="17"/>
      <c r="H235">
        <f t="shared" si="4"/>
        <v>54.138654883720932</v>
      </c>
      <c r="I235" s="17"/>
      <c r="J235" s="17"/>
      <c r="K235" s="16">
        <v>1141.6259601716199</v>
      </c>
      <c r="L235" s="16">
        <v>4544.7247880225696</v>
      </c>
      <c r="M235" s="16">
        <v>600.95825273330991</v>
      </c>
    </row>
    <row r="236" spans="1:13">
      <c r="A236" s="15" t="s">
        <v>77</v>
      </c>
      <c r="B236" s="16" t="s">
        <v>78</v>
      </c>
      <c r="C236" s="18">
        <v>2018</v>
      </c>
      <c r="D236" s="16" t="s">
        <v>80</v>
      </c>
      <c r="E236" s="19">
        <v>54137.792093023258</v>
      </c>
      <c r="F236" s="17"/>
      <c r="G236" s="17"/>
      <c r="H236">
        <f t="shared" si="4"/>
        <v>54.137792093023258</v>
      </c>
      <c r="I236" s="17"/>
      <c r="J236" s="17"/>
      <c r="K236" s="16">
        <v>734.43441725629896</v>
      </c>
      <c r="L236" s="16">
        <v>1070.6818662730111</v>
      </c>
      <c r="M236" s="16">
        <v>332.74525511869393</v>
      </c>
    </row>
    <row r="237" spans="1:13">
      <c r="A237" s="15" t="s">
        <v>77</v>
      </c>
      <c r="B237" s="16" t="s">
        <v>78</v>
      </c>
      <c r="C237" s="18">
        <v>2018</v>
      </c>
      <c r="D237" s="16" t="s">
        <v>80</v>
      </c>
      <c r="E237" s="19">
        <v>54136.929302325581</v>
      </c>
      <c r="F237" s="17"/>
      <c r="G237" s="17"/>
      <c r="H237">
        <f t="shared" si="4"/>
        <v>54.136929302325584</v>
      </c>
      <c r="I237" s="17"/>
      <c r="J237" s="17"/>
      <c r="K237" s="16">
        <v>593.88937658535201</v>
      </c>
      <c r="L237" s="16">
        <v>572.89854933270794</v>
      </c>
      <c r="M237" s="16">
        <v>258.24325780913199</v>
      </c>
    </row>
    <row r="238" spans="1:13">
      <c r="A238" s="15" t="s">
        <v>77</v>
      </c>
      <c r="B238" s="16" t="s">
        <v>78</v>
      </c>
      <c r="C238" s="18">
        <v>2018</v>
      </c>
      <c r="D238" s="16" t="s">
        <v>80</v>
      </c>
      <c r="E238" s="19">
        <v>54136.066511627912</v>
      </c>
      <c r="F238" s="17"/>
      <c r="G238" s="17"/>
      <c r="H238">
        <f t="shared" si="4"/>
        <v>54.136066511627909</v>
      </c>
      <c r="I238" s="17"/>
      <c r="J238" s="17"/>
      <c r="K238" s="16">
        <v>611.422113062893</v>
      </c>
      <c r="L238" s="16">
        <v>629.70398408891697</v>
      </c>
      <c r="M238" s="16">
        <v>264.19489064355798</v>
      </c>
    </row>
    <row r="239" spans="1:13">
      <c r="A239" s="15" t="s">
        <v>77</v>
      </c>
      <c r="B239" s="16" t="s">
        <v>78</v>
      </c>
      <c r="C239" s="18">
        <v>2018</v>
      </c>
      <c r="D239" s="16" t="s">
        <v>80</v>
      </c>
      <c r="E239" s="19">
        <v>54135.203720930236</v>
      </c>
      <c r="F239" s="17"/>
      <c r="G239" s="17"/>
      <c r="H239">
        <f t="shared" si="4"/>
        <v>54.135203720930235</v>
      </c>
      <c r="I239" s="17"/>
      <c r="J239" s="17"/>
      <c r="K239" s="16">
        <v>489.74916882986201</v>
      </c>
      <c r="L239" s="16">
        <v>393.01114127436904</v>
      </c>
      <c r="M239" s="16">
        <v>193.609431657203</v>
      </c>
    </row>
    <row r="240" spans="1:13">
      <c r="A240" s="15" t="s">
        <v>77</v>
      </c>
      <c r="B240" s="16" t="s">
        <v>78</v>
      </c>
      <c r="C240" s="18">
        <v>2018</v>
      </c>
      <c r="D240" s="16" t="s">
        <v>80</v>
      </c>
      <c r="E240" s="19">
        <v>54133.478139534884</v>
      </c>
      <c r="F240" s="17"/>
      <c r="G240" s="17"/>
      <c r="H240">
        <f t="shared" si="4"/>
        <v>54.133478139534887</v>
      </c>
      <c r="I240" s="17"/>
      <c r="J240" s="17"/>
      <c r="K240" s="16">
        <v>453.09655415711399</v>
      </c>
      <c r="L240" s="16">
        <v>335.34107434564504</v>
      </c>
      <c r="M240" s="16">
        <v>176.78879830723599</v>
      </c>
    </row>
    <row r="241" spans="1:13">
      <c r="A241" s="15" t="s">
        <v>77</v>
      </c>
      <c r="B241" s="16" t="s">
        <v>78</v>
      </c>
      <c r="C241" s="18">
        <v>2018</v>
      </c>
      <c r="D241" s="16" t="s">
        <v>80</v>
      </c>
      <c r="E241" s="19">
        <v>54132.615348837215</v>
      </c>
      <c r="F241" s="17"/>
      <c r="G241" s="17"/>
      <c r="H241">
        <f t="shared" si="4"/>
        <v>54.132615348837213</v>
      </c>
      <c r="I241" s="17"/>
      <c r="J241" s="17"/>
      <c r="K241" s="16">
        <v>402.12102831803497</v>
      </c>
      <c r="L241" s="16">
        <v>264.38217997435902</v>
      </c>
      <c r="M241" s="16">
        <v>151.25421559274596</v>
      </c>
    </row>
    <row r="242" spans="1:13">
      <c r="A242" s="15" t="s">
        <v>77</v>
      </c>
      <c r="B242" s="16" t="s">
        <v>78</v>
      </c>
      <c r="C242" s="18">
        <v>2018</v>
      </c>
      <c r="D242" s="16" t="s">
        <v>80</v>
      </c>
      <c r="E242" s="19">
        <v>54131.752558139538</v>
      </c>
      <c r="F242" s="17"/>
      <c r="G242" s="17"/>
      <c r="H242">
        <f t="shared" si="4"/>
        <v>54.131752558139539</v>
      </c>
      <c r="I242" s="17"/>
      <c r="J242" s="17"/>
      <c r="K242" s="16">
        <v>468.38787605664299</v>
      </c>
      <c r="L242" s="16">
        <v>337.59501832210799</v>
      </c>
      <c r="M242" s="16">
        <v>183.14698480349102</v>
      </c>
    </row>
    <row r="243" spans="1:13">
      <c r="A243" s="15" t="s">
        <v>77</v>
      </c>
      <c r="B243" s="16" t="s">
        <v>78</v>
      </c>
      <c r="C243" s="18">
        <v>2018</v>
      </c>
      <c r="D243" s="16" t="s">
        <v>80</v>
      </c>
      <c r="E243" s="19">
        <v>54130.889767441862</v>
      </c>
      <c r="F243" s="17"/>
      <c r="G243" s="17"/>
      <c r="H243">
        <f t="shared" si="4"/>
        <v>54.130889767441865</v>
      </c>
      <c r="I243" s="17"/>
      <c r="J243" s="17"/>
      <c r="K243" s="16">
        <v>632.31082003278902</v>
      </c>
      <c r="L243" s="16">
        <v>690.87971755917101</v>
      </c>
      <c r="M243" s="16">
        <v>268.94836665153804</v>
      </c>
    </row>
    <row r="244" spans="1:13">
      <c r="A244" s="15" t="s">
        <v>77</v>
      </c>
      <c r="B244" s="16" t="s">
        <v>78</v>
      </c>
      <c r="C244" s="18">
        <v>2018</v>
      </c>
      <c r="D244" s="16" t="s">
        <v>80</v>
      </c>
      <c r="E244" s="19">
        <v>54130.026976744193</v>
      </c>
      <c r="F244" s="17"/>
      <c r="G244" s="17"/>
      <c r="H244">
        <f t="shared" si="4"/>
        <v>54.13002697674419</v>
      </c>
      <c r="I244" s="17"/>
      <c r="J244" s="17"/>
      <c r="K244" s="16">
        <v>681.84733703066695</v>
      </c>
      <c r="L244" s="16">
        <v>844.67489962253308</v>
      </c>
      <c r="M244" s="16">
        <v>304.45987473046796</v>
      </c>
    </row>
    <row r="245" spans="1:13">
      <c r="A245" s="15" t="s">
        <v>77</v>
      </c>
      <c r="B245" s="16" t="s">
        <v>78</v>
      </c>
      <c r="C245" s="18">
        <v>2018</v>
      </c>
      <c r="D245" s="16" t="s">
        <v>80</v>
      </c>
      <c r="E245" s="19">
        <v>54129.16418604651</v>
      </c>
      <c r="F245" s="17"/>
      <c r="G245" s="17"/>
      <c r="H245">
        <f t="shared" si="4"/>
        <v>54.129164186046509</v>
      </c>
      <c r="I245" s="17"/>
      <c r="J245" s="17"/>
      <c r="K245" s="16">
        <v>651.74089014212404</v>
      </c>
      <c r="L245" s="16">
        <v>766.67894972861586</v>
      </c>
      <c r="M245" s="16">
        <v>285.95942898921203</v>
      </c>
    </row>
    <row r="246" spans="1:13">
      <c r="A246" s="15" t="s">
        <v>77</v>
      </c>
      <c r="B246" s="16" t="s">
        <v>78</v>
      </c>
      <c r="C246" s="18">
        <v>2018</v>
      </c>
      <c r="D246" s="16" t="s">
        <v>80</v>
      </c>
      <c r="E246" s="19">
        <v>54128.301395348833</v>
      </c>
      <c r="F246" s="17"/>
      <c r="G246" s="17"/>
      <c r="H246">
        <f t="shared" si="4"/>
        <v>54.128301395348835</v>
      </c>
      <c r="I246" s="17"/>
      <c r="J246" s="17"/>
      <c r="K246" s="16">
        <v>648.022555251565</v>
      </c>
      <c r="L246" s="16">
        <v>743.65566268331497</v>
      </c>
      <c r="M246" s="16">
        <v>285.91247839926797</v>
      </c>
    </row>
    <row r="247" spans="1:13">
      <c r="A247" s="15" t="s">
        <v>77</v>
      </c>
      <c r="B247" s="16" t="s">
        <v>78</v>
      </c>
      <c r="C247" s="18">
        <v>2018</v>
      </c>
      <c r="D247" s="16" t="s">
        <v>80</v>
      </c>
      <c r="E247" s="19">
        <v>54127.438604651164</v>
      </c>
      <c r="F247" s="17"/>
      <c r="G247" s="17"/>
      <c r="H247">
        <f t="shared" si="4"/>
        <v>54.127438604651168</v>
      </c>
      <c r="I247" s="17"/>
      <c r="J247" s="17"/>
      <c r="K247" s="16">
        <v>690.27966189132201</v>
      </c>
      <c r="L247" s="16">
        <v>877.77564788919801</v>
      </c>
      <c r="M247" s="16">
        <v>309.69982140493698</v>
      </c>
    </row>
    <row r="248" spans="1:13">
      <c r="A248" s="15" t="s">
        <v>77</v>
      </c>
      <c r="B248" s="16" t="s">
        <v>78</v>
      </c>
      <c r="C248" s="18">
        <v>2018</v>
      </c>
      <c r="D248" s="16" t="s">
        <v>80</v>
      </c>
      <c r="E248" s="19">
        <v>54126.575813953488</v>
      </c>
      <c r="F248" s="17"/>
      <c r="G248" s="17"/>
      <c r="H248">
        <f t="shared" si="4"/>
        <v>54.126575813953487</v>
      </c>
      <c r="I248" s="17"/>
      <c r="J248" s="17"/>
      <c r="K248" s="16">
        <v>599.939523524538</v>
      </c>
      <c r="L248" s="16">
        <v>649.33801929479193</v>
      </c>
      <c r="M248" s="16">
        <v>254.50332797945703</v>
      </c>
    </row>
    <row r="249" spans="1:13">
      <c r="A249" s="15" t="s">
        <v>77</v>
      </c>
      <c r="B249" s="16" t="s">
        <v>78</v>
      </c>
      <c r="C249" s="18">
        <v>2018</v>
      </c>
      <c r="D249" s="16" t="s">
        <v>80</v>
      </c>
      <c r="E249" s="19">
        <v>54125.713023255812</v>
      </c>
      <c r="F249" s="17"/>
      <c r="G249" s="17"/>
      <c r="H249">
        <f t="shared" si="4"/>
        <v>54.125713023255813</v>
      </c>
      <c r="I249" s="17"/>
      <c r="J249" s="17"/>
      <c r="K249" s="16">
        <v>699.89654351675995</v>
      </c>
      <c r="L249" s="16">
        <v>927.56660598909002</v>
      </c>
      <c r="M249" s="16">
        <v>315.24427932030898</v>
      </c>
    </row>
    <row r="250" spans="1:13">
      <c r="A250" s="15" t="s">
        <v>77</v>
      </c>
      <c r="B250" s="16" t="s">
        <v>78</v>
      </c>
      <c r="C250" s="18">
        <v>2018</v>
      </c>
      <c r="D250" s="16" t="s">
        <v>80</v>
      </c>
      <c r="E250" s="19">
        <v>54123.987441860467</v>
      </c>
      <c r="F250" s="17"/>
      <c r="G250" s="17"/>
      <c r="H250">
        <f t="shared" si="4"/>
        <v>54.123987441860464</v>
      </c>
      <c r="I250" s="17"/>
      <c r="J250" s="17"/>
      <c r="K250" s="16">
        <v>558.67099938480396</v>
      </c>
      <c r="L250" s="16">
        <v>525.949070123806</v>
      </c>
      <c r="M250" s="16">
        <v>231.54308494129197</v>
      </c>
    </row>
    <row r="251" spans="1:13">
      <c r="A251" s="15" t="s">
        <v>77</v>
      </c>
      <c r="B251" s="16" t="s">
        <v>78</v>
      </c>
      <c r="C251" s="18">
        <v>2018</v>
      </c>
      <c r="D251" s="16" t="s">
        <v>80</v>
      </c>
      <c r="E251" s="19">
        <v>54122.261860465114</v>
      </c>
      <c r="F251" s="17"/>
      <c r="G251" s="17"/>
      <c r="H251">
        <f t="shared" si="4"/>
        <v>54.122261860465116</v>
      </c>
      <c r="I251" s="17"/>
      <c r="J251" s="17"/>
      <c r="K251" s="16">
        <v>557.53071279795699</v>
      </c>
      <c r="L251" s="16">
        <v>514.10018967219298</v>
      </c>
      <c r="M251" s="16">
        <v>225.98476564002499</v>
      </c>
    </row>
    <row r="252" spans="1:13">
      <c r="A252" s="15" t="s">
        <v>77</v>
      </c>
      <c r="B252" s="16" t="s">
        <v>78</v>
      </c>
      <c r="C252" s="18">
        <v>2018</v>
      </c>
      <c r="D252" s="16" t="s">
        <v>80</v>
      </c>
      <c r="E252" s="19">
        <v>54119.673488372093</v>
      </c>
      <c r="F252" s="17"/>
      <c r="G252" s="17"/>
      <c r="H252">
        <f t="shared" si="4"/>
        <v>54.119673488372094</v>
      </c>
      <c r="I252" s="17"/>
      <c r="J252" s="17"/>
      <c r="K252" s="16">
        <v>497.97852637124998</v>
      </c>
      <c r="L252" s="16">
        <v>413.76789173632</v>
      </c>
      <c r="M252" s="16">
        <v>201.39224342579899</v>
      </c>
    </row>
    <row r="253" spans="1:13">
      <c r="A253" s="15" t="s">
        <v>77</v>
      </c>
      <c r="B253" s="16" t="s">
        <v>78</v>
      </c>
      <c r="C253" s="18">
        <v>2018</v>
      </c>
      <c r="D253" s="16" t="s">
        <v>80</v>
      </c>
      <c r="E253" s="19">
        <v>54117.085116279071</v>
      </c>
      <c r="F253" s="17"/>
      <c r="G253" s="17"/>
      <c r="H253">
        <f t="shared" si="4"/>
        <v>54.117085116279071</v>
      </c>
      <c r="I253" s="17"/>
      <c r="J253" s="17"/>
      <c r="K253" s="16">
        <v>550.06877453247398</v>
      </c>
      <c r="L253" s="16">
        <v>503.97638743341599</v>
      </c>
      <c r="M253" s="16">
        <v>230.08702900875397</v>
      </c>
    </row>
    <row r="254" spans="1:13">
      <c r="A254" s="15" t="s">
        <v>77</v>
      </c>
      <c r="B254" s="16" t="s">
        <v>78</v>
      </c>
      <c r="C254" s="18">
        <v>2018</v>
      </c>
      <c r="D254" s="16" t="s">
        <v>80</v>
      </c>
      <c r="E254" s="19">
        <v>54114.49674418605</v>
      </c>
      <c r="F254" s="17"/>
      <c r="G254" s="17"/>
      <c r="H254">
        <f t="shared" si="4"/>
        <v>54.114496744186049</v>
      </c>
      <c r="I254" s="17"/>
      <c r="J254" s="17"/>
      <c r="K254" s="16">
        <v>440.25035458436099</v>
      </c>
      <c r="L254" s="16">
        <v>307.17692506510997</v>
      </c>
      <c r="M254" s="16">
        <v>173.19284497146697</v>
      </c>
    </row>
    <row r="255" spans="1:13">
      <c r="A255" s="15" t="s">
        <v>77</v>
      </c>
      <c r="B255" s="16" t="s">
        <v>78</v>
      </c>
      <c r="C255" s="18">
        <v>2018</v>
      </c>
      <c r="D255" s="16" t="s">
        <v>80</v>
      </c>
      <c r="E255" s="19">
        <v>54111.908372093028</v>
      </c>
      <c r="F255" s="17"/>
      <c r="G255" s="17"/>
      <c r="H255">
        <f t="shared" si="4"/>
        <v>54.111908372093026</v>
      </c>
      <c r="I255" s="17"/>
      <c r="J255" s="17"/>
      <c r="K255" s="16">
        <v>425.31646191467001</v>
      </c>
      <c r="L255" s="16">
        <v>303.11261892502199</v>
      </c>
      <c r="M255" s="16">
        <v>164.09322025938502</v>
      </c>
    </row>
    <row r="256" spans="1:13">
      <c r="A256" s="15" t="s">
        <v>77</v>
      </c>
      <c r="B256" s="16" t="s">
        <v>78</v>
      </c>
      <c r="C256" s="18">
        <v>2018</v>
      </c>
      <c r="D256" s="16" t="s">
        <v>80</v>
      </c>
      <c r="E256" s="19">
        <v>54108.457209302331</v>
      </c>
      <c r="F256" s="17"/>
      <c r="G256" s="17"/>
      <c r="H256">
        <f t="shared" ref="H256:H319" si="5">E256/1000</f>
        <v>54.10845720930233</v>
      </c>
      <c r="I256" s="17"/>
      <c r="J256" s="17"/>
      <c r="K256" s="16">
        <v>498.52517101687499</v>
      </c>
      <c r="L256" s="16">
        <v>404.18962744432304</v>
      </c>
      <c r="M256" s="16">
        <v>197.40772557482001</v>
      </c>
    </row>
    <row r="257" spans="1:13">
      <c r="A257" s="15" t="s">
        <v>77</v>
      </c>
      <c r="B257" s="16" t="s">
        <v>78</v>
      </c>
      <c r="C257" s="18">
        <v>2018</v>
      </c>
      <c r="D257" s="16" t="s">
        <v>80</v>
      </c>
      <c r="E257" s="19">
        <v>54106.731627906971</v>
      </c>
      <c r="F257" s="17"/>
      <c r="G257" s="17"/>
      <c r="H257">
        <f t="shared" si="5"/>
        <v>54.106731627906974</v>
      </c>
      <c r="I257" s="17"/>
      <c r="J257" s="17"/>
      <c r="K257" s="16">
        <v>411.78036967590202</v>
      </c>
      <c r="L257" s="16">
        <v>274.47760066381403</v>
      </c>
      <c r="M257" s="16">
        <v>160.04855052090903</v>
      </c>
    </row>
    <row r="258" spans="1:13">
      <c r="A258" s="15" t="s">
        <v>77</v>
      </c>
      <c r="B258" s="16" t="s">
        <v>78</v>
      </c>
      <c r="C258" s="18">
        <v>2018</v>
      </c>
      <c r="D258" s="16" t="s">
        <v>80</v>
      </c>
      <c r="E258" s="19">
        <v>54103.280465116281</v>
      </c>
      <c r="F258" s="17"/>
      <c r="G258" s="17"/>
      <c r="H258">
        <f t="shared" si="5"/>
        <v>54.103280465116278</v>
      </c>
      <c r="I258" s="17"/>
      <c r="J258" s="17"/>
      <c r="K258" s="16">
        <v>430.889322064422</v>
      </c>
      <c r="L258" s="16">
        <v>296.64361194817798</v>
      </c>
      <c r="M258" s="16">
        <v>169.44974713068501</v>
      </c>
    </row>
    <row r="259" spans="1:13">
      <c r="A259" s="15" t="s">
        <v>77</v>
      </c>
      <c r="B259" s="16" t="s">
        <v>78</v>
      </c>
      <c r="C259" s="18">
        <v>2018</v>
      </c>
      <c r="D259" s="16" t="s">
        <v>80</v>
      </c>
      <c r="E259" s="19">
        <v>54100.692093023252</v>
      </c>
      <c r="F259" s="17"/>
      <c r="G259" s="17"/>
      <c r="H259">
        <f t="shared" si="5"/>
        <v>54.100692093023255</v>
      </c>
      <c r="I259" s="17"/>
      <c r="J259" s="17"/>
      <c r="K259" s="16">
        <v>427.121818298721</v>
      </c>
      <c r="L259" s="16">
        <v>302.17441513777999</v>
      </c>
      <c r="M259" s="16">
        <v>161.771702276121</v>
      </c>
    </row>
    <row r="260" spans="1:13">
      <c r="A260" s="15" t="s">
        <v>77</v>
      </c>
      <c r="B260" s="16" t="s">
        <v>78</v>
      </c>
      <c r="C260" s="18">
        <v>2018</v>
      </c>
      <c r="D260" s="16" t="s">
        <v>80</v>
      </c>
      <c r="E260" s="19">
        <v>54099.829302325583</v>
      </c>
      <c r="F260" s="17"/>
      <c r="G260" s="17"/>
      <c r="H260">
        <f t="shared" si="5"/>
        <v>54.099829302325581</v>
      </c>
      <c r="I260" s="17"/>
      <c r="J260" s="17"/>
      <c r="K260" s="16">
        <v>544.94658746371601</v>
      </c>
      <c r="L260" s="16">
        <v>489.42250613769397</v>
      </c>
      <c r="M260" s="16">
        <v>223.42761337969</v>
      </c>
    </row>
    <row r="261" spans="1:13">
      <c r="A261" s="15" t="s">
        <v>77</v>
      </c>
      <c r="B261" s="16" t="s">
        <v>78</v>
      </c>
      <c r="C261" s="18">
        <v>2018</v>
      </c>
      <c r="D261" s="16" t="s">
        <v>80</v>
      </c>
      <c r="E261" s="19">
        <v>54098.10372093023</v>
      </c>
      <c r="F261" s="17"/>
      <c r="G261" s="17"/>
      <c r="H261">
        <f t="shared" si="5"/>
        <v>54.098103720930233</v>
      </c>
      <c r="I261" s="17"/>
      <c r="J261" s="17"/>
      <c r="K261" s="16">
        <v>715.88320489772502</v>
      </c>
      <c r="L261" s="16">
        <v>1005.661818469615</v>
      </c>
      <c r="M261" s="16">
        <v>332.08198748226204</v>
      </c>
    </row>
    <row r="262" spans="1:13">
      <c r="A262" s="15" t="s">
        <v>77</v>
      </c>
      <c r="B262" s="16" t="s">
        <v>78</v>
      </c>
      <c r="C262" s="18">
        <v>2018</v>
      </c>
      <c r="D262" s="16" t="s">
        <v>80</v>
      </c>
      <c r="E262" s="19">
        <v>54095.515348837209</v>
      </c>
      <c r="F262" s="17"/>
      <c r="G262" s="17"/>
      <c r="H262">
        <f t="shared" si="5"/>
        <v>54.09551534883721</v>
      </c>
      <c r="I262" s="17"/>
      <c r="J262" s="17"/>
      <c r="K262" s="16">
        <v>528.137341465845</v>
      </c>
      <c r="L262" s="16">
        <v>455.64135176360298</v>
      </c>
      <c r="M262" s="16">
        <v>217.78634475228102</v>
      </c>
    </row>
    <row r="263" spans="1:13">
      <c r="A263" s="15" t="s">
        <v>77</v>
      </c>
      <c r="B263" s="16" t="s">
        <v>78</v>
      </c>
      <c r="C263" s="18">
        <v>2018</v>
      </c>
      <c r="D263" s="16" t="s">
        <v>80</v>
      </c>
      <c r="E263" s="19">
        <v>54092.064186046511</v>
      </c>
      <c r="F263" s="17"/>
      <c r="G263" s="17"/>
      <c r="H263">
        <f t="shared" si="5"/>
        <v>54.092064186046514</v>
      </c>
      <c r="I263" s="17"/>
      <c r="J263" s="17"/>
      <c r="K263" s="16">
        <v>582.38025117774998</v>
      </c>
      <c r="L263" s="16">
        <v>582.16379231162011</v>
      </c>
      <c r="M263" s="16">
        <v>244.81492161904299</v>
      </c>
    </row>
    <row r="264" spans="1:13">
      <c r="A264" s="15" t="s">
        <v>77</v>
      </c>
      <c r="B264" s="16" t="s">
        <v>78</v>
      </c>
      <c r="C264" s="18">
        <v>2018</v>
      </c>
      <c r="D264" s="16" t="s">
        <v>80</v>
      </c>
      <c r="E264" s="19">
        <v>54091.201395348842</v>
      </c>
      <c r="F264" s="17"/>
      <c r="G264" s="17"/>
      <c r="H264">
        <f t="shared" si="5"/>
        <v>54.09120139534884</v>
      </c>
      <c r="I264" s="17"/>
      <c r="J264" s="17"/>
      <c r="K264" s="16">
        <v>784.67993535028404</v>
      </c>
      <c r="L264" s="16">
        <v>1238.515839592576</v>
      </c>
      <c r="M264" s="16">
        <v>370.12162160582102</v>
      </c>
    </row>
    <row r="265" spans="1:13">
      <c r="A265" s="15" t="s">
        <v>77</v>
      </c>
      <c r="B265" s="16" t="s">
        <v>78</v>
      </c>
      <c r="C265" s="18">
        <v>2018</v>
      </c>
      <c r="D265" s="16" t="s">
        <v>80</v>
      </c>
      <c r="E265" s="19">
        <v>54090.338604651166</v>
      </c>
      <c r="F265" s="17"/>
      <c r="G265" s="17"/>
      <c r="H265">
        <f t="shared" si="5"/>
        <v>54.090338604651166</v>
      </c>
      <c r="I265" s="17"/>
      <c r="J265" s="17"/>
      <c r="K265" s="16">
        <v>692.85084425425305</v>
      </c>
      <c r="L265" s="16">
        <v>900.72106704984697</v>
      </c>
      <c r="M265" s="16">
        <v>309.23064337011903</v>
      </c>
    </row>
    <row r="266" spans="1:13">
      <c r="A266" s="15" t="s">
        <v>77</v>
      </c>
      <c r="B266" s="16" t="s">
        <v>78</v>
      </c>
      <c r="C266" s="18">
        <v>2018</v>
      </c>
      <c r="D266" s="16" t="s">
        <v>80</v>
      </c>
      <c r="E266" s="19">
        <v>54087.750232558144</v>
      </c>
      <c r="F266" s="17"/>
      <c r="G266" s="17"/>
      <c r="H266">
        <f t="shared" si="5"/>
        <v>54.087750232558143</v>
      </c>
      <c r="I266" s="17"/>
      <c r="J266" s="17"/>
      <c r="K266" s="16">
        <v>500.95380421249001</v>
      </c>
      <c r="L266" s="16">
        <v>414.35288894673602</v>
      </c>
      <c r="M266" s="16">
        <v>201.40763883333</v>
      </c>
    </row>
    <row r="267" spans="1:13">
      <c r="A267" s="15" t="s">
        <v>77</v>
      </c>
      <c r="B267" s="16" t="s">
        <v>78</v>
      </c>
      <c r="C267" s="18">
        <v>2018</v>
      </c>
      <c r="D267" s="16" t="s">
        <v>80</v>
      </c>
      <c r="E267" s="19">
        <v>54085.161860465116</v>
      </c>
      <c r="F267" s="17"/>
      <c r="G267" s="17"/>
      <c r="H267">
        <f t="shared" si="5"/>
        <v>54.085161860465114</v>
      </c>
      <c r="I267" s="17"/>
      <c r="J267" s="17"/>
      <c r="K267" s="16">
        <v>511.12685353538501</v>
      </c>
      <c r="L267" s="16">
        <v>433.20472296981001</v>
      </c>
      <c r="M267" s="16">
        <v>208.68217166841504</v>
      </c>
    </row>
    <row r="268" spans="1:13">
      <c r="A268" s="15" t="s">
        <v>77</v>
      </c>
      <c r="B268" s="16" t="s">
        <v>78</v>
      </c>
      <c r="C268" s="18">
        <v>2018</v>
      </c>
      <c r="D268" s="16" t="s">
        <v>80</v>
      </c>
      <c r="E268" s="19">
        <v>54082.573488372094</v>
      </c>
      <c r="F268" s="17"/>
      <c r="G268" s="17"/>
      <c r="H268">
        <f t="shared" si="5"/>
        <v>54.082573488372091</v>
      </c>
      <c r="I268" s="17"/>
      <c r="J268" s="17"/>
      <c r="K268" s="16">
        <v>578.26781271958305</v>
      </c>
      <c r="L268" s="16">
        <v>563.88527500396697</v>
      </c>
      <c r="M268" s="16">
        <v>247.53012308708605</v>
      </c>
    </row>
    <row r="269" spans="1:13">
      <c r="A269" s="15" t="s">
        <v>77</v>
      </c>
      <c r="B269" s="16" t="s">
        <v>78</v>
      </c>
      <c r="C269" s="18">
        <v>2018</v>
      </c>
      <c r="D269" s="16" t="s">
        <v>80</v>
      </c>
      <c r="E269" s="19">
        <v>54079.985116279066</v>
      </c>
      <c r="F269" s="17"/>
      <c r="G269" s="17"/>
      <c r="H269">
        <f t="shared" si="5"/>
        <v>54.079985116279069</v>
      </c>
      <c r="I269" s="17"/>
      <c r="J269" s="17"/>
      <c r="K269" s="16">
        <v>458.72127151639802</v>
      </c>
      <c r="L269" s="16">
        <v>328.661250716214</v>
      </c>
      <c r="M269" s="16">
        <v>181.474533406825</v>
      </c>
    </row>
    <row r="270" spans="1:13">
      <c r="A270" s="15" t="s">
        <v>77</v>
      </c>
      <c r="B270" s="16" t="s">
        <v>78</v>
      </c>
      <c r="C270" s="18">
        <v>2018</v>
      </c>
      <c r="D270" s="16" t="s">
        <v>80</v>
      </c>
      <c r="E270" s="19">
        <v>54077.396744186044</v>
      </c>
      <c r="F270" s="17"/>
      <c r="G270" s="17"/>
      <c r="H270">
        <f t="shared" si="5"/>
        <v>54.077396744186046</v>
      </c>
      <c r="I270" s="17"/>
      <c r="J270" s="17"/>
      <c r="K270" s="16">
        <v>396.75842595939599</v>
      </c>
      <c r="L270" s="16">
        <v>271.11077000559504</v>
      </c>
      <c r="M270" s="16">
        <v>151.28013603555499</v>
      </c>
    </row>
    <row r="271" spans="1:13">
      <c r="A271" s="15" t="s">
        <v>77</v>
      </c>
      <c r="B271" s="16" t="s">
        <v>78</v>
      </c>
      <c r="C271" s="18">
        <v>2018</v>
      </c>
      <c r="D271" s="16" t="s">
        <v>80</v>
      </c>
      <c r="E271" s="19">
        <v>54074.808372093023</v>
      </c>
      <c r="F271" s="17"/>
      <c r="G271" s="17"/>
      <c r="H271">
        <f t="shared" si="5"/>
        <v>54.074808372093024</v>
      </c>
      <c r="I271" s="17"/>
      <c r="J271" s="17"/>
      <c r="K271" s="16">
        <v>432.88283256983698</v>
      </c>
      <c r="L271" s="16">
        <v>310.07621011803406</v>
      </c>
      <c r="M271" s="16">
        <v>164.552627328977</v>
      </c>
    </row>
    <row r="272" spans="1:13">
      <c r="A272" s="15" t="s">
        <v>77</v>
      </c>
      <c r="B272" s="16" t="s">
        <v>78</v>
      </c>
      <c r="C272" s="18">
        <v>2018</v>
      </c>
      <c r="D272" s="16" t="s">
        <v>80</v>
      </c>
      <c r="E272" s="19">
        <v>54073.945581395346</v>
      </c>
      <c r="F272" s="17"/>
      <c r="G272" s="17"/>
      <c r="H272">
        <f t="shared" si="5"/>
        <v>54.07394558139535</v>
      </c>
      <c r="I272" s="17"/>
      <c r="J272" s="17"/>
      <c r="K272" s="16">
        <v>511.42570542789701</v>
      </c>
      <c r="L272" s="16">
        <v>438.84937156272304</v>
      </c>
      <c r="M272" s="16">
        <v>206.90009125666899</v>
      </c>
    </row>
    <row r="273" spans="1:13">
      <c r="A273" s="15" t="s">
        <v>77</v>
      </c>
      <c r="B273" s="16" t="s">
        <v>78</v>
      </c>
      <c r="C273" s="18">
        <v>2018</v>
      </c>
      <c r="D273" s="16" t="s">
        <v>80</v>
      </c>
      <c r="E273" s="19">
        <v>54072.22</v>
      </c>
      <c r="F273" s="17"/>
      <c r="G273" s="17"/>
      <c r="H273">
        <f t="shared" si="5"/>
        <v>54.072220000000002</v>
      </c>
      <c r="I273" s="17"/>
      <c r="J273" s="17"/>
      <c r="K273" s="16">
        <v>430.03625519207901</v>
      </c>
      <c r="L273" s="16">
        <v>292.68905122888202</v>
      </c>
      <c r="M273" s="16">
        <v>167.04785717584701</v>
      </c>
    </row>
    <row r="274" spans="1:13">
      <c r="A274" s="15" t="s">
        <v>77</v>
      </c>
      <c r="B274" s="16" t="s">
        <v>78</v>
      </c>
      <c r="C274" s="18">
        <v>2018</v>
      </c>
      <c r="D274" s="16" t="s">
        <v>80</v>
      </c>
      <c r="E274" s="19">
        <v>54069.63162790698</v>
      </c>
      <c r="F274" s="17"/>
      <c r="G274" s="17"/>
      <c r="H274">
        <f t="shared" si="5"/>
        <v>54.069631627906979</v>
      </c>
      <c r="I274" s="17"/>
      <c r="J274" s="17"/>
      <c r="K274" s="16">
        <v>371.17288043801898</v>
      </c>
      <c r="L274" s="16">
        <v>227.75399959768299</v>
      </c>
      <c r="M274" s="16">
        <v>137.05091840372899</v>
      </c>
    </row>
    <row r="275" spans="1:13">
      <c r="A275" s="15" t="s">
        <v>77</v>
      </c>
      <c r="B275" s="16" t="s">
        <v>78</v>
      </c>
      <c r="C275" s="18">
        <v>2018</v>
      </c>
      <c r="D275" s="16" t="s">
        <v>80</v>
      </c>
      <c r="E275" s="19">
        <v>54068.768837209303</v>
      </c>
      <c r="F275" s="17"/>
      <c r="G275" s="17"/>
      <c r="H275">
        <f t="shared" si="5"/>
        <v>54.068768837209305</v>
      </c>
      <c r="I275" s="17"/>
      <c r="J275" s="17"/>
      <c r="K275" s="16">
        <v>379.65273727163498</v>
      </c>
      <c r="L275" s="16">
        <v>243.67892128090699</v>
      </c>
      <c r="M275" s="16">
        <v>139.22581371220699</v>
      </c>
    </row>
    <row r="276" spans="1:13">
      <c r="A276" s="15" t="s">
        <v>77</v>
      </c>
      <c r="B276" s="16" t="s">
        <v>78</v>
      </c>
      <c r="C276" s="18">
        <v>2018</v>
      </c>
      <c r="D276" s="16" t="s">
        <v>80</v>
      </c>
      <c r="E276" s="19">
        <v>54065.317674418606</v>
      </c>
      <c r="F276" s="17"/>
      <c r="G276" s="17"/>
      <c r="H276">
        <f t="shared" si="5"/>
        <v>54.065317674418608</v>
      </c>
      <c r="I276" s="17"/>
      <c r="J276" s="17"/>
      <c r="K276" s="16">
        <v>483.67277070765999</v>
      </c>
      <c r="L276" s="16">
        <v>372.76878085955605</v>
      </c>
      <c r="M276" s="16">
        <v>193.03958082644698</v>
      </c>
    </row>
    <row r="277" spans="1:13">
      <c r="A277" s="15" t="s">
        <v>77</v>
      </c>
      <c r="B277" s="16" t="s">
        <v>78</v>
      </c>
      <c r="C277" s="18">
        <v>2018</v>
      </c>
      <c r="D277" s="16" t="s">
        <v>80</v>
      </c>
      <c r="E277" s="19">
        <v>54064.45488372093</v>
      </c>
      <c r="F277" s="17"/>
      <c r="G277" s="17"/>
      <c r="H277">
        <f t="shared" si="5"/>
        <v>54.064454883720927</v>
      </c>
      <c r="I277" s="17"/>
      <c r="J277" s="17"/>
      <c r="K277" s="16">
        <v>412.99310592086499</v>
      </c>
      <c r="L277" s="16">
        <v>273.86980934213796</v>
      </c>
      <c r="M277" s="16">
        <v>160.02778244298099</v>
      </c>
    </row>
    <row r="278" spans="1:13">
      <c r="A278" s="15" t="s">
        <v>77</v>
      </c>
      <c r="B278" s="16" t="s">
        <v>78</v>
      </c>
      <c r="C278" s="18">
        <v>2018</v>
      </c>
      <c r="D278" s="16" t="s">
        <v>80</v>
      </c>
      <c r="E278" s="19">
        <v>54063.592093023253</v>
      </c>
      <c r="F278" s="17"/>
      <c r="G278" s="17"/>
      <c r="H278">
        <f t="shared" si="5"/>
        <v>54.063592093023253</v>
      </c>
      <c r="I278" s="17"/>
      <c r="J278" s="17"/>
      <c r="K278" s="16">
        <v>458.92288979671201</v>
      </c>
      <c r="L278" s="16">
        <v>349.72811479967498</v>
      </c>
      <c r="M278" s="16">
        <v>182.70266531055802</v>
      </c>
    </row>
    <row r="279" spans="1:13">
      <c r="A279" s="15" t="s">
        <v>77</v>
      </c>
      <c r="B279" s="16" t="s">
        <v>78</v>
      </c>
      <c r="C279" s="18">
        <v>2018</v>
      </c>
      <c r="D279" s="16" t="s">
        <v>80</v>
      </c>
      <c r="E279" s="19">
        <v>54062.729302325577</v>
      </c>
      <c r="F279" s="17"/>
      <c r="G279" s="17"/>
      <c r="H279">
        <f t="shared" si="5"/>
        <v>54.062729302325579</v>
      </c>
      <c r="I279" s="17"/>
      <c r="J279" s="17"/>
      <c r="K279" s="16">
        <v>433.717546997537</v>
      </c>
      <c r="L279" s="16">
        <v>310.87667767598299</v>
      </c>
      <c r="M279" s="16">
        <v>167.83865292620402</v>
      </c>
    </row>
    <row r="280" spans="1:13">
      <c r="A280" s="15" t="s">
        <v>77</v>
      </c>
      <c r="B280" s="16" t="s">
        <v>78</v>
      </c>
      <c r="C280" s="18">
        <v>2018</v>
      </c>
      <c r="D280" s="16" t="s">
        <v>80</v>
      </c>
      <c r="E280" s="19">
        <v>54061.866511627908</v>
      </c>
      <c r="F280" s="17"/>
      <c r="G280" s="17"/>
      <c r="H280">
        <f t="shared" si="5"/>
        <v>54.061866511627905</v>
      </c>
      <c r="I280" s="17"/>
      <c r="J280" s="17"/>
      <c r="K280" s="16">
        <v>430.04190375886702</v>
      </c>
      <c r="L280" s="16">
        <v>299.096811744435</v>
      </c>
      <c r="M280" s="16">
        <v>164.36291622413103</v>
      </c>
    </row>
    <row r="281" spans="1:13">
      <c r="A281" s="15" t="s">
        <v>77</v>
      </c>
      <c r="B281" s="16" t="s">
        <v>78</v>
      </c>
      <c r="C281" s="18">
        <v>2018</v>
      </c>
      <c r="D281" s="16" t="s">
        <v>80</v>
      </c>
      <c r="E281" s="19">
        <v>54061.003720930232</v>
      </c>
      <c r="F281" s="17"/>
      <c r="G281" s="17"/>
      <c r="H281">
        <f t="shared" si="5"/>
        <v>54.061003720930231</v>
      </c>
      <c r="I281" s="17"/>
      <c r="J281" s="17"/>
      <c r="K281" s="16">
        <v>454.38450422335899</v>
      </c>
      <c r="L281" s="16">
        <v>322.08717895149999</v>
      </c>
      <c r="M281" s="16">
        <v>176.134181403512</v>
      </c>
    </row>
    <row r="282" spans="1:13">
      <c r="A282" s="15" t="s">
        <v>77</v>
      </c>
      <c r="B282" s="16" t="s">
        <v>78</v>
      </c>
      <c r="C282" s="18">
        <v>2018</v>
      </c>
      <c r="D282" s="16" t="s">
        <v>80</v>
      </c>
      <c r="E282" s="19">
        <v>54060.140930232556</v>
      </c>
      <c r="F282" s="17"/>
      <c r="G282" s="17"/>
      <c r="H282">
        <f t="shared" si="5"/>
        <v>54.060140930232556</v>
      </c>
      <c r="I282" s="17"/>
      <c r="J282" s="17"/>
      <c r="K282" s="16">
        <v>431.63895213371802</v>
      </c>
      <c r="L282" s="16">
        <v>303.31769985946403</v>
      </c>
      <c r="M282" s="16">
        <v>169.969509705902</v>
      </c>
    </row>
    <row r="283" spans="1:13">
      <c r="A283" s="15" t="s">
        <v>77</v>
      </c>
      <c r="B283" s="16" t="s">
        <v>78</v>
      </c>
      <c r="C283" s="18">
        <v>2018</v>
      </c>
      <c r="D283" s="16" t="s">
        <v>80</v>
      </c>
      <c r="E283" s="19">
        <v>54059.278139534879</v>
      </c>
      <c r="F283" s="17"/>
      <c r="G283" s="17"/>
      <c r="H283">
        <f t="shared" si="5"/>
        <v>54.059278139534882</v>
      </c>
      <c r="I283" s="17"/>
      <c r="J283" s="17"/>
      <c r="K283" s="16">
        <v>446.64052820083799</v>
      </c>
      <c r="L283" s="16">
        <v>333.57644815538396</v>
      </c>
      <c r="M283" s="16">
        <v>173.55865807434799</v>
      </c>
    </row>
    <row r="284" spans="1:13">
      <c r="A284" s="15" t="s">
        <v>77</v>
      </c>
      <c r="B284" s="16" t="s">
        <v>78</v>
      </c>
      <c r="C284" s="18">
        <v>2018</v>
      </c>
      <c r="D284" s="16" t="s">
        <v>80</v>
      </c>
      <c r="E284" s="19">
        <v>54058.41534883721</v>
      </c>
      <c r="F284" s="17"/>
      <c r="G284" s="17"/>
      <c r="H284">
        <f t="shared" si="5"/>
        <v>54.058415348837208</v>
      </c>
      <c r="I284" s="17"/>
      <c r="J284" s="17"/>
      <c r="K284" s="16">
        <v>421.11670775136599</v>
      </c>
      <c r="L284" s="16">
        <v>282.89777520048506</v>
      </c>
      <c r="M284" s="16">
        <v>160.09738400442598</v>
      </c>
    </row>
    <row r="285" spans="1:13">
      <c r="A285" s="15" t="s">
        <v>77</v>
      </c>
      <c r="B285" s="16" t="s">
        <v>78</v>
      </c>
      <c r="C285" s="18">
        <v>2018</v>
      </c>
      <c r="D285" s="16" t="s">
        <v>80</v>
      </c>
      <c r="E285" s="19">
        <v>54057.552558139534</v>
      </c>
      <c r="F285" s="17"/>
      <c r="G285" s="17"/>
      <c r="H285">
        <f t="shared" si="5"/>
        <v>54.057552558139534</v>
      </c>
      <c r="I285" s="17"/>
      <c r="J285" s="17"/>
      <c r="K285" s="16">
        <v>430.52871196747799</v>
      </c>
      <c r="L285" s="16">
        <v>297.34677568710003</v>
      </c>
      <c r="M285" s="16">
        <v>167.51450364527199</v>
      </c>
    </row>
    <row r="286" spans="1:13">
      <c r="A286" s="15" t="s">
        <v>77</v>
      </c>
      <c r="B286" s="16" t="s">
        <v>78</v>
      </c>
      <c r="C286" s="18">
        <v>2018</v>
      </c>
      <c r="D286" s="16" t="s">
        <v>80</v>
      </c>
      <c r="E286" s="19">
        <v>54056.689767441858</v>
      </c>
      <c r="F286" s="17"/>
      <c r="G286" s="17"/>
      <c r="H286">
        <f t="shared" si="5"/>
        <v>54.05668976744186</v>
      </c>
      <c r="I286" s="17"/>
      <c r="J286" s="17"/>
      <c r="K286" s="16">
        <v>577.99756687149602</v>
      </c>
      <c r="L286" s="16">
        <v>561.80901438308388</v>
      </c>
      <c r="M286" s="16">
        <v>246.90981752920703</v>
      </c>
    </row>
    <row r="287" spans="1:13">
      <c r="A287" s="15" t="s">
        <v>77</v>
      </c>
      <c r="B287" s="16" t="s">
        <v>78</v>
      </c>
      <c r="C287" s="18">
        <v>2018</v>
      </c>
      <c r="D287" s="16" t="s">
        <v>80</v>
      </c>
      <c r="E287" s="19">
        <v>54055.826976744189</v>
      </c>
      <c r="F287" s="17"/>
      <c r="G287" s="17"/>
      <c r="H287">
        <f t="shared" si="5"/>
        <v>54.055826976744186</v>
      </c>
      <c r="I287" s="17"/>
      <c r="J287" s="17"/>
      <c r="K287" s="16">
        <v>512.50262838735603</v>
      </c>
      <c r="L287" s="16">
        <v>425.07856056399294</v>
      </c>
      <c r="M287" s="16">
        <v>210.25571347922005</v>
      </c>
    </row>
    <row r="288" spans="1:13">
      <c r="A288" s="15" t="s">
        <v>77</v>
      </c>
      <c r="B288" s="16" t="s">
        <v>78</v>
      </c>
      <c r="C288" s="18">
        <v>2018</v>
      </c>
      <c r="D288" s="16" t="s">
        <v>80</v>
      </c>
      <c r="E288" s="19">
        <v>54054.964186046513</v>
      </c>
      <c r="F288" s="17"/>
      <c r="G288" s="17"/>
      <c r="H288">
        <f t="shared" si="5"/>
        <v>54.054964186046512</v>
      </c>
      <c r="I288" s="17"/>
      <c r="J288" s="17"/>
      <c r="K288" s="16">
        <v>719.35018223864301</v>
      </c>
      <c r="L288" s="16">
        <v>991.51292921929701</v>
      </c>
      <c r="M288" s="16">
        <v>323.3061559098</v>
      </c>
    </row>
    <row r="289" spans="1:13">
      <c r="A289" s="15" t="s">
        <v>77</v>
      </c>
      <c r="B289" s="16" t="s">
        <v>78</v>
      </c>
      <c r="C289" s="18">
        <v>2018</v>
      </c>
      <c r="D289" s="16" t="s">
        <v>80</v>
      </c>
      <c r="E289" s="19">
        <v>54054.101395348836</v>
      </c>
      <c r="F289" s="17"/>
      <c r="G289" s="17"/>
      <c r="H289">
        <f t="shared" si="5"/>
        <v>54.054101395348837</v>
      </c>
      <c r="I289" s="17"/>
      <c r="J289" s="17"/>
      <c r="K289" s="16">
        <v>592.48038618693795</v>
      </c>
      <c r="L289" s="16">
        <v>592.91121786384201</v>
      </c>
      <c r="M289" s="16">
        <v>248.83893852349894</v>
      </c>
    </row>
    <row r="290" spans="1:13">
      <c r="A290" s="15" t="s">
        <v>77</v>
      </c>
      <c r="B290" s="16" t="s">
        <v>78</v>
      </c>
      <c r="C290" s="18">
        <v>2018</v>
      </c>
      <c r="D290" s="16" t="s">
        <v>80</v>
      </c>
      <c r="E290" s="19">
        <v>54053.23860465116</v>
      </c>
      <c r="F290" s="17"/>
      <c r="G290" s="17"/>
      <c r="H290">
        <f t="shared" si="5"/>
        <v>54.053238604651163</v>
      </c>
      <c r="I290" s="17"/>
      <c r="J290" s="17"/>
      <c r="K290" s="16">
        <v>561.91555822616101</v>
      </c>
      <c r="L290" s="16">
        <v>535.77521684144904</v>
      </c>
      <c r="M290" s="16">
        <v>232.14459371440699</v>
      </c>
    </row>
    <row r="291" spans="1:13">
      <c r="A291" s="15" t="s">
        <v>77</v>
      </c>
      <c r="B291" s="16" t="s">
        <v>78</v>
      </c>
      <c r="C291" s="18">
        <v>2018</v>
      </c>
      <c r="D291" s="16" t="s">
        <v>80</v>
      </c>
      <c r="E291" s="19">
        <v>54052.375813953491</v>
      </c>
      <c r="F291" s="17"/>
      <c r="G291" s="17"/>
      <c r="H291">
        <f t="shared" si="5"/>
        <v>54.052375813953489</v>
      </c>
      <c r="I291" s="17"/>
      <c r="J291" s="17"/>
      <c r="K291" s="16">
        <v>552.49395500699097</v>
      </c>
      <c r="L291" s="16">
        <v>501.40672912241894</v>
      </c>
      <c r="M291" s="16">
        <v>230.58165171820099</v>
      </c>
    </row>
    <row r="292" spans="1:13">
      <c r="A292" s="15" t="s">
        <v>77</v>
      </c>
      <c r="B292" s="16" t="s">
        <v>78</v>
      </c>
      <c r="C292" s="18">
        <v>2018</v>
      </c>
      <c r="D292" s="16" t="s">
        <v>80</v>
      </c>
      <c r="E292" s="19">
        <v>54051.513023255815</v>
      </c>
      <c r="F292" s="17"/>
      <c r="G292" s="17"/>
      <c r="H292">
        <f t="shared" si="5"/>
        <v>54.051513023255815</v>
      </c>
      <c r="I292" s="17"/>
      <c r="J292" s="17"/>
      <c r="K292" s="16">
        <v>664.59083619855403</v>
      </c>
      <c r="L292" s="16">
        <v>779.50567405617596</v>
      </c>
      <c r="M292" s="16">
        <v>292.26353464219801</v>
      </c>
    </row>
    <row r="293" spans="1:13">
      <c r="A293" s="15" t="s">
        <v>77</v>
      </c>
      <c r="B293" s="16" t="s">
        <v>78</v>
      </c>
      <c r="C293" s="18">
        <v>2018</v>
      </c>
      <c r="D293" s="16" t="s">
        <v>80</v>
      </c>
      <c r="E293" s="19">
        <v>54050.650232558139</v>
      </c>
      <c r="F293" s="17"/>
      <c r="G293" s="17"/>
      <c r="H293">
        <f t="shared" si="5"/>
        <v>54.050650232558141</v>
      </c>
      <c r="I293" s="17"/>
      <c r="J293" s="17"/>
      <c r="K293" s="16">
        <v>433.34978006233899</v>
      </c>
      <c r="L293" s="16">
        <v>301.15612405051701</v>
      </c>
      <c r="M293" s="16">
        <v>166.42928705429699</v>
      </c>
    </row>
    <row r="294" spans="1:13">
      <c r="A294" s="15" t="s">
        <v>77</v>
      </c>
      <c r="B294" s="16" t="s">
        <v>78</v>
      </c>
      <c r="C294" s="18">
        <v>2018</v>
      </c>
      <c r="D294" s="16" t="s">
        <v>80</v>
      </c>
      <c r="E294" s="19">
        <v>54049.78744186047</v>
      </c>
      <c r="F294" s="17"/>
      <c r="G294" s="17"/>
      <c r="H294">
        <f t="shared" si="5"/>
        <v>54.049787441860467</v>
      </c>
      <c r="I294" s="17"/>
      <c r="J294" s="17"/>
      <c r="K294" s="16">
        <v>663.31855267467904</v>
      </c>
      <c r="L294" s="16">
        <v>807.73117579326095</v>
      </c>
      <c r="M294" s="16">
        <v>293.97018674245106</v>
      </c>
    </row>
    <row r="295" spans="1:13">
      <c r="A295" s="15" t="s">
        <v>77</v>
      </c>
      <c r="B295" s="16" t="s">
        <v>78</v>
      </c>
      <c r="C295" s="18">
        <v>2018</v>
      </c>
      <c r="D295" s="16" t="s">
        <v>80</v>
      </c>
      <c r="E295" s="19">
        <v>54048.924651162793</v>
      </c>
      <c r="F295" s="17"/>
      <c r="G295" s="17"/>
      <c r="H295">
        <f t="shared" si="5"/>
        <v>54.048924651162793</v>
      </c>
      <c r="I295" s="17"/>
      <c r="J295" s="17"/>
      <c r="K295" s="16">
        <v>678.69017884213804</v>
      </c>
      <c r="L295" s="16">
        <v>848.28960036803187</v>
      </c>
      <c r="M295" s="16">
        <v>299.94870116457002</v>
      </c>
    </row>
    <row r="296" spans="1:13">
      <c r="A296" s="15" t="s">
        <v>77</v>
      </c>
      <c r="B296" s="16" t="s">
        <v>78</v>
      </c>
      <c r="C296" s="18">
        <v>2018</v>
      </c>
      <c r="D296" s="16" t="s">
        <v>80</v>
      </c>
      <c r="E296" s="19">
        <v>54048.061860465117</v>
      </c>
      <c r="F296" s="17"/>
      <c r="G296" s="17"/>
      <c r="H296">
        <f t="shared" si="5"/>
        <v>54.048061860465118</v>
      </c>
      <c r="I296" s="17"/>
      <c r="J296" s="17"/>
      <c r="K296" s="16">
        <v>803.82563585917205</v>
      </c>
      <c r="L296" s="16">
        <v>1355.5866816023381</v>
      </c>
      <c r="M296" s="16">
        <v>385.34448463371103</v>
      </c>
    </row>
    <row r="297" spans="1:13">
      <c r="A297" s="15" t="s">
        <v>77</v>
      </c>
      <c r="B297" s="16" t="s">
        <v>78</v>
      </c>
      <c r="C297" s="18">
        <v>2018</v>
      </c>
      <c r="D297" s="16" t="s">
        <v>80</v>
      </c>
      <c r="E297" s="19">
        <v>54047.199069767441</v>
      </c>
      <c r="F297" s="17"/>
      <c r="G297" s="17"/>
      <c r="H297">
        <f t="shared" si="5"/>
        <v>54.047199069767444</v>
      </c>
      <c r="I297" s="17"/>
      <c r="J297" s="17"/>
      <c r="K297" s="16">
        <v>590.99406119586195</v>
      </c>
      <c r="L297" s="16">
        <v>590.83338293243798</v>
      </c>
      <c r="M297" s="16">
        <v>247.64671349341694</v>
      </c>
    </row>
    <row r="298" spans="1:13">
      <c r="A298" s="15" t="s">
        <v>77</v>
      </c>
      <c r="B298" s="16" t="s">
        <v>78</v>
      </c>
      <c r="C298" s="18">
        <v>2018</v>
      </c>
      <c r="D298" s="16" t="s">
        <v>80</v>
      </c>
      <c r="E298" s="19">
        <v>54046.336279069772</v>
      </c>
      <c r="F298" s="17"/>
      <c r="G298" s="17"/>
      <c r="H298">
        <f t="shared" si="5"/>
        <v>54.04633627906977</v>
      </c>
      <c r="I298" s="17"/>
      <c r="J298" s="17"/>
      <c r="K298" s="16">
        <v>605.67974033859502</v>
      </c>
      <c r="L298" s="16">
        <v>623.49682363196496</v>
      </c>
      <c r="M298" s="16">
        <v>257.31758514088403</v>
      </c>
    </row>
    <row r="299" spans="1:13">
      <c r="A299" s="15" t="s">
        <v>77</v>
      </c>
      <c r="B299" s="16" t="s">
        <v>78</v>
      </c>
      <c r="C299" s="18">
        <v>2018</v>
      </c>
      <c r="D299" s="16" t="s">
        <v>80</v>
      </c>
      <c r="E299" s="19">
        <v>54045.473488372096</v>
      </c>
      <c r="F299" s="17"/>
      <c r="G299" s="17"/>
      <c r="H299">
        <f t="shared" si="5"/>
        <v>54.045473488372096</v>
      </c>
      <c r="I299" s="17"/>
      <c r="J299" s="17"/>
      <c r="K299" s="16">
        <v>703.33979649693401</v>
      </c>
      <c r="L299" s="16">
        <v>924.761465630776</v>
      </c>
      <c r="M299" s="16">
        <v>321.37530633023601</v>
      </c>
    </row>
    <row r="300" spans="1:13">
      <c r="A300" s="15" t="s">
        <v>77</v>
      </c>
      <c r="B300" s="16" t="s">
        <v>78</v>
      </c>
      <c r="C300" s="18">
        <v>2018</v>
      </c>
      <c r="D300" s="16" t="s">
        <v>80</v>
      </c>
      <c r="E300" s="19">
        <v>54044.610697674419</v>
      </c>
      <c r="F300" s="17"/>
      <c r="G300" s="17"/>
      <c r="H300">
        <f t="shared" si="5"/>
        <v>54.044610697674422</v>
      </c>
      <c r="I300" s="17"/>
      <c r="J300" s="17"/>
      <c r="K300" s="16">
        <v>673.70033050686902</v>
      </c>
      <c r="L300" s="16">
        <v>842.04142360560104</v>
      </c>
      <c r="M300" s="16">
        <v>300.25328013369904</v>
      </c>
    </row>
    <row r="301" spans="1:13">
      <c r="A301" s="15" t="s">
        <v>77</v>
      </c>
      <c r="B301" s="16" t="s">
        <v>78</v>
      </c>
      <c r="C301" s="18">
        <v>2018</v>
      </c>
      <c r="D301" s="16" t="s">
        <v>80</v>
      </c>
      <c r="E301" s="19">
        <v>54043.747906976743</v>
      </c>
      <c r="F301" s="17"/>
      <c r="G301" s="17"/>
      <c r="H301">
        <f t="shared" si="5"/>
        <v>54.043747906976741</v>
      </c>
      <c r="I301" s="17"/>
      <c r="J301" s="17"/>
      <c r="K301" s="16">
        <v>763.68150142436104</v>
      </c>
      <c r="L301" s="16">
        <v>1174.6386621266788</v>
      </c>
      <c r="M301" s="16">
        <v>354.37747304114703</v>
      </c>
    </row>
    <row r="302" spans="1:13">
      <c r="A302" s="15" t="s">
        <v>77</v>
      </c>
      <c r="B302" s="16" t="s">
        <v>78</v>
      </c>
      <c r="C302" s="18">
        <v>2018</v>
      </c>
      <c r="D302" s="16" t="s">
        <v>80</v>
      </c>
      <c r="E302" s="19">
        <v>54042.885116279067</v>
      </c>
      <c r="F302" s="17"/>
      <c r="G302" s="17"/>
      <c r="H302">
        <f t="shared" si="5"/>
        <v>54.042885116279066</v>
      </c>
      <c r="I302" s="17"/>
      <c r="J302" s="17"/>
      <c r="K302" s="16">
        <v>722.28057392155301</v>
      </c>
      <c r="L302" s="16">
        <v>985.09972430904691</v>
      </c>
      <c r="M302" s="16">
        <v>324.26960164994199</v>
      </c>
    </row>
    <row r="303" spans="1:13">
      <c r="A303" s="15" t="s">
        <v>77</v>
      </c>
      <c r="B303" s="16" t="s">
        <v>78</v>
      </c>
      <c r="C303" s="18">
        <v>2018</v>
      </c>
      <c r="D303" s="16" t="s">
        <v>80</v>
      </c>
      <c r="E303" s="19">
        <v>54042.022325581391</v>
      </c>
      <c r="F303" s="17"/>
      <c r="G303" s="17"/>
      <c r="H303">
        <f t="shared" si="5"/>
        <v>54.042022325581392</v>
      </c>
      <c r="I303" s="17"/>
      <c r="J303" s="17"/>
      <c r="K303" s="16">
        <v>777.76787095146597</v>
      </c>
      <c r="L303" s="16">
        <v>1229.0582322080841</v>
      </c>
      <c r="M303" s="16">
        <v>366.37666168175394</v>
      </c>
    </row>
    <row r="304" spans="1:13">
      <c r="A304" s="15" t="s">
        <v>77</v>
      </c>
      <c r="B304" s="16" t="s">
        <v>78</v>
      </c>
      <c r="C304" s="18">
        <v>2018</v>
      </c>
      <c r="D304" s="16" t="s">
        <v>80</v>
      </c>
      <c r="E304" s="19">
        <v>54041.159534883715</v>
      </c>
      <c r="F304" s="17"/>
      <c r="G304" s="17"/>
      <c r="H304">
        <f t="shared" si="5"/>
        <v>54.041159534883711</v>
      </c>
      <c r="I304" s="17"/>
      <c r="J304" s="17"/>
      <c r="K304" s="16">
        <v>763.76122992628598</v>
      </c>
      <c r="L304" s="16">
        <v>1153.4920012846039</v>
      </c>
      <c r="M304" s="16">
        <v>348.73306828449898</v>
      </c>
    </row>
    <row r="305" spans="1:13">
      <c r="A305" s="15" t="s">
        <v>77</v>
      </c>
      <c r="B305" s="16" t="s">
        <v>78</v>
      </c>
      <c r="C305" s="18">
        <v>2018</v>
      </c>
      <c r="D305" s="16" t="s">
        <v>80</v>
      </c>
      <c r="E305" s="19">
        <v>54040.296744186046</v>
      </c>
      <c r="F305" s="17"/>
      <c r="G305" s="17"/>
      <c r="H305">
        <f t="shared" si="5"/>
        <v>54.040296744186044</v>
      </c>
      <c r="I305" s="17"/>
      <c r="J305" s="17"/>
      <c r="K305" s="16">
        <v>699.94541225132002</v>
      </c>
      <c r="L305" s="16">
        <v>861.16711035926005</v>
      </c>
      <c r="M305" s="16">
        <v>317.79499185544103</v>
      </c>
    </row>
    <row r="306" spans="1:13">
      <c r="A306" s="15" t="s">
        <v>77</v>
      </c>
      <c r="B306" s="16" t="s">
        <v>78</v>
      </c>
      <c r="C306" s="18">
        <v>2018</v>
      </c>
      <c r="D306" s="16" t="s">
        <v>80</v>
      </c>
      <c r="E306" s="19">
        <v>54039.433953488369</v>
      </c>
      <c r="F306" s="17"/>
      <c r="G306" s="17"/>
      <c r="H306">
        <f t="shared" si="5"/>
        <v>54.03943395348837</v>
      </c>
      <c r="I306" s="17"/>
      <c r="J306" s="17"/>
      <c r="K306" s="16">
        <v>694.11106214505696</v>
      </c>
      <c r="L306" s="16">
        <v>850.76737438478301</v>
      </c>
      <c r="M306" s="16">
        <v>310.61379315442099</v>
      </c>
    </row>
    <row r="307" spans="1:13">
      <c r="A307" s="15" t="s">
        <v>77</v>
      </c>
      <c r="B307" s="16" t="s">
        <v>78</v>
      </c>
      <c r="C307" s="18">
        <v>2018</v>
      </c>
      <c r="D307" s="16" t="s">
        <v>80</v>
      </c>
      <c r="E307" s="19">
        <v>54038.571162790693</v>
      </c>
      <c r="F307" s="17"/>
      <c r="G307" s="17"/>
      <c r="H307">
        <f t="shared" si="5"/>
        <v>54.038571162790696</v>
      </c>
      <c r="I307" s="17"/>
      <c r="J307" s="17"/>
      <c r="K307" s="16">
        <v>747.24696634057898</v>
      </c>
      <c r="L307" s="16">
        <v>1146.3225298281709</v>
      </c>
      <c r="M307" s="16">
        <v>345.74537703394896</v>
      </c>
    </row>
    <row r="308" spans="1:13">
      <c r="A308" s="15" t="s">
        <v>77</v>
      </c>
      <c r="B308" s="16" t="s">
        <v>78</v>
      </c>
      <c r="C308" s="18">
        <v>2018</v>
      </c>
      <c r="D308" s="16" t="s">
        <v>80</v>
      </c>
      <c r="E308" s="19">
        <v>54037.708372093024</v>
      </c>
      <c r="F308" s="17"/>
      <c r="G308" s="17"/>
      <c r="H308">
        <f t="shared" si="5"/>
        <v>54.037708372093022</v>
      </c>
      <c r="I308" s="17"/>
      <c r="J308" s="17"/>
      <c r="K308" s="16">
        <v>715.49408364063402</v>
      </c>
      <c r="L308" s="16">
        <v>987.39533380433591</v>
      </c>
      <c r="M308" s="16">
        <v>322.42696677641902</v>
      </c>
    </row>
    <row r="309" spans="1:13">
      <c r="A309" s="15" t="s">
        <v>77</v>
      </c>
      <c r="B309" s="16" t="s">
        <v>78</v>
      </c>
      <c r="C309" s="18">
        <v>2018</v>
      </c>
      <c r="D309" s="16" t="s">
        <v>80</v>
      </c>
      <c r="E309" s="19">
        <v>54036.845581395348</v>
      </c>
      <c r="F309" s="17"/>
      <c r="G309" s="17"/>
      <c r="H309">
        <f t="shared" si="5"/>
        <v>54.036845581395347</v>
      </c>
      <c r="I309" s="17"/>
      <c r="J309" s="17"/>
      <c r="K309" s="16">
        <v>798.70367225048903</v>
      </c>
      <c r="L309" s="16">
        <v>1330.450160701841</v>
      </c>
      <c r="M309" s="16">
        <v>371.51879015294105</v>
      </c>
    </row>
    <row r="310" spans="1:13">
      <c r="A310" s="15" t="s">
        <v>77</v>
      </c>
      <c r="B310" s="16" t="s">
        <v>78</v>
      </c>
      <c r="C310" s="18">
        <v>2018</v>
      </c>
      <c r="D310" s="16" t="s">
        <v>80</v>
      </c>
      <c r="E310" s="19">
        <v>54035.982790697672</v>
      </c>
      <c r="F310" s="17"/>
      <c r="G310" s="17"/>
      <c r="H310">
        <f t="shared" si="5"/>
        <v>54.035982790697673</v>
      </c>
      <c r="I310" s="17"/>
      <c r="J310" s="17"/>
      <c r="K310" s="16">
        <v>765.23811446801699</v>
      </c>
      <c r="L310" s="16">
        <v>1197.5742542421031</v>
      </c>
      <c r="M310" s="16">
        <v>354.84800239431598</v>
      </c>
    </row>
    <row r="311" spans="1:13">
      <c r="A311" s="15" t="s">
        <v>77</v>
      </c>
      <c r="B311" s="16" t="s">
        <v>78</v>
      </c>
      <c r="C311" s="18">
        <v>2018</v>
      </c>
      <c r="D311" s="16" t="s">
        <v>80</v>
      </c>
      <c r="E311" s="19">
        <v>54035.12</v>
      </c>
      <c r="F311" s="17"/>
      <c r="G311" s="17"/>
      <c r="H311">
        <f t="shared" si="5"/>
        <v>54.035119999999999</v>
      </c>
      <c r="I311" s="17"/>
      <c r="J311" s="17"/>
      <c r="K311" s="16">
        <v>829.35811846035597</v>
      </c>
      <c r="L311" s="16">
        <v>1550.2095550381541</v>
      </c>
      <c r="M311" s="16">
        <v>390.16894722328294</v>
      </c>
    </row>
    <row r="312" spans="1:13">
      <c r="A312" s="15" t="s">
        <v>77</v>
      </c>
      <c r="B312" s="16" t="s">
        <v>78</v>
      </c>
      <c r="C312" s="18">
        <v>2018</v>
      </c>
      <c r="D312" s="16" t="s">
        <v>80</v>
      </c>
      <c r="E312" s="19">
        <v>54033.796215139446</v>
      </c>
      <c r="F312" s="17"/>
      <c r="G312" s="17"/>
      <c r="H312">
        <f t="shared" si="5"/>
        <v>54.033796215139446</v>
      </c>
      <c r="I312" s="17"/>
      <c r="J312" s="17"/>
      <c r="K312" s="16">
        <v>725.70460951562495</v>
      </c>
      <c r="L312" s="16">
        <v>1042.7639283864351</v>
      </c>
      <c r="M312" s="16">
        <v>324.47117586685295</v>
      </c>
    </row>
    <row r="313" spans="1:13">
      <c r="A313" s="15" t="s">
        <v>77</v>
      </c>
      <c r="B313" s="16" t="s">
        <v>78</v>
      </c>
      <c r="C313" s="18">
        <v>2018</v>
      </c>
      <c r="D313" s="16" t="s">
        <v>80</v>
      </c>
      <c r="E313" s="19">
        <v>54028.501075697211</v>
      </c>
      <c r="F313" s="17"/>
      <c r="G313" s="17"/>
      <c r="H313">
        <f t="shared" si="5"/>
        <v>54.028501075697214</v>
      </c>
      <c r="I313" s="17"/>
      <c r="J313" s="17"/>
      <c r="K313" s="16">
        <v>832.80615489868103</v>
      </c>
      <c r="L313" s="16">
        <v>1650.5655460474691</v>
      </c>
      <c r="M313" s="16">
        <v>399.26845369533504</v>
      </c>
    </row>
    <row r="314" spans="1:13">
      <c r="A314" s="15" t="s">
        <v>77</v>
      </c>
      <c r="B314" s="16" t="s">
        <v>78</v>
      </c>
      <c r="C314" s="18">
        <v>2018</v>
      </c>
      <c r="D314" s="16" t="s">
        <v>80</v>
      </c>
      <c r="E314" s="19">
        <v>54015.263227091637</v>
      </c>
      <c r="F314" s="17"/>
      <c r="G314" s="17"/>
      <c r="H314">
        <f t="shared" si="5"/>
        <v>54.015263227091637</v>
      </c>
      <c r="I314" s="17"/>
      <c r="J314" s="17"/>
      <c r="K314" s="16">
        <v>527.10638427373704</v>
      </c>
      <c r="L314" s="16">
        <v>434.86937882479094</v>
      </c>
      <c r="M314" s="16">
        <v>212.48855280495405</v>
      </c>
    </row>
    <row r="315" spans="1:13">
      <c r="A315" s="15" t="s">
        <v>77</v>
      </c>
      <c r="B315" s="16" t="s">
        <v>78</v>
      </c>
      <c r="C315" s="18">
        <v>2018</v>
      </c>
      <c r="D315" s="16" t="s">
        <v>80</v>
      </c>
      <c r="E315" s="19">
        <v>54002.025378486062</v>
      </c>
      <c r="F315" s="17"/>
      <c r="G315" s="17"/>
      <c r="H315">
        <f t="shared" si="5"/>
        <v>54.00202537848606</v>
      </c>
      <c r="I315" s="17"/>
      <c r="J315" s="17"/>
      <c r="K315" s="16">
        <v>463.86309804643003</v>
      </c>
      <c r="L315" s="16">
        <v>348.01661161755493</v>
      </c>
      <c r="M315" s="16">
        <v>179.41949732367902</v>
      </c>
    </row>
    <row r="316" spans="1:13">
      <c r="A316" s="15" t="s">
        <v>77</v>
      </c>
      <c r="B316" s="16" t="s">
        <v>78</v>
      </c>
      <c r="C316" s="18">
        <v>2018</v>
      </c>
      <c r="D316" s="16" t="s">
        <v>80</v>
      </c>
      <c r="E316" s="19">
        <v>53988.787529880487</v>
      </c>
      <c r="F316" s="17"/>
      <c r="G316" s="17"/>
      <c r="H316">
        <f t="shared" si="5"/>
        <v>53.98878752988049</v>
      </c>
      <c r="I316" s="17"/>
      <c r="J316" s="17"/>
      <c r="K316" s="16">
        <v>476.70473034719203</v>
      </c>
      <c r="L316" s="16">
        <v>366.30380386844899</v>
      </c>
      <c r="M316" s="16">
        <v>185.24474268067405</v>
      </c>
    </row>
    <row r="317" spans="1:13">
      <c r="A317" s="15" t="s">
        <v>77</v>
      </c>
      <c r="B317" s="16" t="s">
        <v>78</v>
      </c>
      <c r="C317" s="18">
        <v>2018</v>
      </c>
      <c r="D317" s="16" t="s">
        <v>80</v>
      </c>
      <c r="E317" s="19">
        <v>53975.549681274897</v>
      </c>
      <c r="F317" s="17"/>
      <c r="G317" s="17"/>
      <c r="H317">
        <f t="shared" si="5"/>
        <v>53.975549681274899</v>
      </c>
      <c r="I317" s="17"/>
      <c r="J317" s="17"/>
      <c r="K317" s="16">
        <v>525.52299179833699</v>
      </c>
      <c r="L317" s="16">
        <v>463.94125295154197</v>
      </c>
      <c r="M317" s="16">
        <v>213.34913724707701</v>
      </c>
    </row>
    <row r="318" spans="1:13">
      <c r="A318" s="15" t="s">
        <v>77</v>
      </c>
      <c r="B318" s="16" t="s">
        <v>78</v>
      </c>
      <c r="C318" s="18">
        <v>2018</v>
      </c>
      <c r="D318" s="16" t="s">
        <v>80</v>
      </c>
      <c r="E318" s="19">
        <v>53962.311832669322</v>
      </c>
      <c r="F318" s="17"/>
      <c r="G318" s="17"/>
      <c r="H318">
        <f t="shared" si="5"/>
        <v>53.962311832669322</v>
      </c>
      <c r="I318" s="17"/>
      <c r="J318" s="17"/>
      <c r="K318" s="16">
        <v>429.38669112867598</v>
      </c>
      <c r="L318" s="16">
        <v>298.13287466872197</v>
      </c>
      <c r="M318" s="16">
        <v>165.62554520223597</v>
      </c>
    </row>
    <row r="319" spans="1:13">
      <c r="A319" s="15" t="s">
        <v>77</v>
      </c>
      <c r="B319" s="16" t="s">
        <v>78</v>
      </c>
      <c r="C319" s="18">
        <v>2018</v>
      </c>
      <c r="D319" s="16" t="s">
        <v>80</v>
      </c>
      <c r="E319" s="19">
        <v>53949.073984063747</v>
      </c>
      <c r="F319" s="17"/>
      <c r="G319" s="17"/>
      <c r="H319">
        <f t="shared" si="5"/>
        <v>53.949073984063745</v>
      </c>
      <c r="I319" s="17"/>
      <c r="J319" s="17"/>
      <c r="K319" s="16">
        <v>466.00406380860198</v>
      </c>
      <c r="L319" s="16">
        <v>341.97487866722503</v>
      </c>
      <c r="M319" s="16">
        <v>184.50698950364296</v>
      </c>
    </row>
    <row r="320" spans="1:13">
      <c r="A320" s="15" t="s">
        <v>77</v>
      </c>
      <c r="B320" s="16" t="s">
        <v>78</v>
      </c>
      <c r="C320" s="18">
        <v>2018</v>
      </c>
      <c r="D320" s="16" t="s">
        <v>80</v>
      </c>
      <c r="E320" s="19">
        <v>53935.836135458165</v>
      </c>
      <c r="F320" s="17"/>
      <c r="G320" s="17"/>
      <c r="H320">
        <f t="shared" ref="H320:H350" si="6">E320/1000</f>
        <v>53.935836135458167</v>
      </c>
      <c r="I320" s="17"/>
      <c r="J320" s="17"/>
      <c r="K320" s="16">
        <v>439.75514474809899</v>
      </c>
      <c r="L320" s="16">
        <v>303.642754574295</v>
      </c>
      <c r="M320" s="16">
        <v>170.30450639008001</v>
      </c>
    </row>
    <row r="321" spans="1:13">
      <c r="A321" s="15" t="s">
        <v>77</v>
      </c>
      <c r="B321" s="16" t="s">
        <v>78</v>
      </c>
      <c r="C321" s="18">
        <v>2018</v>
      </c>
      <c r="D321" s="16" t="s">
        <v>80</v>
      </c>
      <c r="E321" s="19">
        <v>53922.59828685259</v>
      </c>
      <c r="F321" s="17"/>
      <c r="G321" s="17"/>
      <c r="H321">
        <f t="shared" si="6"/>
        <v>53.92259828685259</v>
      </c>
      <c r="I321" s="17"/>
      <c r="J321" s="17"/>
      <c r="K321" s="16">
        <v>438.29016420820398</v>
      </c>
      <c r="L321" s="16">
        <v>314.32063359225998</v>
      </c>
      <c r="M321" s="16">
        <v>167.45123221435995</v>
      </c>
    </row>
    <row r="322" spans="1:13">
      <c r="A322" s="15" t="s">
        <v>77</v>
      </c>
      <c r="B322" s="16" t="s">
        <v>78</v>
      </c>
      <c r="C322" s="18">
        <v>2018</v>
      </c>
      <c r="D322" s="16" t="s">
        <v>80</v>
      </c>
      <c r="E322" s="19">
        <v>53909.360438247015</v>
      </c>
      <c r="F322" s="17"/>
      <c r="G322" s="17"/>
      <c r="H322">
        <f t="shared" si="6"/>
        <v>53.909360438247013</v>
      </c>
      <c r="I322" s="17"/>
      <c r="J322" s="17"/>
      <c r="K322" s="16">
        <v>437.21485292409602</v>
      </c>
      <c r="L322" s="16">
        <v>306.66976775109401</v>
      </c>
      <c r="M322" s="16">
        <v>170.89562363771404</v>
      </c>
    </row>
    <row r="323" spans="1:13">
      <c r="A323" s="15" t="s">
        <v>77</v>
      </c>
      <c r="B323" s="16" t="s">
        <v>78</v>
      </c>
      <c r="C323" s="18">
        <v>2018</v>
      </c>
      <c r="D323" s="16" t="s">
        <v>80</v>
      </c>
      <c r="E323" s="19">
        <v>53896.12258964144</v>
      </c>
      <c r="F323" s="17"/>
      <c r="G323" s="17"/>
      <c r="H323">
        <f t="shared" si="6"/>
        <v>53.896122589641443</v>
      </c>
      <c r="I323" s="17"/>
      <c r="J323" s="17"/>
      <c r="K323" s="16">
        <v>477.90523324601298</v>
      </c>
      <c r="L323" s="16">
        <v>366.19311474843897</v>
      </c>
      <c r="M323" s="16">
        <v>192.51478101436896</v>
      </c>
    </row>
    <row r="324" spans="1:13">
      <c r="A324" s="15" t="s">
        <v>77</v>
      </c>
      <c r="B324" s="16" t="s">
        <v>78</v>
      </c>
      <c r="C324" s="18">
        <v>2018</v>
      </c>
      <c r="D324" s="16" t="s">
        <v>80</v>
      </c>
      <c r="E324" s="19">
        <v>53882.884741035858</v>
      </c>
      <c r="F324" s="17"/>
      <c r="G324" s="17"/>
      <c r="H324">
        <f t="shared" si="6"/>
        <v>53.882884741035859</v>
      </c>
      <c r="I324" s="17"/>
      <c r="J324" s="17"/>
      <c r="K324" s="16">
        <v>431.57988774736998</v>
      </c>
      <c r="L324" s="16">
        <v>305.16063148454202</v>
      </c>
      <c r="M324" s="16">
        <v>166.051518174362</v>
      </c>
    </row>
    <row r="325" spans="1:13">
      <c r="A325" s="15" t="s">
        <v>77</v>
      </c>
      <c r="B325" s="16" t="s">
        <v>78</v>
      </c>
      <c r="C325" s="18">
        <v>2018</v>
      </c>
      <c r="D325" s="16" t="s">
        <v>80</v>
      </c>
      <c r="E325" s="19">
        <v>53873.618247011953</v>
      </c>
      <c r="F325" s="17"/>
      <c r="G325" s="17"/>
      <c r="H325">
        <f t="shared" si="6"/>
        <v>53.873618247011954</v>
      </c>
      <c r="I325" s="17"/>
      <c r="J325" s="17"/>
      <c r="K325" s="16">
        <v>540.09248523818201</v>
      </c>
      <c r="L325" s="16">
        <v>477.37449777453799</v>
      </c>
      <c r="M325" s="16">
        <v>222.02865426890401</v>
      </c>
    </row>
    <row r="326" spans="1:13">
      <c r="A326" s="15" t="s">
        <v>77</v>
      </c>
      <c r="B326" s="16" t="s">
        <v>78</v>
      </c>
      <c r="C326" s="18">
        <v>2018</v>
      </c>
      <c r="D326" s="16" t="s">
        <v>80</v>
      </c>
      <c r="E326" s="19">
        <v>53861.704183266935</v>
      </c>
      <c r="F326" s="17"/>
      <c r="G326" s="17"/>
      <c r="H326">
        <f t="shared" si="6"/>
        <v>53.861704183266937</v>
      </c>
      <c r="I326" s="17"/>
      <c r="J326" s="17"/>
      <c r="K326" s="16">
        <v>494.14181041499199</v>
      </c>
      <c r="L326" s="16">
        <v>395.92854337058606</v>
      </c>
      <c r="M326" s="16">
        <v>198.83866833302301</v>
      </c>
    </row>
    <row r="327" spans="1:13">
      <c r="A327" s="15" t="s">
        <v>77</v>
      </c>
      <c r="B327" s="16" t="s">
        <v>78</v>
      </c>
      <c r="C327" s="18">
        <v>2018</v>
      </c>
      <c r="D327" s="16" t="s">
        <v>80</v>
      </c>
      <c r="E327" s="19">
        <v>53848.466334661352</v>
      </c>
      <c r="F327" s="17"/>
      <c r="G327" s="17"/>
      <c r="H327">
        <f t="shared" si="6"/>
        <v>53.848466334661353</v>
      </c>
      <c r="I327" s="17"/>
      <c r="J327" s="17"/>
      <c r="K327" s="16">
        <v>471.84351647980401</v>
      </c>
      <c r="L327" s="16">
        <v>365.39320127873799</v>
      </c>
      <c r="M327" s="16">
        <v>183.89630742907599</v>
      </c>
    </row>
    <row r="328" spans="1:13">
      <c r="A328" s="15" t="s">
        <v>77</v>
      </c>
      <c r="B328" s="16" t="s">
        <v>78</v>
      </c>
      <c r="C328" s="18">
        <v>2018</v>
      </c>
      <c r="D328" s="16" t="s">
        <v>80</v>
      </c>
      <c r="E328" s="19">
        <v>53835.228486055777</v>
      </c>
      <c r="F328" s="17"/>
      <c r="G328" s="17"/>
      <c r="H328">
        <f t="shared" si="6"/>
        <v>53.835228486055776</v>
      </c>
      <c r="I328" s="17"/>
      <c r="J328" s="17"/>
      <c r="K328" s="16">
        <v>537.60844527909501</v>
      </c>
      <c r="L328" s="16">
        <v>477.88710645087497</v>
      </c>
      <c r="M328" s="16">
        <v>219.77600561596</v>
      </c>
    </row>
    <row r="329" spans="1:13">
      <c r="A329" s="15" t="s">
        <v>77</v>
      </c>
      <c r="B329" s="16" t="s">
        <v>78</v>
      </c>
      <c r="C329" s="18">
        <v>2018</v>
      </c>
      <c r="D329" s="16" t="s">
        <v>80</v>
      </c>
      <c r="E329" s="19">
        <v>53821.990637450202</v>
      </c>
      <c r="F329" s="17"/>
      <c r="G329" s="17"/>
      <c r="H329">
        <f t="shared" si="6"/>
        <v>53.821990637450206</v>
      </c>
      <c r="I329" s="17"/>
      <c r="J329" s="17"/>
      <c r="K329" s="16">
        <v>539.98936790095797</v>
      </c>
      <c r="L329" s="16">
        <v>496.61350196190199</v>
      </c>
      <c r="M329" s="16">
        <v>222.76758188302398</v>
      </c>
    </row>
    <row r="330" spans="1:13">
      <c r="A330" s="15" t="s">
        <v>77</v>
      </c>
      <c r="B330" s="16" t="s">
        <v>78</v>
      </c>
      <c r="C330" s="18">
        <v>2018</v>
      </c>
      <c r="D330" s="16" t="s">
        <v>80</v>
      </c>
      <c r="E330" s="19">
        <v>53808.75278884462</v>
      </c>
      <c r="F330" s="17"/>
      <c r="G330" s="17"/>
      <c r="H330">
        <f t="shared" si="6"/>
        <v>53.808752788844622</v>
      </c>
      <c r="I330" s="17"/>
      <c r="J330" s="17"/>
      <c r="K330" s="16">
        <v>401.61997716099802</v>
      </c>
      <c r="L330" s="16">
        <v>271.82950108304794</v>
      </c>
      <c r="M330" s="16">
        <v>153.07211441782601</v>
      </c>
    </row>
    <row r="331" spans="1:13">
      <c r="A331" s="15" t="s">
        <v>77</v>
      </c>
      <c r="B331" s="16" t="s">
        <v>78</v>
      </c>
      <c r="C331" s="18">
        <v>2018</v>
      </c>
      <c r="D331" s="16" t="s">
        <v>80</v>
      </c>
      <c r="E331" s="19">
        <v>53795.514940239045</v>
      </c>
      <c r="F331" s="17"/>
      <c r="G331" s="17"/>
      <c r="H331">
        <f t="shared" si="6"/>
        <v>53.795514940239045</v>
      </c>
      <c r="I331" s="17"/>
      <c r="J331" s="17"/>
      <c r="K331" s="16">
        <v>482.857043951729</v>
      </c>
      <c r="L331" s="16">
        <v>370.99183527823197</v>
      </c>
      <c r="M331" s="16">
        <v>191.96585118142502</v>
      </c>
    </row>
    <row r="332" spans="1:13">
      <c r="A332" s="15" t="s">
        <v>77</v>
      </c>
      <c r="B332" s="16" t="s">
        <v>78</v>
      </c>
      <c r="C332" s="18">
        <v>2018</v>
      </c>
      <c r="D332" s="16" t="s">
        <v>80</v>
      </c>
      <c r="E332" s="19">
        <v>53782.27709163347</v>
      </c>
      <c r="F332" s="17"/>
      <c r="G332" s="17"/>
      <c r="H332">
        <f t="shared" si="6"/>
        <v>53.782277091633468</v>
      </c>
      <c r="I332" s="17"/>
      <c r="J332" s="17"/>
      <c r="K332" s="16">
        <v>482.65617247123902</v>
      </c>
      <c r="L332" s="16">
        <v>374.48444964874494</v>
      </c>
      <c r="M332" s="16">
        <v>191.56788333366802</v>
      </c>
    </row>
    <row r="333" spans="1:13">
      <c r="A333" s="15" t="s">
        <v>77</v>
      </c>
      <c r="B333" s="16" t="s">
        <v>78</v>
      </c>
      <c r="C333" s="18">
        <v>2018</v>
      </c>
      <c r="D333" s="16" t="s">
        <v>80</v>
      </c>
      <c r="E333" s="19">
        <v>53769.039243027888</v>
      </c>
      <c r="F333" s="17"/>
      <c r="G333" s="17"/>
      <c r="H333">
        <f t="shared" si="6"/>
        <v>53.769039243027891</v>
      </c>
      <c r="I333" s="17"/>
      <c r="J333" s="17"/>
      <c r="K333" s="16">
        <v>499.66756473226002</v>
      </c>
      <c r="L333" s="16">
        <v>398.44050423692494</v>
      </c>
      <c r="M333" s="16">
        <v>202.60225579774101</v>
      </c>
    </row>
    <row r="334" spans="1:13">
      <c r="A334" s="15" t="s">
        <v>77</v>
      </c>
      <c r="B334" s="16" t="s">
        <v>78</v>
      </c>
      <c r="C334" s="18">
        <v>2018</v>
      </c>
      <c r="D334" s="16" t="s">
        <v>80</v>
      </c>
      <c r="E334" s="19">
        <v>53755.801394422313</v>
      </c>
      <c r="F334" s="17"/>
      <c r="G334" s="17"/>
      <c r="H334">
        <f t="shared" si="6"/>
        <v>53.755801394422313</v>
      </c>
      <c r="I334" s="17"/>
      <c r="J334" s="17"/>
      <c r="K334" s="16">
        <v>408.50570096089803</v>
      </c>
      <c r="L334" s="16">
        <v>274.81244214806293</v>
      </c>
      <c r="M334" s="16">
        <v>156.60354603891801</v>
      </c>
    </row>
    <row r="335" spans="1:13">
      <c r="A335" s="15" t="s">
        <v>77</v>
      </c>
      <c r="B335" s="16" t="s">
        <v>78</v>
      </c>
      <c r="C335" s="18">
        <v>2018</v>
      </c>
      <c r="D335" s="16" t="s">
        <v>80</v>
      </c>
      <c r="E335" s="19">
        <v>53742.563545816738</v>
      </c>
      <c r="F335" s="17"/>
      <c r="G335" s="17"/>
      <c r="H335">
        <f t="shared" si="6"/>
        <v>53.742563545816736</v>
      </c>
      <c r="I335" s="17"/>
      <c r="J335" s="17"/>
      <c r="K335" s="16">
        <v>493.15384231574802</v>
      </c>
      <c r="L335" s="16">
        <v>388.05215683302896</v>
      </c>
      <c r="M335" s="16">
        <v>198.74211469136304</v>
      </c>
    </row>
    <row r="336" spans="1:13">
      <c r="A336" s="15" t="s">
        <v>77</v>
      </c>
      <c r="B336" s="16" t="s">
        <v>78</v>
      </c>
      <c r="C336" s="18">
        <v>2018</v>
      </c>
      <c r="D336" s="16" t="s">
        <v>80</v>
      </c>
      <c r="E336" s="19">
        <v>53729.325697211156</v>
      </c>
      <c r="F336" s="17"/>
      <c r="G336" s="17"/>
      <c r="H336">
        <f t="shared" si="6"/>
        <v>53.729325697211159</v>
      </c>
      <c r="I336" s="17"/>
      <c r="J336" s="17"/>
      <c r="K336" s="16">
        <v>603.324177589285</v>
      </c>
      <c r="L336" s="16">
        <v>637.75707931401507</v>
      </c>
      <c r="M336" s="16">
        <v>261.36598434894302</v>
      </c>
    </row>
    <row r="337" spans="1:13">
      <c r="A337" s="15" t="s">
        <v>77</v>
      </c>
      <c r="B337" s="16" t="s">
        <v>78</v>
      </c>
      <c r="C337" s="18">
        <v>2018</v>
      </c>
      <c r="D337" s="16" t="s">
        <v>80</v>
      </c>
      <c r="E337" s="19">
        <v>53716.087848605581</v>
      </c>
      <c r="F337" s="17"/>
      <c r="G337" s="17"/>
      <c r="H337">
        <f t="shared" si="6"/>
        <v>53.716087848605582</v>
      </c>
      <c r="I337" s="17"/>
      <c r="J337" s="17"/>
      <c r="K337" s="16">
        <v>929.19503028254303</v>
      </c>
      <c r="L337" s="16">
        <v>2130.9970328635068</v>
      </c>
      <c r="M337" s="16">
        <v>462.06473614811205</v>
      </c>
    </row>
    <row r="338" spans="1:13">
      <c r="A338" s="15" t="s">
        <v>77</v>
      </c>
      <c r="B338" s="16" t="s">
        <v>78</v>
      </c>
      <c r="C338" s="18">
        <v>2018</v>
      </c>
      <c r="D338" s="16" t="s">
        <v>80</v>
      </c>
      <c r="E338" s="19">
        <v>53702.85</v>
      </c>
      <c r="F338" s="17"/>
      <c r="G338" s="17"/>
      <c r="H338">
        <f t="shared" si="6"/>
        <v>53.702849999999998</v>
      </c>
      <c r="I338" s="17"/>
      <c r="J338" s="17"/>
      <c r="K338" s="16">
        <v>994.798625809501</v>
      </c>
      <c r="L338" s="16">
        <v>2694.8304128712289</v>
      </c>
      <c r="M338" s="16">
        <v>497.67646169048703</v>
      </c>
    </row>
    <row r="339" spans="1:13">
      <c r="A339" s="15" t="s">
        <v>77</v>
      </c>
      <c r="B339" s="16" t="s">
        <v>78</v>
      </c>
      <c r="C339" s="18">
        <v>2018</v>
      </c>
      <c r="D339" s="16" t="s">
        <v>80</v>
      </c>
      <c r="E339" s="19">
        <v>53689.612151394424</v>
      </c>
      <c r="F339" s="17"/>
      <c r="G339" s="17"/>
      <c r="H339">
        <f t="shared" si="6"/>
        <v>53.689612151394421</v>
      </c>
      <c r="I339" s="17"/>
      <c r="J339" s="17"/>
      <c r="K339" s="16">
        <v>722.53136449892099</v>
      </c>
      <c r="L339" s="16">
        <v>1089.538516492089</v>
      </c>
      <c r="M339" s="16">
        <v>328.88466967842101</v>
      </c>
    </row>
    <row r="340" spans="1:13">
      <c r="A340" s="15" t="s">
        <v>77</v>
      </c>
      <c r="B340" s="16" t="s">
        <v>78</v>
      </c>
      <c r="C340" s="18">
        <v>2018</v>
      </c>
      <c r="D340" s="16" t="s">
        <v>80</v>
      </c>
      <c r="E340" s="19">
        <v>53676.374302788841</v>
      </c>
      <c r="F340" s="17"/>
      <c r="G340" s="17"/>
      <c r="H340">
        <f t="shared" si="6"/>
        <v>53.676374302788844</v>
      </c>
      <c r="I340" s="17"/>
      <c r="J340" s="17"/>
      <c r="K340" s="16">
        <v>626.62258125766004</v>
      </c>
      <c r="L340" s="16">
        <v>739.83186114842999</v>
      </c>
      <c r="M340" s="16">
        <v>271.34531869486102</v>
      </c>
    </row>
    <row r="341" spans="1:13">
      <c r="A341" s="15" t="s">
        <v>77</v>
      </c>
      <c r="B341" s="16" t="s">
        <v>78</v>
      </c>
      <c r="C341" s="18">
        <v>2018</v>
      </c>
      <c r="D341" s="16" t="s">
        <v>80</v>
      </c>
      <c r="E341" s="19">
        <v>53663.136454183266</v>
      </c>
      <c r="F341" s="17"/>
      <c r="G341" s="17"/>
      <c r="H341">
        <f t="shared" si="6"/>
        <v>53.663136454183267</v>
      </c>
      <c r="I341" s="17"/>
      <c r="J341" s="17"/>
      <c r="K341" s="16">
        <v>827.55838953828697</v>
      </c>
      <c r="L341" s="16">
        <v>1541.6338742098128</v>
      </c>
      <c r="M341" s="16">
        <v>405.26565520592095</v>
      </c>
    </row>
    <row r="342" spans="1:13">
      <c r="A342" s="15" t="s">
        <v>77</v>
      </c>
      <c r="B342" s="16" t="s">
        <v>78</v>
      </c>
      <c r="C342" s="18">
        <v>2018</v>
      </c>
      <c r="D342" s="16" t="s">
        <v>80</v>
      </c>
      <c r="E342" s="19">
        <v>53649.898605577691</v>
      </c>
      <c r="F342" s="17"/>
      <c r="G342" s="17"/>
      <c r="H342">
        <f t="shared" si="6"/>
        <v>53.64989860557769</v>
      </c>
      <c r="I342" s="17"/>
      <c r="J342" s="17"/>
      <c r="K342" s="16">
        <v>415.19534660738702</v>
      </c>
      <c r="L342" s="16">
        <v>275.03718371730997</v>
      </c>
      <c r="M342" s="16">
        <v>160.74062903772003</v>
      </c>
    </row>
    <row r="343" spans="1:13">
      <c r="A343" s="15" t="s">
        <v>77</v>
      </c>
      <c r="B343" s="16" t="s">
        <v>78</v>
      </c>
      <c r="C343" s="18">
        <v>2018</v>
      </c>
      <c r="D343" s="16" t="s">
        <v>80</v>
      </c>
      <c r="E343" s="19">
        <v>53636.660756972109</v>
      </c>
      <c r="F343" s="17"/>
      <c r="G343" s="17"/>
      <c r="H343">
        <f t="shared" si="6"/>
        <v>53.636660756972113</v>
      </c>
      <c r="I343" s="17"/>
      <c r="J343" s="17"/>
      <c r="K343" s="16">
        <v>625.07666790078804</v>
      </c>
      <c r="L343" s="16">
        <v>676.99666994683196</v>
      </c>
      <c r="M343" s="16">
        <v>267.76774780070502</v>
      </c>
    </row>
    <row r="344" spans="1:13">
      <c r="A344" s="15" t="s">
        <v>77</v>
      </c>
      <c r="B344" s="16" t="s">
        <v>78</v>
      </c>
      <c r="C344" s="18">
        <v>2018</v>
      </c>
      <c r="D344" s="16" t="s">
        <v>80</v>
      </c>
      <c r="E344" s="19">
        <v>53623.422908366534</v>
      </c>
      <c r="F344" s="17"/>
      <c r="G344" s="17"/>
      <c r="H344">
        <f t="shared" si="6"/>
        <v>53.623422908366535</v>
      </c>
      <c r="I344" s="17"/>
      <c r="J344" s="17"/>
      <c r="K344" s="16">
        <v>498.98031068063602</v>
      </c>
      <c r="L344" s="16">
        <v>396.41292447299196</v>
      </c>
      <c r="M344" s="16">
        <v>201.62616698647702</v>
      </c>
    </row>
    <row r="345" spans="1:13">
      <c r="A345" s="15" t="s">
        <v>77</v>
      </c>
      <c r="B345" s="16" t="s">
        <v>78</v>
      </c>
      <c r="C345" s="18">
        <v>2018</v>
      </c>
      <c r="D345" s="16" t="s">
        <v>80</v>
      </c>
      <c r="E345" s="19">
        <v>53610.185059760959</v>
      </c>
      <c r="F345" s="17"/>
      <c r="G345" s="17"/>
      <c r="H345">
        <f t="shared" si="6"/>
        <v>53.610185059760958</v>
      </c>
      <c r="I345" s="17"/>
      <c r="J345" s="17"/>
      <c r="K345" s="16">
        <v>627.65646448679797</v>
      </c>
      <c r="L345" s="16">
        <v>675.05121895406194</v>
      </c>
      <c r="M345" s="16">
        <v>266.960375157454</v>
      </c>
    </row>
    <row r="346" spans="1:13">
      <c r="A346" s="15" t="s">
        <v>77</v>
      </c>
      <c r="B346" s="16" t="s">
        <v>78</v>
      </c>
      <c r="C346" s="18">
        <v>2018</v>
      </c>
      <c r="D346" s="16" t="s">
        <v>80</v>
      </c>
      <c r="E346" s="19">
        <v>53596.947211155384</v>
      </c>
      <c r="F346" s="17"/>
      <c r="G346" s="17"/>
      <c r="H346">
        <f t="shared" si="6"/>
        <v>53.596947211155381</v>
      </c>
      <c r="I346" s="17"/>
      <c r="J346" s="17"/>
      <c r="K346" s="16">
        <v>566.92745279425901</v>
      </c>
      <c r="L346" s="16">
        <v>552.48382961974096</v>
      </c>
      <c r="M346" s="16">
        <v>239.14267000328999</v>
      </c>
    </row>
    <row r="347" spans="1:13">
      <c r="A347" s="15" t="s">
        <v>77</v>
      </c>
      <c r="B347" s="16" t="s">
        <v>78</v>
      </c>
      <c r="C347" s="18">
        <v>2018</v>
      </c>
      <c r="D347" s="16" t="s">
        <v>80</v>
      </c>
      <c r="E347" s="19">
        <v>53583.709362549802</v>
      </c>
      <c r="F347" s="17"/>
      <c r="G347" s="17"/>
      <c r="H347">
        <f t="shared" si="6"/>
        <v>53.583709362549804</v>
      </c>
      <c r="I347" s="17"/>
      <c r="J347" s="17"/>
      <c r="K347" s="16">
        <v>518.71456312101498</v>
      </c>
      <c r="L347" s="16">
        <v>447.47454298112802</v>
      </c>
      <c r="M347" s="16">
        <v>212.76749834731197</v>
      </c>
    </row>
    <row r="348" spans="1:13">
      <c r="A348" s="15" t="s">
        <v>77</v>
      </c>
      <c r="B348" s="16" t="s">
        <v>78</v>
      </c>
      <c r="C348" s="18">
        <v>2018</v>
      </c>
      <c r="D348" s="16" t="s">
        <v>80</v>
      </c>
      <c r="E348" s="19">
        <v>53570.471513944227</v>
      </c>
      <c r="F348" s="17"/>
      <c r="G348" s="17"/>
      <c r="H348">
        <f t="shared" si="6"/>
        <v>53.570471513944227</v>
      </c>
      <c r="I348" s="17"/>
      <c r="J348" s="17"/>
      <c r="K348" s="16">
        <v>381.891314991483</v>
      </c>
      <c r="L348" s="16">
        <v>231.08243417841197</v>
      </c>
      <c r="M348" s="16">
        <v>146.11247279627801</v>
      </c>
    </row>
    <row r="349" spans="1:13">
      <c r="A349" s="15" t="s">
        <v>77</v>
      </c>
      <c r="B349" s="16" t="s">
        <v>78</v>
      </c>
      <c r="C349" s="18">
        <v>2018</v>
      </c>
      <c r="D349" s="16" t="s">
        <v>80</v>
      </c>
      <c r="E349" s="19">
        <v>53557.233665338652</v>
      </c>
      <c r="F349" s="17"/>
      <c r="G349" s="17"/>
      <c r="H349">
        <f t="shared" si="6"/>
        <v>53.55723366533865</v>
      </c>
      <c r="I349" s="17"/>
      <c r="J349" s="17"/>
      <c r="K349" s="16">
        <v>599.639495764093</v>
      </c>
      <c r="L349" s="16">
        <v>610.32937578110705</v>
      </c>
      <c r="M349" s="16">
        <v>257.05807811375001</v>
      </c>
    </row>
    <row r="350" spans="1:13">
      <c r="A350" s="15" t="s">
        <v>77</v>
      </c>
      <c r="B350" s="16" t="s">
        <v>78</v>
      </c>
      <c r="C350" s="18">
        <v>2018</v>
      </c>
      <c r="D350" s="16" t="s">
        <v>80</v>
      </c>
      <c r="E350" s="19">
        <v>53543.99581673307</v>
      </c>
      <c r="F350" s="17"/>
      <c r="G350" s="17"/>
      <c r="H350">
        <f t="shared" si="6"/>
        <v>53.543995816733073</v>
      </c>
      <c r="I350" s="17"/>
      <c r="J350" s="17"/>
      <c r="K350" s="16">
        <v>509.70023176022499</v>
      </c>
      <c r="L350" s="16">
        <v>425.60547111658201</v>
      </c>
      <c r="M350" s="16">
        <v>203.44653794089101</v>
      </c>
    </row>
    <row r="351" spans="1:13">
      <c r="A351" s="15" t="s">
        <v>77</v>
      </c>
      <c r="B351" s="49" t="s">
        <v>463</v>
      </c>
      <c r="H351" s="50">
        <v>8.9999999999999993E-3</v>
      </c>
      <c r="I351" s="50" t="s">
        <v>1</v>
      </c>
      <c r="J351" s="50" t="s">
        <v>1</v>
      </c>
      <c r="K351" s="51">
        <v>214.05744419999999</v>
      </c>
      <c r="L351" s="52">
        <v>205.02360565862202</v>
      </c>
      <c r="M351" s="52">
        <v>94.460915340531997</v>
      </c>
    </row>
    <row r="352" spans="1:13">
      <c r="A352" s="15" t="s">
        <v>77</v>
      </c>
      <c r="B352" s="49" t="s">
        <v>463</v>
      </c>
      <c r="H352" s="50">
        <v>1.7999999999999999E-2</v>
      </c>
      <c r="I352" s="50" t="s">
        <v>1</v>
      </c>
      <c r="J352" s="50" t="s">
        <v>1</v>
      </c>
      <c r="K352" s="51">
        <v>157.53265930000001</v>
      </c>
      <c r="L352" s="52">
        <v>133.520120366187</v>
      </c>
      <c r="M352" s="52">
        <v>70.181094758292502</v>
      </c>
    </row>
    <row r="353" spans="1:13">
      <c r="A353" s="15" t="s">
        <v>77</v>
      </c>
      <c r="B353" s="49" t="s">
        <v>463</v>
      </c>
      <c r="H353" s="50">
        <v>2.9000000000000001E-2</v>
      </c>
      <c r="I353" s="50" t="s">
        <v>1</v>
      </c>
      <c r="J353" s="50" t="s">
        <v>1</v>
      </c>
      <c r="K353" s="51">
        <v>150.53118470000001</v>
      </c>
      <c r="L353" s="52">
        <v>125.73494288017898</v>
      </c>
      <c r="M353" s="52">
        <v>68.191785546316908</v>
      </c>
    </row>
    <row r="354" spans="1:13">
      <c r="A354" s="15" t="s">
        <v>77</v>
      </c>
      <c r="B354" s="49" t="s">
        <v>463</v>
      </c>
      <c r="H354" s="50">
        <v>0.03</v>
      </c>
      <c r="I354" s="50" t="s">
        <v>1</v>
      </c>
      <c r="J354" s="50" t="s">
        <v>1</v>
      </c>
      <c r="K354" s="51">
        <v>183.45671060000001</v>
      </c>
      <c r="L354" s="52">
        <v>157.72116898145197</v>
      </c>
      <c r="M354" s="52">
        <v>81.374783063239008</v>
      </c>
    </row>
    <row r="355" spans="1:13">
      <c r="A355" s="15" t="s">
        <v>77</v>
      </c>
      <c r="B355" s="49" t="s">
        <v>463</v>
      </c>
      <c r="H355" s="50">
        <v>4.1000000000000002E-2</v>
      </c>
      <c r="I355" s="50" t="s">
        <v>1</v>
      </c>
      <c r="J355" s="50" t="s">
        <v>1</v>
      </c>
      <c r="K355" s="51">
        <v>163.9563244</v>
      </c>
      <c r="L355" s="52">
        <v>140.92864230437797</v>
      </c>
      <c r="M355" s="52">
        <v>74.539770401282098</v>
      </c>
    </row>
    <row r="356" spans="1:13">
      <c r="A356" s="15" t="s">
        <v>77</v>
      </c>
      <c r="B356" s="49" t="s">
        <v>463</v>
      </c>
      <c r="H356" s="50">
        <v>5.3999999999999999E-2</v>
      </c>
      <c r="I356" s="50" t="s">
        <v>1</v>
      </c>
      <c r="J356" s="50" t="s">
        <v>1</v>
      </c>
      <c r="K356" s="51">
        <v>314.5389553</v>
      </c>
      <c r="L356" s="52">
        <v>389.36018776162905</v>
      </c>
      <c r="M356" s="52">
        <v>144.99217671744699</v>
      </c>
    </row>
    <row r="357" spans="1:13">
      <c r="A357" s="15" t="s">
        <v>77</v>
      </c>
      <c r="B357" s="49" t="s">
        <v>463</v>
      </c>
      <c r="H357" s="50">
        <v>5.9310000000000002E-2</v>
      </c>
      <c r="I357" s="50" t="s">
        <v>1</v>
      </c>
      <c r="J357" s="50" t="s">
        <v>1</v>
      </c>
      <c r="K357" s="51">
        <v>304.10737799999998</v>
      </c>
      <c r="L357" s="52">
        <v>347.33863328277602</v>
      </c>
      <c r="M357" s="52">
        <v>140.61625239161597</v>
      </c>
    </row>
    <row r="358" spans="1:13">
      <c r="A358" s="15" t="s">
        <v>77</v>
      </c>
      <c r="B358" s="49" t="s">
        <v>463</v>
      </c>
      <c r="H358" s="50">
        <v>6.9000000000000006E-2</v>
      </c>
      <c r="I358" s="50" t="s">
        <v>1</v>
      </c>
      <c r="J358" s="50" t="s">
        <v>1</v>
      </c>
      <c r="K358" s="51">
        <v>328.96054880000003</v>
      </c>
      <c r="L358" s="52">
        <v>427.33466714379693</v>
      </c>
      <c r="M358" s="52">
        <v>154.14025645728103</v>
      </c>
    </row>
    <row r="359" spans="1:13">
      <c r="A359" s="15" t="s">
        <v>77</v>
      </c>
      <c r="B359" s="49" t="s">
        <v>463</v>
      </c>
      <c r="H359" s="50">
        <v>8.5000000000000006E-2</v>
      </c>
      <c r="I359" s="50" t="s">
        <v>1</v>
      </c>
      <c r="J359" s="50" t="s">
        <v>1</v>
      </c>
      <c r="K359" s="51">
        <v>150.68203969999999</v>
      </c>
      <c r="L359" s="52">
        <v>122.17110443659899</v>
      </c>
      <c r="M359" s="52">
        <v>68.398420278387988</v>
      </c>
    </row>
    <row r="360" spans="1:13">
      <c r="A360" s="15" t="s">
        <v>77</v>
      </c>
      <c r="B360" s="49" t="s">
        <v>463</v>
      </c>
      <c r="H360" s="50">
        <v>0.10199999999999999</v>
      </c>
      <c r="I360" s="50" t="s">
        <v>1</v>
      </c>
      <c r="J360" s="50" t="s">
        <v>1</v>
      </c>
      <c r="K360" s="51">
        <v>125.9378427</v>
      </c>
      <c r="L360" s="52">
        <v>99.905729617342985</v>
      </c>
      <c r="M360" s="52">
        <v>59.369831049997799</v>
      </c>
    </row>
    <row r="361" spans="1:13">
      <c r="A361" s="15" t="s">
        <v>77</v>
      </c>
      <c r="B361" s="49" t="s">
        <v>463</v>
      </c>
      <c r="H361" s="50">
        <v>0.121</v>
      </c>
      <c r="I361" s="50" t="s">
        <v>1</v>
      </c>
      <c r="J361" s="50" t="s">
        <v>1</v>
      </c>
      <c r="K361" s="51">
        <v>245.70949450000001</v>
      </c>
      <c r="L361" s="52">
        <v>265.14267402127098</v>
      </c>
      <c r="M361" s="52">
        <v>110.221100267639</v>
      </c>
    </row>
    <row r="362" spans="1:13">
      <c r="A362" s="15" t="s">
        <v>77</v>
      </c>
      <c r="B362" s="49" t="s">
        <v>463</v>
      </c>
      <c r="H362" s="50">
        <v>0.14199999999999999</v>
      </c>
      <c r="I362" s="50" t="s">
        <v>1</v>
      </c>
      <c r="J362" s="50" t="s">
        <v>1</v>
      </c>
      <c r="K362" s="51">
        <v>221.5654183</v>
      </c>
      <c r="L362" s="52">
        <v>214.23208441192699</v>
      </c>
      <c r="M362" s="52">
        <v>97.834843308125002</v>
      </c>
    </row>
    <row r="363" spans="1:13">
      <c r="A363" s="15" t="s">
        <v>77</v>
      </c>
      <c r="B363" s="49" t="s">
        <v>463</v>
      </c>
      <c r="H363" s="50">
        <v>0.16400000000000001</v>
      </c>
      <c r="I363" s="50" t="s">
        <v>1</v>
      </c>
      <c r="J363" s="50" t="s">
        <v>1</v>
      </c>
      <c r="K363" s="51">
        <v>208.4074339</v>
      </c>
      <c r="L363" s="52">
        <v>189.66469818672601</v>
      </c>
      <c r="M363" s="52">
        <v>95.320259152293005</v>
      </c>
    </row>
    <row r="364" spans="1:13">
      <c r="A364" s="15" t="s">
        <v>77</v>
      </c>
      <c r="B364" s="49" t="s">
        <v>463</v>
      </c>
      <c r="H364" s="50">
        <v>0.187</v>
      </c>
      <c r="I364" s="50" t="s">
        <v>1</v>
      </c>
      <c r="J364" s="50" t="s">
        <v>1</v>
      </c>
      <c r="K364" s="51">
        <v>120.12260879999999</v>
      </c>
      <c r="L364" s="52">
        <v>100.089064214183</v>
      </c>
      <c r="M364" s="52">
        <v>57.019900004273197</v>
      </c>
    </row>
    <row r="365" spans="1:13">
      <c r="A365" s="15" t="s">
        <v>77</v>
      </c>
      <c r="B365" s="49" t="s">
        <v>463</v>
      </c>
      <c r="H365" s="50">
        <v>0.26600000000000001</v>
      </c>
      <c r="I365" s="50" t="s">
        <v>1</v>
      </c>
      <c r="J365" s="50" t="s">
        <v>1</v>
      </c>
      <c r="K365" s="51">
        <v>242.11953120000001</v>
      </c>
      <c r="L365" s="52">
        <v>251.16399409872199</v>
      </c>
      <c r="M365" s="52">
        <v>107.42066657871902</v>
      </c>
    </row>
    <row r="366" spans="1:13">
      <c r="A366" s="15" t="s">
        <v>77</v>
      </c>
      <c r="B366" s="49" t="s">
        <v>463</v>
      </c>
      <c r="H366" s="50">
        <v>0.27599000000000001</v>
      </c>
      <c r="I366" s="50" t="s">
        <v>1</v>
      </c>
      <c r="J366" s="50" t="s">
        <v>1</v>
      </c>
      <c r="K366" s="51">
        <v>297.87341170000002</v>
      </c>
      <c r="L366" s="52">
        <v>337.84191397965401</v>
      </c>
      <c r="M366" s="52">
        <v>136.43005973873301</v>
      </c>
    </row>
    <row r="367" spans="1:13">
      <c r="A367" s="15" t="s">
        <v>77</v>
      </c>
      <c r="B367" s="49" t="s">
        <v>463</v>
      </c>
      <c r="H367" s="50">
        <v>0.29499999999999998</v>
      </c>
      <c r="I367" s="50" t="s">
        <v>1</v>
      </c>
      <c r="J367" s="50" t="s">
        <v>1</v>
      </c>
      <c r="K367" s="51">
        <v>268.09600719999997</v>
      </c>
      <c r="L367" s="52">
        <v>298.91943644588304</v>
      </c>
      <c r="M367" s="52">
        <v>122.57656302452799</v>
      </c>
    </row>
    <row r="368" spans="1:13">
      <c r="A368" s="15" t="s">
        <v>77</v>
      </c>
      <c r="B368" s="49" t="s">
        <v>463</v>
      </c>
      <c r="H368" s="50">
        <v>0.32600000000000001</v>
      </c>
      <c r="I368" s="50" t="s">
        <v>1</v>
      </c>
      <c r="J368" s="50" t="s">
        <v>1</v>
      </c>
      <c r="K368" s="51">
        <v>293.79251959999999</v>
      </c>
      <c r="L368" s="52">
        <v>341.48352167600797</v>
      </c>
      <c r="M368" s="52">
        <v>136.61725103069099</v>
      </c>
    </row>
    <row r="369" spans="1:13">
      <c r="A369" s="15" t="s">
        <v>77</v>
      </c>
      <c r="B369" s="49" t="s">
        <v>463</v>
      </c>
      <c r="H369" s="50">
        <v>0.35799999999999998</v>
      </c>
      <c r="I369" s="50" t="s">
        <v>1</v>
      </c>
      <c r="J369" s="50" t="s">
        <v>1</v>
      </c>
      <c r="K369" s="51">
        <v>238.06400020000001</v>
      </c>
      <c r="L369" s="52">
        <v>237.35101857240397</v>
      </c>
      <c r="M369" s="52">
        <v>106.55242050586301</v>
      </c>
    </row>
    <row r="370" spans="1:13">
      <c r="A370" s="15" t="s">
        <v>77</v>
      </c>
      <c r="B370" s="49" t="s">
        <v>463</v>
      </c>
      <c r="H370" s="50">
        <v>0.39100000000000001</v>
      </c>
      <c r="I370" s="50" t="s">
        <v>1</v>
      </c>
      <c r="J370" s="50" t="s">
        <v>1</v>
      </c>
      <c r="K370" s="51">
        <v>188.2377821</v>
      </c>
      <c r="L370" s="52">
        <v>165.06691133650997</v>
      </c>
      <c r="M370" s="52">
        <v>85.211852816060997</v>
      </c>
    </row>
    <row r="371" spans="1:13">
      <c r="A371" s="15" t="s">
        <v>77</v>
      </c>
      <c r="B371" s="49" t="s">
        <v>463</v>
      </c>
      <c r="H371" s="50">
        <v>0.42599999999999999</v>
      </c>
      <c r="I371" s="50" t="s">
        <v>1</v>
      </c>
      <c r="J371" s="50" t="s">
        <v>1</v>
      </c>
      <c r="K371" s="51">
        <v>213.52780989999999</v>
      </c>
      <c r="L371" s="52">
        <v>202.21766501162799</v>
      </c>
      <c r="M371" s="52">
        <v>96.425846130705992</v>
      </c>
    </row>
    <row r="372" spans="1:13">
      <c r="A372" s="15" t="s">
        <v>77</v>
      </c>
      <c r="B372" s="49" t="s">
        <v>463</v>
      </c>
      <c r="H372" s="50">
        <v>0.46300000000000002</v>
      </c>
      <c r="I372" s="50" t="s">
        <v>1</v>
      </c>
      <c r="J372" s="50" t="s">
        <v>1</v>
      </c>
      <c r="K372" s="51">
        <v>330.43406329999999</v>
      </c>
      <c r="L372" s="52">
        <v>428.82435512762805</v>
      </c>
      <c r="M372" s="52">
        <v>152.41155467700898</v>
      </c>
    </row>
    <row r="373" spans="1:13">
      <c r="A373" s="15" t="s">
        <v>77</v>
      </c>
      <c r="B373" s="49" t="s">
        <v>463</v>
      </c>
      <c r="H373" s="50">
        <v>0.5</v>
      </c>
      <c r="I373" s="50" t="s">
        <v>1</v>
      </c>
      <c r="J373" s="50" t="s">
        <v>1</v>
      </c>
      <c r="K373" s="51">
        <v>252.9383139</v>
      </c>
      <c r="L373" s="52">
        <v>253.71867780845102</v>
      </c>
      <c r="M373" s="52">
        <v>112.59819134990099</v>
      </c>
    </row>
    <row r="374" spans="1:13">
      <c r="A374" s="15" t="s">
        <v>77</v>
      </c>
      <c r="B374" s="49" t="s">
        <v>463</v>
      </c>
      <c r="H374" s="50">
        <v>0.54</v>
      </c>
      <c r="I374" s="50" t="s">
        <v>1</v>
      </c>
      <c r="J374" s="50" t="s">
        <v>1</v>
      </c>
      <c r="K374" s="51">
        <v>267.74736139999999</v>
      </c>
      <c r="L374" s="52">
        <v>279.40501607802497</v>
      </c>
      <c r="M374" s="52">
        <v>122.31135579536399</v>
      </c>
    </row>
    <row r="375" spans="1:13">
      <c r="A375" s="15" t="s">
        <v>77</v>
      </c>
      <c r="B375" s="49" t="s">
        <v>463</v>
      </c>
      <c r="H375" s="50">
        <v>0.57999999999999996</v>
      </c>
      <c r="I375" s="50" t="s">
        <v>1</v>
      </c>
      <c r="J375" s="50" t="s">
        <v>1</v>
      </c>
      <c r="K375" s="51">
        <v>497.24211409999998</v>
      </c>
      <c r="L375" s="52">
        <v>1131.44018617253</v>
      </c>
      <c r="M375" s="52">
        <v>250.26737550314198</v>
      </c>
    </row>
    <row r="376" spans="1:13">
      <c r="A376" s="15" t="s">
        <v>77</v>
      </c>
      <c r="B376" s="49" t="s">
        <v>463</v>
      </c>
      <c r="H376" s="50">
        <v>0.65461000000000003</v>
      </c>
      <c r="I376" s="50" t="s">
        <v>1</v>
      </c>
      <c r="J376" s="50" t="s">
        <v>1</v>
      </c>
      <c r="K376" s="51">
        <v>202.5820344</v>
      </c>
      <c r="L376" s="52">
        <v>185.99091007083098</v>
      </c>
      <c r="M376" s="52">
        <v>90.0583587964</v>
      </c>
    </row>
    <row r="377" spans="1:13">
      <c r="A377" s="15" t="s">
        <v>77</v>
      </c>
      <c r="B377" s="49" t="s">
        <v>463</v>
      </c>
      <c r="H377" s="50">
        <v>0.66600000000000004</v>
      </c>
      <c r="I377" s="50" t="s">
        <v>1</v>
      </c>
      <c r="J377" s="50" t="s">
        <v>1</v>
      </c>
      <c r="K377" s="51">
        <v>276.0707385</v>
      </c>
      <c r="L377" s="52">
        <v>306.53816247976596</v>
      </c>
      <c r="M377" s="52">
        <v>123.95167478988301</v>
      </c>
    </row>
    <row r="378" spans="1:13">
      <c r="A378" s="15" t="s">
        <v>77</v>
      </c>
      <c r="B378" s="49" t="s">
        <v>463</v>
      </c>
      <c r="H378" s="50">
        <v>0.71099999999999997</v>
      </c>
      <c r="I378" s="50" t="s">
        <v>1</v>
      </c>
      <c r="J378" s="50" t="s">
        <v>1</v>
      </c>
      <c r="K378" s="51">
        <v>239.8042987</v>
      </c>
      <c r="L378" s="52">
        <v>248.14149077390698</v>
      </c>
      <c r="M378" s="52">
        <v>107.854038763635</v>
      </c>
    </row>
    <row r="379" spans="1:13">
      <c r="A379" s="15" t="s">
        <v>77</v>
      </c>
      <c r="B379" s="49" t="s">
        <v>463</v>
      </c>
      <c r="H379" s="50">
        <v>0.71233999999999997</v>
      </c>
      <c r="I379" s="50" t="s">
        <v>1</v>
      </c>
      <c r="J379" s="50" t="s">
        <v>1</v>
      </c>
      <c r="K379" s="51">
        <v>247.95093929999999</v>
      </c>
      <c r="L379" s="52">
        <v>252.046645514147</v>
      </c>
      <c r="M379" s="52">
        <v>111.382528010193</v>
      </c>
    </row>
    <row r="380" spans="1:13">
      <c r="A380" s="15" t="s">
        <v>77</v>
      </c>
      <c r="B380" s="49" t="s">
        <v>463</v>
      </c>
      <c r="H380" s="50">
        <v>0.75800000000000001</v>
      </c>
      <c r="I380" s="50" t="s">
        <v>1</v>
      </c>
      <c r="J380" s="50" t="s">
        <v>1</v>
      </c>
      <c r="K380" s="51">
        <v>250.32950700000001</v>
      </c>
      <c r="L380" s="52">
        <v>261.65023005451303</v>
      </c>
      <c r="M380" s="52">
        <v>110.95935693542901</v>
      </c>
    </row>
    <row r="381" spans="1:13">
      <c r="A381" s="15" t="s">
        <v>77</v>
      </c>
      <c r="B381" s="49" t="s">
        <v>463</v>
      </c>
      <c r="H381" s="50">
        <v>0.80600000000000005</v>
      </c>
      <c r="I381" s="50" t="s">
        <v>1</v>
      </c>
      <c r="J381" s="50" t="s">
        <v>1</v>
      </c>
      <c r="K381" s="51">
        <v>313.34241659999998</v>
      </c>
      <c r="L381" s="52">
        <v>395.47968731741901</v>
      </c>
      <c r="M381" s="52">
        <v>146.09254827488698</v>
      </c>
    </row>
    <row r="382" spans="1:13">
      <c r="A382" s="15" t="s">
        <v>77</v>
      </c>
      <c r="B382" s="49" t="s">
        <v>463</v>
      </c>
      <c r="H382" s="50">
        <v>0.85499999999999998</v>
      </c>
      <c r="I382" s="50" t="s">
        <v>1</v>
      </c>
      <c r="J382" s="50" t="s">
        <v>1</v>
      </c>
      <c r="K382" s="51">
        <v>195.59529950000001</v>
      </c>
      <c r="L382" s="52">
        <v>179.34271394424701</v>
      </c>
      <c r="M382" s="52">
        <v>85.563294256072012</v>
      </c>
    </row>
    <row r="383" spans="1:13">
      <c r="A383" s="15" t="s">
        <v>77</v>
      </c>
      <c r="B383" s="49" t="s">
        <v>463</v>
      </c>
      <c r="H383" s="50">
        <v>0.90600000000000003</v>
      </c>
      <c r="I383" s="50" t="s">
        <v>1</v>
      </c>
      <c r="J383" s="50" t="s">
        <v>1</v>
      </c>
      <c r="K383" s="51">
        <v>146.34229790000001</v>
      </c>
      <c r="L383" s="52">
        <v>122.72312725250197</v>
      </c>
      <c r="M383" s="52">
        <v>67.163996506830102</v>
      </c>
    </row>
    <row r="384" spans="1:13">
      <c r="A384" s="15" t="s">
        <v>77</v>
      </c>
      <c r="B384" s="49" t="s">
        <v>463</v>
      </c>
      <c r="H384" s="50">
        <v>0.93261000000000005</v>
      </c>
      <c r="I384" s="50" t="s">
        <v>1</v>
      </c>
      <c r="J384" s="50" t="s">
        <v>1</v>
      </c>
      <c r="K384" s="51">
        <v>350.19118529999997</v>
      </c>
      <c r="L384" s="52">
        <v>486.481593840264</v>
      </c>
      <c r="M384" s="52">
        <v>161.83386698106096</v>
      </c>
    </row>
    <row r="385" spans="1:13">
      <c r="A385" s="15" t="s">
        <v>77</v>
      </c>
      <c r="B385" s="49" t="s">
        <v>463</v>
      </c>
      <c r="H385" s="50">
        <v>0.95799999999999996</v>
      </c>
      <c r="I385" s="50" t="s">
        <v>1</v>
      </c>
      <c r="J385" s="50" t="s">
        <v>1</v>
      </c>
      <c r="K385" s="51">
        <v>284.6949467</v>
      </c>
      <c r="L385" s="52">
        <v>319.75875207040696</v>
      </c>
      <c r="M385" s="52">
        <v>130.60509410515499</v>
      </c>
    </row>
    <row r="386" spans="1:13">
      <c r="A386" s="15" t="s">
        <v>77</v>
      </c>
      <c r="B386" s="49" t="s">
        <v>463</v>
      </c>
      <c r="H386" s="50">
        <v>1.012</v>
      </c>
      <c r="I386" s="50" t="s">
        <v>1</v>
      </c>
      <c r="J386" s="50" t="s">
        <v>1</v>
      </c>
      <c r="K386" s="51">
        <v>282.27564030000002</v>
      </c>
      <c r="L386" s="52">
        <v>309.79764978720101</v>
      </c>
      <c r="M386" s="52">
        <v>129.44442881197202</v>
      </c>
    </row>
    <row r="387" spans="1:13">
      <c r="A387" s="15" t="s">
        <v>77</v>
      </c>
      <c r="B387" s="49" t="s">
        <v>463</v>
      </c>
      <c r="H387" s="50">
        <v>1.0136499999999999</v>
      </c>
      <c r="I387" s="50" t="s">
        <v>1</v>
      </c>
      <c r="J387" s="50" t="s">
        <v>1</v>
      </c>
      <c r="K387" s="51">
        <v>249.0182854</v>
      </c>
      <c r="L387" s="52">
        <v>256.96556958414999</v>
      </c>
      <c r="M387" s="52">
        <v>113.112034564244</v>
      </c>
    </row>
    <row r="388" spans="1:13">
      <c r="A388" s="15" t="s">
        <v>77</v>
      </c>
      <c r="B388" s="49" t="s">
        <v>463</v>
      </c>
      <c r="H388" s="50">
        <v>1.0669999999999999</v>
      </c>
      <c r="I388" s="50" t="s">
        <v>1</v>
      </c>
      <c r="J388" s="50" t="s">
        <v>1</v>
      </c>
      <c r="K388" s="51">
        <v>514.25283149999996</v>
      </c>
      <c r="L388" s="52">
        <v>1186.1374035944</v>
      </c>
      <c r="M388" s="52">
        <v>257.32221803427797</v>
      </c>
    </row>
    <row r="389" spans="1:13">
      <c r="A389" s="15" t="s">
        <v>77</v>
      </c>
      <c r="B389" s="49" t="s">
        <v>463</v>
      </c>
      <c r="H389" s="50">
        <v>1.123</v>
      </c>
      <c r="I389" s="50" t="s">
        <v>1</v>
      </c>
      <c r="J389" s="50" t="s">
        <v>1</v>
      </c>
      <c r="K389" s="51">
        <v>305.90778890000001</v>
      </c>
      <c r="L389" s="52">
        <v>371.44044550431602</v>
      </c>
      <c r="M389" s="52">
        <v>140.870081607141</v>
      </c>
    </row>
    <row r="390" spans="1:13">
      <c r="A390" s="15" t="s">
        <v>77</v>
      </c>
      <c r="B390" s="49" t="s">
        <v>463</v>
      </c>
      <c r="H390" s="50">
        <v>1.181</v>
      </c>
      <c r="I390" s="50" t="s">
        <v>1</v>
      </c>
      <c r="J390" s="50" t="s">
        <v>1</v>
      </c>
      <c r="K390" s="51">
        <v>309.1377172</v>
      </c>
      <c r="L390" s="52">
        <v>374.68075347244803</v>
      </c>
      <c r="M390" s="52">
        <v>141.24691454591999</v>
      </c>
    </row>
    <row r="391" spans="1:13">
      <c r="A391" s="15" t="s">
        <v>77</v>
      </c>
      <c r="B391" s="49" t="s">
        <v>463</v>
      </c>
      <c r="H391" s="50">
        <v>1.2410000000000001</v>
      </c>
      <c r="I391" s="50" t="s">
        <v>1</v>
      </c>
      <c r="J391" s="50" t="s">
        <v>1</v>
      </c>
      <c r="K391" s="51">
        <v>284.52765770000002</v>
      </c>
      <c r="L391" s="52">
        <v>303.19601703419499</v>
      </c>
      <c r="M391" s="52">
        <v>129.42886729181402</v>
      </c>
    </row>
    <row r="392" spans="1:13">
      <c r="A392" s="15" t="s">
        <v>77</v>
      </c>
      <c r="B392" s="49" t="s">
        <v>463</v>
      </c>
      <c r="H392" s="50">
        <v>1.2608600000000001</v>
      </c>
      <c r="I392" s="50" t="s">
        <v>1</v>
      </c>
      <c r="J392" s="50" t="s">
        <v>1</v>
      </c>
      <c r="K392" s="51">
        <v>253.29889829999999</v>
      </c>
      <c r="L392" s="52">
        <v>250.61241613305501</v>
      </c>
      <c r="M392" s="52">
        <v>114.296715028233</v>
      </c>
    </row>
    <row r="393" spans="1:13">
      <c r="A393" s="15" t="s">
        <v>77</v>
      </c>
      <c r="B393" s="49" t="s">
        <v>463</v>
      </c>
      <c r="H393" s="50">
        <v>1.302</v>
      </c>
      <c r="I393" s="50" t="s">
        <v>1</v>
      </c>
      <c r="J393" s="50" t="s">
        <v>1</v>
      </c>
      <c r="K393" s="51">
        <v>269.89819349999999</v>
      </c>
      <c r="L393" s="52">
        <v>289.42594043272203</v>
      </c>
      <c r="M393" s="52">
        <v>121.120040375939</v>
      </c>
    </row>
    <row r="394" spans="1:13">
      <c r="A394" s="15" t="s">
        <v>77</v>
      </c>
      <c r="B394" s="49" t="s">
        <v>463</v>
      </c>
      <c r="H394" s="50">
        <v>1.3640000000000001</v>
      </c>
      <c r="I394" s="50" t="s">
        <v>1</v>
      </c>
      <c r="J394" s="50" t="s">
        <v>1</v>
      </c>
      <c r="K394" s="51">
        <v>317.00674500000002</v>
      </c>
      <c r="L394" s="52">
        <v>399.70285535440803</v>
      </c>
      <c r="M394" s="52">
        <v>145.99830281476503</v>
      </c>
    </row>
    <row r="395" spans="1:13">
      <c r="A395" s="15" t="s">
        <v>77</v>
      </c>
      <c r="B395" s="49" t="s">
        <v>463</v>
      </c>
      <c r="H395" s="50">
        <v>1.4279999999999999</v>
      </c>
      <c r="I395" s="50" t="s">
        <v>1</v>
      </c>
      <c r="J395" s="50" t="s">
        <v>1</v>
      </c>
      <c r="K395" s="51">
        <v>259.21931160000003</v>
      </c>
      <c r="L395" s="52">
        <v>278.15007804855298</v>
      </c>
      <c r="M395" s="52">
        <v>116.45902372038901</v>
      </c>
    </row>
    <row r="396" spans="1:13">
      <c r="A396" s="15" t="s">
        <v>77</v>
      </c>
      <c r="B396" s="49" t="s">
        <v>463</v>
      </c>
      <c r="H396" s="50">
        <v>1.4319999999999999</v>
      </c>
      <c r="I396" s="50" t="s">
        <v>1</v>
      </c>
      <c r="J396" s="50" t="s">
        <v>1</v>
      </c>
      <c r="K396" s="51">
        <v>309.88657339999997</v>
      </c>
      <c r="L396" s="52">
        <v>382.82052124955305</v>
      </c>
      <c r="M396" s="52">
        <v>142.29919355245798</v>
      </c>
    </row>
    <row r="397" spans="1:13">
      <c r="A397" s="15" t="s">
        <v>77</v>
      </c>
      <c r="B397" s="49" t="s">
        <v>463</v>
      </c>
      <c r="H397" s="50">
        <v>1.532</v>
      </c>
      <c r="I397" s="50" t="s">
        <v>1</v>
      </c>
      <c r="J397" s="50" t="s">
        <v>1</v>
      </c>
      <c r="K397" s="51">
        <v>269.32609129999997</v>
      </c>
      <c r="L397" s="52">
        <v>287.91740199141606</v>
      </c>
      <c r="M397" s="52">
        <v>122.62746752702597</v>
      </c>
    </row>
    <row r="398" spans="1:13">
      <c r="A398" s="15" t="s">
        <v>77</v>
      </c>
      <c r="B398" s="49" t="s">
        <v>463</v>
      </c>
      <c r="H398" s="50">
        <v>1.633</v>
      </c>
      <c r="I398" s="50" t="s">
        <v>1</v>
      </c>
      <c r="J398" s="50" t="s">
        <v>1</v>
      </c>
      <c r="K398" s="51">
        <v>315.28420549999998</v>
      </c>
      <c r="L398" s="52">
        <v>376.90030847886101</v>
      </c>
      <c r="M398" s="52">
        <v>147.19955657601099</v>
      </c>
    </row>
    <row r="399" spans="1:13">
      <c r="A399" s="15" t="s">
        <v>77</v>
      </c>
      <c r="B399" s="49" t="s">
        <v>463</v>
      </c>
      <c r="H399" s="50">
        <v>1.7350000000000001</v>
      </c>
      <c r="I399" s="50" t="s">
        <v>1</v>
      </c>
      <c r="J399" s="50" t="s">
        <v>1</v>
      </c>
      <c r="K399" s="51">
        <v>291.72198309999999</v>
      </c>
      <c r="L399" s="52">
        <v>335.20729940143201</v>
      </c>
      <c r="M399" s="52">
        <v>136.281241464272</v>
      </c>
    </row>
    <row r="400" spans="1:13">
      <c r="A400" s="15" t="s">
        <v>77</v>
      </c>
      <c r="B400" s="49" t="s">
        <v>463</v>
      </c>
      <c r="H400" s="50">
        <v>1.75112</v>
      </c>
      <c r="I400" s="50" t="s">
        <v>1</v>
      </c>
      <c r="J400" s="50" t="s">
        <v>1</v>
      </c>
      <c r="K400" s="51">
        <v>301.57676459999999</v>
      </c>
      <c r="L400" s="52">
        <v>364.33811770703898</v>
      </c>
      <c r="M400" s="52">
        <v>137.716513038665</v>
      </c>
    </row>
    <row r="401" spans="1:13">
      <c r="A401" s="15" t="s">
        <v>77</v>
      </c>
      <c r="B401" s="49" t="s">
        <v>463</v>
      </c>
      <c r="H401" s="50">
        <v>1.8380000000000001</v>
      </c>
      <c r="I401" s="50" t="s">
        <v>1</v>
      </c>
      <c r="J401" s="50" t="s">
        <v>1</v>
      </c>
      <c r="K401" s="51">
        <v>319.07613980000002</v>
      </c>
      <c r="L401" s="52">
        <v>401.67253185938893</v>
      </c>
      <c r="M401" s="52">
        <v>148.09074701167401</v>
      </c>
    </row>
    <row r="402" spans="1:13">
      <c r="A402" s="15" t="s">
        <v>77</v>
      </c>
      <c r="B402" s="49" t="s">
        <v>463</v>
      </c>
      <c r="H402" s="50">
        <v>1.9410000000000001</v>
      </c>
      <c r="I402" s="50" t="s">
        <v>1</v>
      </c>
      <c r="J402" s="50" t="s">
        <v>1</v>
      </c>
      <c r="K402" s="51">
        <v>288.04145540000002</v>
      </c>
      <c r="L402" s="52">
        <v>337.75995891974901</v>
      </c>
      <c r="M402" s="52">
        <v>131.73703537751601</v>
      </c>
    </row>
    <row r="403" spans="1:13">
      <c r="A403" s="15" t="s">
        <v>77</v>
      </c>
      <c r="B403" s="49" t="s">
        <v>463</v>
      </c>
      <c r="H403" s="50">
        <v>2.0449999999999999</v>
      </c>
      <c r="I403" s="50" t="s">
        <v>1</v>
      </c>
      <c r="J403" s="50" t="s">
        <v>1</v>
      </c>
      <c r="K403" s="51">
        <v>315.27827500000001</v>
      </c>
      <c r="L403" s="52">
        <v>380.06769822860997</v>
      </c>
      <c r="M403" s="52">
        <v>147.53527968583001</v>
      </c>
    </row>
    <row r="404" spans="1:13">
      <c r="A404" s="15" t="s">
        <v>77</v>
      </c>
      <c r="B404" s="49" t="s">
        <v>463</v>
      </c>
      <c r="H404" s="50">
        <v>2.13</v>
      </c>
      <c r="I404" s="50" t="s">
        <v>1</v>
      </c>
      <c r="J404" s="50" t="s">
        <v>1</v>
      </c>
      <c r="K404" s="51">
        <v>181.28259750000001</v>
      </c>
      <c r="L404" s="52">
        <v>150.33972699098297</v>
      </c>
      <c r="M404" s="52">
        <v>80.084275794516003</v>
      </c>
    </row>
    <row r="405" spans="1:13">
      <c r="A405" s="15" t="s">
        <v>77</v>
      </c>
      <c r="B405" s="49" t="s">
        <v>463</v>
      </c>
      <c r="H405" s="50">
        <v>2.149</v>
      </c>
      <c r="I405" s="50" t="s">
        <v>1</v>
      </c>
      <c r="J405" s="50" t="s">
        <v>1</v>
      </c>
      <c r="K405" s="51">
        <v>301.74476190000001</v>
      </c>
      <c r="L405" s="52">
        <v>367.99648043386304</v>
      </c>
      <c r="M405" s="52">
        <v>135.49689511672901</v>
      </c>
    </row>
    <row r="406" spans="1:13">
      <c r="A406" s="15" t="s">
        <v>77</v>
      </c>
      <c r="B406" s="49" t="s">
        <v>463</v>
      </c>
      <c r="H406" s="50">
        <v>2.16</v>
      </c>
      <c r="I406" s="50" t="s">
        <v>1</v>
      </c>
      <c r="J406" s="50" t="s">
        <v>1</v>
      </c>
      <c r="K406" s="51">
        <v>226.4234108</v>
      </c>
      <c r="L406" s="52">
        <v>213.74180756701702</v>
      </c>
      <c r="M406" s="52">
        <v>100.046087614321</v>
      </c>
    </row>
    <row r="407" spans="1:13">
      <c r="A407" s="15" t="s">
        <v>77</v>
      </c>
      <c r="B407" s="49" t="s">
        <v>463</v>
      </c>
      <c r="H407" s="50">
        <v>2.23</v>
      </c>
      <c r="I407" s="50" t="s">
        <v>1</v>
      </c>
      <c r="J407" s="50" t="s">
        <v>1</v>
      </c>
      <c r="K407" s="51">
        <v>245.66671160000001</v>
      </c>
      <c r="L407" s="52">
        <v>243.10727093817101</v>
      </c>
      <c r="M407" s="52">
        <v>110.46427542878303</v>
      </c>
    </row>
    <row r="408" spans="1:13">
      <c r="A408" s="15" t="s">
        <v>77</v>
      </c>
      <c r="B408" s="49" t="s">
        <v>463</v>
      </c>
      <c r="H408" s="50">
        <v>2.254</v>
      </c>
      <c r="I408" s="50" t="s">
        <v>1</v>
      </c>
      <c r="J408" s="50" t="s">
        <v>1</v>
      </c>
      <c r="K408" s="51">
        <v>302.57448740000001</v>
      </c>
      <c r="L408" s="52">
        <v>366.59367994037103</v>
      </c>
      <c r="M408" s="52">
        <v>138.20222421011601</v>
      </c>
    </row>
    <row r="409" spans="1:13">
      <c r="A409" s="15" t="s">
        <v>77</v>
      </c>
      <c r="B409" s="49" t="s">
        <v>463</v>
      </c>
      <c r="H409" s="50">
        <v>2.27</v>
      </c>
      <c r="I409" s="50" t="s">
        <v>1</v>
      </c>
      <c r="J409" s="50" t="s">
        <v>1</v>
      </c>
      <c r="K409" s="51">
        <v>231.5725913</v>
      </c>
      <c r="L409" s="52">
        <v>228.18847688515501</v>
      </c>
      <c r="M409" s="52">
        <v>103.907711792896</v>
      </c>
    </row>
    <row r="410" spans="1:13">
      <c r="A410" s="15" t="s">
        <v>77</v>
      </c>
      <c r="B410" s="49" t="s">
        <v>463</v>
      </c>
      <c r="H410" s="50">
        <v>2.39</v>
      </c>
      <c r="I410" s="50" t="s">
        <v>1</v>
      </c>
      <c r="J410" s="50" t="s">
        <v>1</v>
      </c>
      <c r="K410" s="51">
        <v>217.30410900000001</v>
      </c>
      <c r="L410" s="52">
        <v>198.42128532921296</v>
      </c>
      <c r="M410" s="52">
        <v>98.175965830581006</v>
      </c>
    </row>
    <row r="411" spans="1:13">
      <c r="A411" s="15" t="s">
        <v>77</v>
      </c>
      <c r="B411" s="49" t="s">
        <v>463</v>
      </c>
      <c r="H411" s="50">
        <v>2.4356199999999997</v>
      </c>
      <c r="I411" s="50" t="s">
        <v>1</v>
      </c>
      <c r="J411" s="50" t="s">
        <v>1</v>
      </c>
      <c r="K411" s="51">
        <v>397.20254199999999</v>
      </c>
      <c r="L411" s="52">
        <v>623.24650270060999</v>
      </c>
      <c r="M411" s="52">
        <v>189.701689025257</v>
      </c>
    </row>
    <row r="412" spans="1:13">
      <c r="A412" s="15" t="s">
        <v>77</v>
      </c>
      <c r="B412" s="49" t="s">
        <v>463</v>
      </c>
      <c r="H412" s="50">
        <v>2.4500000000000002</v>
      </c>
      <c r="I412" s="50" t="s">
        <v>1</v>
      </c>
      <c r="J412" s="50" t="s">
        <v>1</v>
      </c>
      <c r="K412" s="51">
        <v>218.16752460000001</v>
      </c>
      <c r="L412" s="52">
        <v>205.85111137412602</v>
      </c>
      <c r="M412" s="52">
        <v>98.052949190387011</v>
      </c>
    </row>
    <row r="413" spans="1:13">
      <c r="A413" s="15" t="s">
        <v>77</v>
      </c>
      <c r="B413" s="49" t="s">
        <v>463</v>
      </c>
      <c r="H413" s="50">
        <v>2.4670000000000001</v>
      </c>
      <c r="I413" s="50" t="s">
        <v>1</v>
      </c>
      <c r="J413" s="50" t="s">
        <v>1</v>
      </c>
      <c r="K413" s="51">
        <v>263.71842989999999</v>
      </c>
      <c r="L413" s="52">
        <v>278.88800369676102</v>
      </c>
      <c r="M413" s="52">
        <v>118.47918484189799</v>
      </c>
    </row>
    <row r="414" spans="1:13">
      <c r="A414" s="15" t="s">
        <v>77</v>
      </c>
      <c r="B414" s="49" t="s">
        <v>463</v>
      </c>
      <c r="H414" s="50">
        <v>2.48</v>
      </c>
      <c r="I414" s="50" t="s">
        <v>1</v>
      </c>
      <c r="J414" s="50" t="s">
        <v>1</v>
      </c>
      <c r="K414" s="51">
        <v>192.73021460000001</v>
      </c>
      <c r="L414" s="52">
        <v>168.72331140527598</v>
      </c>
      <c r="M414" s="52">
        <v>85.117562522901011</v>
      </c>
    </row>
    <row r="415" spans="1:13">
      <c r="A415" s="15" t="s">
        <v>77</v>
      </c>
      <c r="B415" s="49" t="s">
        <v>463</v>
      </c>
      <c r="H415" s="50">
        <v>2.4833599999999998</v>
      </c>
      <c r="I415" s="50" t="s">
        <v>1</v>
      </c>
      <c r="J415" s="50" t="s">
        <v>1</v>
      </c>
      <c r="K415" s="51">
        <v>515.11255719999997</v>
      </c>
      <c r="L415" s="52">
        <v>1256.8006728730002</v>
      </c>
      <c r="M415" s="52">
        <v>259.41736363851197</v>
      </c>
    </row>
    <row r="416" spans="1:13">
      <c r="A416" s="15" t="s">
        <v>77</v>
      </c>
      <c r="B416" s="49" t="s">
        <v>463</v>
      </c>
      <c r="H416" s="50">
        <v>2.5228100000000002</v>
      </c>
      <c r="I416" s="50" t="s">
        <v>1</v>
      </c>
      <c r="J416" s="50" t="s">
        <v>1</v>
      </c>
      <c r="K416" s="51">
        <v>428.82583519999997</v>
      </c>
      <c r="L416" s="52">
        <v>796.29500489744987</v>
      </c>
      <c r="M416" s="52">
        <v>205.58433636966896</v>
      </c>
    </row>
    <row r="417" spans="1:13">
      <c r="A417" s="15" t="s">
        <v>77</v>
      </c>
      <c r="B417" s="49" t="s">
        <v>463</v>
      </c>
      <c r="H417" s="50">
        <v>2.5499999999999998</v>
      </c>
      <c r="I417" s="50" t="s">
        <v>1</v>
      </c>
      <c r="J417" s="50" t="s">
        <v>1</v>
      </c>
      <c r="K417" s="51">
        <v>201.29538909999999</v>
      </c>
      <c r="L417" s="52">
        <v>181.44608483699901</v>
      </c>
      <c r="M417" s="52">
        <v>89.736916484825997</v>
      </c>
    </row>
    <row r="418" spans="1:13">
      <c r="A418" s="15" t="s">
        <v>77</v>
      </c>
      <c r="B418" s="49" t="s">
        <v>463</v>
      </c>
      <c r="H418" s="50">
        <v>2.5750000000000002</v>
      </c>
      <c r="I418" s="50" t="s">
        <v>1</v>
      </c>
      <c r="J418" s="50" t="s">
        <v>1</v>
      </c>
      <c r="K418" s="51">
        <v>306.15802559999997</v>
      </c>
      <c r="L418" s="52">
        <v>365.52183335923201</v>
      </c>
      <c r="M418" s="52">
        <v>141.05628434544596</v>
      </c>
    </row>
    <row r="419" spans="1:13">
      <c r="A419" s="15" t="s">
        <v>77</v>
      </c>
      <c r="B419" s="49" t="s">
        <v>463</v>
      </c>
      <c r="H419" s="50">
        <v>2.58</v>
      </c>
      <c r="I419" s="50" t="s">
        <v>1</v>
      </c>
      <c r="J419" s="50" t="s">
        <v>1</v>
      </c>
      <c r="K419" s="51">
        <v>194.73193810000001</v>
      </c>
      <c r="L419" s="52">
        <v>176.180014999078</v>
      </c>
      <c r="M419" s="52">
        <v>86.911752396180006</v>
      </c>
    </row>
    <row r="420" spans="1:13">
      <c r="A420" s="15" t="s">
        <v>77</v>
      </c>
      <c r="B420" s="49" t="s">
        <v>463</v>
      </c>
      <c r="H420" s="50">
        <v>2.6071200000000001</v>
      </c>
      <c r="I420" s="50" t="s">
        <v>1</v>
      </c>
      <c r="J420" s="50" t="s">
        <v>1</v>
      </c>
      <c r="K420" s="51">
        <v>338.7368189</v>
      </c>
      <c r="L420" s="52">
        <v>449.67635217091402</v>
      </c>
      <c r="M420" s="52">
        <v>156.12732119216301</v>
      </c>
    </row>
    <row r="421" spans="1:13">
      <c r="A421" s="15" t="s">
        <v>77</v>
      </c>
      <c r="B421" s="49" t="s">
        <v>463</v>
      </c>
      <c r="H421" s="50">
        <v>2.66</v>
      </c>
      <c r="I421" s="50" t="s">
        <v>1</v>
      </c>
      <c r="J421" s="50" t="s">
        <v>1</v>
      </c>
      <c r="K421" s="51">
        <v>218.34261219999999</v>
      </c>
      <c r="L421" s="52">
        <v>201.681914546103</v>
      </c>
      <c r="M421" s="52">
        <v>95.350188559803996</v>
      </c>
    </row>
    <row r="422" spans="1:13">
      <c r="A422" s="15" t="s">
        <v>77</v>
      </c>
      <c r="B422" s="49" t="s">
        <v>463</v>
      </c>
      <c r="H422" s="50">
        <v>2.6829999999999998</v>
      </c>
      <c r="I422" s="50" t="s">
        <v>1</v>
      </c>
      <c r="J422" s="50" t="s">
        <v>1</v>
      </c>
      <c r="K422" s="51">
        <v>267.30964790000002</v>
      </c>
      <c r="L422" s="52">
        <v>281.15432077091504</v>
      </c>
      <c r="M422" s="52">
        <v>121.82621146664201</v>
      </c>
    </row>
    <row r="423" spans="1:13">
      <c r="A423" s="15" t="s">
        <v>77</v>
      </c>
      <c r="B423" s="49" t="s">
        <v>463</v>
      </c>
      <c r="H423" s="50">
        <v>2.7</v>
      </c>
      <c r="I423" s="50" t="s">
        <v>1</v>
      </c>
      <c r="J423" s="50" t="s">
        <v>1</v>
      </c>
      <c r="K423" s="51">
        <v>182.98041219999999</v>
      </c>
      <c r="L423" s="52">
        <v>158.03895132326198</v>
      </c>
      <c r="M423" s="52">
        <v>80.43790151245399</v>
      </c>
    </row>
    <row r="424" spans="1:13">
      <c r="A424" s="15" t="s">
        <v>77</v>
      </c>
      <c r="B424" s="49" t="s">
        <v>463</v>
      </c>
      <c r="H424" s="50">
        <v>2.7919999999999998</v>
      </c>
      <c r="I424" s="50" t="s">
        <v>1</v>
      </c>
      <c r="J424" s="50" t="s">
        <v>1</v>
      </c>
      <c r="K424" s="51">
        <v>342.2675595</v>
      </c>
      <c r="L424" s="52">
        <v>478.69914179623396</v>
      </c>
      <c r="M424" s="52">
        <v>158.27751988514501</v>
      </c>
    </row>
    <row r="425" spans="1:13">
      <c r="A425" s="15" t="s">
        <v>77</v>
      </c>
      <c r="B425" s="49" t="s">
        <v>463</v>
      </c>
      <c r="H425" s="50">
        <v>2.9009999999999998</v>
      </c>
      <c r="I425" s="50" t="s">
        <v>1</v>
      </c>
      <c r="J425" s="50" t="s">
        <v>1</v>
      </c>
      <c r="K425" s="51">
        <v>272.97012160000003</v>
      </c>
      <c r="L425" s="52">
        <v>299.40935777068302</v>
      </c>
      <c r="M425" s="52">
        <v>123.92702113929303</v>
      </c>
    </row>
    <row r="426" spans="1:13">
      <c r="A426" s="15" t="s">
        <v>77</v>
      </c>
      <c r="B426" s="49" t="s">
        <v>463</v>
      </c>
      <c r="H426" s="50">
        <v>3.012</v>
      </c>
      <c r="I426" s="50" t="s">
        <v>1</v>
      </c>
      <c r="J426" s="50" t="s">
        <v>1</v>
      </c>
      <c r="K426" s="51">
        <v>302.73981359999999</v>
      </c>
      <c r="L426" s="52">
        <v>359.485308587725</v>
      </c>
      <c r="M426" s="52">
        <v>139.70929039704299</v>
      </c>
    </row>
    <row r="427" spans="1:13">
      <c r="A427" s="15" t="s">
        <v>77</v>
      </c>
      <c r="B427" s="49" t="s">
        <v>463</v>
      </c>
      <c r="H427" s="50">
        <v>3.09</v>
      </c>
      <c r="I427" s="50" t="s">
        <v>1</v>
      </c>
      <c r="J427" s="50" t="s">
        <v>1</v>
      </c>
      <c r="K427" s="51">
        <v>248.5387145</v>
      </c>
      <c r="L427" s="52">
        <v>256.63090119055596</v>
      </c>
      <c r="M427" s="52">
        <v>111.51135059495701</v>
      </c>
    </row>
    <row r="428" spans="1:13">
      <c r="A428" s="15" t="s">
        <v>77</v>
      </c>
      <c r="B428" s="49" t="s">
        <v>463</v>
      </c>
      <c r="H428" s="50">
        <v>3.11</v>
      </c>
      <c r="I428" s="50" t="s">
        <v>1</v>
      </c>
      <c r="J428" s="50" t="s">
        <v>1</v>
      </c>
      <c r="K428" s="51">
        <v>243.689108</v>
      </c>
      <c r="L428" s="52">
        <v>234.94184492557102</v>
      </c>
      <c r="M428" s="52">
        <v>108.38042469453799</v>
      </c>
    </row>
    <row r="429" spans="1:13">
      <c r="A429" s="15" t="s">
        <v>77</v>
      </c>
      <c r="B429" s="49" t="s">
        <v>463</v>
      </c>
      <c r="H429" s="50">
        <v>3.12</v>
      </c>
      <c r="I429" s="50" t="s">
        <v>1</v>
      </c>
      <c r="J429" s="50" t="s">
        <v>1</v>
      </c>
      <c r="K429" s="51">
        <v>235.2462213</v>
      </c>
      <c r="L429" s="52">
        <v>226.18087505914502</v>
      </c>
      <c r="M429" s="52">
        <v>105.702436197992</v>
      </c>
    </row>
    <row r="430" spans="1:13">
      <c r="A430" s="15" t="s">
        <v>77</v>
      </c>
      <c r="B430" s="49" t="s">
        <v>463</v>
      </c>
      <c r="H430" s="50">
        <v>3.13</v>
      </c>
      <c r="I430" s="50" t="s">
        <v>1</v>
      </c>
      <c r="J430" s="50" t="s">
        <v>1</v>
      </c>
      <c r="K430" s="51">
        <v>170.6034129</v>
      </c>
      <c r="L430" s="52">
        <v>145.72329612202103</v>
      </c>
      <c r="M430" s="52">
        <v>76.044888294873701</v>
      </c>
    </row>
    <row r="431" spans="1:13">
      <c r="A431" s="15" t="s">
        <v>77</v>
      </c>
      <c r="B431" s="49" t="s">
        <v>463</v>
      </c>
      <c r="H431" s="50">
        <v>3.14</v>
      </c>
      <c r="I431" s="50" t="s">
        <v>1</v>
      </c>
      <c r="J431" s="50" t="s">
        <v>1</v>
      </c>
      <c r="K431" s="51">
        <v>179.9835406</v>
      </c>
      <c r="L431" s="52">
        <v>156.213673739271</v>
      </c>
      <c r="M431" s="52">
        <v>78.991844971342999</v>
      </c>
    </row>
    <row r="432" spans="1:13">
      <c r="A432" s="15" t="s">
        <v>77</v>
      </c>
      <c r="B432" s="49" t="s">
        <v>463</v>
      </c>
      <c r="H432" s="50">
        <v>3.16</v>
      </c>
      <c r="I432" s="50" t="s">
        <v>1</v>
      </c>
      <c r="J432" s="50" t="s">
        <v>1</v>
      </c>
      <c r="K432" s="51">
        <v>189.20104359999999</v>
      </c>
      <c r="L432" s="52">
        <v>164.08323828847199</v>
      </c>
      <c r="M432" s="52">
        <v>83.014412007758992</v>
      </c>
    </row>
    <row r="433" spans="1:13">
      <c r="A433" s="15" t="s">
        <v>77</v>
      </c>
      <c r="B433" s="49" t="s">
        <v>463</v>
      </c>
      <c r="H433" s="50">
        <v>3.17</v>
      </c>
      <c r="I433" s="50" t="s">
        <v>1</v>
      </c>
      <c r="J433" s="50" t="s">
        <v>1</v>
      </c>
      <c r="K433" s="51">
        <v>200.4930837</v>
      </c>
      <c r="L433" s="52">
        <v>183.43157819304002</v>
      </c>
      <c r="M433" s="52">
        <v>87.813866781650006</v>
      </c>
    </row>
    <row r="434" spans="1:13">
      <c r="A434" s="15" t="s">
        <v>77</v>
      </c>
      <c r="B434" s="49" t="s">
        <v>463</v>
      </c>
      <c r="H434" s="50">
        <v>3.18</v>
      </c>
      <c r="I434" s="50" t="s">
        <v>1</v>
      </c>
      <c r="J434" s="50" t="s">
        <v>1</v>
      </c>
      <c r="K434" s="51">
        <v>217.02231169999999</v>
      </c>
      <c r="L434" s="52">
        <v>204.22724236395902</v>
      </c>
      <c r="M434" s="52">
        <v>95.871899324797994</v>
      </c>
    </row>
    <row r="435" spans="1:13">
      <c r="A435" s="15" t="s">
        <v>77</v>
      </c>
      <c r="B435" s="49" t="s">
        <v>463</v>
      </c>
      <c r="H435" s="50">
        <v>3.27</v>
      </c>
      <c r="I435" s="50" t="s">
        <v>1</v>
      </c>
      <c r="J435" s="50" t="s">
        <v>1</v>
      </c>
      <c r="K435" s="51">
        <v>216.41261220000001</v>
      </c>
      <c r="L435" s="52">
        <v>196.12251547152999</v>
      </c>
      <c r="M435" s="52">
        <v>95.928565558809012</v>
      </c>
    </row>
    <row r="436" spans="1:13">
      <c r="A436" s="15" t="s">
        <v>77</v>
      </c>
      <c r="B436" s="49" t="s">
        <v>463</v>
      </c>
      <c r="H436" s="50">
        <v>3.46</v>
      </c>
      <c r="I436" s="50" t="s">
        <v>1</v>
      </c>
      <c r="J436" s="50" t="s">
        <v>1</v>
      </c>
      <c r="K436" s="51">
        <v>302.12285420000001</v>
      </c>
      <c r="L436" s="52">
        <v>363.70509548150301</v>
      </c>
      <c r="M436" s="52">
        <v>137.852139313051</v>
      </c>
    </row>
    <row r="437" spans="1:13">
      <c r="A437" s="15" t="s">
        <v>77</v>
      </c>
      <c r="B437" s="49" t="s">
        <v>463</v>
      </c>
      <c r="H437" s="50">
        <v>3.5739999999999998</v>
      </c>
      <c r="I437" s="50" t="s">
        <v>1</v>
      </c>
      <c r="J437" s="50" t="s">
        <v>1</v>
      </c>
      <c r="K437" s="51">
        <v>284.55530149999998</v>
      </c>
      <c r="L437" s="52">
        <v>329.963140651267</v>
      </c>
      <c r="M437" s="52">
        <v>129.65774414005799</v>
      </c>
    </row>
    <row r="438" spans="1:13">
      <c r="A438" s="15" t="s">
        <v>77</v>
      </c>
      <c r="B438" s="49" t="s">
        <v>463</v>
      </c>
      <c r="H438" s="50">
        <v>3.6890000000000001</v>
      </c>
      <c r="I438" s="50" t="s">
        <v>1</v>
      </c>
      <c r="J438" s="50" t="s">
        <v>1</v>
      </c>
      <c r="K438" s="51">
        <v>310.16313229999997</v>
      </c>
      <c r="L438" s="52">
        <v>382.79570471052199</v>
      </c>
      <c r="M438" s="52">
        <v>141.64510917476497</v>
      </c>
    </row>
    <row r="439" spans="1:13">
      <c r="A439" s="15" t="s">
        <v>77</v>
      </c>
      <c r="B439" s="49" t="s">
        <v>463</v>
      </c>
      <c r="H439" s="50">
        <v>3.8039999999999998</v>
      </c>
      <c r="I439" s="50" t="s">
        <v>1</v>
      </c>
      <c r="J439" s="50" t="s">
        <v>1</v>
      </c>
      <c r="K439" s="51">
        <v>266.2916227</v>
      </c>
      <c r="L439" s="52">
        <v>290.69467586712796</v>
      </c>
      <c r="M439" s="52">
        <v>122.110125140072</v>
      </c>
    </row>
    <row r="440" spans="1:13">
      <c r="A440" s="15" t="s">
        <v>77</v>
      </c>
      <c r="B440" s="49" t="s">
        <v>463</v>
      </c>
      <c r="H440" s="50">
        <v>3.88</v>
      </c>
      <c r="I440" s="50" t="s">
        <v>1</v>
      </c>
      <c r="J440" s="50" t="s">
        <v>1</v>
      </c>
      <c r="K440" s="51">
        <v>231.07607369999999</v>
      </c>
      <c r="L440" s="52">
        <v>226.81967127358502</v>
      </c>
      <c r="M440" s="52">
        <v>101.57109321315099</v>
      </c>
    </row>
    <row r="441" spans="1:13">
      <c r="A441" s="15" t="s">
        <v>77</v>
      </c>
      <c r="B441" s="49" t="s">
        <v>463</v>
      </c>
      <c r="H441" s="50">
        <v>3.89</v>
      </c>
      <c r="I441" s="50" t="s">
        <v>1</v>
      </c>
      <c r="J441" s="50" t="s">
        <v>1</v>
      </c>
      <c r="K441" s="51">
        <v>260.97063980000001</v>
      </c>
      <c r="L441" s="52">
        <v>275.36389814828493</v>
      </c>
      <c r="M441" s="52">
        <v>114.45161347295402</v>
      </c>
    </row>
    <row r="442" spans="1:13">
      <c r="A442" s="15" t="s">
        <v>77</v>
      </c>
      <c r="B442" s="49" t="s">
        <v>463</v>
      </c>
      <c r="H442" s="50">
        <v>3.92</v>
      </c>
      <c r="I442" s="50" t="s">
        <v>1</v>
      </c>
      <c r="J442" s="50" t="s">
        <v>1</v>
      </c>
      <c r="K442" s="51">
        <v>308.40154919999998</v>
      </c>
      <c r="L442" s="52">
        <v>398.91084411580903</v>
      </c>
      <c r="M442" s="52">
        <v>140.55223108634499</v>
      </c>
    </row>
    <row r="443" spans="1:13">
      <c r="A443" s="15" t="s">
        <v>77</v>
      </c>
      <c r="B443" s="49" t="s">
        <v>463</v>
      </c>
      <c r="H443" s="50">
        <v>4.0369999999999999</v>
      </c>
      <c r="I443" s="50" t="s">
        <v>1</v>
      </c>
      <c r="J443" s="50" t="s">
        <v>1</v>
      </c>
      <c r="K443" s="51">
        <v>315.85896330000003</v>
      </c>
      <c r="L443" s="52">
        <v>387.01340752441195</v>
      </c>
      <c r="M443" s="52">
        <v>144.03035502837602</v>
      </c>
    </row>
    <row r="444" spans="1:13">
      <c r="A444" s="15" t="s">
        <v>77</v>
      </c>
      <c r="B444" s="49" t="s">
        <v>463</v>
      </c>
      <c r="H444" s="50">
        <v>4.1100000000000003</v>
      </c>
      <c r="I444" s="50" t="s">
        <v>1</v>
      </c>
      <c r="J444" s="50" t="s">
        <v>1</v>
      </c>
      <c r="K444" s="51">
        <v>220.14746289999999</v>
      </c>
      <c r="L444" s="52">
        <v>205.796084563688</v>
      </c>
      <c r="M444" s="52">
        <v>97.384142641685997</v>
      </c>
    </row>
    <row r="445" spans="1:13">
      <c r="A445" s="15" t="s">
        <v>77</v>
      </c>
      <c r="B445" s="49" t="s">
        <v>463</v>
      </c>
      <c r="H445" s="50">
        <v>4.1399999999999997</v>
      </c>
      <c r="I445" s="50" t="s">
        <v>1</v>
      </c>
      <c r="J445" s="50" t="s">
        <v>1</v>
      </c>
      <c r="K445" s="51">
        <v>263.74313330000001</v>
      </c>
      <c r="L445" s="52">
        <v>274.525519483869</v>
      </c>
      <c r="M445" s="52">
        <v>117.84542561895702</v>
      </c>
    </row>
    <row r="446" spans="1:13">
      <c r="A446" s="15" t="s">
        <v>77</v>
      </c>
      <c r="B446" s="49" t="s">
        <v>463</v>
      </c>
      <c r="H446" s="50">
        <v>4.1550000000000002</v>
      </c>
      <c r="I446" s="50" t="s">
        <v>1</v>
      </c>
      <c r="J446" s="50" t="s">
        <v>1</v>
      </c>
      <c r="K446" s="51">
        <v>290.4481308</v>
      </c>
      <c r="L446" s="52">
        <v>331.92227057746305</v>
      </c>
      <c r="M446" s="52">
        <v>134.56839649340901</v>
      </c>
    </row>
    <row r="447" spans="1:13">
      <c r="A447" s="15" t="s">
        <v>77</v>
      </c>
      <c r="B447" s="49" t="s">
        <v>463</v>
      </c>
      <c r="H447" s="50">
        <v>4.2729999999999997</v>
      </c>
      <c r="I447" s="50" t="s">
        <v>1</v>
      </c>
      <c r="J447" s="50" t="s">
        <v>1</v>
      </c>
      <c r="K447" s="51">
        <v>314.23885730000001</v>
      </c>
      <c r="L447" s="52">
        <v>399.40514161649895</v>
      </c>
      <c r="M447" s="52">
        <v>144.994632995655</v>
      </c>
    </row>
    <row r="448" spans="1:13">
      <c r="A448" s="15" t="s">
        <v>77</v>
      </c>
      <c r="B448" s="49" t="s">
        <v>463</v>
      </c>
      <c r="H448" s="50">
        <v>4.3920000000000003</v>
      </c>
      <c r="I448" s="50" t="s">
        <v>1</v>
      </c>
      <c r="J448" s="50" t="s">
        <v>1</v>
      </c>
      <c r="K448" s="51">
        <v>292.48891179999998</v>
      </c>
      <c r="L448" s="52">
        <v>337.88925781986904</v>
      </c>
      <c r="M448" s="52">
        <v>134.30763027774998</v>
      </c>
    </row>
    <row r="449" spans="1:13">
      <c r="A449" s="15" t="s">
        <v>77</v>
      </c>
      <c r="B449" s="49" t="s">
        <v>463</v>
      </c>
      <c r="H449" s="50">
        <v>4.5119999999999996</v>
      </c>
      <c r="I449" s="50" t="s">
        <v>1</v>
      </c>
      <c r="J449" s="50" t="s">
        <v>1</v>
      </c>
      <c r="K449" s="51">
        <v>322.53693449999997</v>
      </c>
      <c r="L449" s="52">
        <v>427.07219413317506</v>
      </c>
      <c r="M449" s="52">
        <v>149.34459370087399</v>
      </c>
    </row>
    <row r="450" spans="1:13">
      <c r="A450" s="15" t="s">
        <v>77</v>
      </c>
      <c r="B450" s="49" t="s">
        <v>463</v>
      </c>
      <c r="H450" s="50">
        <v>4.6319999999999997</v>
      </c>
      <c r="I450" s="50" t="s">
        <v>1</v>
      </c>
      <c r="J450" s="50" t="s">
        <v>1</v>
      </c>
      <c r="K450" s="51">
        <v>319.7103381</v>
      </c>
      <c r="L450" s="52">
        <v>398.57923224006896</v>
      </c>
      <c r="M450" s="52">
        <v>147.834083309459</v>
      </c>
    </row>
    <row r="451" spans="1:13">
      <c r="A451" s="15" t="s">
        <v>77</v>
      </c>
      <c r="B451" s="49" t="s">
        <v>463</v>
      </c>
      <c r="H451" s="50">
        <v>4.7530000000000001</v>
      </c>
      <c r="I451" s="50" t="s">
        <v>1</v>
      </c>
      <c r="J451" s="50" t="s">
        <v>1</v>
      </c>
      <c r="K451" s="51">
        <v>333.44835210000002</v>
      </c>
      <c r="L451" s="52">
        <v>451.03755180797003</v>
      </c>
      <c r="M451" s="52">
        <v>156.81031958023203</v>
      </c>
    </row>
    <row r="452" spans="1:13">
      <c r="A452" s="15" t="s">
        <v>77</v>
      </c>
      <c r="B452" s="49" t="s">
        <v>463</v>
      </c>
      <c r="H452" s="50">
        <v>4.875</v>
      </c>
      <c r="I452" s="50" t="s">
        <v>1</v>
      </c>
      <c r="J452" s="50" t="s">
        <v>1</v>
      </c>
      <c r="K452" s="51">
        <v>281.0672424</v>
      </c>
      <c r="L452" s="52">
        <v>334.79715257939</v>
      </c>
      <c r="M452" s="52">
        <v>129.757348816986</v>
      </c>
    </row>
    <row r="453" spans="1:13">
      <c r="A453" s="15" t="s">
        <v>77</v>
      </c>
      <c r="B453" s="49" t="s">
        <v>463</v>
      </c>
      <c r="H453" s="50">
        <v>4.9980000000000002</v>
      </c>
      <c r="I453" s="50" t="s">
        <v>1</v>
      </c>
      <c r="J453" s="50" t="s">
        <v>1</v>
      </c>
      <c r="K453" s="51">
        <v>339.24617610000001</v>
      </c>
      <c r="L453" s="52">
        <v>448.75685352828503</v>
      </c>
      <c r="M453" s="52">
        <v>160.46376332242301</v>
      </c>
    </row>
    <row r="454" spans="1:13">
      <c r="A454" s="15" t="s">
        <v>77</v>
      </c>
      <c r="B454" s="49" t="s">
        <v>463</v>
      </c>
      <c r="H454" s="50">
        <v>5.1210000000000004</v>
      </c>
      <c r="I454" s="50" t="s">
        <v>1</v>
      </c>
      <c r="J454" s="50" t="s">
        <v>1</v>
      </c>
      <c r="K454" s="51">
        <v>254.0960011</v>
      </c>
      <c r="L454" s="52">
        <v>257.75798830385804</v>
      </c>
      <c r="M454" s="52">
        <v>112.23817973789301</v>
      </c>
    </row>
    <row r="455" spans="1:13">
      <c r="A455" s="15" t="s">
        <v>77</v>
      </c>
      <c r="B455" s="49" t="s">
        <v>463</v>
      </c>
      <c r="H455" s="50">
        <v>5.21</v>
      </c>
      <c r="I455" s="50" t="s">
        <v>1</v>
      </c>
      <c r="J455" s="50" t="s">
        <v>1</v>
      </c>
      <c r="K455" s="51">
        <v>250.88442800000001</v>
      </c>
      <c r="L455" s="52">
        <v>260.35522878873201</v>
      </c>
      <c r="M455" s="52">
        <v>110.99840529427101</v>
      </c>
    </row>
    <row r="456" spans="1:13">
      <c r="A456" s="15" t="s">
        <v>77</v>
      </c>
      <c r="B456" s="49" t="s">
        <v>463</v>
      </c>
      <c r="H456" s="50">
        <v>5.2450000000000001</v>
      </c>
      <c r="I456" s="50" t="s">
        <v>1</v>
      </c>
      <c r="J456" s="50" t="s">
        <v>1</v>
      </c>
      <c r="K456" s="51">
        <v>305.69809579999998</v>
      </c>
      <c r="L456" s="52">
        <v>368.90380844178304</v>
      </c>
      <c r="M456" s="52">
        <v>140.08786168546499</v>
      </c>
    </row>
    <row r="457" spans="1:13">
      <c r="A457" s="15" t="s">
        <v>77</v>
      </c>
      <c r="B457" s="49" t="s">
        <v>463</v>
      </c>
      <c r="H457" s="50">
        <v>5.25</v>
      </c>
      <c r="I457" s="50" t="s">
        <v>1</v>
      </c>
      <c r="J457" s="50" t="s">
        <v>1</v>
      </c>
      <c r="K457" s="51">
        <v>235.70879690000001</v>
      </c>
      <c r="L457" s="52">
        <v>231.204579091358</v>
      </c>
      <c r="M457" s="52">
        <v>104.75888660216401</v>
      </c>
    </row>
    <row r="458" spans="1:13">
      <c r="A458" s="15" t="s">
        <v>77</v>
      </c>
      <c r="B458" s="49" t="s">
        <v>463</v>
      </c>
      <c r="H458" s="50">
        <v>5.31</v>
      </c>
      <c r="I458" s="50" t="s">
        <v>1</v>
      </c>
      <c r="J458" s="50" t="s">
        <v>1</v>
      </c>
      <c r="K458" s="51">
        <v>209.715743</v>
      </c>
      <c r="L458" s="52">
        <v>199.19847985827701</v>
      </c>
      <c r="M458" s="52">
        <v>93.003538578673997</v>
      </c>
    </row>
    <row r="459" spans="1:13">
      <c r="A459" s="15" t="s">
        <v>77</v>
      </c>
      <c r="B459" s="49" t="s">
        <v>463</v>
      </c>
      <c r="H459" s="50">
        <v>5.34</v>
      </c>
      <c r="I459" s="50" t="s">
        <v>1</v>
      </c>
      <c r="J459" s="50" t="s">
        <v>1</v>
      </c>
      <c r="K459" s="51">
        <v>203.33889160000001</v>
      </c>
      <c r="L459" s="52">
        <v>188.67143494150099</v>
      </c>
      <c r="M459" s="52">
        <v>89.673628221121007</v>
      </c>
    </row>
    <row r="460" spans="1:13">
      <c r="A460" s="15" t="s">
        <v>77</v>
      </c>
      <c r="B460" s="49" t="s">
        <v>463</v>
      </c>
      <c r="H460" s="50">
        <v>5.38</v>
      </c>
      <c r="I460" s="50" t="s">
        <v>1</v>
      </c>
      <c r="J460" s="50" t="s">
        <v>1</v>
      </c>
      <c r="K460" s="51">
        <v>175.77601770000001</v>
      </c>
      <c r="L460" s="52">
        <v>157.46830177324097</v>
      </c>
      <c r="M460" s="52">
        <v>77.801441893252914</v>
      </c>
    </row>
    <row r="461" spans="1:13">
      <c r="A461" s="15" t="s">
        <v>77</v>
      </c>
      <c r="B461" s="49" t="s">
        <v>463</v>
      </c>
      <c r="H461" s="50">
        <v>5.39</v>
      </c>
      <c r="I461" s="50" t="s">
        <v>1</v>
      </c>
      <c r="J461" s="50" t="s">
        <v>1</v>
      </c>
      <c r="K461" s="51">
        <v>223.45712610000001</v>
      </c>
      <c r="L461" s="52">
        <v>219.55384976186397</v>
      </c>
      <c r="M461" s="52">
        <v>98.31628648530301</v>
      </c>
    </row>
    <row r="462" spans="1:13">
      <c r="A462" s="15" t="s">
        <v>77</v>
      </c>
      <c r="B462" s="49" t="s">
        <v>463</v>
      </c>
      <c r="H462" s="50">
        <v>5.4960000000000004</v>
      </c>
      <c r="I462" s="50" t="s">
        <v>1</v>
      </c>
      <c r="J462" s="50" t="s">
        <v>1</v>
      </c>
      <c r="K462" s="51">
        <v>249.65009449999999</v>
      </c>
      <c r="L462" s="52">
        <v>260.39454414261002</v>
      </c>
      <c r="M462" s="52">
        <v>110.94155412114</v>
      </c>
    </row>
    <row r="463" spans="1:13">
      <c r="A463" s="15" t="s">
        <v>77</v>
      </c>
      <c r="B463" s="49" t="s">
        <v>463</v>
      </c>
      <c r="H463" s="50">
        <v>5.6219999999999999</v>
      </c>
      <c r="I463" s="50" t="s">
        <v>1</v>
      </c>
      <c r="J463" s="50" t="s">
        <v>1</v>
      </c>
      <c r="K463" s="51">
        <v>251.08599989999999</v>
      </c>
      <c r="L463" s="52">
        <v>253.63090838599101</v>
      </c>
      <c r="M463" s="52">
        <v>113.276049955899</v>
      </c>
    </row>
    <row r="464" spans="1:13">
      <c r="A464" s="15" t="s">
        <v>77</v>
      </c>
      <c r="B464" s="49" t="s">
        <v>463</v>
      </c>
      <c r="H464" s="50">
        <v>6.0049999999999999</v>
      </c>
      <c r="I464" s="50" t="s">
        <v>1</v>
      </c>
      <c r="J464" s="50" t="s">
        <v>1</v>
      </c>
      <c r="K464" s="51">
        <v>258.52244669999999</v>
      </c>
      <c r="L464" s="52">
        <v>267.789283377701</v>
      </c>
      <c r="M464" s="52">
        <v>115.841666786199</v>
      </c>
    </row>
    <row r="465" spans="1:13">
      <c r="A465" s="15" t="s">
        <v>77</v>
      </c>
      <c r="B465" s="49" t="s">
        <v>463</v>
      </c>
      <c r="H465" s="50">
        <v>6.1340000000000003</v>
      </c>
      <c r="I465" s="50" t="s">
        <v>1</v>
      </c>
      <c r="J465" s="50" t="s">
        <v>1</v>
      </c>
      <c r="K465" s="51">
        <v>284.45286090000002</v>
      </c>
      <c r="L465" s="52">
        <v>325.45716324537295</v>
      </c>
      <c r="M465" s="52">
        <v>126.94948898574702</v>
      </c>
    </row>
    <row r="466" spans="1:13">
      <c r="A466" s="15" t="s">
        <v>77</v>
      </c>
      <c r="B466" s="49" t="s">
        <v>463</v>
      </c>
      <c r="H466" s="50">
        <v>6.2640000000000002</v>
      </c>
      <c r="I466" s="50" t="s">
        <v>1</v>
      </c>
      <c r="J466" s="50" t="s">
        <v>1</v>
      </c>
      <c r="K466" s="51">
        <v>298.3070937</v>
      </c>
      <c r="L466" s="52">
        <v>348.79090795115803</v>
      </c>
      <c r="M466" s="52">
        <v>138.48834143482298</v>
      </c>
    </row>
    <row r="467" spans="1:13">
      <c r="A467" s="15" t="s">
        <v>77</v>
      </c>
      <c r="B467" s="49" t="s">
        <v>463</v>
      </c>
      <c r="H467" s="50">
        <v>6.3940000000000001</v>
      </c>
      <c r="I467" s="50" t="s">
        <v>1</v>
      </c>
      <c r="J467" s="50" t="s">
        <v>1</v>
      </c>
      <c r="K467" s="51">
        <v>235.25461290000001</v>
      </c>
      <c r="L467" s="52">
        <v>232.095084461075</v>
      </c>
      <c r="M467" s="52">
        <v>107.34346507919001</v>
      </c>
    </row>
    <row r="468" spans="1:13">
      <c r="A468" s="15" t="s">
        <v>77</v>
      </c>
      <c r="B468" s="49" t="s">
        <v>463</v>
      </c>
      <c r="H468" s="50">
        <v>6.46</v>
      </c>
      <c r="I468" s="50" t="s">
        <v>1</v>
      </c>
      <c r="J468" s="50" t="s">
        <v>1</v>
      </c>
      <c r="K468" s="51">
        <v>256.59757999999999</v>
      </c>
      <c r="L468" s="52">
        <v>270.83277480464699</v>
      </c>
      <c r="M468" s="52">
        <v>116.088807450925</v>
      </c>
    </row>
    <row r="469" spans="1:13">
      <c r="A469" s="15" t="s">
        <v>77</v>
      </c>
      <c r="B469" s="49" t="s">
        <v>463</v>
      </c>
      <c r="H469" s="50">
        <v>6.47</v>
      </c>
      <c r="I469" s="50" t="s">
        <v>1</v>
      </c>
      <c r="J469" s="50" t="s">
        <v>1</v>
      </c>
      <c r="K469" s="51">
        <v>328.9745216</v>
      </c>
      <c r="L469" s="52">
        <v>417.95038669393</v>
      </c>
      <c r="M469" s="52">
        <v>151.51114039107301</v>
      </c>
    </row>
    <row r="470" spans="1:13">
      <c r="A470" s="15" t="s">
        <v>77</v>
      </c>
      <c r="B470" s="49" t="s">
        <v>463</v>
      </c>
      <c r="H470" s="50">
        <v>6.49</v>
      </c>
      <c r="I470" s="50" t="s">
        <v>1</v>
      </c>
      <c r="J470" s="50" t="s">
        <v>1</v>
      </c>
      <c r="K470" s="51">
        <v>235.01804430000001</v>
      </c>
      <c r="L470" s="52">
        <v>231.68756473754198</v>
      </c>
      <c r="M470" s="52">
        <v>105.436042481979</v>
      </c>
    </row>
    <row r="471" spans="1:13">
      <c r="A471" s="15" t="s">
        <v>77</v>
      </c>
      <c r="B471" s="49" t="s">
        <v>463</v>
      </c>
      <c r="H471" s="50">
        <v>6.5</v>
      </c>
      <c r="I471" s="50" t="s">
        <v>1</v>
      </c>
      <c r="J471" s="50" t="s">
        <v>1</v>
      </c>
      <c r="K471" s="51">
        <v>228.8952634</v>
      </c>
      <c r="L471" s="52">
        <v>214.60731033457202</v>
      </c>
      <c r="M471" s="52">
        <v>100.744683485297</v>
      </c>
    </row>
    <row r="472" spans="1:13">
      <c r="A472" s="15" t="s">
        <v>77</v>
      </c>
      <c r="B472" s="49" t="s">
        <v>463</v>
      </c>
      <c r="H472" s="50">
        <v>6.52</v>
      </c>
      <c r="I472" s="50" t="s">
        <v>1</v>
      </c>
      <c r="J472" s="50" t="s">
        <v>1</v>
      </c>
      <c r="K472" s="51">
        <v>245.84143230000001</v>
      </c>
      <c r="L472" s="52">
        <v>250.25186382192197</v>
      </c>
      <c r="M472" s="52">
        <v>108.81746095382502</v>
      </c>
    </row>
    <row r="473" spans="1:13">
      <c r="A473" s="15" t="s">
        <v>77</v>
      </c>
      <c r="B473" s="49" t="s">
        <v>463</v>
      </c>
      <c r="H473" s="50">
        <v>6.52</v>
      </c>
      <c r="I473" s="50" t="s">
        <v>1</v>
      </c>
      <c r="J473" s="50" t="s">
        <v>1</v>
      </c>
      <c r="K473" s="51">
        <v>232.8082234</v>
      </c>
      <c r="L473" s="52">
        <v>214.512082544859</v>
      </c>
      <c r="M473" s="52">
        <v>103.873251142165</v>
      </c>
    </row>
    <row r="474" spans="1:13">
      <c r="A474" s="15" t="s">
        <v>77</v>
      </c>
      <c r="B474" s="49" t="s">
        <v>463</v>
      </c>
      <c r="H474" s="50">
        <v>6.5259999999999998</v>
      </c>
      <c r="I474" s="50" t="s">
        <v>1</v>
      </c>
      <c r="J474" s="50" t="s">
        <v>1</v>
      </c>
      <c r="K474" s="51">
        <v>229.3139912</v>
      </c>
      <c r="L474" s="52">
        <v>219.907371053498</v>
      </c>
      <c r="M474" s="52">
        <v>103.848110198745</v>
      </c>
    </row>
    <row r="475" spans="1:13">
      <c r="A475" s="15" t="s">
        <v>77</v>
      </c>
      <c r="B475" s="49" t="s">
        <v>463</v>
      </c>
      <c r="H475" s="50">
        <v>6.53</v>
      </c>
      <c r="I475" s="50" t="s">
        <v>1</v>
      </c>
      <c r="J475" s="50" t="s">
        <v>1</v>
      </c>
      <c r="K475" s="51">
        <v>238.7310875</v>
      </c>
      <c r="L475" s="52">
        <v>230.39831833026898</v>
      </c>
      <c r="M475" s="52">
        <v>106.65951801981501</v>
      </c>
    </row>
    <row r="476" spans="1:13">
      <c r="A476" s="15" t="s">
        <v>77</v>
      </c>
      <c r="B476" s="49" t="s">
        <v>463</v>
      </c>
      <c r="H476" s="50">
        <v>6.54</v>
      </c>
      <c r="I476" s="50" t="s">
        <v>1</v>
      </c>
      <c r="J476" s="50" t="s">
        <v>1</v>
      </c>
      <c r="K476" s="51">
        <v>195.21096159999999</v>
      </c>
      <c r="L476" s="52">
        <v>173.07195252784604</v>
      </c>
      <c r="M476" s="52">
        <v>86.778847988359985</v>
      </c>
    </row>
    <row r="477" spans="1:13">
      <c r="A477" s="15" t="s">
        <v>77</v>
      </c>
      <c r="B477" s="49" t="s">
        <v>463</v>
      </c>
      <c r="H477" s="50">
        <v>6.55</v>
      </c>
      <c r="I477" s="50" t="s">
        <v>1</v>
      </c>
      <c r="J477" s="50" t="s">
        <v>1</v>
      </c>
      <c r="K477" s="51">
        <v>269.80953790000001</v>
      </c>
      <c r="L477" s="52">
        <v>290.95458074262694</v>
      </c>
      <c r="M477" s="52">
        <v>122.45381741470402</v>
      </c>
    </row>
    <row r="478" spans="1:13">
      <c r="A478" s="15" t="s">
        <v>77</v>
      </c>
      <c r="B478" s="49" t="s">
        <v>463</v>
      </c>
      <c r="H478" s="50">
        <v>6.55</v>
      </c>
      <c r="I478" s="50" t="s">
        <v>1</v>
      </c>
      <c r="J478" s="50" t="s">
        <v>1</v>
      </c>
      <c r="K478" s="51">
        <v>262.69175059999998</v>
      </c>
      <c r="L478" s="52">
        <v>272.33250797042297</v>
      </c>
      <c r="M478" s="52">
        <v>116.95184204208198</v>
      </c>
    </row>
    <row r="479" spans="1:13">
      <c r="A479" s="15" t="s">
        <v>77</v>
      </c>
      <c r="B479" s="49" t="s">
        <v>463</v>
      </c>
      <c r="H479" s="50">
        <v>6.6580000000000004</v>
      </c>
      <c r="I479" s="50" t="s">
        <v>1</v>
      </c>
      <c r="J479" s="50" t="s">
        <v>1</v>
      </c>
      <c r="K479" s="51">
        <v>344.7103674</v>
      </c>
      <c r="L479" s="52">
        <v>470.15944585440297</v>
      </c>
      <c r="M479" s="52">
        <v>163.15804728150599</v>
      </c>
    </row>
    <row r="480" spans="1:13">
      <c r="A480" s="15" t="s">
        <v>77</v>
      </c>
      <c r="B480" s="49" t="s">
        <v>463</v>
      </c>
      <c r="H480" s="50">
        <v>6.79</v>
      </c>
      <c r="I480" s="50" t="s">
        <v>1</v>
      </c>
      <c r="J480" s="50" t="s">
        <v>1</v>
      </c>
      <c r="K480" s="51">
        <v>288.06445339999999</v>
      </c>
      <c r="L480" s="52">
        <v>335.85881087677302</v>
      </c>
      <c r="M480" s="52">
        <v>131.49434981607598</v>
      </c>
    </row>
    <row r="481" spans="1:13">
      <c r="A481" s="15" t="s">
        <v>77</v>
      </c>
      <c r="B481" s="49" t="s">
        <v>463</v>
      </c>
      <c r="H481" s="50">
        <v>6.9240000000000004</v>
      </c>
      <c r="I481" s="50" t="s">
        <v>1</v>
      </c>
      <c r="J481" s="50" t="s">
        <v>1</v>
      </c>
      <c r="K481" s="51">
        <v>316.43965580000003</v>
      </c>
      <c r="L481" s="52">
        <v>391.93175083680995</v>
      </c>
      <c r="M481" s="52">
        <v>147.07095455845302</v>
      </c>
    </row>
    <row r="482" spans="1:13">
      <c r="A482" s="15" t="s">
        <v>77</v>
      </c>
      <c r="B482" s="49" t="s">
        <v>463</v>
      </c>
      <c r="H482" s="50">
        <v>7.0579999999999998</v>
      </c>
      <c r="I482" s="50" t="s">
        <v>1</v>
      </c>
      <c r="J482" s="50" t="s">
        <v>1</v>
      </c>
      <c r="K482" s="51">
        <v>303.84461720000002</v>
      </c>
      <c r="L482" s="52">
        <v>378.61672492366802</v>
      </c>
      <c r="M482" s="52">
        <v>138.89121924742201</v>
      </c>
    </row>
    <row r="483" spans="1:13">
      <c r="A483" s="15" t="s">
        <v>77</v>
      </c>
      <c r="B483" s="49" t="s">
        <v>463</v>
      </c>
      <c r="H483" s="50">
        <v>7.1929999999999996</v>
      </c>
      <c r="I483" s="50" t="s">
        <v>1</v>
      </c>
      <c r="J483" s="50" t="s">
        <v>1</v>
      </c>
      <c r="K483" s="51">
        <v>325.35741560000002</v>
      </c>
      <c r="L483" s="52">
        <v>419.557327343655</v>
      </c>
      <c r="M483" s="52">
        <v>148.22700242382402</v>
      </c>
    </row>
    <row r="484" spans="1:13">
      <c r="A484" s="15" t="s">
        <v>77</v>
      </c>
      <c r="B484" s="49" t="s">
        <v>463</v>
      </c>
      <c r="H484" s="50">
        <v>7.3280000000000003</v>
      </c>
      <c r="I484" s="50" t="s">
        <v>1</v>
      </c>
      <c r="J484" s="50" t="s">
        <v>1</v>
      </c>
      <c r="K484" s="51">
        <v>339.70498900000001</v>
      </c>
      <c r="L484" s="52">
        <v>461.85495167489995</v>
      </c>
      <c r="M484" s="52">
        <v>158.369045127015</v>
      </c>
    </row>
    <row r="485" spans="1:13">
      <c r="A485" s="15" t="s">
        <v>77</v>
      </c>
      <c r="B485" s="49" t="s">
        <v>463</v>
      </c>
      <c r="H485" s="50">
        <v>7.34</v>
      </c>
      <c r="I485" s="50" t="s">
        <v>1</v>
      </c>
      <c r="J485" s="50" t="s">
        <v>1</v>
      </c>
      <c r="K485" s="51">
        <v>342.89482070000003</v>
      </c>
      <c r="L485" s="52">
        <v>477.03762010159693</v>
      </c>
      <c r="M485" s="52">
        <v>157.00400522935001</v>
      </c>
    </row>
    <row r="486" spans="1:13">
      <c r="A486" s="15" t="s">
        <v>77</v>
      </c>
      <c r="B486" s="49" t="s">
        <v>463</v>
      </c>
      <c r="H486" s="50">
        <v>7.34</v>
      </c>
      <c r="I486" s="50" t="s">
        <v>1</v>
      </c>
      <c r="J486" s="50" t="s">
        <v>1</v>
      </c>
      <c r="K486" s="51">
        <v>326.68043349999999</v>
      </c>
      <c r="L486" s="52">
        <v>401.54353894248999</v>
      </c>
      <c r="M486" s="52">
        <v>149.71223951802898</v>
      </c>
    </row>
    <row r="487" spans="1:13">
      <c r="A487" s="15" t="s">
        <v>77</v>
      </c>
      <c r="B487" s="49" t="s">
        <v>463</v>
      </c>
      <c r="H487" s="50">
        <v>7.35</v>
      </c>
      <c r="I487" s="50" t="s">
        <v>1</v>
      </c>
      <c r="J487" s="50" t="s">
        <v>1</v>
      </c>
      <c r="K487" s="51">
        <v>250.61665880000001</v>
      </c>
      <c r="L487" s="52">
        <v>248.10803284418799</v>
      </c>
      <c r="M487" s="52">
        <v>112.084826037558</v>
      </c>
    </row>
    <row r="488" spans="1:13">
      <c r="A488" s="15" t="s">
        <v>77</v>
      </c>
      <c r="B488" s="49" t="s">
        <v>463</v>
      </c>
      <c r="H488" s="50">
        <v>7.36</v>
      </c>
      <c r="I488" s="50" t="s">
        <v>1</v>
      </c>
      <c r="J488" s="50" t="s">
        <v>1</v>
      </c>
      <c r="K488" s="51">
        <v>247.65041429999999</v>
      </c>
      <c r="L488" s="52">
        <v>253.62367343685102</v>
      </c>
      <c r="M488" s="52">
        <v>110.54159352957899</v>
      </c>
    </row>
    <row r="489" spans="1:13">
      <c r="A489" s="15" t="s">
        <v>77</v>
      </c>
      <c r="B489" s="49" t="s">
        <v>463</v>
      </c>
      <c r="H489" s="50">
        <v>7.37</v>
      </c>
      <c r="I489" s="50" t="s">
        <v>1</v>
      </c>
      <c r="J489" s="50" t="s">
        <v>1</v>
      </c>
      <c r="K489" s="51">
        <v>243.4262794</v>
      </c>
      <c r="L489" s="52">
        <v>244.43205058714</v>
      </c>
      <c r="M489" s="52">
        <v>107.81335461119698</v>
      </c>
    </row>
    <row r="490" spans="1:13">
      <c r="A490" s="15" t="s">
        <v>77</v>
      </c>
      <c r="B490" s="49" t="s">
        <v>463</v>
      </c>
      <c r="H490" s="50">
        <v>7.38</v>
      </c>
      <c r="I490" s="50" t="s">
        <v>1</v>
      </c>
      <c r="J490" s="50" t="s">
        <v>1</v>
      </c>
      <c r="K490" s="51">
        <v>306.21410520000001</v>
      </c>
      <c r="L490" s="52">
        <v>377.32422098992305</v>
      </c>
      <c r="M490" s="52">
        <v>139.725021997189</v>
      </c>
    </row>
    <row r="491" spans="1:13">
      <c r="A491" s="15" t="s">
        <v>77</v>
      </c>
      <c r="B491" s="49" t="s">
        <v>463</v>
      </c>
      <c r="H491" s="50">
        <v>7.38</v>
      </c>
      <c r="I491" s="50" t="s">
        <v>1</v>
      </c>
      <c r="J491" s="50" t="s">
        <v>1</v>
      </c>
      <c r="K491" s="51">
        <v>286.29749220000002</v>
      </c>
      <c r="L491" s="52">
        <v>321.41721203806793</v>
      </c>
      <c r="M491" s="52">
        <v>127.92958519760302</v>
      </c>
    </row>
    <row r="492" spans="1:13">
      <c r="A492" s="15" t="s">
        <v>77</v>
      </c>
      <c r="B492" s="49" t="s">
        <v>463</v>
      </c>
      <c r="H492" s="50">
        <v>7.4</v>
      </c>
      <c r="I492" s="50" t="s">
        <v>1</v>
      </c>
      <c r="J492" s="50" t="s">
        <v>1</v>
      </c>
      <c r="K492" s="51">
        <v>250.76565780000001</v>
      </c>
      <c r="L492" s="52">
        <v>252.52737084378597</v>
      </c>
      <c r="M492" s="52">
        <v>112.51568284671401</v>
      </c>
    </row>
    <row r="493" spans="1:13">
      <c r="A493" s="15" t="s">
        <v>77</v>
      </c>
      <c r="B493" s="49" t="s">
        <v>463</v>
      </c>
      <c r="H493" s="50">
        <v>7.42</v>
      </c>
      <c r="I493" s="50" t="s">
        <v>1</v>
      </c>
      <c r="J493" s="50" t="s">
        <v>1</v>
      </c>
      <c r="K493" s="51">
        <v>285.25286979999998</v>
      </c>
      <c r="L493" s="52">
        <v>323.63972238614497</v>
      </c>
      <c r="M493" s="52">
        <v>128.09541879390699</v>
      </c>
    </row>
    <row r="494" spans="1:13">
      <c r="A494" s="15" t="s">
        <v>77</v>
      </c>
      <c r="B494" s="49" t="s">
        <v>463</v>
      </c>
      <c r="H494" s="50">
        <v>7.42</v>
      </c>
      <c r="I494" s="50" t="s">
        <v>1</v>
      </c>
      <c r="J494" s="50" t="s">
        <v>1</v>
      </c>
      <c r="K494" s="51">
        <v>243.10118800000001</v>
      </c>
      <c r="L494" s="52">
        <v>247.656112864486</v>
      </c>
      <c r="M494" s="52">
        <v>109.31852945034902</v>
      </c>
    </row>
    <row r="495" spans="1:13">
      <c r="A495" s="15" t="s">
        <v>77</v>
      </c>
      <c r="B495" s="49" t="s">
        <v>463</v>
      </c>
      <c r="H495" s="50">
        <v>7.44</v>
      </c>
      <c r="I495" s="50" t="s">
        <v>1</v>
      </c>
      <c r="J495" s="50" t="s">
        <v>1</v>
      </c>
      <c r="K495" s="51">
        <v>261.59579919999999</v>
      </c>
      <c r="L495" s="52">
        <v>270.48454216932305</v>
      </c>
      <c r="M495" s="52">
        <v>118.68793612648298</v>
      </c>
    </row>
    <row r="496" spans="1:13">
      <c r="A496" s="15" t="s">
        <v>77</v>
      </c>
      <c r="B496" s="49" t="s">
        <v>463</v>
      </c>
      <c r="H496" s="50">
        <v>7.46</v>
      </c>
      <c r="I496" s="50" t="s">
        <v>1</v>
      </c>
      <c r="J496" s="50" t="s">
        <v>1</v>
      </c>
      <c r="K496" s="51">
        <v>253.6482263</v>
      </c>
      <c r="L496" s="52">
        <v>272.28719560226693</v>
      </c>
      <c r="M496" s="52">
        <v>112.62069183862499</v>
      </c>
    </row>
    <row r="497" spans="1:13">
      <c r="A497" s="15" t="s">
        <v>77</v>
      </c>
      <c r="B497" s="49" t="s">
        <v>463</v>
      </c>
      <c r="H497" s="50">
        <v>7.4649999999999999</v>
      </c>
      <c r="I497" s="50" t="s">
        <v>1</v>
      </c>
      <c r="J497" s="50" t="s">
        <v>1</v>
      </c>
      <c r="K497" s="51">
        <v>297.45328749999999</v>
      </c>
      <c r="L497" s="52">
        <v>347.24990358649904</v>
      </c>
      <c r="M497" s="52">
        <v>137.21474559815098</v>
      </c>
    </row>
    <row r="498" spans="1:13">
      <c r="A498" s="15" t="s">
        <v>77</v>
      </c>
      <c r="B498" s="49" t="s">
        <v>463</v>
      </c>
      <c r="H498" s="50">
        <v>7.47</v>
      </c>
      <c r="I498" s="50" t="s">
        <v>1</v>
      </c>
      <c r="J498" s="50" t="s">
        <v>1</v>
      </c>
      <c r="K498" s="51">
        <v>280.69746650000002</v>
      </c>
      <c r="L498" s="52">
        <v>310.13459780610799</v>
      </c>
      <c r="M498" s="52">
        <v>128.40091508772002</v>
      </c>
    </row>
    <row r="499" spans="1:13">
      <c r="A499" s="15" t="s">
        <v>77</v>
      </c>
      <c r="B499" s="49" t="s">
        <v>463</v>
      </c>
      <c r="H499" s="50">
        <v>7.48</v>
      </c>
      <c r="I499" s="50" t="s">
        <v>1</v>
      </c>
      <c r="J499" s="50" t="s">
        <v>1</v>
      </c>
      <c r="K499" s="51">
        <v>287.73909880000002</v>
      </c>
      <c r="L499" s="52">
        <v>324.136164595965</v>
      </c>
      <c r="M499" s="52">
        <v>130.81386585793703</v>
      </c>
    </row>
    <row r="500" spans="1:13">
      <c r="A500" s="15" t="s">
        <v>77</v>
      </c>
      <c r="B500" s="49" t="s">
        <v>463</v>
      </c>
      <c r="H500" s="50">
        <v>7.6020000000000003</v>
      </c>
      <c r="I500" s="50" t="s">
        <v>1</v>
      </c>
      <c r="J500" s="50" t="s">
        <v>1</v>
      </c>
      <c r="K500" s="51">
        <v>306.76736840000001</v>
      </c>
      <c r="L500" s="52">
        <v>371.15070077022199</v>
      </c>
      <c r="M500" s="52">
        <v>141.860100997693</v>
      </c>
    </row>
    <row r="501" spans="1:13">
      <c r="A501" s="15" t="s">
        <v>77</v>
      </c>
      <c r="B501" s="49" t="s">
        <v>463</v>
      </c>
      <c r="H501" s="50">
        <v>7.7389999999999999</v>
      </c>
      <c r="I501" s="50" t="s">
        <v>1</v>
      </c>
      <c r="J501" s="50" t="s">
        <v>1</v>
      </c>
      <c r="K501" s="51">
        <v>216.6160156</v>
      </c>
      <c r="L501" s="52">
        <v>202.19285164353201</v>
      </c>
      <c r="M501" s="52">
        <v>100.2148524908</v>
      </c>
    </row>
    <row r="502" spans="1:13">
      <c r="A502" s="15" t="s">
        <v>77</v>
      </c>
      <c r="B502" s="49" t="s">
        <v>463</v>
      </c>
      <c r="H502" s="50">
        <v>7.8780000000000001</v>
      </c>
      <c r="I502" s="50" t="s">
        <v>1</v>
      </c>
      <c r="J502" s="50" t="s">
        <v>1</v>
      </c>
      <c r="K502" s="51">
        <v>259.13796009999999</v>
      </c>
      <c r="L502" s="52">
        <v>272.84131751748998</v>
      </c>
      <c r="M502" s="52">
        <v>116.34070761935098</v>
      </c>
    </row>
    <row r="503" spans="1:13">
      <c r="A503" s="15" t="s">
        <v>77</v>
      </c>
      <c r="B503" s="49" t="s">
        <v>463</v>
      </c>
      <c r="H503" s="50">
        <v>8.0169999999999995</v>
      </c>
      <c r="I503" s="50" t="s">
        <v>1</v>
      </c>
      <c r="J503" s="50" t="s">
        <v>1</v>
      </c>
      <c r="K503" s="51">
        <v>279.94727469999998</v>
      </c>
      <c r="L503" s="52">
        <v>315.44102666904303</v>
      </c>
      <c r="M503" s="52">
        <v>126.46108235673498</v>
      </c>
    </row>
    <row r="504" spans="1:13">
      <c r="A504" s="15" t="s">
        <v>77</v>
      </c>
      <c r="B504" s="49" t="s">
        <v>463</v>
      </c>
      <c r="H504" s="50">
        <v>8.26</v>
      </c>
      <c r="I504" s="50" t="s">
        <v>1</v>
      </c>
      <c r="J504" s="50" t="s">
        <v>1</v>
      </c>
      <c r="K504" s="51">
        <v>240.93797860000001</v>
      </c>
      <c r="L504" s="52">
        <v>240.268609930286</v>
      </c>
      <c r="M504" s="52">
        <v>109.09443645367</v>
      </c>
    </row>
    <row r="505" spans="1:13">
      <c r="A505" s="15" t="s">
        <v>77</v>
      </c>
      <c r="B505" s="49" t="s">
        <v>463</v>
      </c>
      <c r="H505" s="50">
        <v>8.31</v>
      </c>
      <c r="I505" s="50" t="s">
        <v>1</v>
      </c>
      <c r="J505" s="50" t="s">
        <v>1</v>
      </c>
      <c r="K505" s="51">
        <v>293.24028090000002</v>
      </c>
      <c r="L505" s="52">
        <v>342.93817212444299</v>
      </c>
      <c r="M505" s="52">
        <v>134.13407633852202</v>
      </c>
    </row>
    <row r="506" spans="1:13">
      <c r="A506" s="15" t="s">
        <v>77</v>
      </c>
      <c r="B506" s="49" t="s">
        <v>463</v>
      </c>
      <c r="H506" s="50">
        <v>8.35</v>
      </c>
      <c r="I506" s="50" t="s">
        <v>1</v>
      </c>
      <c r="J506" s="50" t="s">
        <v>1</v>
      </c>
      <c r="K506" s="51">
        <v>229.2287796</v>
      </c>
      <c r="L506" s="52">
        <v>219.011839682968</v>
      </c>
      <c r="M506" s="52">
        <v>100.26854789765099</v>
      </c>
    </row>
    <row r="507" spans="1:13">
      <c r="A507" s="15" t="s">
        <v>77</v>
      </c>
      <c r="B507" s="49" t="s">
        <v>463</v>
      </c>
      <c r="H507" s="50">
        <v>8.4390000000000001</v>
      </c>
      <c r="I507" s="50" t="s">
        <v>1</v>
      </c>
      <c r="J507" s="50" t="s">
        <v>1</v>
      </c>
      <c r="K507" s="51">
        <v>316.9066727</v>
      </c>
      <c r="L507" s="52">
        <v>369.76134548663498</v>
      </c>
      <c r="M507" s="52">
        <v>144.713572675856</v>
      </c>
    </row>
    <row r="508" spans="1:13">
      <c r="A508" s="15" t="s">
        <v>77</v>
      </c>
      <c r="B508" s="49" t="s">
        <v>463</v>
      </c>
      <c r="H508" s="50">
        <v>8.6300000000000008</v>
      </c>
      <c r="I508" s="50" t="s">
        <v>1</v>
      </c>
      <c r="J508" s="50" t="s">
        <v>1</v>
      </c>
      <c r="K508" s="51">
        <v>276.23112370000001</v>
      </c>
      <c r="L508" s="52">
        <v>304.09554031367304</v>
      </c>
      <c r="M508" s="52">
        <v>124.265242226395</v>
      </c>
    </row>
    <row r="509" spans="1:13">
      <c r="A509" s="15" t="s">
        <v>77</v>
      </c>
      <c r="B509" s="49" t="s">
        <v>463</v>
      </c>
      <c r="H509" s="50">
        <v>8.67</v>
      </c>
      <c r="I509" s="50" t="s">
        <v>1</v>
      </c>
      <c r="J509" s="50" t="s">
        <v>1</v>
      </c>
      <c r="K509" s="51">
        <v>317.00973850000003</v>
      </c>
      <c r="L509" s="52">
        <v>375.66024915759192</v>
      </c>
      <c r="M509" s="52">
        <v>145.78710107601503</v>
      </c>
    </row>
    <row r="510" spans="1:13">
      <c r="A510" s="15" t="s">
        <v>77</v>
      </c>
      <c r="B510" s="49" t="s">
        <v>463</v>
      </c>
      <c r="H510" s="50">
        <v>8.73</v>
      </c>
      <c r="I510" s="50" t="s">
        <v>1</v>
      </c>
      <c r="J510" s="50" t="s">
        <v>1</v>
      </c>
      <c r="K510" s="51">
        <v>297.19625070000001</v>
      </c>
      <c r="L510" s="52">
        <v>350.322968358217</v>
      </c>
      <c r="M510" s="52">
        <v>135.82845644230602</v>
      </c>
    </row>
    <row r="511" spans="1:13">
      <c r="A511" s="15" t="s">
        <v>77</v>
      </c>
      <c r="B511" s="49" t="s">
        <v>463</v>
      </c>
      <c r="H511" s="50">
        <v>8.76</v>
      </c>
      <c r="I511" s="50" t="s">
        <v>1</v>
      </c>
      <c r="J511" s="50" t="s">
        <v>1</v>
      </c>
      <c r="K511" s="51">
        <v>284.3814701</v>
      </c>
      <c r="L511" s="52">
        <v>317.16439550951395</v>
      </c>
      <c r="M511" s="52">
        <v>128.35499098229599</v>
      </c>
    </row>
    <row r="512" spans="1:13">
      <c r="A512" s="15" t="s">
        <v>77</v>
      </c>
      <c r="B512" s="49" t="s">
        <v>463</v>
      </c>
      <c r="H512" s="50">
        <v>8.81</v>
      </c>
      <c r="I512" s="50" t="s">
        <v>1</v>
      </c>
      <c r="J512" s="50" t="s">
        <v>1</v>
      </c>
      <c r="K512" s="51">
        <v>280.77194989999998</v>
      </c>
      <c r="L512" s="52">
        <v>323.12818080908107</v>
      </c>
      <c r="M512" s="52">
        <v>126.14243866393397</v>
      </c>
    </row>
    <row r="513" spans="1:13">
      <c r="A513" s="15" t="s">
        <v>77</v>
      </c>
      <c r="B513" s="49" t="s">
        <v>463</v>
      </c>
      <c r="H513" s="50">
        <v>8.91</v>
      </c>
      <c r="I513" s="50" t="s">
        <v>1</v>
      </c>
      <c r="J513" s="50" t="s">
        <v>1</v>
      </c>
      <c r="K513" s="51">
        <v>269.77472460000001</v>
      </c>
      <c r="L513" s="52">
        <v>293.73436659798904</v>
      </c>
      <c r="M513" s="52">
        <v>120.33794405716202</v>
      </c>
    </row>
    <row r="514" spans="1:13">
      <c r="A514" s="15" t="s">
        <v>77</v>
      </c>
      <c r="B514" s="49" t="s">
        <v>463</v>
      </c>
      <c r="H514" s="50">
        <v>8.99</v>
      </c>
      <c r="I514" s="50" t="s">
        <v>1</v>
      </c>
      <c r="J514" s="50" t="s">
        <v>1</v>
      </c>
      <c r="K514" s="51">
        <v>282.10910849999999</v>
      </c>
      <c r="L514" s="52">
        <v>301.83496406921898</v>
      </c>
      <c r="M514" s="52">
        <v>125.952376905693</v>
      </c>
    </row>
    <row r="515" spans="1:13">
      <c r="A515" s="15" t="s">
        <v>77</v>
      </c>
      <c r="B515" s="49" t="s">
        <v>463</v>
      </c>
      <c r="H515" s="50">
        <v>9.0299999999999994</v>
      </c>
      <c r="I515" s="50" t="s">
        <v>1</v>
      </c>
      <c r="J515" s="50" t="s">
        <v>1</v>
      </c>
      <c r="K515" s="51">
        <v>273.62705899999997</v>
      </c>
      <c r="L515" s="52">
        <v>310.91217893372203</v>
      </c>
      <c r="M515" s="52">
        <v>123.82135543309798</v>
      </c>
    </row>
    <row r="516" spans="1:13">
      <c r="A516" s="15" t="s">
        <v>77</v>
      </c>
      <c r="B516" s="49" t="s">
        <v>463</v>
      </c>
      <c r="H516" s="50">
        <v>9.0500000000000007</v>
      </c>
      <c r="I516" s="50" t="s">
        <v>1</v>
      </c>
      <c r="J516" s="50" t="s">
        <v>1</v>
      </c>
      <c r="K516" s="51">
        <v>250.862998</v>
      </c>
      <c r="L516" s="52">
        <v>248.14409033093602</v>
      </c>
      <c r="M516" s="52">
        <v>114.89669869205702</v>
      </c>
    </row>
    <row r="517" spans="1:13">
      <c r="A517" s="15" t="s">
        <v>77</v>
      </c>
      <c r="B517" s="49" t="s">
        <v>463</v>
      </c>
      <c r="H517" s="50">
        <v>9.1669999999999998</v>
      </c>
      <c r="I517" s="50" t="s">
        <v>1</v>
      </c>
      <c r="J517" s="50" t="s">
        <v>1</v>
      </c>
      <c r="K517" s="51">
        <v>321.15055699999999</v>
      </c>
      <c r="L517" s="52">
        <v>409.930333315871</v>
      </c>
      <c r="M517" s="52">
        <v>149.298069317846</v>
      </c>
    </row>
    <row r="518" spans="1:13">
      <c r="A518" s="15" t="s">
        <v>77</v>
      </c>
      <c r="B518" s="49" t="s">
        <v>463</v>
      </c>
      <c r="H518" s="50">
        <v>9.4160000000000004</v>
      </c>
      <c r="I518" s="50" t="s">
        <v>1</v>
      </c>
      <c r="J518" s="50" t="s">
        <v>1</v>
      </c>
      <c r="K518" s="51">
        <v>308.41686340000001</v>
      </c>
      <c r="L518" s="52">
        <v>379.98838977535604</v>
      </c>
      <c r="M518" s="52">
        <v>141.03247820626501</v>
      </c>
    </row>
    <row r="519" spans="1:13">
      <c r="A519" s="15" t="s">
        <v>77</v>
      </c>
      <c r="B519" s="49" t="s">
        <v>463</v>
      </c>
      <c r="H519" s="50">
        <v>9.6620000000000008</v>
      </c>
      <c r="I519" s="50" t="s">
        <v>1</v>
      </c>
      <c r="J519" s="50" t="s">
        <v>1</v>
      </c>
      <c r="K519" s="51">
        <v>305.04655209999999</v>
      </c>
      <c r="L519" s="52">
        <v>392.49731750057697</v>
      </c>
      <c r="M519" s="52">
        <v>139.39633463721498</v>
      </c>
    </row>
    <row r="520" spans="1:13">
      <c r="A520" s="15" t="s">
        <v>77</v>
      </c>
      <c r="B520" s="49" t="s">
        <v>463</v>
      </c>
      <c r="H520" s="50">
        <v>9.907</v>
      </c>
      <c r="I520" s="50" t="s">
        <v>1</v>
      </c>
      <c r="J520" s="50" t="s">
        <v>1</v>
      </c>
      <c r="K520" s="51">
        <v>316.33291500000001</v>
      </c>
      <c r="L520" s="52">
        <v>388.48808489683103</v>
      </c>
      <c r="M520" s="52">
        <v>146.57561912071603</v>
      </c>
    </row>
    <row r="521" spans="1:13">
      <c r="A521" s="15" t="s">
        <v>77</v>
      </c>
      <c r="B521" s="49" t="s">
        <v>463</v>
      </c>
      <c r="H521" s="50">
        <v>10.08</v>
      </c>
      <c r="I521" s="50" t="s">
        <v>1</v>
      </c>
      <c r="J521" s="50" t="s">
        <v>1</v>
      </c>
      <c r="K521" s="51">
        <v>572.22896830000002</v>
      </c>
      <c r="L521" s="52">
        <v>1790.4025444337199</v>
      </c>
      <c r="M521" s="52">
        <v>291.83544557380901</v>
      </c>
    </row>
    <row r="522" spans="1:13">
      <c r="A522" s="15" t="s">
        <v>77</v>
      </c>
      <c r="B522" s="49" t="s">
        <v>463</v>
      </c>
      <c r="H522" s="50">
        <v>10.148999999999999</v>
      </c>
      <c r="I522" s="50" t="s">
        <v>1</v>
      </c>
      <c r="J522" s="50" t="s">
        <v>1</v>
      </c>
      <c r="K522" s="51">
        <v>270.96804939999998</v>
      </c>
      <c r="L522" s="52">
        <v>284.93527439546602</v>
      </c>
      <c r="M522" s="52">
        <v>122.597185157708</v>
      </c>
    </row>
    <row r="523" spans="1:13">
      <c r="A523" s="15" t="s">
        <v>77</v>
      </c>
      <c r="B523" s="49" t="s">
        <v>463</v>
      </c>
      <c r="H523" s="50">
        <v>10.625999999999999</v>
      </c>
      <c r="I523" s="50" t="s">
        <v>1</v>
      </c>
      <c r="J523" s="50" t="s">
        <v>1</v>
      </c>
      <c r="K523" s="51">
        <v>274.41814360000001</v>
      </c>
      <c r="L523" s="52">
        <v>308.40364877991601</v>
      </c>
      <c r="M523" s="52">
        <v>123.37307518282699</v>
      </c>
    </row>
    <row r="524" spans="1:13">
      <c r="A524" s="15" t="s">
        <v>77</v>
      </c>
      <c r="B524" s="49" t="s">
        <v>463</v>
      </c>
      <c r="H524" s="50">
        <v>10.862</v>
      </c>
      <c r="I524" s="50" t="s">
        <v>1</v>
      </c>
      <c r="J524" s="50" t="s">
        <v>1</v>
      </c>
      <c r="K524" s="51">
        <v>289.60820949999999</v>
      </c>
      <c r="L524" s="52">
        <v>333.92133675328802</v>
      </c>
      <c r="M524" s="52">
        <v>130.81002670075898</v>
      </c>
    </row>
    <row r="525" spans="1:13">
      <c r="A525" s="15" t="s">
        <v>77</v>
      </c>
      <c r="B525" s="49" t="s">
        <v>463</v>
      </c>
      <c r="H525" s="50">
        <v>11.095000000000001</v>
      </c>
      <c r="I525" s="50" t="s">
        <v>1</v>
      </c>
      <c r="J525" s="50" t="s">
        <v>1</v>
      </c>
      <c r="K525" s="51">
        <v>282.57700399999999</v>
      </c>
      <c r="L525" s="52">
        <v>319.97373374488302</v>
      </c>
      <c r="M525" s="52">
        <v>130.79514575717798</v>
      </c>
    </row>
    <row r="526" spans="1:13">
      <c r="A526" s="15" t="s">
        <v>77</v>
      </c>
      <c r="B526" s="49" t="s">
        <v>463</v>
      </c>
      <c r="H526" s="50">
        <v>11.327</v>
      </c>
      <c r="I526" s="50" t="s">
        <v>1</v>
      </c>
      <c r="J526" s="50" t="s">
        <v>1</v>
      </c>
      <c r="K526" s="51">
        <v>329.66839750000003</v>
      </c>
      <c r="L526" s="52">
        <v>437.25685016392396</v>
      </c>
      <c r="M526" s="52">
        <v>152.03606428773003</v>
      </c>
    </row>
    <row r="527" spans="1:13">
      <c r="A527" s="15" t="s">
        <v>77</v>
      </c>
      <c r="B527" s="49" t="s">
        <v>463</v>
      </c>
      <c r="H527" s="50">
        <v>11.555999999999999</v>
      </c>
      <c r="I527" s="50" t="s">
        <v>1</v>
      </c>
      <c r="J527" s="50" t="s">
        <v>1</v>
      </c>
      <c r="K527" s="51">
        <v>256.38795679999998</v>
      </c>
      <c r="L527" s="52">
        <v>262.45890507232502</v>
      </c>
      <c r="M527" s="52">
        <v>118.22635740169397</v>
      </c>
    </row>
    <row r="528" spans="1:13">
      <c r="A528" s="15" t="s">
        <v>77</v>
      </c>
      <c r="B528" s="49" t="s">
        <v>463</v>
      </c>
      <c r="H528" s="50">
        <v>11.72</v>
      </c>
      <c r="I528" s="50" t="s">
        <v>1</v>
      </c>
      <c r="J528" s="50" t="s">
        <v>1</v>
      </c>
      <c r="K528" s="51">
        <v>578.03139080000005</v>
      </c>
      <c r="L528" s="52">
        <v>1677.51892650683</v>
      </c>
      <c r="M528" s="52">
        <v>302.94230446024903</v>
      </c>
    </row>
    <row r="529" spans="1:13">
      <c r="A529" s="15" t="s">
        <v>77</v>
      </c>
      <c r="B529" s="49" t="s">
        <v>463</v>
      </c>
      <c r="H529" s="50">
        <v>11.782999999999999</v>
      </c>
      <c r="I529" s="50" t="s">
        <v>1</v>
      </c>
      <c r="J529" s="50" t="s">
        <v>1</v>
      </c>
      <c r="K529" s="51">
        <v>243.4406299</v>
      </c>
      <c r="L529" s="52">
        <v>248.23987301956097</v>
      </c>
      <c r="M529" s="52">
        <v>108.29884102877</v>
      </c>
    </row>
    <row r="530" spans="1:13">
      <c r="A530" s="15" t="s">
        <v>77</v>
      </c>
      <c r="B530" s="49" t="s">
        <v>463</v>
      </c>
      <c r="H530" s="50">
        <v>12.007</v>
      </c>
      <c r="I530" s="50" t="s">
        <v>1</v>
      </c>
      <c r="J530" s="50" t="s">
        <v>1</v>
      </c>
      <c r="K530" s="51">
        <v>266.61220989999998</v>
      </c>
      <c r="L530" s="52">
        <v>281.927408797537</v>
      </c>
      <c r="M530" s="52">
        <v>120.32574419682098</v>
      </c>
    </row>
    <row r="531" spans="1:13">
      <c r="A531" s="15" t="s">
        <v>77</v>
      </c>
      <c r="B531" s="49" t="s">
        <v>463</v>
      </c>
      <c r="H531" s="50">
        <v>12.23</v>
      </c>
      <c r="I531" s="50" t="s">
        <v>1</v>
      </c>
      <c r="J531" s="50" t="s">
        <v>1</v>
      </c>
      <c r="K531" s="51">
        <v>227.00271420000001</v>
      </c>
      <c r="L531" s="52">
        <v>216.18298909795999</v>
      </c>
      <c r="M531" s="52">
        <v>101.92071073891901</v>
      </c>
    </row>
    <row r="532" spans="1:13">
      <c r="A532" s="15" t="s">
        <v>77</v>
      </c>
      <c r="B532" s="49" t="s">
        <v>463</v>
      </c>
      <c r="H532" s="50">
        <v>12.45</v>
      </c>
      <c r="I532" s="50" t="s">
        <v>1</v>
      </c>
      <c r="J532" s="50" t="s">
        <v>1</v>
      </c>
      <c r="K532" s="51">
        <v>219.81737649999999</v>
      </c>
      <c r="L532" s="52">
        <v>214.402508237582</v>
      </c>
      <c r="M532" s="52">
        <v>99.264834702633991</v>
      </c>
    </row>
    <row r="533" spans="1:13">
      <c r="A533" s="15" t="s">
        <v>77</v>
      </c>
      <c r="B533" s="49" t="s">
        <v>463</v>
      </c>
      <c r="H533" s="50">
        <v>12.669</v>
      </c>
      <c r="I533" s="50" t="s">
        <v>1</v>
      </c>
      <c r="J533" s="50" t="s">
        <v>1</v>
      </c>
      <c r="K533" s="51">
        <v>353.06001250000003</v>
      </c>
      <c r="L533" s="52">
        <v>479.008775619353</v>
      </c>
      <c r="M533" s="52">
        <v>165.32310420610602</v>
      </c>
    </row>
    <row r="534" spans="1:13">
      <c r="A534" s="15" t="s">
        <v>77</v>
      </c>
      <c r="B534" s="49" t="s">
        <v>463</v>
      </c>
      <c r="H534" s="50">
        <v>13.099</v>
      </c>
      <c r="I534" s="50" t="s">
        <v>1</v>
      </c>
      <c r="J534" s="50" t="s">
        <v>1</v>
      </c>
      <c r="K534" s="51">
        <v>290.52446470000001</v>
      </c>
      <c r="L534" s="52">
        <v>336.67904661346694</v>
      </c>
      <c r="M534" s="52">
        <v>134.38443902504301</v>
      </c>
    </row>
    <row r="535" spans="1:13">
      <c r="A535" s="15" t="s">
        <v>77</v>
      </c>
      <c r="B535" s="49" t="s">
        <v>463</v>
      </c>
      <c r="H535" s="50">
        <v>13.48</v>
      </c>
      <c r="I535" s="50" t="s">
        <v>1</v>
      </c>
      <c r="J535" s="50" t="s">
        <v>1</v>
      </c>
      <c r="K535" s="51">
        <v>530.68128190000004</v>
      </c>
      <c r="L535" s="52">
        <v>1325.4407285951102</v>
      </c>
      <c r="M535" s="52">
        <v>269.10873030889906</v>
      </c>
    </row>
    <row r="536" spans="1:13">
      <c r="A536" s="15" t="s">
        <v>77</v>
      </c>
      <c r="B536" s="49" t="s">
        <v>463</v>
      </c>
      <c r="H536" s="50">
        <v>13.52</v>
      </c>
      <c r="I536" s="50" t="s">
        <v>1</v>
      </c>
      <c r="J536" s="50" t="s">
        <v>1</v>
      </c>
      <c r="K536" s="51">
        <v>346.55561269999998</v>
      </c>
      <c r="L536" s="52">
        <v>480.43436473449401</v>
      </c>
      <c r="M536" s="52">
        <v>160.13481474488799</v>
      </c>
    </row>
    <row r="537" spans="1:13">
      <c r="A537" s="15" t="s">
        <v>77</v>
      </c>
      <c r="B537" s="49" t="s">
        <v>463</v>
      </c>
      <c r="H537" s="50">
        <v>13.93</v>
      </c>
      <c r="I537" s="50" t="s">
        <v>1</v>
      </c>
      <c r="J537" s="50" t="s">
        <v>1</v>
      </c>
      <c r="K537" s="51">
        <v>549.64945220000004</v>
      </c>
      <c r="L537" s="52">
        <v>1324.3095005346499</v>
      </c>
      <c r="M537" s="52">
        <v>285.58906455806903</v>
      </c>
    </row>
    <row r="538" spans="1:13">
      <c r="A538" s="15" t="s">
        <v>77</v>
      </c>
      <c r="B538" s="49" t="s">
        <v>463</v>
      </c>
      <c r="H538" s="50">
        <v>13.933</v>
      </c>
      <c r="I538" s="50" t="s">
        <v>1</v>
      </c>
      <c r="J538" s="50" t="s">
        <v>1</v>
      </c>
      <c r="K538" s="51">
        <v>294.04249399999998</v>
      </c>
      <c r="L538" s="52">
        <v>335.57229644017804</v>
      </c>
      <c r="M538" s="52">
        <v>135.90002068419699</v>
      </c>
    </row>
    <row r="539" spans="1:13">
      <c r="A539" s="15" t="s">
        <v>77</v>
      </c>
      <c r="B539" s="49" t="s">
        <v>463</v>
      </c>
      <c r="H539" s="50">
        <v>14.135999999999999</v>
      </c>
      <c r="I539" s="50" t="s">
        <v>1</v>
      </c>
      <c r="J539" s="50" t="s">
        <v>1</v>
      </c>
      <c r="K539" s="51">
        <v>251.94827330000001</v>
      </c>
      <c r="L539" s="52">
        <v>271.855174905019</v>
      </c>
      <c r="M539" s="52">
        <v>111.46819886810101</v>
      </c>
    </row>
    <row r="540" spans="1:13">
      <c r="A540" s="15" t="s">
        <v>77</v>
      </c>
      <c r="B540" s="49" t="s">
        <v>463</v>
      </c>
      <c r="H540" s="50">
        <v>14.337</v>
      </c>
      <c r="I540" s="50" t="s">
        <v>1</v>
      </c>
      <c r="J540" s="50" t="s">
        <v>1</v>
      </c>
      <c r="K540" s="51">
        <v>264.902581</v>
      </c>
      <c r="L540" s="52">
        <v>298.546120852716</v>
      </c>
      <c r="M540" s="52">
        <v>121.354923454416</v>
      </c>
    </row>
    <row r="541" spans="1:13">
      <c r="A541" s="15" t="s">
        <v>77</v>
      </c>
      <c r="B541" s="49" t="s">
        <v>463</v>
      </c>
      <c r="H541" s="50">
        <v>14.535</v>
      </c>
      <c r="I541" s="50" t="s">
        <v>1</v>
      </c>
      <c r="J541" s="50" t="s">
        <v>1</v>
      </c>
      <c r="K541" s="51">
        <v>300.97123759999999</v>
      </c>
      <c r="L541" s="52">
        <v>358.22125157297205</v>
      </c>
      <c r="M541" s="52">
        <v>139.453178301088</v>
      </c>
    </row>
    <row r="542" spans="1:13">
      <c r="A542" s="15" t="s">
        <v>77</v>
      </c>
      <c r="B542" s="49" t="s">
        <v>463</v>
      </c>
      <c r="H542" s="50">
        <v>14.731999999999999</v>
      </c>
      <c r="I542" s="50" t="s">
        <v>1</v>
      </c>
      <c r="J542" s="50" t="s">
        <v>1</v>
      </c>
      <c r="K542" s="51">
        <v>301.3441219</v>
      </c>
      <c r="L542" s="52">
        <v>352.37731520918203</v>
      </c>
      <c r="M542" s="52">
        <v>138.538862282092</v>
      </c>
    </row>
    <row r="543" spans="1:13">
      <c r="A543" s="15" t="s">
        <v>77</v>
      </c>
      <c r="B543" s="49" t="s">
        <v>463</v>
      </c>
      <c r="H543" s="50">
        <v>14.926</v>
      </c>
      <c r="I543" s="50" t="s">
        <v>1</v>
      </c>
      <c r="J543" s="50" t="s">
        <v>1</v>
      </c>
      <c r="K543" s="51">
        <v>304.8288326</v>
      </c>
      <c r="L543" s="52">
        <v>373.98179207694699</v>
      </c>
      <c r="M543" s="52">
        <v>139.96069381916499</v>
      </c>
    </row>
    <row r="544" spans="1:13">
      <c r="A544" s="15" t="s">
        <v>77</v>
      </c>
      <c r="B544" s="49" t="s">
        <v>463</v>
      </c>
      <c r="H544" s="50">
        <v>15.119</v>
      </c>
      <c r="I544" s="50" t="s">
        <v>1</v>
      </c>
      <c r="J544" s="50" t="s">
        <v>1</v>
      </c>
      <c r="K544" s="51">
        <v>266.52238590000002</v>
      </c>
      <c r="L544" s="52">
        <v>285.87655693678403</v>
      </c>
      <c r="M544" s="52">
        <v>119.89038686395602</v>
      </c>
    </row>
    <row r="545" spans="1:13">
      <c r="A545" s="15" t="s">
        <v>77</v>
      </c>
      <c r="B545" s="49" t="s">
        <v>463</v>
      </c>
      <c r="H545" s="50">
        <v>15.308999999999999</v>
      </c>
      <c r="I545" s="50" t="s">
        <v>1</v>
      </c>
      <c r="J545" s="50" t="s">
        <v>1</v>
      </c>
      <c r="K545" s="51">
        <v>291.90771969999997</v>
      </c>
      <c r="L545" s="52">
        <v>327.16472733653001</v>
      </c>
      <c r="M545" s="52">
        <v>133.00489437647997</v>
      </c>
    </row>
    <row r="546" spans="1:13">
      <c r="A546" s="15" t="s">
        <v>77</v>
      </c>
      <c r="B546" s="49" t="s">
        <v>463</v>
      </c>
      <c r="H546" s="50">
        <v>15.39</v>
      </c>
      <c r="I546" s="50" t="s">
        <v>1</v>
      </c>
      <c r="J546" s="50" t="s">
        <v>1</v>
      </c>
      <c r="K546" s="51">
        <v>145.23812480000001</v>
      </c>
      <c r="L546" s="52">
        <v>118.28446783937798</v>
      </c>
      <c r="M546" s="52">
        <v>66.446819566655009</v>
      </c>
    </row>
    <row r="547" spans="1:13">
      <c r="A547" s="15" t="s">
        <v>77</v>
      </c>
      <c r="B547" s="49" t="s">
        <v>463</v>
      </c>
      <c r="H547" s="50">
        <v>15.46</v>
      </c>
      <c r="I547" s="50" t="s">
        <v>1</v>
      </c>
      <c r="J547" s="50" t="s">
        <v>1</v>
      </c>
      <c r="K547" s="51">
        <v>140.2671139</v>
      </c>
      <c r="L547" s="52">
        <v>115.94527917019101</v>
      </c>
      <c r="M547" s="52">
        <v>64.530064583349898</v>
      </c>
    </row>
    <row r="548" spans="1:13">
      <c r="A548" s="15" t="s">
        <v>77</v>
      </c>
      <c r="B548" s="49" t="s">
        <v>463</v>
      </c>
      <c r="H548" s="50">
        <v>15.497</v>
      </c>
      <c r="I548" s="50" t="s">
        <v>1</v>
      </c>
      <c r="J548" s="50" t="s">
        <v>1</v>
      </c>
      <c r="K548" s="51">
        <v>334.4628065</v>
      </c>
      <c r="L548" s="52">
        <v>464.63281444842295</v>
      </c>
      <c r="M548" s="52">
        <v>154.80700015716701</v>
      </c>
    </row>
    <row r="549" spans="1:13">
      <c r="A549" s="15" t="s">
        <v>77</v>
      </c>
      <c r="B549" s="49" t="s">
        <v>463</v>
      </c>
      <c r="H549" s="50">
        <v>15.51</v>
      </c>
      <c r="I549" s="50" t="s">
        <v>1</v>
      </c>
      <c r="J549" s="50" t="s">
        <v>1</v>
      </c>
      <c r="K549" s="51">
        <v>182.49645140000001</v>
      </c>
      <c r="L549" s="52">
        <v>161.58336970847597</v>
      </c>
      <c r="M549" s="52">
        <v>82.127123119399016</v>
      </c>
    </row>
    <row r="550" spans="1:13">
      <c r="A550" s="15" t="s">
        <v>77</v>
      </c>
      <c r="B550" s="49" t="s">
        <v>463</v>
      </c>
      <c r="H550" s="50">
        <v>15.55</v>
      </c>
      <c r="I550" s="50" t="s">
        <v>1</v>
      </c>
      <c r="J550" s="50" t="s">
        <v>1</v>
      </c>
      <c r="K550" s="51">
        <v>273.39468169999998</v>
      </c>
      <c r="L550" s="52">
        <v>294.38206972645003</v>
      </c>
      <c r="M550" s="52">
        <v>123.89324135958199</v>
      </c>
    </row>
    <row r="551" spans="1:13">
      <c r="A551" s="15" t="s">
        <v>77</v>
      </c>
      <c r="B551" s="49" t="s">
        <v>463</v>
      </c>
      <c r="H551" s="50">
        <v>15.66</v>
      </c>
      <c r="I551" s="50" t="s">
        <v>1</v>
      </c>
      <c r="J551" s="50" t="s">
        <v>1</v>
      </c>
      <c r="K551" s="51">
        <v>266.00565119999999</v>
      </c>
      <c r="L551" s="52">
        <v>284.43815585261007</v>
      </c>
      <c r="M551" s="52">
        <v>120.94196696812199</v>
      </c>
    </row>
    <row r="552" spans="1:13">
      <c r="A552" s="15" t="s">
        <v>77</v>
      </c>
      <c r="B552" s="49" t="s">
        <v>463</v>
      </c>
      <c r="H552" s="50">
        <v>15.683</v>
      </c>
      <c r="I552" s="50" t="s">
        <v>1</v>
      </c>
      <c r="J552" s="50" t="s">
        <v>1</v>
      </c>
      <c r="K552" s="51">
        <v>352.65309139999999</v>
      </c>
      <c r="L552" s="52">
        <v>490.39792237060203</v>
      </c>
      <c r="M552" s="52">
        <v>167.162790077484</v>
      </c>
    </row>
    <row r="553" spans="1:13">
      <c r="A553" s="15" t="s">
        <v>77</v>
      </c>
      <c r="B553" s="49" t="s">
        <v>463</v>
      </c>
      <c r="H553" s="50">
        <v>15.71</v>
      </c>
      <c r="I553" s="50" t="s">
        <v>1</v>
      </c>
      <c r="J553" s="50" t="s">
        <v>1</v>
      </c>
      <c r="K553" s="51">
        <v>250.18924329999999</v>
      </c>
      <c r="L553" s="52">
        <v>250.57040196715303</v>
      </c>
      <c r="M553" s="52">
        <v>112.245174966376</v>
      </c>
    </row>
    <row r="554" spans="1:13">
      <c r="A554" s="15" t="s">
        <v>77</v>
      </c>
      <c r="B554" s="49" t="s">
        <v>463</v>
      </c>
      <c r="H554" s="50">
        <v>15.866</v>
      </c>
      <c r="I554" s="50" t="s">
        <v>1</v>
      </c>
      <c r="J554" s="50" t="s">
        <v>1</v>
      </c>
      <c r="K554" s="51">
        <v>328.27663719999998</v>
      </c>
      <c r="L554" s="52">
        <v>416.36490224450802</v>
      </c>
      <c r="M554" s="52">
        <v>152.96143932722097</v>
      </c>
    </row>
    <row r="555" spans="1:13">
      <c r="A555" s="15" t="s">
        <v>77</v>
      </c>
      <c r="B555" s="49" t="s">
        <v>463</v>
      </c>
      <c r="H555" s="50">
        <v>15.96</v>
      </c>
      <c r="I555" s="50" t="s">
        <v>1</v>
      </c>
      <c r="J555" s="50" t="s">
        <v>1</v>
      </c>
      <c r="K555" s="51">
        <v>267.11279860000002</v>
      </c>
      <c r="L555" s="52">
        <v>273.39739482266702</v>
      </c>
      <c r="M555" s="52">
        <v>121.27959700408701</v>
      </c>
    </row>
    <row r="556" spans="1:13">
      <c r="A556" s="15" t="s">
        <v>77</v>
      </c>
      <c r="B556" s="49" t="s">
        <v>463</v>
      </c>
      <c r="H556" s="50">
        <v>16.03</v>
      </c>
      <c r="I556" s="50" t="s">
        <v>1</v>
      </c>
      <c r="J556" s="50" t="s">
        <v>1</v>
      </c>
      <c r="K556" s="51">
        <v>216.02718770000001</v>
      </c>
      <c r="L556" s="52">
        <v>199.98618163596001</v>
      </c>
      <c r="M556" s="52">
        <v>96.789368501688017</v>
      </c>
    </row>
    <row r="557" spans="1:13">
      <c r="A557" s="15" t="s">
        <v>77</v>
      </c>
      <c r="B557" s="49" t="s">
        <v>463</v>
      </c>
      <c r="H557" s="50">
        <v>16.047999999999998</v>
      </c>
      <c r="I557" s="50" t="s">
        <v>1</v>
      </c>
      <c r="J557" s="50" t="s">
        <v>1</v>
      </c>
      <c r="K557" s="51">
        <v>297.31168509999998</v>
      </c>
      <c r="L557" s="52">
        <v>345.573133499135</v>
      </c>
      <c r="M557" s="52">
        <v>136.18415839735496</v>
      </c>
    </row>
    <row r="558" spans="1:13">
      <c r="A558" s="15" t="s">
        <v>77</v>
      </c>
      <c r="B558" s="49" t="s">
        <v>463</v>
      </c>
      <c r="H558" s="50">
        <v>16.09</v>
      </c>
      <c r="I558" s="50" t="s">
        <v>1</v>
      </c>
      <c r="J558" s="50" t="s">
        <v>1</v>
      </c>
      <c r="K558" s="51">
        <v>229.20287310000001</v>
      </c>
      <c r="L558" s="52">
        <v>223.07600942627798</v>
      </c>
      <c r="M558" s="52">
        <v>101.47732659991701</v>
      </c>
    </row>
    <row r="559" spans="1:13">
      <c r="A559" s="15" t="s">
        <v>77</v>
      </c>
      <c r="B559" s="49" t="s">
        <v>463</v>
      </c>
      <c r="H559" s="50">
        <v>16.227</v>
      </c>
      <c r="I559" s="50" t="s">
        <v>1</v>
      </c>
      <c r="J559" s="50" t="s">
        <v>1</v>
      </c>
      <c r="K559" s="51">
        <v>295.78437380000003</v>
      </c>
      <c r="L559" s="52">
        <v>335.63836781578902</v>
      </c>
      <c r="M559" s="52">
        <v>135.83007610027101</v>
      </c>
    </row>
    <row r="560" spans="1:13">
      <c r="A560" s="15" t="s">
        <v>77</v>
      </c>
      <c r="B560" s="49" t="s">
        <v>463</v>
      </c>
      <c r="H560" s="50">
        <v>16.404</v>
      </c>
      <c r="I560" s="50" t="s">
        <v>1</v>
      </c>
      <c r="J560" s="50" t="s">
        <v>1</v>
      </c>
      <c r="K560" s="51">
        <v>283.50974860000002</v>
      </c>
      <c r="L560" s="52">
        <v>329.35847857380298</v>
      </c>
      <c r="M560" s="52">
        <v>128.48045828094001</v>
      </c>
    </row>
    <row r="561" spans="1:13">
      <c r="A561" s="15" t="s">
        <v>77</v>
      </c>
      <c r="B561" s="49" t="s">
        <v>463</v>
      </c>
      <c r="H561" s="50">
        <v>16.45</v>
      </c>
      <c r="I561" s="50" t="s">
        <v>1</v>
      </c>
      <c r="J561" s="50" t="s">
        <v>1</v>
      </c>
      <c r="K561" s="51">
        <v>225.68268080000001</v>
      </c>
      <c r="L561" s="52">
        <v>215.98568089763</v>
      </c>
      <c r="M561" s="52">
        <v>100.84738161208502</v>
      </c>
    </row>
    <row r="562" spans="1:13">
      <c r="A562" s="15" t="s">
        <v>77</v>
      </c>
      <c r="B562" s="49" t="s">
        <v>463</v>
      </c>
      <c r="H562" s="50">
        <v>16.55</v>
      </c>
      <c r="I562" s="50" t="s">
        <v>1</v>
      </c>
      <c r="J562" s="50" t="s">
        <v>1</v>
      </c>
      <c r="K562" s="51">
        <v>262.01841350000001</v>
      </c>
      <c r="L562" s="52">
        <v>275.03764707453496</v>
      </c>
      <c r="M562" s="52">
        <v>117.52637097990501</v>
      </c>
    </row>
    <row r="563" spans="1:13">
      <c r="A563" s="15" t="s">
        <v>77</v>
      </c>
      <c r="B563" s="49" t="s">
        <v>463</v>
      </c>
      <c r="H563" s="50">
        <v>16.579000000000001</v>
      </c>
      <c r="I563" s="50" t="s">
        <v>1</v>
      </c>
      <c r="J563" s="50" t="s">
        <v>1</v>
      </c>
      <c r="K563" s="51">
        <v>335.26771889999998</v>
      </c>
      <c r="L563" s="52">
        <v>447.42745810328699</v>
      </c>
      <c r="M563" s="52">
        <v>156.26411003392997</v>
      </c>
    </row>
    <row r="564" spans="1:13">
      <c r="A564" s="15" t="s">
        <v>77</v>
      </c>
      <c r="B564" s="49" t="s">
        <v>463</v>
      </c>
      <c r="H564" s="50">
        <v>16.600000000000001</v>
      </c>
      <c r="I564" s="50" t="s">
        <v>1</v>
      </c>
      <c r="J564" s="50" t="s">
        <v>1</v>
      </c>
      <c r="K564" s="51">
        <v>259.48905430000002</v>
      </c>
      <c r="L564" s="52">
        <v>271.56723979996002</v>
      </c>
      <c r="M564" s="52">
        <v>115.73404916445702</v>
      </c>
    </row>
    <row r="565" spans="1:13">
      <c r="A565" s="15" t="s">
        <v>77</v>
      </c>
      <c r="B565" s="49" t="s">
        <v>463</v>
      </c>
      <c r="H565" s="50">
        <v>16.71</v>
      </c>
      <c r="I565" s="50" t="s">
        <v>1</v>
      </c>
      <c r="J565" s="50" t="s">
        <v>1</v>
      </c>
      <c r="K565" s="51">
        <v>220.6591655</v>
      </c>
      <c r="L565" s="52">
        <v>205.951069702372</v>
      </c>
      <c r="M565" s="52">
        <v>98.874587012731993</v>
      </c>
    </row>
    <row r="566" spans="1:13">
      <c r="A566" s="15" t="s">
        <v>77</v>
      </c>
      <c r="B566" s="49" t="s">
        <v>463</v>
      </c>
      <c r="H566" s="50">
        <v>16.751999999999999</v>
      </c>
      <c r="I566" s="50" t="s">
        <v>1</v>
      </c>
      <c r="J566" s="50" t="s">
        <v>1</v>
      </c>
      <c r="K566" s="51">
        <v>257.8082746</v>
      </c>
      <c r="L566" s="52">
        <v>265.22240990395198</v>
      </c>
      <c r="M566" s="52">
        <v>118.113062339241</v>
      </c>
    </row>
    <row r="567" spans="1:13">
      <c r="A567" s="15" t="s">
        <v>77</v>
      </c>
      <c r="B567" s="49" t="s">
        <v>463</v>
      </c>
      <c r="H567" s="50">
        <v>16.82</v>
      </c>
      <c r="I567" s="50" t="s">
        <v>1</v>
      </c>
      <c r="J567" s="50" t="s">
        <v>1</v>
      </c>
      <c r="K567" s="51">
        <v>224.60659530000001</v>
      </c>
      <c r="L567" s="52">
        <v>209.74913798114599</v>
      </c>
      <c r="M567" s="52">
        <v>99.491110330707016</v>
      </c>
    </row>
    <row r="568" spans="1:13">
      <c r="A568" s="15" t="s">
        <v>77</v>
      </c>
      <c r="B568" s="49" t="s">
        <v>463</v>
      </c>
      <c r="H568" s="50">
        <v>16.89</v>
      </c>
      <c r="I568" s="50" t="s">
        <v>1</v>
      </c>
      <c r="J568" s="50" t="s">
        <v>1</v>
      </c>
      <c r="K568" s="51">
        <v>273.36724220000002</v>
      </c>
      <c r="L568" s="52">
        <v>306.30668440232995</v>
      </c>
      <c r="M568" s="52">
        <v>121.41256458576902</v>
      </c>
    </row>
    <row r="569" spans="1:13">
      <c r="A569" s="15" t="s">
        <v>77</v>
      </c>
      <c r="B569" s="49" t="s">
        <v>463</v>
      </c>
      <c r="H569" s="50">
        <v>16.922000000000001</v>
      </c>
      <c r="I569" s="50" t="s">
        <v>1</v>
      </c>
      <c r="J569" s="50" t="s">
        <v>1</v>
      </c>
      <c r="K569" s="51">
        <v>305.71196420000001</v>
      </c>
      <c r="L569" s="52">
        <v>377.78866843913704</v>
      </c>
      <c r="M569" s="52">
        <v>138.12508414256001</v>
      </c>
    </row>
    <row r="570" spans="1:13">
      <c r="A570" s="15" t="s">
        <v>77</v>
      </c>
      <c r="B570" s="49" t="s">
        <v>463</v>
      </c>
      <c r="H570" s="50">
        <v>17.091000000000001</v>
      </c>
      <c r="I570" s="50" t="s">
        <v>1</v>
      </c>
      <c r="J570" s="50" t="s">
        <v>1</v>
      </c>
      <c r="K570" s="51">
        <v>303.29067429999998</v>
      </c>
      <c r="L570" s="52">
        <v>344.06343586039497</v>
      </c>
      <c r="M570" s="52">
        <v>138.96628144068796</v>
      </c>
    </row>
    <row r="571" spans="1:13">
      <c r="A571" s="15" t="s">
        <v>77</v>
      </c>
      <c r="B571" s="49" t="s">
        <v>463</v>
      </c>
      <c r="H571" s="50">
        <v>17.190000000000001</v>
      </c>
      <c r="I571" s="50" t="s">
        <v>1</v>
      </c>
      <c r="J571" s="50" t="s">
        <v>1</v>
      </c>
      <c r="K571" s="51">
        <v>524.70296880000001</v>
      </c>
      <c r="L571" s="52">
        <v>1402.41021914718</v>
      </c>
      <c r="M571" s="52">
        <v>265.513273110292</v>
      </c>
    </row>
    <row r="572" spans="1:13">
      <c r="A572" s="15" t="s">
        <v>77</v>
      </c>
      <c r="B572" s="49" t="s">
        <v>463</v>
      </c>
      <c r="H572" s="50">
        <v>17.257000000000001</v>
      </c>
      <c r="I572" s="50" t="s">
        <v>1</v>
      </c>
      <c r="J572" s="50" t="s">
        <v>1</v>
      </c>
      <c r="K572" s="51">
        <v>345.33535189999998</v>
      </c>
      <c r="L572" s="52">
        <v>464.32173507234199</v>
      </c>
      <c r="M572" s="52">
        <v>161.78076572230398</v>
      </c>
    </row>
    <row r="573" spans="1:13">
      <c r="A573" s="15" t="s">
        <v>77</v>
      </c>
      <c r="B573" s="49" t="s">
        <v>463</v>
      </c>
      <c r="H573" s="50">
        <v>17.420999999999999</v>
      </c>
      <c r="I573" s="50" t="s">
        <v>1</v>
      </c>
      <c r="J573" s="50" t="s">
        <v>1</v>
      </c>
      <c r="K573" s="51">
        <v>257.5559126</v>
      </c>
      <c r="L573" s="52">
        <v>272.69061150575197</v>
      </c>
      <c r="M573" s="52">
        <v>114.85302108072401</v>
      </c>
    </row>
    <row r="574" spans="1:13">
      <c r="A574" s="15" t="s">
        <v>77</v>
      </c>
      <c r="B574" s="49" t="s">
        <v>463</v>
      </c>
      <c r="H574" s="50">
        <v>17.582999999999998</v>
      </c>
      <c r="I574" s="50" t="s">
        <v>1</v>
      </c>
      <c r="J574" s="50" t="s">
        <v>1</v>
      </c>
      <c r="K574" s="51">
        <v>313.55942119999997</v>
      </c>
      <c r="L574" s="52">
        <v>381.11513282926103</v>
      </c>
      <c r="M574" s="52">
        <v>145.12079900441898</v>
      </c>
    </row>
    <row r="575" spans="1:13">
      <c r="A575" s="15" t="s">
        <v>77</v>
      </c>
      <c r="B575" s="49" t="s">
        <v>463</v>
      </c>
      <c r="H575" s="50">
        <v>17.742999999999999</v>
      </c>
      <c r="I575" s="50" t="s">
        <v>1</v>
      </c>
      <c r="J575" s="50" t="s">
        <v>1</v>
      </c>
      <c r="K575" s="51">
        <v>286.78674940000002</v>
      </c>
      <c r="L575" s="52">
        <v>331.67404156425692</v>
      </c>
      <c r="M575" s="52">
        <v>132.44152037563802</v>
      </c>
    </row>
    <row r="576" spans="1:13">
      <c r="A576" s="15" t="s">
        <v>77</v>
      </c>
      <c r="B576" s="49" t="s">
        <v>463</v>
      </c>
      <c r="H576" s="50">
        <v>17.901</v>
      </c>
      <c r="I576" s="50" t="s">
        <v>1</v>
      </c>
      <c r="J576" s="50" t="s">
        <v>1</v>
      </c>
      <c r="K576" s="51">
        <v>283.0885088</v>
      </c>
      <c r="L576" s="52">
        <v>318.57166011880497</v>
      </c>
      <c r="M576" s="52">
        <v>126.81298329067201</v>
      </c>
    </row>
    <row r="577" spans="1:13">
      <c r="A577" s="15" t="s">
        <v>77</v>
      </c>
      <c r="B577" s="49" t="s">
        <v>463</v>
      </c>
      <c r="H577" s="50">
        <v>18.056000000000001</v>
      </c>
      <c r="I577" s="50" t="s">
        <v>1</v>
      </c>
      <c r="J577" s="50" t="s">
        <v>1</v>
      </c>
      <c r="K577" s="51">
        <v>265.80954200000002</v>
      </c>
      <c r="L577" s="52">
        <v>276.52920197952602</v>
      </c>
      <c r="M577" s="52">
        <v>119.83990362867704</v>
      </c>
    </row>
    <row r="578" spans="1:13">
      <c r="A578" s="15" t="s">
        <v>77</v>
      </c>
      <c r="B578" s="49" t="s">
        <v>463</v>
      </c>
      <c r="H578" s="50">
        <v>18.209</v>
      </c>
      <c r="I578" s="50" t="s">
        <v>1</v>
      </c>
      <c r="J578" s="50" t="s">
        <v>1</v>
      </c>
      <c r="K578" s="51">
        <v>249.507565</v>
      </c>
      <c r="L578" s="52">
        <v>254.745406545815</v>
      </c>
      <c r="M578" s="52">
        <v>112.42451346438401</v>
      </c>
    </row>
    <row r="579" spans="1:13">
      <c r="A579" s="15" t="s">
        <v>77</v>
      </c>
      <c r="B579" s="49" t="s">
        <v>463</v>
      </c>
      <c r="H579" s="50">
        <v>18.361000000000001</v>
      </c>
      <c r="I579" s="50" t="s">
        <v>1</v>
      </c>
      <c r="J579" s="50" t="s">
        <v>1</v>
      </c>
      <c r="K579" s="51">
        <v>251.74698240000001</v>
      </c>
      <c r="L579" s="52">
        <v>245.57167326487897</v>
      </c>
      <c r="M579" s="52">
        <v>114.042964848358</v>
      </c>
    </row>
    <row r="580" spans="1:13">
      <c r="A580" s="15" t="s">
        <v>77</v>
      </c>
      <c r="B580" s="49" t="s">
        <v>463</v>
      </c>
      <c r="H580" s="50">
        <v>18.509</v>
      </c>
      <c r="I580" s="50" t="s">
        <v>1</v>
      </c>
      <c r="J580" s="50" t="s">
        <v>1</v>
      </c>
      <c r="K580" s="51">
        <v>275.32855499999999</v>
      </c>
      <c r="L580" s="52">
        <v>316.45826137602597</v>
      </c>
      <c r="M580" s="52">
        <v>125.41811423955699</v>
      </c>
    </row>
    <row r="581" spans="1:13">
      <c r="A581" s="15" t="s">
        <v>77</v>
      </c>
      <c r="B581" s="49" t="s">
        <v>463</v>
      </c>
      <c r="H581" s="50">
        <v>18.655999999999999</v>
      </c>
      <c r="I581" s="50" t="s">
        <v>1</v>
      </c>
      <c r="J581" s="50" t="s">
        <v>1</v>
      </c>
      <c r="K581" s="51">
        <v>326.50697029999998</v>
      </c>
      <c r="L581" s="52">
        <v>416.230714820674</v>
      </c>
      <c r="M581" s="52">
        <v>152.47878123258798</v>
      </c>
    </row>
    <row r="582" spans="1:13">
      <c r="A582" s="15" t="s">
        <v>77</v>
      </c>
      <c r="B582" s="49" t="s">
        <v>463</v>
      </c>
      <c r="H582" s="50">
        <v>18.800999999999998</v>
      </c>
      <c r="I582" s="50" t="s">
        <v>1</v>
      </c>
      <c r="J582" s="50" t="s">
        <v>1</v>
      </c>
      <c r="K582" s="51">
        <v>273.10239739999997</v>
      </c>
      <c r="L582" s="52">
        <v>313.18478555975605</v>
      </c>
      <c r="M582" s="52">
        <v>122.19749745381498</v>
      </c>
    </row>
    <row r="583" spans="1:13">
      <c r="A583" s="15" t="s">
        <v>77</v>
      </c>
      <c r="B583" s="49" t="s">
        <v>463</v>
      </c>
      <c r="H583" s="50">
        <v>18.943000000000001</v>
      </c>
      <c r="I583" s="50" t="s">
        <v>1</v>
      </c>
      <c r="J583" s="50" t="s">
        <v>1</v>
      </c>
      <c r="K583" s="51">
        <v>264.66938750000003</v>
      </c>
      <c r="L583" s="52">
        <v>282.41413960169001</v>
      </c>
      <c r="M583" s="52">
        <v>118.87295195857402</v>
      </c>
    </row>
    <row r="584" spans="1:13">
      <c r="A584" s="15" t="s">
        <v>77</v>
      </c>
      <c r="B584" s="49" t="s">
        <v>463</v>
      </c>
      <c r="H584" s="50">
        <v>19.084</v>
      </c>
      <c r="I584" s="50" t="s">
        <v>1</v>
      </c>
      <c r="J584" s="50" t="s">
        <v>1</v>
      </c>
      <c r="K584" s="51">
        <v>248.28037259999999</v>
      </c>
      <c r="L584" s="52">
        <v>252.00134963187404</v>
      </c>
      <c r="M584" s="52">
        <v>110.87798683950101</v>
      </c>
    </row>
    <row r="585" spans="1:13">
      <c r="A585" s="15" t="s">
        <v>77</v>
      </c>
      <c r="B585" s="49" t="s">
        <v>463</v>
      </c>
      <c r="H585" s="50">
        <v>19.18</v>
      </c>
      <c r="I585" s="50" t="s">
        <v>1</v>
      </c>
      <c r="J585" s="50" t="s">
        <v>1</v>
      </c>
      <c r="K585" s="51">
        <v>467.46995190000001</v>
      </c>
      <c r="L585" s="52">
        <v>955.09369422565987</v>
      </c>
      <c r="M585" s="52">
        <v>229.97648277103102</v>
      </c>
    </row>
    <row r="586" spans="1:13">
      <c r="A586" s="15" t="s">
        <v>77</v>
      </c>
      <c r="B586" s="49" t="s">
        <v>463</v>
      </c>
      <c r="H586" s="50">
        <v>20.100000000000001</v>
      </c>
      <c r="I586" s="50" t="s">
        <v>1</v>
      </c>
      <c r="J586" s="50" t="s">
        <v>1</v>
      </c>
      <c r="K586" s="51">
        <v>260.24941219999999</v>
      </c>
      <c r="L586" s="52">
        <v>274.68372124874799</v>
      </c>
      <c r="M586" s="52">
        <v>116.23183320329798</v>
      </c>
    </row>
    <row r="587" spans="1:13">
      <c r="A587" s="15" t="s">
        <v>77</v>
      </c>
      <c r="B587" s="49" t="s">
        <v>463</v>
      </c>
      <c r="H587" s="50">
        <v>20.2</v>
      </c>
      <c r="I587" s="50" t="s">
        <v>1</v>
      </c>
      <c r="J587" s="50" t="s">
        <v>1</v>
      </c>
      <c r="K587" s="51">
        <v>290.52722560000001</v>
      </c>
      <c r="L587" s="52">
        <v>321.022089210253</v>
      </c>
      <c r="M587" s="52">
        <v>132.940631558403</v>
      </c>
    </row>
    <row r="588" spans="1:13">
      <c r="A588" s="15" t="s">
        <v>77</v>
      </c>
      <c r="B588" s="49" t="s">
        <v>463</v>
      </c>
      <c r="H588" s="50">
        <v>20.399999999999999</v>
      </c>
      <c r="I588" s="50" t="s">
        <v>1</v>
      </c>
      <c r="J588" s="50" t="s">
        <v>1</v>
      </c>
      <c r="K588" s="51">
        <v>239.95628809999999</v>
      </c>
      <c r="L588" s="52">
        <v>228.40900920015702</v>
      </c>
      <c r="M588" s="52">
        <v>105.79626721416298</v>
      </c>
    </row>
    <row r="589" spans="1:13">
      <c r="A589" s="15" t="s">
        <v>77</v>
      </c>
      <c r="B589" s="49" t="s">
        <v>463</v>
      </c>
      <c r="H589" s="50">
        <v>20.5</v>
      </c>
      <c r="I589" s="50" t="s">
        <v>1</v>
      </c>
      <c r="J589" s="50" t="s">
        <v>1</v>
      </c>
      <c r="K589" s="51">
        <v>276.9671811</v>
      </c>
      <c r="L589" s="52">
        <v>294.967255786208</v>
      </c>
      <c r="M589" s="52">
        <v>123.31853754221899</v>
      </c>
    </row>
    <row r="590" spans="1:13">
      <c r="A590" s="15" t="s">
        <v>77</v>
      </c>
      <c r="B590" s="49" t="s">
        <v>463</v>
      </c>
      <c r="H590" s="50">
        <v>20.7</v>
      </c>
      <c r="I590" s="50" t="s">
        <v>1</v>
      </c>
      <c r="J590" s="50" t="s">
        <v>1</v>
      </c>
      <c r="K590" s="51">
        <v>291.4460368</v>
      </c>
      <c r="L590" s="52">
        <v>326.43825945592801</v>
      </c>
      <c r="M590" s="52">
        <v>131.67596288896101</v>
      </c>
    </row>
    <row r="591" spans="1:13">
      <c r="A591" s="15" t="s">
        <v>77</v>
      </c>
      <c r="B591" s="49" t="s">
        <v>463</v>
      </c>
      <c r="H591" s="50">
        <v>20.8</v>
      </c>
      <c r="I591" s="50" t="s">
        <v>1</v>
      </c>
      <c r="J591" s="50" t="s">
        <v>1</v>
      </c>
      <c r="K591" s="51">
        <v>312.0628595</v>
      </c>
      <c r="L591" s="52">
        <v>382.07942645220402</v>
      </c>
      <c r="M591" s="52">
        <v>146.635936710403</v>
      </c>
    </row>
    <row r="592" spans="1:13">
      <c r="A592" s="15" t="s">
        <v>77</v>
      </c>
      <c r="B592" s="49" t="s">
        <v>463</v>
      </c>
      <c r="H592" s="50">
        <v>20.9</v>
      </c>
      <c r="I592" s="50" t="s">
        <v>1</v>
      </c>
      <c r="J592" s="50" t="s">
        <v>1</v>
      </c>
      <c r="K592" s="51">
        <v>243.77434969999999</v>
      </c>
      <c r="L592" s="52">
        <v>253.08806825508501</v>
      </c>
      <c r="M592" s="52">
        <v>110.19418618866698</v>
      </c>
    </row>
    <row r="593" spans="1:13">
      <c r="A593" s="15" t="s">
        <v>77</v>
      </c>
      <c r="B593" s="49" t="s">
        <v>463</v>
      </c>
      <c r="H593" s="50">
        <v>21</v>
      </c>
      <c r="I593" s="50" t="s">
        <v>1</v>
      </c>
      <c r="J593" s="50" t="s">
        <v>1</v>
      </c>
      <c r="K593" s="51">
        <v>343.89706840000002</v>
      </c>
      <c r="L593" s="52">
        <v>440.448213110577</v>
      </c>
      <c r="M593" s="52">
        <v>158.00116429131603</v>
      </c>
    </row>
    <row r="594" spans="1:13">
      <c r="A594" s="15" t="s">
        <v>77</v>
      </c>
      <c r="B594" s="49" t="s">
        <v>463</v>
      </c>
      <c r="H594" s="50">
        <v>21.1</v>
      </c>
      <c r="I594" s="50" t="s">
        <v>1</v>
      </c>
      <c r="J594" s="50" t="s">
        <v>1</v>
      </c>
      <c r="K594" s="51">
        <v>276.1677024</v>
      </c>
      <c r="L594" s="52">
        <v>290.419683303775</v>
      </c>
      <c r="M594" s="52">
        <v>124.19910412528299</v>
      </c>
    </row>
    <row r="595" spans="1:13">
      <c r="A595" s="15" t="s">
        <v>77</v>
      </c>
      <c r="B595" s="49" t="s">
        <v>463</v>
      </c>
      <c r="H595" s="50">
        <v>21.3</v>
      </c>
      <c r="I595" s="50" t="s">
        <v>1</v>
      </c>
      <c r="J595" s="50" t="s">
        <v>1</v>
      </c>
      <c r="K595" s="51">
        <v>312.13575420000001</v>
      </c>
      <c r="L595" s="52">
        <v>372.93686339416098</v>
      </c>
      <c r="M595" s="52">
        <v>141.73737178912901</v>
      </c>
    </row>
    <row r="596" spans="1:13">
      <c r="A596" s="15" t="s">
        <v>77</v>
      </c>
      <c r="B596" s="49" t="s">
        <v>463</v>
      </c>
      <c r="H596" s="50">
        <v>21.4</v>
      </c>
      <c r="I596" s="50" t="s">
        <v>1</v>
      </c>
      <c r="J596" s="50" t="s">
        <v>1</v>
      </c>
      <c r="K596" s="51">
        <v>291.61427659999998</v>
      </c>
      <c r="L596" s="52">
        <v>349.29601031476801</v>
      </c>
      <c r="M596" s="52">
        <v>135.95444805014898</v>
      </c>
    </row>
    <row r="597" spans="1:13">
      <c r="A597" s="15" t="s">
        <v>77</v>
      </c>
      <c r="B597" s="49" t="s">
        <v>463</v>
      </c>
      <c r="H597" s="50">
        <v>21.6</v>
      </c>
      <c r="I597" s="50" t="s">
        <v>1</v>
      </c>
      <c r="J597" s="50" t="s">
        <v>1</v>
      </c>
      <c r="K597" s="51">
        <v>295.07346760000001</v>
      </c>
      <c r="L597" s="52">
        <v>333.88569197939995</v>
      </c>
      <c r="M597" s="52">
        <v>132.08300583146601</v>
      </c>
    </row>
    <row r="598" spans="1:13">
      <c r="A598" s="15" t="s">
        <v>77</v>
      </c>
      <c r="B598" s="49" t="s">
        <v>463</v>
      </c>
      <c r="H598" s="50">
        <v>21.64</v>
      </c>
      <c r="I598" s="50" t="s">
        <v>1</v>
      </c>
      <c r="J598" s="50" t="s">
        <v>1</v>
      </c>
      <c r="K598" s="51">
        <v>266.6157374</v>
      </c>
      <c r="L598" s="52">
        <v>297.74080453269499</v>
      </c>
      <c r="M598" s="52">
        <v>121.40338178692701</v>
      </c>
    </row>
    <row r="599" spans="1:13">
      <c r="A599" s="15" t="s">
        <v>77</v>
      </c>
      <c r="B599" s="49" t="s">
        <v>463</v>
      </c>
      <c r="H599" s="50">
        <v>21.8</v>
      </c>
      <c r="I599" s="50" t="s">
        <v>1</v>
      </c>
      <c r="J599" s="50" t="s">
        <v>1</v>
      </c>
      <c r="K599" s="51">
        <v>326.67148370000001</v>
      </c>
      <c r="L599" s="52">
        <v>427.83387425076495</v>
      </c>
      <c r="M599" s="52">
        <v>153.30056976253701</v>
      </c>
    </row>
    <row r="600" spans="1:13">
      <c r="A600" s="15" t="s">
        <v>77</v>
      </c>
      <c r="B600" s="49" t="s">
        <v>463</v>
      </c>
      <c r="H600" s="50">
        <v>21.85</v>
      </c>
      <c r="I600" s="50" t="s">
        <v>1</v>
      </c>
      <c r="J600" s="50" t="s">
        <v>1</v>
      </c>
      <c r="K600" s="51">
        <v>291.65981040000003</v>
      </c>
      <c r="L600" s="52">
        <v>336.83168967029798</v>
      </c>
      <c r="M600" s="52">
        <v>131.94595279975502</v>
      </c>
    </row>
    <row r="601" spans="1:13">
      <c r="A601" s="15" t="s">
        <v>77</v>
      </c>
      <c r="B601" s="49" t="s">
        <v>463</v>
      </c>
      <c r="H601" s="50">
        <v>21.9</v>
      </c>
      <c r="I601" s="50" t="s">
        <v>1</v>
      </c>
      <c r="J601" s="50" t="s">
        <v>1</v>
      </c>
      <c r="K601" s="51">
        <v>329.81677059999998</v>
      </c>
      <c r="L601" s="52">
        <v>410.523114677656</v>
      </c>
      <c r="M601" s="52">
        <v>152.52102557085399</v>
      </c>
    </row>
    <row r="602" spans="1:13">
      <c r="A602" s="15" t="s">
        <v>77</v>
      </c>
      <c r="B602" s="49" t="s">
        <v>463</v>
      </c>
      <c r="H602" s="50">
        <v>22</v>
      </c>
      <c r="I602" s="50" t="s">
        <v>1</v>
      </c>
      <c r="J602" s="50" t="s">
        <v>1</v>
      </c>
      <c r="K602" s="51">
        <v>216.87402169999999</v>
      </c>
      <c r="L602" s="52">
        <v>201.76615536619599</v>
      </c>
      <c r="M602" s="52">
        <v>96.100779447983982</v>
      </c>
    </row>
    <row r="603" spans="1:13">
      <c r="A603" s="15" t="s">
        <v>77</v>
      </c>
      <c r="B603" s="49" t="s">
        <v>463</v>
      </c>
      <c r="H603" s="50">
        <v>22.2</v>
      </c>
      <c r="I603" s="50" t="s">
        <v>1</v>
      </c>
      <c r="J603" s="50" t="s">
        <v>1</v>
      </c>
      <c r="K603" s="51">
        <v>322.63078330000002</v>
      </c>
      <c r="L603" s="52">
        <v>402.40710407145497</v>
      </c>
      <c r="M603" s="52">
        <v>149.54548497883101</v>
      </c>
    </row>
    <row r="604" spans="1:13">
      <c r="A604" s="15" t="s">
        <v>77</v>
      </c>
      <c r="B604" s="49" t="s">
        <v>463</v>
      </c>
      <c r="H604" s="50">
        <v>22.3</v>
      </c>
      <c r="I604" s="50" t="s">
        <v>1</v>
      </c>
      <c r="J604" s="50" t="s">
        <v>1</v>
      </c>
      <c r="K604" s="51">
        <v>292.55943339999999</v>
      </c>
      <c r="L604" s="52">
        <v>347.61653137502299</v>
      </c>
      <c r="M604" s="52">
        <v>135.76883132249898</v>
      </c>
    </row>
    <row r="605" spans="1:13">
      <c r="A605" s="15" t="s">
        <v>77</v>
      </c>
      <c r="B605" s="49" t="s">
        <v>463</v>
      </c>
      <c r="H605" s="50">
        <v>22.4</v>
      </c>
      <c r="I605" s="50" t="s">
        <v>1</v>
      </c>
      <c r="J605" s="50" t="s">
        <v>1</v>
      </c>
      <c r="K605" s="51">
        <v>333.58101720000002</v>
      </c>
      <c r="L605" s="52">
        <v>460.805143093168</v>
      </c>
      <c r="M605" s="52">
        <v>160.76276275531001</v>
      </c>
    </row>
    <row r="606" spans="1:13">
      <c r="A606" s="15" t="s">
        <v>77</v>
      </c>
      <c r="B606" s="49" t="s">
        <v>463</v>
      </c>
      <c r="H606" s="50">
        <v>22.5</v>
      </c>
      <c r="I606" s="50" t="s">
        <v>1</v>
      </c>
      <c r="J606" s="50" t="s">
        <v>1</v>
      </c>
      <c r="K606" s="51">
        <v>268.7465042</v>
      </c>
      <c r="L606" s="52">
        <v>282.12658903559998</v>
      </c>
      <c r="M606" s="52">
        <v>122.21173873104701</v>
      </c>
    </row>
    <row r="607" spans="1:13">
      <c r="A607" s="15" t="s">
        <v>77</v>
      </c>
      <c r="B607" s="49" t="s">
        <v>463</v>
      </c>
      <c r="H607" s="50">
        <v>22.7</v>
      </c>
      <c r="I607" s="50" t="s">
        <v>1</v>
      </c>
      <c r="J607" s="50" t="s">
        <v>1</v>
      </c>
      <c r="K607" s="51">
        <v>272.99377449999997</v>
      </c>
      <c r="L607" s="52">
        <v>297.44970301550597</v>
      </c>
      <c r="M607" s="52">
        <v>124.02648468809596</v>
      </c>
    </row>
    <row r="608" spans="1:13">
      <c r="A608" s="15" t="s">
        <v>77</v>
      </c>
      <c r="B608" s="49" t="s">
        <v>463</v>
      </c>
      <c r="H608" s="50">
        <v>22.8</v>
      </c>
      <c r="I608" s="50" t="s">
        <v>1</v>
      </c>
      <c r="J608" s="50" t="s">
        <v>1</v>
      </c>
      <c r="K608" s="51">
        <v>343.73396100000002</v>
      </c>
      <c r="L608" s="52">
        <v>501.79353521701194</v>
      </c>
      <c r="M608" s="52">
        <v>164.01007100050103</v>
      </c>
    </row>
    <row r="609" spans="1:13">
      <c r="A609" s="15" t="s">
        <v>77</v>
      </c>
      <c r="B609" s="49" t="s">
        <v>463</v>
      </c>
      <c r="H609" s="50">
        <v>22.9</v>
      </c>
      <c r="I609" s="50" t="s">
        <v>1</v>
      </c>
      <c r="J609" s="50" t="s">
        <v>1</v>
      </c>
      <c r="K609" s="51">
        <v>296.38830059999998</v>
      </c>
      <c r="L609" s="52">
        <v>359.82980051861705</v>
      </c>
      <c r="M609" s="52">
        <v>135.34333720022198</v>
      </c>
    </row>
    <row r="610" spans="1:13">
      <c r="A610" s="15" t="s">
        <v>77</v>
      </c>
      <c r="B610" s="49" t="s">
        <v>463</v>
      </c>
      <c r="H610" s="50">
        <v>8.0000000000000002E-3</v>
      </c>
      <c r="I610" s="50" t="s">
        <v>1</v>
      </c>
      <c r="J610" s="50" t="s">
        <v>1</v>
      </c>
      <c r="K610" s="51">
        <v>395.0040042</v>
      </c>
      <c r="L610" s="52">
        <v>636.33690979562994</v>
      </c>
      <c r="M610" s="52">
        <v>191.28586889107299</v>
      </c>
    </row>
    <row r="611" spans="1:13">
      <c r="A611" s="15" t="s">
        <v>77</v>
      </c>
      <c r="B611" s="49" t="s">
        <v>463</v>
      </c>
      <c r="H611" s="50">
        <v>2.4E-2</v>
      </c>
      <c r="I611" s="50" t="s">
        <v>1</v>
      </c>
      <c r="J611" s="50" t="s">
        <v>1</v>
      </c>
      <c r="K611" s="51">
        <v>368.04812020000003</v>
      </c>
      <c r="L611" s="52">
        <v>532.37580666604299</v>
      </c>
      <c r="M611" s="52">
        <v>171.02068934974201</v>
      </c>
    </row>
    <row r="612" spans="1:13">
      <c r="A612" s="15" t="s">
        <v>77</v>
      </c>
      <c r="B612" s="49" t="s">
        <v>463</v>
      </c>
      <c r="H612" s="50">
        <v>4.4999999999999998E-2</v>
      </c>
      <c r="I612" s="50" t="s">
        <v>1</v>
      </c>
      <c r="J612" s="50" t="s">
        <v>1</v>
      </c>
      <c r="K612" s="51">
        <v>181.53613820000001</v>
      </c>
      <c r="L612" s="52">
        <v>161.88168784467396</v>
      </c>
      <c r="M612" s="52">
        <v>80.763545621415005</v>
      </c>
    </row>
    <row r="613" spans="1:13">
      <c r="A613" s="15" t="s">
        <v>77</v>
      </c>
      <c r="B613" s="49" t="s">
        <v>463</v>
      </c>
      <c r="H613" s="50">
        <v>5.8999999999999997E-2</v>
      </c>
      <c r="I613" s="50" t="s">
        <v>1</v>
      </c>
      <c r="J613" s="50" t="s">
        <v>1</v>
      </c>
      <c r="K613" s="51">
        <v>224.98019550000001</v>
      </c>
      <c r="L613" s="52">
        <v>216.354791251796</v>
      </c>
      <c r="M613" s="52">
        <v>99.134812273399007</v>
      </c>
    </row>
    <row r="614" spans="1:13">
      <c r="A614" s="15" t="s">
        <v>77</v>
      </c>
      <c r="B614" s="49" t="s">
        <v>463</v>
      </c>
      <c r="H614" s="50">
        <v>8.4000000000000005E-2</v>
      </c>
      <c r="I614" s="50" t="s">
        <v>1</v>
      </c>
      <c r="J614" s="50" t="s">
        <v>1</v>
      </c>
      <c r="K614" s="51">
        <v>190.32915560000001</v>
      </c>
      <c r="L614" s="52">
        <v>165.00177660086101</v>
      </c>
      <c r="M614" s="52">
        <v>85.039091594276002</v>
      </c>
    </row>
    <row r="615" spans="1:13">
      <c r="A615" s="15" t="s">
        <v>77</v>
      </c>
      <c r="B615" s="49" t="s">
        <v>463</v>
      </c>
      <c r="H615" s="50">
        <v>0.111</v>
      </c>
      <c r="I615" s="50" t="s">
        <v>1</v>
      </c>
      <c r="J615" s="50" t="s">
        <v>1</v>
      </c>
      <c r="K615" s="51">
        <v>337.83148829999999</v>
      </c>
      <c r="L615" s="52">
        <v>453.85425482603097</v>
      </c>
      <c r="M615" s="52">
        <v>153.742209382216</v>
      </c>
    </row>
    <row r="616" spans="1:13">
      <c r="A616" s="15" t="s">
        <v>77</v>
      </c>
      <c r="B616" s="49" t="s">
        <v>463</v>
      </c>
      <c r="H616" s="50">
        <v>0.12</v>
      </c>
      <c r="I616" s="50" t="s">
        <v>1</v>
      </c>
      <c r="J616" s="50" t="s">
        <v>1</v>
      </c>
      <c r="K616" s="51">
        <v>235.1776395</v>
      </c>
      <c r="L616" s="52">
        <v>220.72398219086801</v>
      </c>
      <c r="M616" s="52">
        <v>105.437694056878</v>
      </c>
    </row>
    <row r="617" spans="1:13">
      <c r="A617" s="15" t="s">
        <v>77</v>
      </c>
      <c r="B617" s="49" t="s">
        <v>463</v>
      </c>
      <c r="H617" s="50">
        <v>0.12</v>
      </c>
      <c r="I617" s="50" t="s">
        <v>1</v>
      </c>
      <c r="J617" s="50" t="s">
        <v>1</v>
      </c>
      <c r="K617" s="51">
        <v>221.55262440000001</v>
      </c>
      <c r="L617" s="52">
        <v>208.94627728287497</v>
      </c>
      <c r="M617" s="52">
        <v>99.175804770707018</v>
      </c>
    </row>
    <row r="618" spans="1:13">
      <c r="A618" s="15" t="s">
        <v>77</v>
      </c>
      <c r="B618" s="49" t="s">
        <v>463</v>
      </c>
      <c r="H618" s="50">
        <v>0.12</v>
      </c>
      <c r="I618" s="50" t="s">
        <v>1</v>
      </c>
      <c r="J618" s="50" t="s">
        <v>1</v>
      </c>
      <c r="K618" s="51">
        <v>217.56370820000001</v>
      </c>
      <c r="L618" s="52">
        <v>207.207876443016</v>
      </c>
      <c r="M618" s="52">
        <v>96.169739476125002</v>
      </c>
    </row>
    <row r="619" spans="1:13">
      <c r="A619" s="15" t="s">
        <v>77</v>
      </c>
      <c r="B619" s="49" t="s">
        <v>463</v>
      </c>
      <c r="H619" s="50">
        <v>0.12</v>
      </c>
      <c r="I619" s="50" t="s">
        <v>1</v>
      </c>
      <c r="J619" s="50" t="s">
        <v>1</v>
      </c>
      <c r="K619" s="51">
        <v>218.6343612</v>
      </c>
      <c r="L619" s="52">
        <v>202.54532904303198</v>
      </c>
      <c r="M619" s="52">
        <v>99.306066054444997</v>
      </c>
    </row>
    <row r="620" spans="1:13">
      <c r="A620" s="15" t="s">
        <v>77</v>
      </c>
      <c r="B620" s="49" t="s">
        <v>463</v>
      </c>
      <c r="H620" s="50">
        <v>0.13400000000000001</v>
      </c>
      <c r="I620" s="50" t="s">
        <v>1</v>
      </c>
      <c r="J620" s="50" t="s">
        <v>1</v>
      </c>
      <c r="K620" s="51">
        <v>245.25890240000001</v>
      </c>
      <c r="L620" s="52">
        <v>241.17750143723799</v>
      </c>
      <c r="M620" s="52">
        <v>110.221354819281</v>
      </c>
    </row>
    <row r="621" spans="1:13">
      <c r="A621" s="15" t="s">
        <v>77</v>
      </c>
      <c r="B621" s="49" t="s">
        <v>463</v>
      </c>
      <c r="H621" s="50">
        <v>0.17499999999999999</v>
      </c>
      <c r="I621" s="50" t="s">
        <v>1</v>
      </c>
      <c r="J621" s="50" t="s">
        <v>1</v>
      </c>
      <c r="K621" s="51">
        <v>285.72463859999999</v>
      </c>
      <c r="L621" s="52">
        <v>312.13427372270706</v>
      </c>
      <c r="M621" s="52">
        <v>128.41803430334699</v>
      </c>
    </row>
    <row r="622" spans="1:13">
      <c r="A622" s="15" t="s">
        <v>77</v>
      </c>
      <c r="B622" s="49" t="s">
        <v>463</v>
      </c>
      <c r="H622" s="50">
        <v>0.223</v>
      </c>
      <c r="I622" s="50" t="s">
        <v>1</v>
      </c>
      <c r="J622" s="50" t="s">
        <v>1</v>
      </c>
      <c r="K622" s="51">
        <v>232.18741259999999</v>
      </c>
      <c r="L622" s="52">
        <v>218.02425787403402</v>
      </c>
      <c r="M622" s="52">
        <v>101.624570782636</v>
      </c>
    </row>
    <row r="623" spans="1:13">
      <c r="A623" s="15" t="s">
        <v>77</v>
      </c>
      <c r="B623" s="49" t="s">
        <v>463</v>
      </c>
      <c r="H623" s="50">
        <v>0.24</v>
      </c>
      <c r="I623" s="50" t="s">
        <v>1</v>
      </c>
      <c r="J623" s="50" t="s">
        <v>1</v>
      </c>
      <c r="K623" s="51">
        <v>165.57109729999999</v>
      </c>
      <c r="L623" s="52">
        <v>136.090570844501</v>
      </c>
      <c r="M623" s="52">
        <v>73.405862204293285</v>
      </c>
    </row>
    <row r="624" spans="1:13">
      <c r="A624" s="15" t="s">
        <v>77</v>
      </c>
      <c r="B624" s="49" t="s">
        <v>463</v>
      </c>
      <c r="H624" s="50">
        <v>0.314</v>
      </c>
      <c r="I624" s="50" t="s">
        <v>1</v>
      </c>
      <c r="J624" s="50" t="s">
        <v>1</v>
      </c>
      <c r="K624" s="51">
        <v>347.00264010000001</v>
      </c>
      <c r="L624" s="52">
        <v>480.45101468275004</v>
      </c>
      <c r="M624" s="52">
        <v>164.55421183582402</v>
      </c>
    </row>
    <row r="625" spans="1:13">
      <c r="A625" s="15" t="s">
        <v>77</v>
      </c>
      <c r="B625" s="49" t="s">
        <v>463</v>
      </c>
      <c r="H625" s="50">
        <v>0.33</v>
      </c>
      <c r="I625" s="50" t="s">
        <v>1</v>
      </c>
      <c r="J625" s="50" t="s">
        <v>1</v>
      </c>
      <c r="K625" s="51">
        <v>203.4470073</v>
      </c>
      <c r="L625" s="52">
        <v>181.76020445037398</v>
      </c>
      <c r="M625" s="52">
        <v>89.140497905910991</v>
      </c>
    </row>
    <row r="626" spans="1:13">
      <c r="A626" s="15" t="s">
        <v>77</v>
      </c>
      <c r="B626" s="49" t="s">
        <v>463</v>
      </c>
      <c r="H626" s="50">
        <v>0.33</v>
      </c>
      <c r="I626" s="50" t="s">
        <v>1</v>
      </c>
      <c r="J626" s="50" t="s">
        <v>1</v>
      </c>
      <c r="K626" s="51">
        <v>193.96473349999999</v>
      </c>
      <c r="L626" s="52">
        <v>171.70551177153098</v>
      </c>
      <c r="M626" s="52">
        <v>87.14625873019699</v>
      </c>
    </row>
    <row r="627" spans="1:13">
      <c r="A627" s="15" t="s">
        <v>77</v>
      </c>
      <c r="B627" s="49" t="s">
        <v>463</v>
      </c>
      <c r="H627" s="50">
        <v>0.33</v>
      </c>
      <c r="I627" s="50" t="s">
        <v>1</v>
      </c>
      <c r="J627" s="50" t="s">
        <v>1</v>
      </c>
      <c r="K627" s="51">
        <v>160.8834981</v>
      </c>
      <c r="L627" s="52">
        <v>134.99894670736603</v>
      </c>
      <c r="M627" s="52">
        <v>72.154725832883202</v>
      </c>
    </row>
    <row r="628" spans="1:13">
      <c r="A628" s="15" t="s">
        <v>77</v>
      </c>
      <c r="B628" s="49" t="s">
        <v>463</v>
      </c>
      <c r="H628" s="50">
        <v>0.33900000000000002</v>
      </c>
      <c r="I628" s="50" t="s">
        <v>1</v>
      </c>
      <c r="J628" s="50" t="s">
        <v>1</v>
      </c>
      <c r="K628" s="51">
        <v>172.68288390000001</v>
      </c>
      <c r="L628" s="52">
        <v>154.17593182644399</v>
      </c>
      <c r="M628" s="52">
        <v>76.283240741781114</v>
      </c>
    </row>
    <row r="629" spans="1:13">
      <c r="A629" s="15" t="s">
        <v>77</v>
      </c>
      <c r="B629" s="49" t="s">
        <v>463</v>
      </c>
      <c r="H629" s="50">
        <v>0.42</v>
      </c>
      <c r="I629" s="50" t="s">
        <v>1</v>
      </c>
      <c r="J629" s="50" t="s">
        <v>1</v>
      </c>
      <c r="K629" s="51">
        <v>178.48680970000001</v>
      </c>
      <c r="L629" s="52">
        <v>155.48540996460596</v>
      </c>
      <c r="M629" s="52">
        <v>77.606255650262014</v>
      </c>
    </row>
    <row r="630" spans="1:13">
      <c r="A630" s="15" t="s">
        <v>77</v>
      </c>
      <c r="B630" s="49" t="s">
        <v>463</v>
      </c>
      <c r="H630" s="50">
        <v>0.42</v>
      </c>
      <c r="I630" s="50" t="s">
        <v>1</v>
      </c>
      <c r="J630" s="50" t="s">
        <v>1</v>
      </c>
      <c r="K630" s="51">
        <v>175.2086329</v>
      </c>
      <c r="L630" s="52">
        <v>149.62939457489102</v>
      </c>
      <c r="M630" s="52">
        <v>78.784930888696593</v>
      </c>
    </row>
    <row r="631" spans="1:13">
      <c r="A631" s="15" t="s">
        <v>77</v>
      </c>
      <c r="B631" s="49" t="s">
        <v>463</v>
      </c>
      <c r="H631" s="50">
        <v>0.42</v>
      </c>
      <c r="I631" s="50" t="s">
        <v>1</v>
      </c>
      <c r="J631" s="50" t="s">
        <v>1</v>
      </c>
      <c r="K631" s="51">
        <v>151.9541797</v>
      </c>
      <c r="L631" s="52">
        <v>126.591948655941</v>
      </c>
      <c r="M631" s="52">
        <v>68.774572811042091</v>
      </c>
    </row>
    <row r="632" spans="1:13">
      <c r="A632" s="15" t="s">
        <v>77</v>
      </c>
      <c r="B632" s="49" t="s">
        <v>463</v>
      </c>
      <c r="H632" s="50">
        <v>0.42</v>
      </c>
      <c r="I632" s="50" t="s">
        <v>1</v>
      </c>
      <c r="J632" s="50" t="s">
        <v>1</v>
      </c>
      <c r="K632" s="51">
        <v>171.6485648</v>
      </c>
      <c r="L632" s="52">
        <v>151.18493752093801</v>
      </c>
      <c r="M632" s="52">
        <v>75.802905393669405</v>
      </c>
    </row>
    <row r="633" spans="1:13">
      <c r="A633" s="15" t="s">
        <v>77</v>
      </c>
      <c r="B633" s="49" t="s">
        <v>463</v>
      </c>
      <c r="H633" s="50">
        <v>0.47399999999999998</v>
      </c>
      <c r="I633" s="50" t="s">
        <v>1</v>
      </c>
      <c r="J633" s="50" t="s">
        <v>1</v>
      </c>
      <c r="K633" s="51">
        <v>357.49385960000001</v>
      </c>
      <c r="L633" s="52">
        <v>491.11008632774798</v>
      </c>
      <c r="M633" s="52">
        <v>168.009920456727</v>
      </c>
    </row>
    <row r="634" spans="1:13">
      <c r="A634" s="15" t="s">
        <v>77</v>
      </c>
      <c r="B634" s="49" t="s">
        <v>463</v>
      </c>
      <c r="H634" s="50">
        <v>0.51400000000000001</v>
      </c>
      <c r="I634" s="50" t="s">
        <v>1</v>
      </c>
      <c r="J634" s="50" t="s">
        <v>1</v>
      </c>
      <c r="K634" s="51">
        <v>271.5807891</v>
      </c>
      <c r="L634" s="52">
        <v>299.505476836274</v>
      </c>
      <c r="M634" s="52">
        <v>120.51570991602699</v>
      </c>
    </row>
    <row r="635" spans="1:13">
      <c r="A635" s="15" t="s">
        <v>77</v>
      </c>
      <c r="B635" s="49" t="s">
        <v>463</v>
      </c>
      <c r="H635" s="50">
        <v>0.55100000000000005</v>
      </c>
      <c r="I635" s="50" t="s">
        <v>1</v>
      </c>
      <c r="J635" s="50" t="s">
        <v>1</v>
      </c>
      <c r="K635" s="51">
        <v>188.94337669999999</v>
      </c>
      <c r="L635" s="52">
        <v>163.84142955994201</v>
      </c>
      <c r="M635" s="52">
        <v>84.815322476325989</v>
      </c>
    </row>
    <row r="636" spans="1:13">
      <c r="A636" s="15" t="s">
        <v>77</v>
      </c>
      <c r="B636" s="49" t="s">
        <v>463</v>
      </c>
      <c r="H636" s="50">
        <v>0.57199999999999995</v>
      </c>
      <c r="I636" s="50" t="s">
        <v>1</v>
      </c>
      <c r="J636" s="50" t="s">
        <v>1</v>
      </c>
      <c r="K636" s="51">
        <v>335.86178990000002</v>
      </c>
      <c r="L636" s="52">
        <v>407.27046670838394</v>
      </c>
      <c r="M636" s="52">
        <v>156.74211153998903</v>
      </c>
    </row>
    <row r="637" spans="1:13">
      <c r="A637" s="15" t="s">
        <v>77</v>
      </c>
      <c r="B637" s="49" t="s">
        <v>463</v>
      </c>
      <c r="H637" s="50">
        <v>0.61499999999999999</v>
      </c>
      <c r="I637" s="50" t="s">
        <v>1</v>
      </c>
      <c r="J637" s="50" t="s">
        <v>1</v>
      </c>
      <c r="K637" s="51">
        <v>248.6162641</v>
      </c>
      <c r="L637" s="52">
        <v>260.95603593300302</v>
      </c>
      <c r="M637" s="52">
        <v>109.86710683099798</v>
      </c>
    </row>
    <row r="638" spans="1:13">
      <c r="A638" s="15" t="s">
        <v>77</v>
      </c>
      <c r="B638" s="49" t="s">
        <v>463</v>
      </c>
      <c r="H638" s="50">
        <v>0.64400000000000002</v>
      </c>
      <c r="I638" s="50" t="s">
        <v>1</v>
      </c>
      <c r="J638" s="50" t="s">
        <v>1</v>
      </c>
      <c r="K638" s="51">
        <v>514.3741076</v>
      </c>
      <c r="L638" s="52">
        <v>1201.19137295066</v>
      </c>
      <c r="M638" s="52">
        <v>261.689911585316</v>
      </c>
    </row>
    <row r="639" spans="1:13">
      <c r="A639" s="15" t="s">
        <v>77</v>
      </c>
      <c r="B639" s="49" t="s">
        <v>463</v>
      </c>
      <c r="H639" s="50">
        <v>0.68100000000000005</v>
      </c>
      <c r="I639" s="50" t="s">
        <v>1</v>
      </c>
      <c r="J639" s="50" t="s">
        <v>1</v>
      </c>
      <c r="K639" s="51">
        <v>437.4119159</v>
      </c>
      <c r="L639" s="52">
        <v>822.25986806224</v>
      </c>
      <c r="M639" s="52">
        <v>212.152230124787</v>
      </c>
    </row>
    <row r="640" spans="1:13">
      <c r="A640" s="15" t="s">
        <v>77</v>
      </c>
      <c r="B640" s="49" t="s">
        <v>463</v>
      </c>
      <c r="H640" s="50">
        <v>0.71899999999999997</v>
      </c>
      <c r="I640" s="50" t="s">
        <v>1</v>
      </c>
      <c r="J640" s="50" t="s">
        <v>1</v>
      </c>
      <c r="K640" s="51">
        <v>186.99187190000001</v>
      </c>
      <c r="L640" s="52">
        <v>165.33741054242202</v>
      </c>
      <c r="M640" s="52">
        <v>83.523630517291011</v>
      </c>
    </row>
    <row r="641" spans="1:13">
      <c r="A641" s="15" t="s">
        <v>77</v>
      </c>
      <c r="B641" s="49" t="s">
        <v>463</v>
      </c>
      <c r="H641" s="50">
        <v>0.75600000000000001</v>
      </c>
      <c r="I641" s="50" t="s">
        <v>1</v>
      </c>
      <c r="J641" s="50" t="s">
        <v>1</v>
      </c>
      <c r="K641" s="51">
        <v>197.58360139999999</v>
      </c>
      <c r="L641" s="52">
        <v>186.67723752573804</v>
      </c>
      <c r="M641" s="52">
        <v>88.137340811822995</v>
      </c>
    </row>
    <row r="642" spans="1:13">
      <c r="A642" s="15" t="s">
        <v>77</v>
      </c>
      <c r="B642" s="49" t="s">
        <v>463</v>
      </c>
      <c r="H642" s="50">
        <v>0.78</v>
      </c>
      <c r="I642" s="50" t="s">
        <v>1</v>
      </c>
      <c r="J642" s="50" t="s">
        <v>1</v>
      </c>
      <c r="K642" s="51">
        <v>216.36098770000001</v>
      </c>
      <c r="L642" s="52">
        <v>203.30600236236796</v>
      </c>
      <c r="M642" s="52">
        <v>96.725759694263004</v>
      </c>
    </row>
    <row r="643" spans="1:13">
      <c r="A643" s="15" t="s">
        <v>77</v>
      </c>
      <c r="B643" s="49" t="s">
        <v>463</v>
      </c>
      <c r="H643" s="50">
        <v>0.78</v>
      </c>
      <c r="I643" s="50" t="s">
        <v>1</v>
      </c>
      <c r="J643" s="50" t="s">
        <v>1</v>
      </c>
      <c r="K643" s="51">
        <v>206.18290959999999</v>
      </c>
      <c r="L643" s="52">
        <v>188.62079784256403</v>
      </c>
      <c r="M643" s="52">
        <v>92.346263148065987</v>
      </c>
    </row>
    <row r="644" spans="1:13">
      <c r="A644" s="15" t="s">
        <v>77</v>
      </c>
      <c r="B644" s="49" t="s">
        <v>463</v>
      </c>
      <c r="H644" s="50">
        <v>0.79200000000000004</v>
      </c>
      <c r="I644" s="50" t="s">
        <v>1</v>
      </c>
      <c r="J644" s="50" t="s">
        <v>1</v>
      </c>
      <c r="K644" s="51">
        <v>119.6570273</v>
      </c>
      <c r="L644" s="52">
        <v>99.769085376069015</v>
      </c>
      <c r="M644" s="52">
        <v>55.341907616588998</v>
      </c>
    </row>
    <row r="645" spans="1:13">
      <c r="A645" s="15" t="s">
        <v>77</v>
      </c>
      <c r="B645" s="49" t="s">
        <v>463</v>
      </c>
      <c r="H645" s="50">
        <v>0.87</v>
      </c>
      <c r="I645" s="50" t="s">
        <v>1</v>
      </c>
      <c r="J645" s="50" t="s">
        <v>1</v>
      </c>
      <c r="K645" s="51">
        <v>180.8322249</v>
      </c>
      <c r="L645" s="52">
        <v>152.49553862560001</v>
      </c>
      <c r="M645" s="52">
        <v>82.2971969040224</v>
      </c>
    </row>
    <row r="646" spans="1:13">
      <c r="A646" s="15" t="s">
        <v>77</v>
      </c>
      <c r="B646" s="49" t="s">
        <v>463</v>
      </c>
      <c r="H646" s="50">
        <v>0.90500000000000003</v>
      </c>
      <c r="I646" s="50" t="s">
        <v>1</v>
      </c>
      <c r="J646" s="50" t="s">
        <v>1</v>
      </c>
      <c r="K646" s="51">
        <v>124.40165469999999</v>
      </c>
      <c r="L646" s="52">
        <v>101.91009077476602</v>
      </c>
      <c r="M646" s="52">
        <v>57.731083835896101</v>
      </c>
    </row>
    <row r="647" spans="1:13">
      <c r="A647" s="15" t="s">
        <v>77</v>
      </c>
      <c r="B647" s="49" t="s">
        <v>463</v>
      </c>
      <c r="H647" s="50">
        <v>0.95</v>
      </c>
      <c r="I647" s="50" t="s">
        <v>1</v>
      </c>
      <c r="J647" s="50" t="s">
        <v>1</v>
      </c>
      <c r="K647" s="51">
        <v>237.78406129999999</v>
      </c>
      <c r="L647" s="52">
        <v>238.49569613803399</v>
      </c>
      <c r="M647" s="52">
        <v>108.29516298907299</v>
      </c>
    </row>
    <row r="648" spans="1:13">
      <c r="A648" s="15" t="s">
        <v>77</v>
      </c>
      <c r="B648" s="49" t="s">
        <v>463</v>
      </c>
      <c r="H648" s="50">
        <v>0.95</v>
      </c>
      <c r="I648" s="50" t="s">
        <v>1</v>
      </c>
      <c r="J648" s="50" t="s">
        <v>1</v>
      </c>
      <c r="K648" s="51">
        <v>232.53802479999999</v>
      </c>
      <c r="L648" s="52">
        <v>224.51375498388504</v>
      </c>
      <c r="M648" s="52">
        <v>104.07440013618299</v>
      </c>
    </row>
    <row r="649" spans="1:13">
      <c r="A649" s="15" t="s">
        <v>77</v>
      </c>
      <c r="B649" s="49" t="s">
        <v>463</v>
      </c>
      <c r="H649" s="50">
        <v>0.96799999999999997</v>
      </c>
      <c r="I649" s="50" t="s">
        <v>1</v>
      </c>
      <c r="J649" s="50" t="s">
        <v>1</v>
      </c>
      <c r="K649" s="51">
        <v>173.8349422</v>
      </c>
      <c r="L649" s="52">
        <v>144.72746718040901</v>
      </c>
      <c r="M649" s="52">
        <v>77.975343637599607</v>
      </c>
    </row>
    <row r="650" spans="1:13">
      <c r="A650" s="15" t="s">
        <v>77</v>
      </c>
      <c r="B650" s="49" t="s">
        <v>463</v>
      </c>
      <c r="H650" s="50">
        <v>1.014</v>
      </c>
      <c r="I650" s="50" t="s">
        <v>1</v>
      </c>
      <c r="J650" s="50" t="s">
        <v>1</v>
      </c>
      <c r="K650" s="51">
        <v>229.0546071</v>
      </c>
      <c r="L650" s="52">
        <v>220.93759427888</v>
      </c>
      <c r="M650" s="52">
        <v>100.73767009626499</v>
      </c>
    </row>
    <row r="651" spans="1:13">
      <c r="A651" s="15" t="s">
        <v>77</v>
      </c>
      <c r="B651" s="49" t="s">
        <v>463</v>
      </c>
      <c r="H651" s="50">
        <v>1.07</v>
      </c>
      <c r="I651" s="50" t="s">
        <v>1</v>
      </c>
      <c r="J651" s="50" t="s">
        <v>1</v>
      </c>
      <c r="K651" s="51">
        <v>212.68988730000001</v>
      </c>
      <c r="L651" s="52">
        <v>197.48416170542799</v>
      </c>
      <c r="M651" s="52">
        <v>93.078375832317008</v>
      </c>
    </row>
    <row r="652" spans="1:13">
      <c r="A652" s="15" t="s">
        <v>77</v>
      </c>
      <c r="B652" s="49" t="s">
        <v>463</v>
      </c>
      <c r="H652" s="50">
        <v>1.0760000000000001</v>
      </c>
      <c r="I652" s="50" t="s">
        <v>1</v>
      </c>
      <c r="J652" s="50" t="s">
        <v>1</v>
      </c>
      <c r="K652" s="51">
        <v>164.8494259</v>
      </c>
      <c r="L652" s="52">
        <v>144.76646313745701</v>
      </c>
      <c r="M652" s="52">
        <v>73.532885317169502</v>
      </c>
    </row>
    <row r="653" spans="1:13">
      <c r="A653" s="15" t="s">
        <v>77</v>
      </c>
      <c r="B653" s="49" t="s">
        <v>463</v>
      </c>
      <c r="H653" s="50">
        <v>1.117</v>
      </c>
      <c r="I653" s="50" t="s">
        <v>1</v>
      </c>
      <c r="J653" s="50" t="s">
        <v>1</v>
      </c>
      <c r="K653" s="51">
        <v>128.30236170000001</v>
      </c>
      <c r="L653" s="52">
        <v>101.12133229007799</v>
      </c>
      <c r="M653" s="52">
        <v>58.117093920549408</v>
      </c>
    </row>
    <row r="654" spans="1:13">
      <c r="A654" s="15" t="s">
        <v>77</v>
      </c>
      <c r="B654" s="49" t="s">
        <v>463</v>
      </c>
      <c r="H654" s="50">
        <v>1.1599999999999999</v>
      </c>
      <c r="I654" s="50" t="s">
        <v>1</v>
      </c>
      <c r="J654" s="50" t="s">
        <v>1</v>
      </c>
      <c r="K654" s="51">
        <v>278.34379740000003</v>
      </c>
      <c r="L654" s="52">
        <v>310.94621124838801</v>
      </c>
      <c r="M654" s="52">
        <v>123.88567155106503</v>
      </c>
    </row>
    <row r="655" spans="1:13">
      <c r="A655" s="15" t="s">
        <v>77</v>
      </c>
      <c r="B655" s="49" t="s">
        <v>463</v>
      </c>
      <c r="H655" s="50">
        <v>1.1599999999999999</v>
      </c>
      <c r="I655" s="50" t="s">
        <v>1</v>
      </c>
      <c r="J655" s="50" t="s">
        <v>1</v>
      </c>
      <c r="K655" s="51">
        <v>264.60614880000003</v>
      </c>
      <c r="L655" s="52">
        <v>272.71704719139302</v>
      </c>
      <c r="M655" s="52">
        <v>120.50448242479104</v>
      </c>
    </row>
    <row r="656" spans="1:13">
      <c r="A656" s="15" t="s">
        <v>77</v>
      </c>
      <c r="B656" s="49" t="s">
        <v>463</v>
      </c>
      <c r="H656" s="50">
        <v>1.1599999999999999</v>
      </c>
      <c r="I656" s="50" t="s">
        <v>1</v>
      </c>
      <c r="J656" s="50" t="s">
        <v>1</v>
      </c>
      <c r="K656" s="51">
        <v>236.48038650000001</v>
      </c>
      <c r="L656" s="52">
        <v>237.30570720668999</v>
      </c>
      <c r="M656" s="52">
        <v>105.41657329638701</v>
      </c>
    </row>
    <row r="657" spans="1:13">
      <c r="A657" s="15" t="s">
        <v>77</v>
      </c>
      <c r="B657" s="49" t="s">
        <v>463</v>
      </c>
      <c r="H657" s="50">
        <v>1.212</v>
      </c>
      <c r="I657" s="50" t="s">
        <v>1</v>
      </c>
      <c r="J657" s="50" t="s">
        <v>1</v>
      </c>
      <c r="K657" s="51">
        <v>222.6041046</v>
      </c>
      <c r="L657" s="52">
        <v>209.42176425271199</v>
      </c>
      <c r="M657" s="52">
        <v>98.367216981168994</v>
      </c>
    </row>
    <row r="658" spans="1:13">
      <c r="A658" s="15" t="s">
        <v>77</v>
      </c>
      <c r="B658" s="49" t="s">
        <v>463</v>
      </c>
      <c r="H658" s="50">
        <v>1.23</v>
      </c>
      <c r="I658" s="50" t="s">
        <v>1</v>
      </c>
      <c r="J658" s="50" t="s">
        <v>1</v>
      </c>
      <c r="K658" s="51">
        <v>293.26712259999999</v>
      </c>
      <c r="L658" s="52">
        <v>332.92311433856901</v>
      </c>
      <c r="M658" s="52">
        <v>134.36801756074999</v>
      </c>
    </row>
    <row r="659" spans="1:13">
      <c r="A659" s="15" t="s">
        <v>77</v>
      </c>
      <c r="B659" s="49" t="s">
        <v>463</v>
      </c>
      <c r="H659" s="50">
        <v>1.23</v>
      </c>
      <c r="I659" s="50" t="s">
        <v>1</v>
      </c>
      <c r="J659" s="50" t="s">
        <v>1</v>
      </c>
      <c r="K659" s="51">
        <v>272.98950070000001</v>
      </c>
      <c r="L659" s="52">
        <v>293.22292004307496</v>
      </c>
      <c r="M659" s="52">
        <v>122.018905846634</v>
      </c>
    </row>
    <row r="660" spans="1:13">
      <c r="A660" s="15" t="s">
        <v>77</v>
      </c>
      <c r="B660" s="49" t="s">
        <v>463</v>
      </c>
      <c r="H660" s="50">
        <v>1.23</v>
      </c>
      <c r="I660" s="50" t="s">
        <v>1</v>
      </c>
      <c r="J660" s="50" t="s">
        <v>1</v>
      </c>
      <c r="K660" s="51">
        <v>237.89970120000001</v>
      </c>
      <c r="L660" s="52">
        <v>239.56561638211699</v>
      </c>
      <c r="M660" s="52">
        <v>104.473891149736</v>
      </c>
    </row>
    <row r="661" spans="1:13">
      <c r="A661" s="15" t="s">
        <v>77</v>
      </c>
      <c r="B661" s="49" t="s">
        <v>463</v>
      </c>
      <c r="H661" s="50">
        <v>1.23</v>
      </c>
      <c r="I661" s="50" t="s">
        <v>1</v>
      </c>
      <c r="J661" s="50" t="s">
        <v>1</v>
      </c>
      <c r="K661" s="51">
        <v>224.36233179999999</v>
      </c>
      <c r="L661" s="52">
        <v>214.63261644162202</v>
      </c>
      <c r="M661" s="52">
        <v>101.15308454541399</v>
      </c>
    </row>
    <row r="662" spans="1:13">
      <c r="A662" s="15" t="s">
        <v>77</v>
      </c>
      <c r="B662" s="49" t="s">
        <v>463</v>
      </c>
      <c r="H662" s="50">
        <v>1.23</v>
      </c>
      <c r="I662" s="50" t="s">
        <v>1</v>
      </c>
      <c r="J662" s="50" t="s">
        <v>1</v>
      </c>
      <c r="K662" s="51">
        <v>217.524854</v>
      </c>
      <c r="L662" s="52">
        <v>202.83239215341598</v>
      </c>
      <c r="M662" s="52">
        <v>96.240762267440005</v>
      </c>
    </row>
    <row r="663" spans="1:13">
      <c r="A663" s="15" t="s">
        <v>77</v>
      </c>
      <c r="B663" s="49" t="s">
        <v>463</v>
      </c>
      <c r="H663" s="50">
        <v>1.2589999999999999</v>
      </c>
      <c r="I663" s="50" t="s">
        <v>1</v>
      </c>
      <c r="J663" s="50" t="s">
        <v>1</v>
      </c>
      <c r="K663" s="51">
        <v>190.89830559999999</v>
      </c>
      <c r="L663" s="52">
        <v>165.027247142741</v>
      </c>
      <c r="M663" s="52">
        <v>85.381843965419989</v>
      </c>
    </row>
    <row r="664" spans="1:13">
      <c r="A664" s="15" t="s">
        <v>77</v>
      </c>
      <c r="B664" s="49" t="s">
        <v>463</v>
      </c>
      <c r="H664" s="50">
        <v>1.28</v>
      </c>
      <c r="I664" s="50" t="s">
        <v>1</v>
      </c>
      <c r="J664" s="50" t="s">
        <v>1</v>
      </c>
      <c r="K664" s="51">
        <v>227.42421150000001</v>
      </c>
      <c r="L664" s="52">
        <v>214.54217020328701</v>
      </c>
      <c r="M664" s="52">
        <v>101.20100467588301</v>
      </c>
    </row>
    <row r="665" spans="1:13">
      <c r="A665" s="15" t="s">
        <v>77</v>
      </c>
      <c r="B665" s="49" t="s">
        <v>463</v>
      </c>
      <c r="H665" s="50">
        <v>1.28</v>
      </c>
      <c r="I665" s="50" t="s">
        <v>1</v>
      </c>
      <c r="J665" s="50" t="s">
        <v>1</v>
      </c>
      <c r="K665" s="51">
        <v>192.6776327</v>
      </c>
      <c r="L665" s="52">
        <v>173.92059527635098</v>
      </c>
      <c r="M665" s="52">
        <v>85.037754678032002</v>
      </c>
    </row>
    <row r="666" spans="1:13">
      <c r="A666" s="15" t="s">
        <v>77</v>
      </c>
      <c r="B666" s="49" t="s">
        <v>463</v>
      </c>
      <c r="H666" s="50">
        <v>1.31</v>
      </c>
      <c r="I666" s="50" t="s">
        <v>1</v>
      </c>
      <c r="J666" s="50" t="s">
        <v>1</v>
      </c>
      <c r="K666" s="51">
        <v>277.90648329999999</v>
      </c>
      <c r="L666" s="52">
        <v>309.50623424798698</v>
      </c>
      <c r="M666" s="52">
        <v>124.73768385454699</v>
      </c>
    </row>
    <row r="667" spans="1:13">
      <c r="A667" s="15" t="s">
        <v>77</v>
      </c>
      <c r="B667" s="49" t="s">
        <v>463</v>
      </c>
      <c r="H667" s="50">
        <v>1.31</v>
      </c>
      <c r="I667" s="50" t="s">
        <v>1</v>
      </c>
      <c r="J667" s="50" t="s">
        <v>1</v>
      </c>
      <c r="K667" s="51">
        <v>248.1186252</v>
      </c>
      <c r="L667" s="52">
        <v>252.81486232717702</v>
      </c>
      <c r="M667" s="52">
        <v>109.943479611827</v>
      </c>
    </row>
    <row r="668" spans="1:13">
      <c r="A668" s="15" t="s">
        <v>77</v>
      </c>
      <c r="B668" s="49" t="s">
        <v>463</v>
      </c>
      <c r="H668" s="50">
        <v>1.31</v>
      </c>
      <c r="I668" s="50" t="s">
        <v>1</v>
      </c>
      <c r="J668" s="50" t="s">
        <v>1</v>
      </c>
      <c r="K668" s="51">
        <v>247.8533923</v>
      </c>
      <c r="L668" s="52">
        <v>232.18597390575201</v>
      </c>
      <c r="M668" s="52">
        <v>111.04210255073301</v>
      </c>
    </row>
    <row r="669" spans="1:13">
      <c r="A669" s="15" t="s">
        <v>77</v>
      </c>
      <c r="B669" s="49" t="s">
        <v>463</v>
      </c>
      <c r="H669" s="50">
        <v>1.31</v>
      </c>
      <c r="I669" s="50" t="s">
        <v>1</v>
      </c>
      <c r="J669" s="50" t="s">
        <v>1</v>
      </c>
      <c r="K669" s="51">
        <v>228.04423589999999</v>
      </c>
      <c r="L669" s="52">
        <v>224.20571971112003</v>
      </c>
      <c r="M669" s="52">
        <v>100.16347178048099</v>
      </c>
    </row>
    <row r="670" spans="1:13">
      <c r="A670" s="15" t="s">
        <v>77</v>
      </c>
      <c r="B670" s="49" t="s">
        <v>463</v>
      </c>
      <c r="H670" s="50">
        <v>1.31</v>
      </c>
      <c r="I670" s="50" t="s">
        <v>1</v>
      </c>
      <c r="J670" s="50" t="s">
        <v>1</v>
      </c>
      <c r="K670" s="51">
        <v>220.0458787</v>
      </c>
      <c r="L670" s="52">
        <v>204.82182557245699</v>
      </c>
      <c r="M670" s="52">
        <v>97.872630908247004</v>
      </c>
    </row>
    <row r="671" spans="1:13">
      <c r="A671" s="15" t="s">
        <v>77</v>
      </c>
      <c r="B671" s="49" t="s">
        <v>463</v>
      </c>
      <c r="H671" s="50">
        <v>1.31</v>
      </c>
      <c r="I671" s="50" t="s">
        <v>1</v>
      </c>
      <c r="J671" s="50" t="s">
        <v>1</v>
      </c>
      <c r="K671" s="51">
        <v>205.1521099</v>
      </c>
      <c r="L671" s="52">
        <v>187.186461906875</v>
      </c>
      <c r="M671" s="52">
        <v>92.270890267563999</v>
      </c>
    </row>
    <row r="672" spans="1:13">
      <c r="A672" s="15" t="s">
        <v>77</v>
      </c>
      <c r="B672" s="49" t="s">
        <v>463</v>
      </c>
      <c r="H672" s="50">
        <v>1.319</v>
      </c>
      <c r="I672" s="50" t="s">
        <v>1</v>
      </c>
      <c r="J672" s="50" t="s">
        <v>1</v>
      </c>
      <c r="K672" s="51">
        <v>151.63041050000001</v>
      </c>
      <c r="L672" s="52">
        <v>120.30028741125497</v>
      </c>
      <c r="M672" s="52">
        <v>67.155269437977609</v>
      </c>
    </row>
    <row r="673" spans="1:13">
      <c r="A673" s="15" t="s">
        <v>77</v>
      </c>
      <c r="B673" s="49" t="s">
        <v>463</v>
      </c>
      <c r="H673" s="50">
        <v>1.34</v>
      </c>
      <c r="I673" s="50" t="s">
        <v>1</v>
      </c>
      <c r="J673" s="50" t="s">
        <v>1</v>
      </c>
      <c r="K673" s="51">
        <v>151.24081649999999</v>
      </c>
      <c r="L673" s="52">
        <v>123.345482436672</v>
      </c>
      <c r="M673" s="52">
        <v>68.145742565648192</v>
      </c>
    </row>
    <row r="674" spans="1:13">
      <c r="A674" s="15" t="s">
        <v>77</v>
      </c>
      <c r="B674" s="49" t="s">
        <v>463</v>
      </c>
      <c r="H674" s="50">
        <v>1.36</v>
      </c>
      <c r="I674" s="50" t="s">
        <v>1</v>
      </c>
      <c r="J674" s="50" t="s">
        <v>1</v>
      </c>
      <c r="K674" s="51">
        <v>229.8484536</v>
      </c>
      <c r="L674" s="52">
        <v>221.66650135780398</v>
      </c>
      <c r="M674" s="52">
        <v>103.04667655176699</v>
      </c>
    </row>
    <row r="675" spans="1:13">
      <c r="A675" s="15" t="s">
        <v>77</v>
      </c>
      <c r="B675" s="49" t="s">
        <v>463</v>
      </c>
      <c r="H675" s="50">
        <v>1.36</v>
      </c>
      <c r="I675" s="50" t="s">
        <v>1</v>
      </c>
      <c r="J675" s="50" t="s">
        <v>1</v>
      </c>
      <c r="K675" s="51">
        <v>221.2196984</v>
      </c>
      <c r="L675" s="52">
        <v>200.56261343258703</v>
      </c>
      <c r="M675" s="52">
        <v>99.476929943477998</v>
      </c>
    </row>
    <row r="676" spans="1:13">
      <c r="A676" s="15" t="s">
        <v>77</v>
      </c>
      <c r="B676" s="49" t="s">
        <v>463</v>
      </c>
      <c r="H676" s="50">
        <v>1.39</v>
      </c>
      <c r="I676" s="50" t="s">
        <v>1</v>
      </c>
      <c r="J676" s="50" t="s">
        <v>1</v>
      </c>
      <c r="K676" s="51">
        <v>304.57213410000003</v>
      </c>
      <c r="L676" s="52">
        <v>362.03674717006896</v>
      </c>
      <c r="M676" s="52">
        <v>138.96151852996204</v>
      </c>
    </row>
    <row r="677" spans="1:13">
      <c r="A677" s="15" t="s">
        <v>77</v>
      </c>
      <c r="B677" s="49" t="s">
        <v>463</v>
      </c>
      <c r="H677" s="50">
        <v>1.39</v>
      </c>
      <c r="I677" s="50" t="s">
        <v>1</v>
      </c>
      <c r="J677" s="50" t="s">
        <v>1</v>
      </c>
      <c r="K677" s="51">
        <v>293.9668125</v>
      </c>
      <c r="L677" s="52">
        <v>339.52039692831698</v>
      </c>
      <c r="M677" s="52">
        <v>131.09049465977699</v>
      </c>
    </row>
    <row r="678" spans="1:13">
      <c r="A678" s="15" t="s">
        <v>77</v>
      </c>
      <c r="B678" s="49" t="s">
        <v>463</v>
      </c>
      <c r="H678" s="50">
        <v>1.39</v>
      </c>
      <c r="I678" s="50" t="s">
        <v>1</v>
      </c>
      <c r="J678" s="50" t="s">
        <v>1</v>
      </c>
      <c r="K678" s="51">
        <v>232.05562090000001</v>
      </c>
      <c r="L678" s="52">
        <v>224.74999841126998</v>
      </c>
      <c r="M678" s="52">
        <v>102.503433808761</v>
      </c>
    </row>
    <row r="679" spans="1:13">
      <c r="A679" s="15" t="s">
        <v>77</v>
      </c>
      <c r="B679" s="49" t="s">
        <v>463</v>
      </c>
      <c r="H679" s="50">
        <v>1.39</v>
      </c>
      <c r="I679" s="50" t="s">
        <v>1</v>
      </c>
      <c r="J679" s="50" t="s">
        <v>1</v>
      </c>
      <c r="K679" s="51">
        <v>214.79068789999999</v>
      </c>
      <c r="L679" s="52">
        <v>192.04367463532301</v>
      </c>
      <c r="M679" s="52">
        <v>94.706803438986995</v>
      </c>
    </row>
    <row r="680" spans="1:13">
      <c r="A680" s="15" t="s">
        <v>77</v>
      </c>
      <c r="B680" s="49" t="s">
        <v>463</v>
      </c>
      <c r="H680" s="50">
        <v>1.393</v>
      </c>
      <c r="I680" s="50" t="s">
        <v>1</v>
      </c>
      <c r="J680" s="50" t="s">
        <v>1</v>
      </c>
      <c r="K680" s="51">
        <v>209.01108429999999</v>
      </c>
      <c r="L680" s="52">
        <v>189.81800231210798</v>
      </c>
      <c r="M680" s="52">
        <v>90.976152921120999</v>
      </c>
    </row>
    <row r="681" spans="1:13">
      <c r="A681" s="15" t="s">
        <v>77</v>
      </c>
      <c r="B681" s="49" t="s">
        <v>463</v>
      </c>
      <c r="H681" s="50">
        <v>1.44</v>
      </c>
      <c r="I681" s="50" t="s">
        <v>1</v>
      </c>
      <c r="J681" s="50" t="s">
        <v>1</v>
      </c>
      <c r="K681" s="51">
        <v>230.86230509999999</v>
      </c>
      <c r="L681" s="52">
        <v>215.31129620217601</v>
      </c>
      <c r="M681" s="52">
        <v>102.77536448758599</v>
      </c>
    </row>
    <row r="682" spans="1:13">
      <c r="A682" s="15" t="s">
        <v>77</v>
      </c>
      <c r="B682" s="49" t="s">
        <v>463</v>
      </c>
      <c r="H682" s="50">
        <v>1.4430000000000001</v>
      </c>
      <c r="I682" s="50" t="s">
        <v>1</v>
      </c>
      <c r="J682" s="50" t="s">
        <v>1</v>
      </c>
      <c r="K682" s="51">
        <v>182.93515830000001</v>
      </c>
      <c r="L682" s="52">
        <v>156.89127396270601</v>
      </c>
      <c r="M682" s="52">
        <v>81.272313366736014</v>
      </c>
    </row>
    <row r="683" spans="1:13">
      <c r="A683" s="15" t="s">
        <v>77</v>
      </c>
      <c r="B683" s="49" t="s">
        <v>463</v>
      </c>
      <c r="H683" s="50">
        <v>1.48</v>
      </c>
      <c r="I683" s="50" t="s">
        <v>1</v>
      </c>
      <c r="J683" s="50" t="s">
        <v>1</v>
      </c>
      <c r="K683" s="51">
        <v>269.7943727</v>
      </c>
      <c r="L683" s="52">
        <v>288.48038974551304</v>
      </c>
      <c r="M683" s="52">
        <v>122.45200247612598</v>
      </c>
    </row>
    <row r="684" spans="1:13">
      <c r="A684" s="15" t="s">
        <v>77</v>
      </c>
      <c r="B684" s="49" t="s">
        <v>463</v>
      </c>
      <c r="H684" s="50">
        <v>1.48</v>
      </c>
      <c r="I684" s="50" t="s">
        <v>1</v>
      </c>
      <c r="J684" s="50" t="s">
        <v>1</v>
      </c>
      <c r="K684" s="51">
        <v>223.6724365</v>
      </c>
      <c r="L684" s="52">
        <v>214.644485874</v>
      </c>
      <c r="M684" s="52">
        <v>100.98091525782101</v>
      </c>
    </row>
    <row r="685" spans="1:13">
      <c r="A685" s="15" t="s">
        <v>77</v>
      </c>
      <c r="B685" s="49" t="s">
        <v>463</v>
      </c>
      <c r="H685" s="50">
        <v>1.5049999999999999</v>
      </c>
      <c r="I685" s="50" t="s">
        <v>1</v>
      </c>
      <c r="J685" s="50" t="s">
        <v>1</v>
      </c>
      <c r="K685" s="51">
        <v>145.25930940000001</v>
      </c>
      <c r="L685" s="52">
        <v>114.32854715692997</v>
      </c>
      <c r="M685" s="52">
        <v>65.024529769036306</v>
      </c>
    </row>
    <row r="686" spans="1:13">
      <c r="A686" s="15" t="s">
        <v>77</v>
      </c>
      <c r="B686" s="49" t="s">
        <v>463</v>
      </c>
      <c r="H686" s="50">
        <v>1.52</v>
      </c>
      <c r="I686" s="50" t="s">
        <v>1</v>
      </c>
      <c r="J686" s="50" t="s">
        <v>1</v>
      </c>
      <c r="K686" s="51">
        <v>270.45356349999997</v>
      </c>
      <c r="L686" s="52">
        <v>283.16987615247808</v>
      </c>
      <c r="M686" s="52">
        <v>121.06342244788897</v>
      </c>
    </row>
    <row r="687" spans="1:13">
      <c r="A687" s="15" t="s">
        <v>77</v>
      </c>
      <c r="B687" s="49" t="s">
        <v>463</v>
      </c>
      <c r="H687" s="50">
        <v>1.5449999999999999</v>
      </c>
      <c r="I687" s="50" t="s">
        <v>1</v>
      </c>
      <c r="J687" s="50" t="s">
        <v>1</v>
      </c>
      <c r="K687" s="51">
        <v>181.42644949999999</v>
      </c>
      <c r="L687" s="52">
        <v>153.01230670025603</v>
      </c>
      <c r="M687" s="52">
        <v>79.483846365804993</v>
      </c>
    </row>
    <row r="688" spans="1:13">
      <c r="A688" s="15" t="s">
        <v>77</v>
      </c>
      <c r="B688" s="49" t="s">
        <v>463</v>
      </c>
      <c r="H688" s="50">
        <v>1.56</v>
      </c>
      <c r="I688" s="50" t="s">
        <v>1</v>
      </c>
      <c r="J688" s="50" t="s">
        <v>1</v>
      </c>
      <c r="K688" s="51">
        <v>286.20965139999998</v>
      </c>
      <c r="L688" s="52">
        <v>330.68468137948901</v>
      </c>
      <c r="M688" s="52">
        <v>130.62615304815998</v>
      </c>
    </row>
    <row r="689" spans="1:13">
      <c r="A689" s="15" t="s">
        <v>77</v>
      </c>
      <c r="B689" s="49" t="s">
        <v>463</v>
      </c>
      <c r="H689" s="50">
        <v>1.56</v>
      </c>
      <c r="I689" s="50" t="s">
        <v>1</v>
      </c>
      <c r="J689" s="50" t="s">
        <v>1</v>
      </c>
      <c r="K689" s="51">
        <v>280.9321367</v>
      </c>
      <c r="L689" s="52">
        <v>313.24635394436405</v>
      </c>
      <c r="M689" s="52">
        <v>126.64375029263101</v>
      </c>
    </row>
    <row r="690" spans="1:13">
      <c r="A690" s="15" t="s">
        <v>77</v>
      </c>
      <c r="B690" s="49" t="s">
        <v>463</v>
      </c>
      <c r="H690" s="50">
        <v>1.56</v>
      </c>
      <c r="I690" s="50" t="s">
        <v>1</v>
      </c>
      <c r="J690" s="50" t="s">
        <v>1</v>
      </c>
      <c r="K690" s="51">
        <v>246.99537659999999</v>
      </c>
      <c r="L690" s="52">
        <v>252.94515922683001</v>
      </c>
      <c r="M690" s="52">
        <v>111.60311375315698</v>
      </c>
    </row>
    <row r="691" spans="1:13">
      <c r="A691" s="15" t="s">
        <v>77</v>
      </c>
      <c r="B691" s="49" t="s">
        <v>463</v>
      </c>
      <c r="H691" s="50">
        <v>1.6040000000000001</v>
      </c>
      <c r="I691" s="50" t="s">
        <v>1</v>
      </c>
      <c r="J691" s="50" t="s">
        <v>1</v>
      </c>
      <c r="K691" s="51">
        <v>199.9294549</v>
      </c>
      <c r="L691" s="52">
        <v>175.69553550519998</v>
      </c>
      <c r="M691" s="52">
        <v>88.19993300554799</v>
      </c>
    </row>
    <row r="692" spans="1:13">
      <c r="A692" s="15" t="s">
        <v>77</v>
      </c>
      <c r="B692" s="49" t="s">
        <v>463</v>
      </c>
      <c r="H692" s="50">
        <v>1.64</v>
      </c>
      <c r="I692" s="50" t="s">
        <v>1</v>
      </c>
      <c r="J692" s="50" t="s">
        <v>1</v>
      </c>
      <c r="K692" s="51">
        <v>296.93112059999999</v>
      </c>
      <c r="L692" s="52">
        <v>338.75369667305506</v>
      </c>
      <c r="M692" s="52">
        <v>133.53659346441498</v>
      </c>
    </row>
    <row r="693" spans="1:13">
      <c r="A693" s="15" t="s">
        <v>77</v>
      </c>
      <c r="B693" s="49" t="s">
        <v>463</v>
      </c>
      <c r="H693" s="50">
        <v>1.64</v>
      </c>
      <c r="I693" s="50" t="s">
        <v>1</v>
      </c>
      <c r="J693" s="50" t="s">
        <v>1</v>
      </c>
      <c r="K693" s="51">
        <v>259.27927740000001</v>
      </c>
      <c r="L693" s="52">
        <v>273.97560427869797</v>
      </c>
      <c r="M693" s="52">
        <v>116.88190255469902</v>
      </c>
    </row>
    <row r="694" spans="1:13">
      <c r="A694" s="15" t="s">
        <v>77</v>
      </c>
      <c r="B694" s="49" t="s">
        <v>463</v>
      </c>
      <c r="H694" s="50">
        <v>1.64</v>
      </c>
      <c r="I694" s="50" t="s">
        <v>1</v>
      </c>
      <c r="J694" s="50" t="s">
        <v>1</v>
      </c>
      <c r="K694" s="51">
        <v>247.10569570000001</v>
      </c>
      <c r="L694" s="52">
        <v>252.867874489386</v>
      </c>
      <c r="M694" s="52">
        <v>110.87689387623001</v>
      </c>
    </row>
    <row r="695" spans="1:13">
      <c r="A695" s="15" t="s">
        <v>77</v>
      </c>
      <c r="B695" s="49" t="s">
        <v>463</v>
      </c>
      <c r="H695" s="50">
        <v>1.64</v>
      </c>
      <c r="I695" s="50" t="s">
        <v>1</v>
      </c>
      <c r="J695" s="50" t="s">
        <v>1</v>
      </c>
      <c r="K695" s="51">
        <v>245.19727829999999</v>
      </c>
      <c r="L695" s="52">
        <v>252.31447073205902</v>
      </c>
      <c r="M695" s="52">
        <v>108.81364613882999</v>
      </c>
    </row>
    <row r="696" spans="1:13">
      <c r="A696" s="15" t="s">
        <v>77</v>
      </c>
      <c r="B696" s="49" t="s">
        <v>463</v>
      </c>
      <c r="H696" s="50">
        <v>1.702</v>
      </c>
      <c r="I696" s="50" t="s">
        <v>1</v>
      </c>
      <c r="J696" s="50" t="s">
        <v>1</v>
      </c>
      <c r="K696" s="51">
        <v>148.32709299999999</v>
      </c>
      <c r="L696" s="52">
        <v>122.50105461391104</v>
      </c>
      <c r="M696" s="52">
        <v>66.605878094200492</v>
      </c>
    </row>
    <row r="697" spans="1:13">
      <c r="A697" s="15" t="s">
        <v>77</v>
      </c>
      <c r="B697" s="49" t="s">
        <v>463</v>
      </c>
      <c r="H697" s="50">
        <v>1.73</v>
      </c>
      <c r="I697" s="50" t="s">
        <v>1</v>
      </c>
      <c r="J697" s="50" t="s">
        <v>1</v>
      </c>
      <c r="K697" s="51">
        <v>234.57987109999999</v>
      </c>
      <c r="L697" s="52">
        <v>228.64329518201902</v>
      </c>
      <c r="M697" s="52">
        <v>103.902277652924</v>
      </c>
    </row>
    <row r="698" spans="1:13">
      <c r="A698" s="15" t="s">
        <v>77</v>
      </c>
      <c r="B698" s="49" t="s">
        <v>463</v>
      </c>
      <c r="H698" s="50">
        <v>1.7370000000000001</v>
      </c>
      <c r="I698" s="50" t="s">
        <v>1</v>
      </c>
      <c r="J698" s="50" t="s">
        <v>1</v>
      </c>
      <c r="K698" s="51">
        <v>163.7299021</v>
      </c>
      <c r="L698" s="52">
        <v>134.64016466938102</v>
      </c>
      <c r="M698" s="52">
        <v>73.188752103308005</v>
      </c>
    </row>
    <row r="699" spans="1:13">
      <c r="A699" s="15" t="s">
        <v>77</v>
      </c>
      <c r="B699" s="49" t="s">
        <v>463</v>
      </c>
      <c r="H699" s="50">
        <v>1.7849999999999999</v>
      </c>
      <c r="I699" s="50" t="s">
        <v>1</v>
      </c>
      <c r="J699" s="50" t="s">
        <v>1</v>
      </c>
      <c r="K699" s="51">
        <v>150.1235437</v>
      </c>
      <c r="L699" s="52">
        <v>121.77655001818599</v>
      </c>
      <c r="M699" s="52">
        <v>68.792887750411793</v>
      </c>
    </row>
    <row r="700" spans="1:13">
      <c r="A700" s="15" t="s">
        <v>77</v>
      </c>
      <c r="B700" s="49" t="s">
        <v>463</v>
      </c>
      <c r="H700" s="50">
        <v>1.82</v>
      </c>
      <c r="I700" s="50" t="s">
        <v>1</v>
      </c>
      <c r="J700" s="50" t="s">
        <v>1</v>
      </c>
      <c r="K700" s="51">
        <v>244.5666305</v>
      </c>
      <c r="L700" s="52">
        <v>237.608470575685</v>
      </c>
      <c r="M700" s="52">
        <v>109.25933495598701</v>
      </c>
    </row>
    <row r="701" spans="1:13">
      <c r="A701" s="15" t="s">
        <v>77</v>
      </c>
      <c r="B701" s="49" t="s">
        <v>463</v>
      </c>
      <c r="H701" s="50">
        <v>1.82</v>
      </c>
      <c r="I701" s="50" t="s">
        <v>1</v>
      </c>
      <c r="J701" s="50" t="s">
        <v>1</v>
      </c>
      <c r="K701" s="51">
        <v>239.59699470000001</v>
      </c>
      <c r="L701" s="52">
        <v>235.76990991917498</v>
      </c>
      <c r="M701" s="52">
        <v>107.22298915454601</v>
      </c>
    </row>
    <row r="702" spans="1:13">
      <c r="A702" s="15" t="s">
        <v>77</v>
      </c>
      <c r="B702" s="49" t="s">
        <v>463</v>
      </c>
      <c r="H702" s="50">
        <v>1.82</v>
      </c>
      <c r="I702" s="50" t="s">
        <v>1</v>
      </c>
      <c r="J702" s="50" t="s">
        <v>1</v>
      </c>
      <c r="K702" s="51">
        <v>220.053855</v>
      </c>
      <c r="L702" s="52">
        <v>203.55266396002503</v>
      </c>
      <c r="M702" s="52">
        <v>99.779758248693994</v>
      </c>
    </row>
    <row r="703" spans="1:13">
      <c r="A703" s="15" t="s">
        <v>77</v>
      </c>
      <c r="B703" s="49" t="s">
        <v>463</v>
      </c>
      <c r="H703" s="50">
        <v>1.82</v>
      </c>
      <c r="I703" s="50" t="s">
        <v>1</v>
      </c>
      <c r="J703" s="50" t="s">
        <v>1</v>
      </c>
      <c r="K703" s="51">
        <v>218.54375289999999</v>
      </c>
      <c r="L703" s="52">
        <v>200.50470164341303</v>
      </c>
      <c r="M703" s="52">
        <v>98.06206447553798</v>
      </c>
    </row>
    <row r="704" spans="1:13">
      <c r="A704" s="15" t="s">
        <v>77</v>
      </c>
      <c r="B704" s="49" t="s">
        <v>463</v>
      </c>
      <c r="H704" s="50">
        <v>1.879</v>
      </c>
      <c r="I704" s="50" t="s">
        <v>1</v>
      </c>
      <c r="J704" s="50" t="s">
        <v>1</v>
      </c>
      <c r="K704" s="51">
        <v>145.50763989999999</v>
      </c>
      <c r="L704" s="52">
        <v>118.13998217810004</v>
      </c>
      <c r="M704" s="52">
        <v>67.237158954565885</v>
      </c>
    </row>
    <row r="705" spans="1:13">
      <c r="A705" s="15" t="s">
        <v>77</v>
      </c>
      <c r="B705" s="49" t="s">
        <v>463</v>
      </c>
      <c r="H705" s="50">
        <v>1.94</v>
      </c>
      <c r="I705" s="50" t="s">
        <v>1</v>
      </c>
      <c r="J705" s="50" t="s">
        <v>1</v>
      </c>
      <c r="K705" s="51">
        <v>263.28488299999998</v>
      </c>
      <c r="L705" s="52">
        <v>262.90525650626199</v>
      </c>
      <c r="M705" s="52">
        <v>120.42754266386399</v>
      </c>
    </row>
    <row r="706" spans="1:13">
      <c r="A706" s="15" t="s">
        <v>77</v>
      </c>
      <c r="B706" s="49" t="s">
        <v>463</v>
      </c>
      <c r="H706" s="50">
        <v>1.94</v>
      </c>
      <c r="I706" s="50" t="s">
        <v>1</v>
      </c>
      <c r="J706" s="50" t="s">
        <v>1</v>
      </c>
      <c r="K706" s="51">
        <v>231.9480159</v>
      </c>
      <c r="L706" s="52">
        <v>231.34482610828999</v>
      </c>
      <c r="M706" s="52">
        <v>103.34739986331701</v>
      </c>
    </row>
    <row r="707" spans="1:13">
      <c r="A707" s="15" t="s">
        <v>77</v>
      </c>
      <c r="B707" s="49" t="s">
        <v>463</v>
      </c>
      <c r="H707" s="50">
        <v>1.94</v>
      </c>
      <c r="I707" s="50" t="s">
        <v>1</v>
      </c>
      <c r="J707" s="50" t="s">
        <v>1</v>
      </c>
      <c r="K707" s="51">
        <v>228.61617279999999</v>
      </c>
      <c r="L707" s="52">
        <v>211.88616993498701</v>
      </c>
      <c r="M707" s="52">
        <v>101.53430011190699</v>
      </c>
    </row>
    <row r="708" spans="1:13">
      <c r="A708" s="15" t="s">
        <v>77</v>
      </c>
      <c r="B708" s="49" t="s">
        <v>463</v>
      </c>
      <c r="H708" s="50">
        <v>1.94</v>
      </c>
      <c r="I708" s="50" t="s">
        <v>1</v>
      </c>
      <c r="J708" s="50" t="s">
        <v>1</v>
      </c>
      <c r="K708" s="51">
        <v>217.882147</v>
      </c>
      <c r="L708" s="52">
        <v>199.90495374324698</v>
      </c>
      <c r="M708" s="52">
        <v>97.677673987191</v>
      </c>
    </row>
    <row r="709" spans="1:13">
      <c r="A709" s="15" t="s">
        <v>77</v>
      </c>
      <c r="B709" s="49" t="s">
        <v>463</v>
      </c>
      <c r="H709" s="50">
        <v>1.9750000000000001</v>
      </c>
      <c r="I709" s="50" t="s">
        <v>1</v>
      </c>
      <c r="J709" s="50" t="s">
        <v>1</v>
      </c>
      <c r="K709" s="51">
        <v>219.4223432</v>
      </c>
      <c r="L709" s="52">
        <v>210.97922891081203</v>
      </c>
      <c r="M709" s="52">
        <v>95.317810692273994</v>
      </c>
    </row>
    <row r="710" spans="1:13">
      <c r="A710" s="15" t="s">
        <v>77</v>
      </c>
      <c r="B710" s="49" t="s">
        <v>463</v>
      </c>
      <c r="H710" s="50">
        <v>2.0110000000000001</v>
      </c>
      <c r="I710" s="50" t="s">
        <v>1</v>
      </c>
      <c r="J710" s="50" t="s">
        <v>1</v>
      </c>
      <c r="K710" s="51">
        <v>291.06506339999999</v>
      </c>
      <c r="L710" s="52">
        <v>333.54420771040805</v>
      </c>
      <c r="M710" s="52">
        <v>132.28006373869999</v>
      </c>
    </row>
    <row r="711" spans="1:13">
      <c r="A711" s="15" t="s">
        <v>77</v>
      </c>
      <c r="B711" s="49" t="s">
        <v>463</v>
      </c>
      <c r="H711" s="50">
        <v>2.0409999999999999</v>
      </c>
      <c r="I711" s="50" t="s">
        <v>1</v>
      </c>
      <c r="J711" s="50" t="s">
        <v>1</v>
      </c>
      <c r="K711" s="51">
        <v>284.25998179999999</v>
      </c>
      <c r="L711" s="52">
        <v>319.96447408658798</v>
      </c>
      <c r="M711" s="52">
        <v>128.36918045933899</v>
      </c>
    </row>
    <row r="712" spans="1:13">
      <c r="A712" s="15" t="s">
        <v>77</v>
      </c>
      <c r="B712" s="49" t="s">
        <v>463</v>
      </c>
      <c r="H712" s="50">
        <v>2.12</v>
      </c>
      <c r="I712" s="50" t="s">
        <v>1</v>
      </c>
      <c r="J712" s="50" t="s">
        <v>1</v>
      </c>
      <c r="K712" s="51">
        <v>284.45400089999998</v>
      </c>
      <c r="L712" s="52">
        <v>321.27500780002697</v>
      </c>
      <c r="M712" s="52">
        <v>129.89507329379597</v>
      </c>
    </row>
    <row r="713" spans="1:13">
      <c r="A713" s="15" t="s">
        <v>77</v>
      </c>
      <c r="B713" s="49" t="s">
        <v>463</v>
      </c>
      <c r="H713" s="50">
        <v>2.12</v>
      </c>
      <c r="I713" s="50" t="s">
        <v>1</v>
      </c>
      <c r="J713" s="50" t="s">
        <v>1</v>
      </c>
      <c r="K713" s="51">
        <v>274.735366</v>
      </c>
      <c r="L713" s="52">
        <v>293.72191657738301</v>
      </c>
      <c r="M713" s="52">
        <v>126.29040685748399</v>
      </c>
    </row>
    <row r="714" spans="1:13">
      <c r="A714" s="15" t="s">
        <v>77</v>
      </c>
      <c r="B714" s="49" t="s">
        <v>463</v>
      </c>
      <c r="H714" s="50">
        <v>2.12</v>
      </c>
      <c r="I714" s="50" t="s">
        <v>1</v>
      </c>
      <c r="J714" s="50" t="s">
        <v>1</v>
      </c>
      <c r="K714" s="51">
        <v>264.8810484</v>
      </c>
      <c r="L714" s="52">
        <v>273.67881039756702</v>
      </c>
      <c r="M714" s="52">
        <v>119.18586946157299</v>
      </c>
    </row>
    <row r="715" spans="1:13">
      <c r="A715" s="15" t="s">
        <v>77</v>
      </c>
      <c r="B715" s="49" t="s">
        <v>463</v>
      </c>
      <c r="H715" s="50">
        <v>2.12</v>
      </c>
      <c r="I715" s="50" t="s">
        <v>1</v>
      </c>
      <c r="J715" s="50" t="s">
        <v>1</v>
      </c>
      <c r="K715" s="51">
        <v>245.59575469999999</v>
      </c>
      <c r="L715" s="52">
        <v>236.52600200735299</v>
      </c>
      <c r="M715" s="52">
        <v>110.45134189321399</v>
      </c>
    </row>
    <row r="716" spans="1:13">
      <c r="A716" s="15" t="s">
        <v>77</v>
      </c>
      <c r="B716" s="49" t="s">
        <v>463</v>
      </c>
      <c r="H716" s="50">
        <v>2.12</v>
      </c>
      <c r="I716" s="50" t="s">
        <v>1</v>
      </c>
      <c r="J716" s="50" t="s">
        <v>1</v>
      </c>
      <c r="K716" s="51">
        <v>228.1592545</v>
      </c>
      <c r="L716" s="52">
        <v>212.00910620321898</v>
      </c>
      <c r="M716" s="52">
        <v>102.99630281836001</v>
      </c>
    </row>
    <row r="717" spans="1:13">
      <c r="A717" s="15" t="s">
        <v>77</v>
      </c>
      <c r="B717" s="49" t="s">
        <v>463</v>
      </c>
      <c r="H717" s="50">
        <v>2.14</v>
      </c>
      <c r="I717" s="50" t="s">
        <v>1</v>
      </c>
      <c r="J717" s="50" t="s">
        <v>1</v>
      </c>
      <c r="K717" s="51">
        <v>213.78533179999999</v>
      </c>
      <c r="L717" s="52">
        <v>195.09464054888099</v>
      </c>
      <c r="M717" s="52">
        <v>95.578784776650991</v>
      </c>
    </row>
    <row r="718" spans="1:13">
      <c r="A718" s="15" t="s">
        <v>77</v>
      </c>
      <c r="B718" s="49" t="s">
        <v>463</v>
      </c>
      <c r="H718" s="50">
        <v>2.14</v>
      </c>
      <c r="I718" s="50" t="s">
        <v>1</v>
      </c>
      <c r="J718" s="50" t="s">
        <v>1</v>
      </c>
      <c r="K718" s="51">
        <v>212.2015949</v>
      </c>
      <c r="L718" s="52">
        <v>201.23978901530901</v>
      </c>
      <c r="M718" s="52">
        <v>92.388001294790001</v>
      </c>
    </row>
    <row r="719" spans="1:13">
      <c r="A719" s="15" t="s">
        <v>77</v>
      </c>
      <c r="B719" s="49" t="s">
        <v>463</v>
      </c>
      <c r="H719" s="50">
        <v>2.14</v>
      </c>
      <c r="I719" s="50" t="s">
        <v>1</v>
      </c>
      <c r="J719" s="50" t="s">
        <v>1</v>
      </c>
      <c r="K719" s="51">
        <v>201.16095530000001</v>
      </c>
      <c r="L719" s="52">
        <v>181.88120484389299</v>
      </c>
      <c r="M719" s="52">
        <v>89.575081472783012</v>
      </c>
    </row>
    <row r="720" spans="1:13">
      <c r="A720" s="15" t="s">
        <v>77</v>
      </c>
      <c r="B720" s="49" t="s">
        <v>463</v>
      </c>
      <c r="H720" s="50">
        <v>2.14</v>
      </c>
      <c r="I720" s="50" t="s">
        <v>1</v>
      </c>
      <c r="J720" s="50" t="s">
        <v>1</v>
      </c>
      <c r="K720" s="51">
        <v>193.35905410000001</v>
      </c>
      <c r="L720" s="52">
        <v>164.99358825892799</v>
      </c>
      <c r="M720" s="52">
        <v>86.004548011465005</v>
      </c>
    </row>
    <row r="721" spans="1:13">
      <c r="A721" s="15" t="s">
        <v>77</v>
      </c>
      <c r="B721" s="49" t="s">
        <v>463</v>
      </c>
      <c r="H721" s="50">
        <v>2.1429999999999998</v>
      </c>
      <c r="I721" s="50" t="s">
        <v>1</v>
      </c>
      <c r="J721" s="50" t="s">
        <v>1</v>
      </c>
      <c r="K721" s="51">
        <v>291.2536581</v>
      </c>
      <c r="L721" s="52">
        <v>319.72473912305196</v>
      </c>
      <c r="M721" s="52">
        <v>133.519241200088</v>
      </c>
    </row>
    <row r="722" spans="1:13">
      <c r="A722" s="15" t="s">
        <v>77</v>
      </c>
      <c r="B722" s="49" t="s">
        <v>463</v>
      </c>
      <c r="H722" s="50">
        <v>2.2000000000000002</v>
      </c>
      <c r="I722" s="50" t="s">
        <v>1</v>
      </c>
      <c r="J722" s="50" t="s">
        <v>1</v>
      </c>
      <c r="K722" s="51">
        <v>270.97131380000002</v>
      </c>
      <c r="L722" s="52">
        <v>277.72162803022303</v>
      </c>
      <c r="M722" s="52">
        <v>122.39957464218801</v>
      </c>
    </row>
    <row r="723" spans="1:13">
      <c r="A723" s="15" t="s">
        <v>77</v>
      </c>
      <c r="B723" s="49" t="s">
        <v>463</v>
      </c>
      <c r="H723" s="50">
        <v>2.2000000000000002</v>
      </c>
      <c r="I723" s="50" t="s">
        <v>1</v>
      </c>
      <c r="J723" s="50" t="s">
        <v>1</v>
      </c>
      <c r="K723" s="51">
        <v>259.826865</v>
      </c>
      <c r="L723" s="52">
        <v>264.54474935659596</v>
      </c>
      <c r="M723" s="52">
        <v>118.20490765303299</v>
      </c>
    </row>
    <row r="724" spans="1:13">
      <c r="A724" s="15" t="s">
        <v>77</v>
      </c>
      <c r="B724" s="49" t="s">
        <v>463</v>
      </c>
      <c r="H724" s="50">
        <v>2.2000000000000002</v>
      </c>
      <c r="I724" s="50" t="s">
        <v>1</v>
      </c>
      <c r="J724" s="50" t="s">
        <v>1</v>
      </c>
      <c r="K724" s="51">
        <v>254.1714637</v>
      </c>
      <c r="L724" s="52">
        <v>261.16176830536403</v>
      </c>
      <c r="M724" s="52">
        <v>116.015876866479</v>
      </c>
    </row>
    <row r="725" spans="1:13">
      <c r="A725" s="15" t="s">
        <v>77</v>
      </c>
      <c r="B725" s="49" t="s">
        <v>463</v>
      </c>
      <c r="H725" s="50">
        <v>2.2000000000000002</v>
      </c>
      <c r="I725" s="50" t="s">
        <v>1</v>
      </c>
      <c r="J725" s="50" t="s">
        <v>1</v>
      </c>
      <c r="K725" s="51">
        <v>243.5809165</v>
      </c>
      <c r="L725" s="52">
        <v>244.61019745491097</v>
      </c>
      <c r="M725" s="52">
        <v>107.99401348098101</v>
      </c>
    </row>
    <row r="726" spans="1:13">
      <c r="A726" s="15" t="s">
        <v>77</v>
      </c>
      <c r="B726" s="49" t="s">
        <v>463</v>
      </c>
      <c r="H726" s="50">
        <v>2.2069999999999999</v>
      </c>
      <c r="I726" s="50" t="s">
        <v>1</v>
      </c>
      <c r="J726" s="50" t="s">
        <v>1</v>
      </c>
      <c r="K726" s="51">
        <v>208.0977919</v>
      </c>
      <c r="L726" s="52">
        <v>187.71467618789097</v>
      </c>
      <c r="M726" s="52">
        <v>92.672893064439009</v>
      </c>
    </row>
    <row r="727" spans="1:13">
      <c r="A727" s="15" t="s">
        <v>77</v>
      </c>
      <c r="B727" s="49" t="s">
        <v>463</v>
      </c>
      <c r="H727" s="50">
        <v>2.2599999999999998</v>
      </c>
      <c r="I727" s="50" t="s">
        <v>1</v>
      </c>
      <c r="J727" s="50" t="s">
        <v>1</v>
      </c>
      <c r="K727" s="51">
        <v>231.28246039999999</v>
      </c>
      <c r="L727" s="52">
        <v>227.95978672077501</v>
      </c>
      <c r="M727" s="52">
        <v>102.880012622587</v>
      </c>
    </row>
    <row r="728" spans="1:13">
      <c r="A728" s="15" t="s">
        <v>77</v>
      </c>
      <c r="B728" s="49" t="s">
        <v>463</v>
      </c>
      <c r="H728" s="50">
        <v>2.2599999999999998</v>
      </c>
      <c r="I728" s="50" t="s">
        <v>1</v>
      </c>
      <c r="J728" s="50" t="s">
        <v>1</v>
      </c>
      <c r="K728" s="51">
        <v>232.1055168</v>
      </c>
      <c r="L728" s="52">
        <v>227.46856454562297</v>
      </c>
      <c r="M728" s="52">
        <v>103.80945494841401</v>
      </c>
    </row>
    <row r="729" spans="1:13">
      <c r="A729" s="15" t="s">
        <v>77</v>
      </c>
      <c r="B729" s="49" t="s">
        <v>463</v>
      </c>
      <c r="H729" s="50">
        <v>2.2599999999999998</v>
      </c>
      <c r="I729" s="50" t="s">
        <v>1</v>
      </c>
      <c r="J729" s="50" t="s">
        <v>1</v>
      </c>
      <c r="K729" s="51">
        <v>213.37876199999999</v>
      </c>
      <c r="L729" s="52">
        <v>193.68998381054598</v>
      </c>
      <c r="M729" s="52">
        <v>93.968497181367994</v>
      </c>
    </row>
    <row r="730" spans="1:13">
      <c r="A730" s="15" t="s">
        <v>77</v>
      </c>
      <c r="B730" s="49" t="s">
        <v>463</v>
      </c>
      <c r="H730" s="50">
        <v>2.2599999999999998</v>
      </c>
      <c r="I730" s="50" t="s">
        <v>1</v>
      </c>
      <c r="J730" s="50" t="s">
        <v>1</v>
      </c>
      <c r="K730" s="51">
        <v>199.28553260000001</v>
      </c>
      <c r="L730" s="52">
        <v>174.09867727229698</v>
      </c>
      <c r="M730" s="52">
        <v>89.475549864317017</v>
      </c>
    </row>
    <row r="731" spans="1:13">
      <c r="A731" s="15" t="s">
        <v>77</v>
      </c>
      <c r="B731" s="49" t="s">
        <v>463</v>
      </c>
      <c r="H731" s="50">
        <v>2.282</v>
      </c>
      <c r="I731" s="50" t="s">
        <v>1</v>
      </c>
      <c r="J731" s="50" t="s">
        <v>1</v>
      </c>
      <c r="K731" s="51">
        <v>251.1686292</v>
      </c>
      <c r="L731" s="52">
        <v>247.36523249037998</v>
      </c>
      <c r="M731" s="52">
        <v>113.28469129929499</v>
      </c>
    </row>
    <row r="732" spans="1:13">
      <c r="A732" s="15" t="s">
        <v>77</v>
      </c>
      <c r="B732" s="49" t="s">
        <v>463</v>
      </c>
      <c r="H732" s="50">
        <v>2.34</v>
      </c>
      <c r="I732" s="50" t="s">
        <v>1</v>
      </c>
      <c r="J732" s="50" t="s">
        <v>1</v>
      </c>
      <c r="K732" s="51">
        <v>220.92073730000001</v>
      </c>
      <c r="L732" s="52">
        <v>206.78656533114801</v>
      </c>
      <c r="M732" s="52">
        <v>97.93400864729702</v>
      </c>
    </row>
    <row r="733" spans="1:13">
      <c r="A733" s="15" t="s">
        <v>77</v>
      </c>
      <c r="B733" s="49" t="s">
        <v>463</v>
      </c>
      <c r="H733" s="50">
        <v>2.34</v>
      </c>
      <c r="I733" s="50" t="s">
        <v>1</v>
      </c>
      <c r="J733" s="50" t="s">
        <v>1</v>
      </c>
      <c r="K733" s="51">
        <v>192.4489997</v>
      </c>
      <c r="L733" s="52">
        <v>170.75354047323901</v>
      </c>
      <c r="M733" s="52">
        <v>85.592598885666007</v>
      </c>
    </row>
    <row r="734" spans="1:13">
      <c r="A734" s="15" t="s">
        <v>77</v>
      </c>
      <c r="B734" s="49" t="s">
        <v>463</v>
      </c>
      <c r="H734" s="50">
        <v>2.34</v>
      </c>
      <c r="I734" s="50" t="s">
        <v>1</v>
      </c>
      <c r="J734" s="50" t="s">
        <v>1</v>
      </c>
      <c r="K734" s="51">
        <v>185.7989958</v>
      </c>
      <c r="L734" s="52">
        <v>161.71567497121498</v>
      </c>
      <c r="M734" s="52">
        <v>82.051808747410007</v>
      </c>
    </row>
    <row r="735" spans="1:13">
      <c r="A735" s="15" t="s">
        <v>77</v>
      </c>
      <c r="B735" s="49" t="s">
        <v>463</v>
      </c>
      <c r="H735" s="50">
        <v>2.371</v>
      </c>
      <c r="I735" s="50" t="s">
        <v>1</v>
      </c>
      <c r="J735" s="50" t="s">
        <v>1</v>
      </c>
      <c r="K735" s="51">
        <v>159.4204766</v>
      </c>
      <c r="L735" s="52">
        <v>132.01457433468798</v>
      </c>
      <c r="M735" s="52">
        <v>71.615957328151694</v>
      </c>
    </row>
    <row r="736" spans="1:13">
      <c r="A736" s="15" t="s">
        <v>77</v>
      </c>
      <c r="B736" s="49" t="s">
        <v>463</v>
      </c>
      <c r="H736" s="50">
        <v>2.427</v>
      </c>
      <c r="I736" s="50" t="s">
        <v>1</v>
      </c>
      <c r="J736" s="50" t="s">
        <v>1</v>
      </c>
      <c r="K736" s="51">
        <v>239.5988734</v>
      </c>
      <c r="L736" s="52">
        <v>232.05638491465601</v>
      </c>
      <c r="M736" s="52">
        <v>106.78548385353201</v>
      </c>
    </row>
    <row r="737" spans="1:13">
      <c r="A737" s="15" t="s">
        <v>77</v>
      </c>
      <c r="B737" s="49" t="s">
        <v>463</v>
      </c>
      <c r="H737" s="50">
        <v>2.4870000000000001</v>
      </c>
      <c r="I737" s="50" t="s">
        <v>1</v>
      </c>
      <c r="J737" s="50" t="s">
        <v>1</v>
      </c>
      <c r="K737" s="51">
        <v>287.28099950000001</v>
      </c>
      <c r="L737" s="52">
        <v>334.40362501503205</v>
      </c>
      <c r="M737" s="52">
        <v>130.537194579139</v>
      </c>
    </row>
    <row r="738" spans="1:13">
      <c r="A738" s="15" t="s">
        <v>77</v>
      </c>
      <c r="B738" s="49" t="s">
        <v>463</v>
      </c>
      <c r="H738" s="50">
        <v>2.5489999999999999</v>
      </c>
      <c r="I738" s="50" t="s">
        <v>1</v>
      </c>
      <c r="J738" s="50" t="s">
        <v>1</v>
      </c>
      <c r="K738" s="51">
        <v>208.2168499</v>
      </c>
      <c r="L738" s="52">
        <v>198.69646141016801</v>
      </c>
      <c r="M738" s="52">
        <v>92.170340886321995</v>
      </c>
    </row>
    <row r="739" spans="1:13">
      <c r="A739" s="15" t="s">
        <v>77</v>
      </c>
      <c r="B739" s="49" t="s">
        <v>463</v>
      </c>
      <c r="H739" s="50">
        <v>2.56</v>
      </c>
      <c r="I739" s="50" t="s">
        <v>1</v>
      </c>
      <c r="J739" s="50" t="s">
        <v>1</v>
      </c>
      <c r="K739" s="51">
        <v>242.3933308</v>
      </c>
      <c r="L739" s="52">
        <v>241.54489899471901</v>
      </c>
      <c r="M739" s="52">
        <v>107.57500296614199</v>
      </c>
    </row>
    <row r="740" spans="1:13">
      <c r="A740" s="15" t="s">
        <v>77</v>
      </c>
      <c r="B740" s="49" t="s">
        <v>463</v>
      </c>
      <c r="H740" s="50">
        <v>2.56</v>
      </c>
      <c r="I740" s="50" t="s">
        <v>1</v>
      </c>
      <c r="J740" s="50" t="s">
        <v>1</v>
      </c>
      <c r="K740" s="51">
        <v>233.12895710000001</v>
      </c>
      <c r="L740" s="52">
        <v>221.63809943237899</v>
      </c>
      <c r="M740" s="52">
        <v>106.374075804558</v>
      </c>
    </row>
    <row r="741" spans="1:13">
      <c r="A741" s="15" t="s">
        <v>77</v>
      </c>
      <c r="B741" s="49" t="s">
        <v>463</v>
      </c>
      <c r="H741" s="50">
        <v>2.56</v>
      </c>
      <c r="I741" s="50" t="s">
        <v>1</v>
      </c>
      <c r="J741" s="50" t="s">
        <v>1</v>
      </c>
      <c r="K741" s="51">
        <v>209.94147269999999</v>
      </c>
      <c r="L741" s="52">
        <v>194.42098716513001</v>
      </c>
      <c r="M741" s="52">
        <v>92.430656745585992</v>
      </c>
    </row>
    <row r="742" spans="1:13">
      <c r="A742" s="15" t="s">
        <v>77</v>
      </c>
      <c r="B742" s="49" t="s">
        <v>463</v>
      </c>
      <c r="H742" s="50">
        <v>2.56</v>
      </c>
      <c r="I742" s="50" t="s">
        <v>1</v>
      </c>
      <c r="J742" s="50" t="s">
        <v>1</v>
      </c>
      <c r="K742" s="51">
        <v>197.64640199999999</v>
      </c>
      <c r="L742" s="52">
        <v>180.22339607728301</v>
      </c>
      <c r="M742" s="52">
        <v>87.85337372175799</v>
      </c>
    </row>
    <row r="743" spans="1:13">
      <c r="A743" s="15" t="s">
        <v>77</v>
      </c>
      <c r="B743" s="49" t="s">
        <v>463</v>
      </c>
      <c r="H743" s="50">
        <v>2.56</v>
      </c>
      <c r="I743" s="50" t="s">
        <v>1</v>
      </c>
      <c r="J743" s="50" t="s">
        <v>1</v>
      </c>
      <c r="K743" s="51">
        <v>196.98787479999999</v>
      </c>
      <c r="L743" s="52">
        <v>179.13206882190201</v>
      </c>
      <c r="M743" s="52">
        <v>88.946882577138993</v>
      </c>
    </row>
    <row r="744" spans="1:13">
      <c r="A744" s="15" t="s">
        <v>77</v>
      </c>
      <c r="B744" s="49" t="s">
        <v>463</v>
      </c>
      <c r="H744" s="50">
        <v>2.617</v>
      </c>
      <c r="I744" s="50" t="s">
        <v>1</v>
      </c>
      <c r="J744" s="50" t="s">
        <v>1</v>
      </c>
      <c r="K744" s="51">
        <v>150.48128629999999</v>
      </c>
      <c r="L744" s="52">
        <v>125.33153683851398</v>
      </c>
      <c r="M744" s="52">
        <v>67.615392959859491</v>
      </c>
    </row>
    <row r="745" spans="1:13">
      <c r="A745" s="15" t="s">
        <v>77</v>
      </c>
      <c r="B745" s="49" t="s">
        <v>463</v>
      </c>
      <c r="H745" s="50">
        <v>2.78</v>
      </c>
      <c r="I745" s="50" t="s">
        <v>1</v>
      </c>
      <c r="J745" s="50" t="s">
        <v>1</v>
      </c>
      <c r="K745" s="51">
        <v>232.9711375</v>
      </c>
      <c r="L745" s="52">
        <v>231.89500867043103</v>
      </c>
      <c r="M745" s="52">
        <v>103.86506356486899</v>
      </c>
    </row>
    <row r="746" spans="1:13">
      <c r="A746" s="15" t="s">
        <v>77</v>
      </c>
      <c r="B746" s="49" t="s">
        <v>463</v>
      </c>
      <c r="H746" s="50">
        <v>3.0430000000000001</v>
      </c>
      <c r="I746" s="50" t="s">
        <v>1</v>
      </c>
      <c r="J746" s="50" t="s">
        <v>1</v>
      </c>
      <c r="K746" s="51">
        <v>255.51891499999999</v>
      </c>
      <c r="L746" s="52">
        <v>262.61029393748606</v>
      </c>
      <c r="M746" s="52">
        <v>113.72199723443498</v>
      </c>
    </row>
    <row r="747" spans="1:13">
      <c r="A747" s="15" t="s">
        <v>77</v>
      </c>
      <c r="B747" s="49" t="s">
        <v>463</v>
      </c>
      <c r="H747" s="50">
        <v>3.1890000000000001</v>
      </c>
      <c r="I747" s="50" t="s">
        <v>1</v>
      </c>
      <c r="J747" s="50" t="s">
        <v>1</v>
      </c>
      <c r="K747" s="51">
        <v>241.097126</v>
      </c>
      <c r="L747" s="52">
        <v>244.34748907500801</v>
      </c>
      <c r="M747" s="52">
        <v>107.96650278969901</v>
      </c>
    </row>
    <row r="748" spans="1:13">
      <c r="A748" s="15" t="s">
        <v>77</v>
      </c>
      <c r="B748" s="49" t="s">
        <v>463</v>
      </c>
      <c r="H748" s="50">
        <v>3.4039999999999999</v>
      </c>
      <c r="I748" s="50" t="s">
        <v>1</v>
      </c>
      <c r="J748" s="50" t="s">
        <v>1</v>
      </c>
      <c r="K748" s="51">
        <v>318.03227420000002</v>
      </c>
      <c r="L748" s="52">
        <v>388.946681309555</v>
      </c>
      <c r="M748" s="52">
        <v>147.39776144072701</v>
      </c>
    </row>
    <row r="749" spans="1:13">
      <c r="A749" s="15" t="s">
        <v>77</v>
      </c>
      <c r="B749" s="49" t="s">
        <v>463</v>
      </c>
      <c r="H749" s="50">
        <v>3.42</v>
      </c>
      <c r="I749" s="50" t="s">
        <v>1</v>
      </c>
      <c r="J749" s="50" t="s">
        <v>1</v>
      </c>
      <c r="K749" s="51">
        <v>205.1291587</v>
      </c>
      <c r="L749" s="52">
        <v>191.37617965607097</v>
      </c>
      <c r="M749" s="52">
        <v>91.91973642339201</v>
      </c>
    </row>
    <row r="750" spans="1:13">
      <c r="A750" s="15" t="s">
        <v>77</v>
      </c>
      <c r="B750" s="49" t="s">
        <v>463</v>
      </c>
      <c r="H750" s="50">
        <v>3.48</v>
      </c>
      <c r="I750" s="50" t="s">
        <v>1</v>
      </c>
      <c r="J750" s="50" t="s">
        <v>1</v>
      </c>
      <c r="K750" s="51">
        <v>282.6484504</v>
      </c>
      <c r="L750" s="52">
        <v>322.51098725844497</v>
      </c>
      <c r="M750" s="52">
        <v>127.080740080672</v>
      </c>
    </row>
    <row r="751" spans="1:13">
      <c r="A751" s="15" t="s">
        <v>77</v>
      </c>
      <c r="B751" s="49" t="s">
        <v>463</v>
      </c>
      <c r="H751" s="50">
        <v>3.55</v>
      </c>
      <c r="I751" s="50" t="s">
        <v>1</v>
      </c>
      <c r="J751" s="50" t="s">
        <v>1</v>
      </c>
      <c r="K751" s="51">
        <v>345.61281480000002</v>
      </c>
      <c r="L751" s="52">
        <v>457.66705635416997</v>
      </c>
      <c r="M751" s="52">
        <v>160.61247354523002</v>
      </c>
    </row>
    <row r="752" spans="1:13">
      <c r="A752" s="15" t="s">
        <v>77</v>
      </c>
      <c r="B752" s="49" t="s">
        <v>463</v>
      </c>
      <c r="H752" s="50">
        <v>3.7210000000000001</v>
      </c>
      <c r="I752" s="50" t="s">
        <v>1</v>
      </c>
      <c r="J752" s="50" t="s">
        <v>1</v>
      </c>
      <c r="K752" s="51">
        <v>274.66263980000002</v>
      </c>
      <c r="L752" s="52">
        <v>305.61097206138601</v>
      </c>
      <c r="M752" s="52">
        <v>126.46706265543503</v>
      </c>
    </row>
    <row r="753" spans="1:13">
      <c r="A753" s="15" t="s">
        <v>77</v>
      </c>
      <c r="B753" s="49" t="s">
        <v>463</v>
      </c>
      <c r="H753" s="50">
        <v>3.95</v>
      </c>
      <c r="I753" s="50" t="s">
        <v>1</v>
      </c>
      <c r="J753" s="50" t="s">
        <v>1</v>
      </c>
      <c r="K753" s="51">
        <v>305.7594833</v>
      </c>
      <c r="L753" s="52">
        <v>365.47443697595401</v>
      </c>
      <c r="M753" s="52">
        <v>138.96371046614701</v>
      </c>
    </row>
    <row r="754" spans="1:13">
      <c r="A754" s="15" t="s">
        <v>77</v>
      </c>
      <c r="B754" s="49" t="s">
        <v>463</v>
      </c>
      <c r="H754" s="50">
        <v>3.97</v>
      </c>
      <c r="I754" s="50" t="s">
        <v>1</v>
      </c>
      <c r="J754" s="50" t="s">
        <v>1</v>
      </c>
      <c r="K754" s="51">
        <v>275.24504689999998</v>
      </c>
      <c r="L754" s="52">
        <v>294.29955856018097</v>
      </c>
      <c r="M754" s="52">
        <v>125.36288473934698</v>
      </c>
    </row>
    <row r="755" spans="1:13">
      <c r="A755" s="15" t="s">
        <v>77</v>
      </c>
      <c r="B755" s="49" t="s">
        <v>463</v>
      </c>
      <c r="H755" s="50">
        <v>3.99</v>
      </c>
      <c r="I755" s="50" t="s">
        <v>1</v>
      </c>
      <c r="J755" s="50" t="s">
        <v>1</v>
      </c>
      <c r="K755" s="51">
        <v>330.91464309999998</v>
      </c>
      <c r="L755" s="52">
        <v>410.96822860736205</v>
      </c>
      <c r="M755" s="52">
        <v>156.65589568476099</v>
      </c>
    </row>
    <row r="756" spans="1:13">
      <c r="A756" s="15" t="s">
        <v>77</v>
      </c>
      <c r="B756" s="49" t="s">
        <v>463</v>
      </c>
      <c r="H756" s="50">
        <v>4.0030000000000001</v>
      </c>
      <c r="I756" s="50" t="s">
        <v>1</v>
      </c>
      <c r="J756" s="50" t="s">
        <v>1</v>
      </c>
      <c r="K756" s="51">
        <v>241.1563702</v>
      </c>
      <c r="L756" s="52">
        <v>243.29522260794099</v>
      </c>
      <c r="M756" s="52">
        <v>107.53229563991999</v>
      </c>
    </row>
    <row r="757" spans="1:13">
      <c r="A757" s="15" t="s">
        <v>77</v>
      </c>
      <c r="B757" s="49" t="s">
        <v>463</v>
      </c>
      <c r="H757" s="50">
        <v>4.0199999999999996</v>
      </c>
      <c r="I757" s="50" t="s">
        <v>1</v>
      </c>
      <c r="J757" s="50" t="s">
        <v>1</v>
      </c>
      <c r="K757" s="51">
        <v>254.95512919999999</v>
      </c>
      <c r="L757" s="52">
        <v>259.251314667987</v>
      </c>
      <c r="M757" s="52">
        <v>115.867996112594</v>
      </c>
    </row>
    <row r="758" spans="1:13">
      <c r="A758" s="15" t="s">
        <v>77</v>
      </c>
      <c r="B758" s="49" t="s">
        <v>463</v>
      </c>
      <c r="H758" s="50">
        <v>4.04</v>
      </c>
      <c r="I758" s="50" t="s">
        <v>1</v>
      </c>
      <c r="J758" s="50" t="s">
        <v>1</v>
      </c>
      <c r="K758" s="51">
        <v>251.9019911</v>
      </c>
      <c r="L758" s="52">
        <v>273.234064576111</v>
      </c>
      <c r="M758" s="52">
        <v>112.194772019673</v>
      </c>
    </row>
    <row r="759" spans="1:13">
      <c r="A759" s="15" t="s">
        <v>77</v>
      </c>
      <c r="B759" s="49" t="s">
        <v>463</v>
      </c>
      <c r="H759" s="50">
        <v>4.13</v>
      </c>
      <c r="I759" s="50" t="s">
        <v>1</v>
      </c>
      <c r="J759" s="50" t="s">
        <v>1</v>
      </c>
      <c r="K759" s="51">
        <v>342.81153180000001</v>
      </c>
      <c r="L759" s="52">
        <v>451.79234867396599</v>
      </c>
      <c r="M759" s="52">
        <v>159.671835276633</v>
      </c>
    </row>
    <row r="760" spans="1:13">
      <c r="A760" s="15" t="s">
        <v>77</v>
      </c>
      <c r="B760" s="49" t="s">
        <v>463</v>
      </c>
      <c r="H760" s="50">
        <v>4.2789999999999999</v>
      </c>
      <c r="I760" s="50" t="s">
        <v>1</v>
      </c>
      <c r="J760" s="50" t="s">
        <v>1</v>
      </c>
      <c r="K760" s="51">
        <v>353.50547360000002</v>
      </c>
      <c r="L760" s="52">
        <v>484.35798732596498</v>
      </c>
      <c r="M760" s="52">
        <v>162.774930639133</v>
      </c>
    </row>
    <row r="761" spans="1:13">
      <c r="A761" s="15" t="s">
        <v>77</v>
      </c>
      <c r="B761" s="49" t="s">
        <v>463</v>
      </c>
      <c r="H761" s="50">
        <v>4.6100000000000003</v>
      </c>
      <c r="I761" s="50" t="s">
        <v>1</v>
      </c>
      <c r="J761" s="50" t="s">
        <v>1</v>
      </c>
      <c r="K761" s="51">
        <v>325.95986799999997</v>
      </c>
      <c r="L761" s="52">
        <v>430.96091192419902</v>
      </c>
      <c r="M761" s="52">
        <v>150.87632036428099</v>
      </c>
    </row>
    <row r="762" spans="1:13">
      <c r="A762" s="15" t="s">
        <v>77</v>
      </c>
      <c r="B762" s="49" t="s">
        <v>463</v>
      </c>
      <c r="H762" s="50">
        <v>4.7300000000000004</v>
      </c>
      <c r="I762" s="50" t="s">
        <v>1</v>
      </c>
      <c r="J762" s="50" t="s">
        <v>1</v>
      </c>
      <c r="K762" s="51">
        <v>195.975652</v>
      </c>
      <c r="L762" s="52">
        <v>169.90650875536298</v>
      </c>
      <c r="M762" s="52">
        <v>87.24422634461699</v>
      </c>
    </row>
    <row r="763" spans="1:13">
      <c r="A763" s="15" t="s">
        <v>77</v>
      </c>
      <c r="B763" s="49" t="s">
        <v>463</v>
      </c>
      <c r="H763" s="50">
        <v>4.75</v>
      </c>
      <c r="I763" s="50" t="s">
        <v>1</v>
      </c>
      <c r="J763" s="50" t="s">
        <v>1</v>
      </c>
      <c r="K763" s="51">
        <v>288.04794079999999</v>
      </c>
      <c r="L763" s="52">
        <v>316.74398194176399</v>
      </c>
      <c r="M763" s="52">
        <v>132.74917728115298</v>
      </c>
    </row>
    <row r="764" spans="1:13">
      <c r="A764" s="15" t="s">
        <v>77</v>
      </c>
      <c r="B764" s="49" t="s">
        <v>463</v>
      </c>
      <c r="H764" s="50">
        <v>4.79</v>
      </c>
      <c r="I764" s="50" t="s">
        <v>1</v>
      </c>
      <c r="J764" s="50" t="s">
        <v>1</v>
      </c>
      <c r="K764" s="51">
        <v>234.2291816</v>
      </c>
      <c r="L764" s="52">
        <v>220.31466315470402</v>
      </c>
      <c r="M764" s="52">
        <v>104.58728507039501</v>
      </c>
    </row>
    <row r="765" spans="1:13">
      <c r="A765" s="15" t="s">
        <v>77</v>
      </c>
      <c r="B765" s="49" t="s">
        <v>463</v>
      </c>
      <c r="H765" s="50">
        <v>4.8600000000000003</v>
      </c>
      <c r="I765" s="50" t="s">
        <v>1</v>
      </c>
      <c r="J765" s="50" t="s">
        <v>1</v>
      </c>
      <c r="K765" s="51">
        <v>523.5364376</v>
      </c>
      <c r="L765" s="52">
        <v>1288.4066055468199</v>
      </c>
      <c r="M765" s="52">
        <v>266.64313715074798</v>
      </c>
    </row>
    <row r="766" spans="1:13">
      <c r="A766" s="15" t="s">
        <v>77</v>
      </c>
      <c r="B766" s="49" t="s">
        <v>463</v>
      </c>
      <c r="H766" s="50">
        <v>4.8819999999999997</v>
      </c>
      <c r="I766" s="50" t="s">
        <v>1</v>
      </c>
      <c r="J766" s="50" t="s">
        <v>1</v>
      </c>
      <c r="K766" s="51">
        <v>211.1126447</v>
      </c>
      <c r="L766" s="52">
        <v>196.47791201599401</v>
      </c>
      <c r="M766" s="52">
        <v>94.84484459581401</v>
      </c>
    </row>
    <row r="767" spans="1:13">
      <c r="A767" s="15" t="s">
        <v>77</v>
      </c>
      <c r="B767" s="49" t="s">
        <v>463</v>
      </c>
      <c r="H767" s="50">
        <v>5.0529999999999999</v>
      </c>
      <c r="I767" s="50" t="s">
        <v>1</v>
      </c>
      <c r="J767" s="50" t="s">
        <v>1</v>
      </c>
      <c r="K767" s="51">
        <v>241.7881672</v>
      </c>
      <c r="L767" s="52">
        <v>244.328844481625</v>
      </c>
      <c r="M767" s="52">
        <v>108.393190586803</v>
      </c>
    </row>
    <row r="768" spans="1:13">
      <c r="A768" s="15" t="s">
        <v>77</v>
      </c>
      <c r="B768" s="49" t="s">
        <v>463</v>
      </c>
      <c r="H768" s="50">
        <v>5.258</v>
      </c>
      <c r="I768" s="50" t="s">
        <v>1</v>
      </c>
      <c r="J768" s="50" t="s">
        <v>1</v>
      </c>
      <c r="K768" s="51">
        <v>189.01046669999999</v>
      </c>
      <c r="L768" s="52">
        <v>171.32672016373101</v>
      </c>
      <c r="M768" s="52">
        <v>83.621534560516992</v>
      </c>
    </row>
    <row r="769" spans="1:13">
      <c r="A769" s="15" t="s">
        <v>77</v>
      </c>
      <c r="B769" s="49" t="s">
        <v>463</v>
      </c>
      <c r="H769" s="50">
        <v>5.35</v>
      </c>
      <c r="I769" s="50" t="s">
        <v>1</v>
      </c>
      <c r="J769" s="50" t="s">
        <v>1</v>
      </c>
      <c r="K769" s="51">
        <v>285.28555499999999</v>
      </c>
      <c r="L769" s="52">
        <v>323.69605032340502</v>
      </c>
      <c r="M769" s="52">
        <v>129.27158238386698</v>
      </c>
    </row>
    <row r="770" spans="1:13">
      <c r="A770" s="15" t="s">
        <v>77</v>
      </c>
      <c r="B770" s="49" t="s">
        <v>463</v>
      </c>
      <c r="H770" s="50">
        <v>5.37</v>
      </c>
      <c r="I770" s="50" t="s">
        <v>1</v>
      </c>
      <c r="J770" s="50" t="s">
        <v>1</v>
      </c>
      <c r="K770" s="51">
        <v>214.39628089999999</v>
      </c>
      <c r="L770" s="52">
        <v>203.540200069039</v>
      </c>
      <c r="M770" s="52">
        <v>95.160098822414</v>
      </c>
    </row>
    <row r="771" spans="1:13">
      <c r="A771" s="15" t="s">
        <v>77</v>
      </c>
      <c r="B771" s="49" t="s">
        <v>463</v>
      </c>
      <c r="H771" s="50">
        <v>5.42</v>
      </c>
      <c r="I771" s="50" t="s">
        <v>1</v>
      </c>
      <c r="J771" s="50" t="s">
        <v>1</v>
      </c>
      <c r="K771" s="51">
        <v>219.62020670000001</v>
      </c>
      <c r="L771" s="52">
        <v>206.33286049078899</v>
      </c>
      <c r="M771" s="52">
        <v>96.65459994801401</v>
      </c>
    </row>
    <row r="772" spans="1:13">
      <c r="A772" s="15" t="s">
        <v>77</v>
      </c>
      <c r="B772" s="49" t="s">
        <v>463</v>
      </c>
      <c r="H772" s="50">
        <v>5.444</v>
      </c>
      <c r="I772" s="50" t="s">
        <v>1</v>
      </c>
      <c r="J772" s="50" t="s">
        <v>1</v>
      </c>
      <c r="K772" s="51">
        <v>253.37303700000001</v>
      </c>
      <c r="L772" s="52">
        <v>265.90369143302502</v>
      </c>
      <c r="M772" s="52">
        <v>112.300785126384</v>
      </c>
    </row>
    <row r="773" spans="1:13">
      <c r="A773" s="15" t="s">
        <v>77</v>
      </c>
      <c r="B773" s="49" t="s">
        <v>463</v>
      </c>
      <c r="H773" s="50">
        <v>5.46</v>
      </c>
      <c r="I773" s="50" t="s">
        <v>1</v>
      </c>
      <c r="J773" s="50" t="s">
        <v>1</v>
      </c>
      <c r="K773" s="51">
        <v>296.6581779</v>
      </c>
      <c r="L773" s="52">
        <v>322.80010634259196</v>
      </c>
      <c r="M773" s="52">
        <v>135.989035625637</v>
      </c>
    </row>
    <row r="774" spans="1:13">
      <c r="A774" s="15" t="s">
        <v>77</v>
      </c>
      <c r="B774" s="49" t="s">
        <v>463</v>
      </c>
      <c r="H774" s="50">
        <v>5.51</v>
      </c>
      <c r="I774" s="50" t="s">
        <v>1</v>
      </c>
      <c r="J774" s="50" t="s">
        <v>1</v>
      </c>
      <c r="K774" s="51">
        <v>171.6805014</v>
      </c>
      <c r="L774" s="52">
        <v>145.90923163101499</v>
      </c>
      <c r="M774" s="52">
        <v>77.618805573509391</v>
      </c>
    </row>
    <row r="775" spans="1:13">
      <c r="A775" s="15" t="s">
        <v>77</v>
      </c>
      <c r="B775" s="49" t="s">
        <v>463</v>
      </c>
      <c r="H775" s="50">
        <v>5.5460000000000003</v>
      </c>
      <c r="I775" s="50" t="s">
        <v>1</v>
      </c>
      <c r="J775" s="50" t="s">
        <v>1</v>
      </c>
      <c r="K775" s="51">
        <v>154.65524300000001</v>
      </c>
      <c r="L775" s="52">
        <v>126.22335391815298</v>
      </c>
      <c r="M775" s="52">
        <v>68.821560628042008</v>
      </c>
    </row>
    <row r="776" spans="1:13">
      <c r="A776" s="15" t="s">
        <v>77</v>
      </c>
      <c r="B776" s="49" t="s">
        <v>463</v>
      </c>
      <c r="H776" s="50">
        <v>5.649</v>
      </c>
      <c r="I776" s="50" t="s">
        <v>1</v>
      </c>
      <c r="J776" s="50" t="s">
        <v>1</v>
      </c>
      <c r="K776" s="51">
        <v>244.4050312</v>
      </c>
      <c r="L776" s="52">
        <v>241.15906148453502</v>
      </c>
      <c r="M776" s="52">
        <v>108.259035959052</v>
      </c>
    </row>
    <row r="777" spans="1:13">
      <c r="A777" s="15" t="s">
        <v>77</v>
      </c>
      <c r="B777" s="49" t="s">
        <v>463</v>
      </c>
      <c r="H777" s="50">
        <v>5.72</v>
      </c>
      <c r="I777" s="50" t="s">
        <v>1</v>
      </c>
      <c r="J777" s="50" t="s">
        <v>1</v>
      </c>
      <c r="K777" s="51">
        <v>223.6349506</v>
      </c>
      <c r="L777" s="52">
        <v>211.38246142945198</v>
      </c>
      <c r="M777" s="52">
        <v>100.156377267691</v>
      </c>
    </row>
    <row r="778" spans="1:13">
      <c r="A778" s="15" t="s">
        <v>77</v>
      </c>
      <c r="B778" s="49" t="s">
        <v>463</v>
      </c>
      <c r="H778" s="50">
        <v>5.75</v>
      </c>
      <c r="I778" s="50" t="s">
        <v>1</v>
      </c>
      <c r="J778" s="50" t="s">
        <v>1</v>
      </c>
      <c r="K778" s="51">
        <v>250.67619440000001</v>
      </c>
      <c r="L778" s="52">
        <v>262.09695879840103</v>
      </c>
      <c r="M778" s="52">
        <v>113.36865554705102</v>
      </c>
    </row>
    <row r="779" spans="1:13">
      <c r="A779" s="15" t="s">
        <v>77</v>
      </c>
      <c r="B779" s="49" t="s">
        <v>463</v>
      </c>
      <c r="H779" s="50">
        <v>5.82</v>
      </c>
      <c r="I779" s="50" t="s">
        <v>1</v>
      </c>
      <c r="J779" s="50" t="s">
        <v>1</v>
      </c>
      <c r="K779" s="51">
        <v>251.98732649999999</v>
      </c>
      <c r="L779" s="52">
        <v>261.97206018971201</v>
      </c>
      <c r="M779" s="52">
        <v>113.795148722204</v>
      </c>
    </row>
    <row r="780" spans="1:13">
      <c r="A780" s="15" t="s">
        <v>77</v>
      </c>
      <c r="B780" s="49" t="s">
        <v>463</v>
      </c>
      <c r="H780" s="50">
        <v>6.0209999999999999</v>
      </c>
      <c r="I780" s="50" t="s">
        <v>1</v>
      </c>
      <c r="J780" s="50" t="s">
        <v>1</v>
      </c>
      <c r="K780" s="51">
        <v>218.8705124</v>
      </c>
      <c r="L780" s="52">
        <v>206.37050894435799</v>
      </c>
      <c r="M780" s="52">
        <v>98.180586371486996</v>
      </c>
    </row>
    <row r="781" spans="1:13">
      <c r="A781" s="15" t="s">
        <v>77</v>
      </c>
      <c r="B781" s="49" t="s">
        <v>463</v>
      </c>
      <c r="H781" s="50">
        <v>6.16</v>
      </c>
      <c r="I781" s="50" t="s">
        <v>1</v>
      </c>
      <c r="J781" s="50" t="s">
        <v>1</v>
      </c>
      <c r="K781" s="51">
        <v>176.7948773</v>
      </c>
      <c r="L781" s="52">
        <v>145.07359342567099</v>
      </c>
      <c r="M781" s="52">
        <v>79.044441490226802</v>
      </c>
    </row>
    <row r="782" spans="1:13">
      <c r="A782" s="15" t="s">
        <v>77</v>
      </c>
      <c r="B782" s="49" t="s">
        <v>463</v>
      </c>
      <c r="H782" s="50">
        <v>6.17</v>
      </c>
      <c r="I782" s="50" t="s">
        <v>1</v>
      </c>
      <c r="J782" s="50" t="s">
        <v>1</v>
      </c>
      <c r="K782" s="51">
        <v>172.8775469</v>
      </c>
      <c r="L782" s="52">
        <v>150.97071178468698</v>
      </c>
      <c r="M782" s="52">
        <v>76.418367457445299</v>
      </c>
    </row>
    <row r="783" spans="1:13">
      <c r="A783" s="15" t="s">
        <v>77</v>
      </c>
      <c r="B783" s="49" t="s">
        <v>463</v>
      </c>
      <c r="H783" s="50">
        <v>6.2030000000000003</v>
      </c>
      <c r="I783" s="50" t="s">
        <v>1</v>
      </c>
      <c r="J783" s="50" t="s">
        <v>1</v>
      </c>
      <c r="K783" s="51">
        <v>230.02768309999999</v>
      </c>
      <c r="L783" s="52">
        <v>225.91608689655999</v>
      </c>
      <c r="M783" s="52">
        <v>103.39823375984599</v>
      </c>
    </row>
    <row r="784" spans="1:13">
      <c r="A784" s="15" t="s">
        <v>77</v>
      </c>
      <c r="B784" s="49" t="s">
        <v>463</v>
      </c>
      <c r="H784" s="50">
        <v>6.3</v>
      </c>
      <c r="I784" s="50" t="s">
        <v>1</v>
      </c>
      <c r="J784" s="50" t="s">
        <v>1</v>
      </c>
      <c r="K784" s="51">
        <v>308.51106370000002</v>
      </c>
      <c r="L784" s="52">
        <v>366.60386262866894</v>
      </c>
      <c r="M784" s="52">
        <v>141.43283709930301</v>
      </c>
    </row>
    <row r="785" spans="1:13">
      <c r="A785" s="15" t="s">
        <v>77</v>
      </c>
      <c r="B785" s="49" t="s">
        <v>463</v>
      </c>
      <c r="H785" s="50">
        <v>6.3</v>
      </c>
      <c r="I785" s="50" t="s">
        <v>1</v>
      </c>
      <c r="J785" s="50" t="s">
        <v>1</v>
      </c>
      <c r="K785" s="51">
        <v>306.18124360000002</v>
      </c>
      <c r="L785" s="52">
        <v>366.06952485034401</v>
      </c>
      <c r="M785" s="52">
        <v>141.27120983289802</v>
      </c>
    </row>
    <row r="786" spans="1:13">
      <c r="A786" s="15" t="s">
        <v>77</v>
      </c>
      <c r="B786" s="49" t="s">
        <v>463</v>
      </c>
      <c r="H786" s="50">
        <v>6.3</v>
      </c>
      <c r="I786" s="50" t="s">
        <v>1</v>
      </c>
      <c r="J786" s="50" t="s">
        <v>1</v>
      </c>
      <c r="K786" s="51">
        <v>306.61080620000001</v>
      </c>
      <c r="L786" s="52">
        <v>356.57834119339594</v>
      </c>
      <c r="M786" s="52">
        <v>140.25911792651701</v>
      </c>
    </row>
    <row r="787" spans="1:13">
      <c r="A787" s="15" t="s">
        <v>77</v>
      </c>
      <c r="B787" s="49" t="s">
        <v>463</v>
      </c>
      <c r="H787" s="50">
        <v>6.3</v>
      </c>
      <c r="I787" s="50" t="s">
        <v>1</v>
      </c>
      <c r="J787" s="50" t="s">
        <v>1</v>
      </c>
      <c r="K787" s="51">
        <v>301.38661639999998</v>
      </c>
      <c r="L787" s="52">
        <v>348.23488730839597</v>
      </c>
      <c r="M787" s="52">
        <v>138.54585016133097</v>
      </c>
    </row>
    <row r="788" spans="1:13">
      <c r="A788" s="15" t="s">
        <v>77</v>
      </c>
      <c r="B788" s="49" t="s">
        <v>463</v>
      </c>
      <c r="H788" s="50">
        <v>6.3</v>
      </c>
      <c r="I788" s="50" t="s">
        <v>1</v>
      </c>
      <c r="J788" s="50" t="s">
        <v>1</v>
      </c>
      <c r="K788" s="51">
        <v>294.99834010000001</v>
      </c>
      <c r="L788" s="52">
        <v>339.50131561607196</v>
      </c>
      <c r="M788" s="52">
        <v>131.007091237639</v>
      </c>
    </row>
    <row r="789" spans="1:13">
      <c r="A789" s="15" t="s">
        <v>77</v>
      </c>
      <c r="B789" s="49" t="s">
        <v>463</v>
      </c>
      <c r="H789" s="50">
        <v>6.3</v>
      </c>
      <c r="I789" s="50" t="s">
        <v>1</v>
      </c>
      <c r="J789" s="50" t="s">
        <v>1</v>
      </c>
      <c r="K789" s="51">
        <v>295.85536080000003</v>
      </c>
      <c r="L789" s="52">
        <v>331.05102082948798</v>
      </c>
      <c r="M789" s="52">
        <v>134.17500707518101</v>
      </c>
    </row>
    <row r="790" spans="1:13">
      <c r="A790" s="15" t="s">
        <v>77</v>
      </c>
      <c r="B790" s="49" t="s">
        <v>463</v>
      </c>
      <c r="H790" s="50">
        <v>6.3</v>
      </c>
      <c r="I790" s="50" t="s">
        <v>1</v>
      </c>
      <c r="J790" s="50" t="s">
        <v>1</v>
      </c>
      <c r="K790" s="51">
        <v>290.61824910000001</v>
      </c>
      <c r="L790" s="52">
        <v>334.03028234308096</v>
      </c>
      <c r="M790" s="52">
        <v>130.56573142022802</v>
      </c>
    </row>
    <row r="791" spans="1:13">
      <c r="A791" s="15" t="s">
        <v>77</v>
      </c>
      <c r="B791" s="49" t="s">
        <v>463</v>
      </c>
      <c r="H791" s="50">
        <v>6.3</v>
      </c>
      <c r="I791" s="50" t="s">
        <v>1</v>
      </c>
      <c r="J791" s="50" t="s">
        <v>1</v>
      </c>
      <c r="K791" s="51">
        <v>279.638554</v>
      </c>
      <c r="L791" s="52">
        <v>304.67242898178802</v>
      </c>
      <c r="M791" s="52">
        <v>125.53162761626999</v>
      </c>
    </row>
    <row r="792" spans="1:13">
      <c r="A792" s="15" t="s">
        <v>77</v>
      </c>
      <c r="B792" s="49" t="s">
        <v>463</v>
      </c>
      <c r="H792" s="50">
        <v>6.3</v>
      </c>
      <c r="I792" s="50" t="s">
        <v>1</v>
      </c>
      <c r="J792" s="50" t="s">
        <v>1</v>
      </c>
      <c r="K792" s="51">
        <v>274.14538520000002</v>
      </c>
      <c r="L792" s="52">
        <v>301.10921404276195</v>
      </c>
      <c r="M792" s="52">
        <v>121.36342201837002</v>
      </c>
    </row>
    <row r="793" spans="1:13">
      <c r="A793" s="15" t="s">
        <v>77</v>
      </c>
      <c r="B793" s="49" t="s">
        <v>463</v>
      </c>
      <c r="H793" s="50">
        <v>6.3</v>
      </c>
      <c r="I793" s="50" t="s">
        <v>1</v>
      </c>
      <c r="J793" s="50" t="s">
        <v>1</v>
      </c>
      <c r="K793" s="51">
        <v>271.85082260000001</v>
      </c>
      <c r="L793" s="52">
        <v>300.44762565343399</v>
      </c>
      <c r="M793" s="52">
        <v>120.099074553739</v>
      </c>
    </row>
    <row r="794" spans="1:13">
      <c r="A794" s="15" t="s">
        <v>77</v>
      </c>
      <c r="B794" s="49" t="s">
        <v>463</v>
      </c>
      <c r="H794" s="50">
        <v>6.3</v>
      </c>
      <c r="I794" s="50" t="s">
        <v>1</v>
      </c>
      <c r="J794" s="50" t="s">
        <v>1</v>
      </c>
      <c r="K794" s="51">
        <v>268.91002229999998</v>
      </c>
      <c r="L794" s="52">
        <v>295.49345218495301</v>
      </c>
      <c r="M794" s="52">
        <v>120.55052301393499</v>
      </c>
    </row>
    <row r="795" spans="1:13">
      <c r="A795" s="15" t="s">
        <v>77</v>
      </c>
      <c r="B795" s="49" t="s">
        <v>463</v>
      </c>
      <c r="H795" s="50">
        <v>6.3</v>
      </c>
      <c r="I795" s="50" t="s">
        <v>1</v>
      </c>
      <c r="J795" s="50" t="s">
        <v>1</v>
      </c>
      <c r="K795" s="51">
        <v>268.28794779999998</v>
      </c>
      <c r="L795" s="52">
        <v>289.60260482917704</v>
      </c>
      <c r="M795" s="52">
        <v>120.62352382831099</v>
      </c>
    </row>
    <row r="796" spans="1:13">
      <c r="A796" s="15" t="s">
        <v>77</v>
      </c>
      <c r="B796" s="49" t="s">
        <v>463</v>
      </c>
      <c r="H796" s="50">
        <v>6.3</v>
      </c>
      <c r="I796" s="50" t="s">
        <v>1</v>
      </c>
      <c r="J796" s="50" t="s">
        <v>1</v>
      </c>
      <c r="K796" s="51">
        <v>267.25350109999999</v>
      </c>
      <c r="L796" s="52">
        <v>279.68192908136098</v>
      </c>
      <c r="M796" s="52">
        <v>121.139124408615</v>
      </c>
    </row>
    <row r="797" spans="1:13">
      <c r="A797" s="15" t="s">
        <v>77</v>
      </c>
      <c r="B797" s="49" t="s">
        <v>463</v>
      </c>
      <c r="H797" s="50">
        <v>6.3</v>
      </c>
      <c r="I797" s="50" t="s">
        <v>1</v>
      </c>
      <c r="J797" s="50" t="s">
        <v>1</v>
      </c>
      <c r="K797" s="51">
        <v>263.19761399999999</v>
      </c>
      <c r="L797" s="52">
        <v>273.60324840748802</v>
      </c>
      <c r="M797" s="52">
        <v>118.89968355518499</v>
      </c>
    </row>
    <row r="798" spans="1:13">
      <c r="A798" s="15" t="s">
        <v>77</v>
      </c>
      <c r="B798" s="49" t="s">
        <v>463</v>
      </c>
      <c r="H798" s="50">
        <v>6.3</v>
      </c>
      <c r="I798" s="50" t="s">
        <v>1</v>
      </c>
      <c r="J798" s="50" t="s">
        <v>1</v>
      </c>
      <c r="K798" s="51">
        <v>263.94625910000002</v>
      </c>
      <c r="L798" s="52">
        <v>276.23001931523197</v>
      </c>
      <c r="M798" s="52">
        <v>117.63997887276503</v>
      </c>
    </row>
    <row r="799" spans="1:13">
      <c r="A799" s="15" t="s">
        <v>77</v>
      </c>
      <c r="B799" s="49" t="s">
        <v>463</v>
      </c>
      <c r="H799" s="50">
        <v>6.3</v>
      </c>
      <c r="I799" s="50" t="s">
        <v>1</v>
      </c>
      <c r="J799" s="50" t="s">
        <v>1</v>
      </c>
      <c r="K799" s="51">
        <v>264.1545529</v>
      </c>
      <c r="L799" s="52">
        <v>296.66394827931003</v>
      </c>
      <c r="M799" s="52">
        <v>119.73417208840399</v>
      </c>
    </row>
    <row r="800" spans="1:13">
      <c r="A800" s="15" t="s">
        <v>77</v>
      </c>
      <c r="B800" s="49" t="s">
        <v>463</v>
      </c>
      <c r="H800" s="50">
        <v>6.3</v>
      </c>
      <c r="I800" s="50" t="s">
        <v>1</v>
      </c>
      <c r="J800" s="50" t="s">
        <v>1</v>
      </c>
      <c r="K800" s="51">
        <v>265.29891739999999</v>
      </c>
      <c r="L800" s="52">
        <v>276.92997809160698</v>
      </c>
      <c r="M800" s="52">
        <v>118.72051821137799</v>
      </c>
    </row>
    <row r="801" spans="1:13">
      <c r="A801" s="15" t="s">
        <v>77</v>
      </c>
      <c r="B801" s="49" t="s">
        <v>463</v>
      </c>
      <c r="H801" s="50">
        <v>6.3</v>
      </c>
      <c r="I801" s="50" t="s">
        <v>1</v>
      </c>
      <c r="J801" s="50" t="s">
        <v>1</v>
      </c>
      <c r="K801" s="51">
        <v>264.9665354</v>
      </c>
      <c r="L801" s="52">
        <v>281.505951546495</v>
      </c>
      <c r="M801" s="52">
        <v>119.49751002016299</v>
      </c>
    </row>
    <row r="802" spans="1:13">
      <c r="A802" s="15" t="s">
        <v>77</v>
      </c>
      <c r="B802" s="49" t="s">
        <v>463</v>
      </c>
      <c r="H802" s="50">
        <v>6.3</v>
      </c>
      <c r="I802" s="50" t="s">
        <v>1</v>
      </c>
      <c r="J802" s="50" t="s">
        <v>1</v>
      </c>
      <c r="K802" s="51">
        <v>265.97922269999998</v>
      </c>
      <c r="L802" s="52">
        <v>274.380583849483</v>
      </c>
      <c r="M802" s="52">
        <v>121.18231542520797</v>
      </c>
    </row>
    <row r="803" spans="1:13">
      <c r="A803" s="15" t="s">
        <v>77</v>
      </c>
      <c r="B803" s="49" t="s">
        <v>463</v>
      </c>
      <c r="H803" s="50">
        <v>6.3</v>
      </c>
      <c r="I803" s="50" t="s">
        <v>1</v>
      </c>
      <c r="J803" s="50" t="s">
        <v>1</v>
      </c>
      <c r="K803" s="51">
        <v>261.93014260000001</v>
      </c>
      <c r="L803" s="52">
        <v>279.59407158433299</v>
      </c>
      <c r="M803" s="52">
        <v>115.39399284352001</v>
      </c>
    </row>
    <row r="804" spans="1:13">
      <c r="A804" s="15" t="s">
        <v>77</v>
      </c>
      <c r="B804" s="49" t="s">
        <v>463</v>
      </c>
      <c r="H804" s="50">
        <v>6.3</v>
      </c>
      <c r="I804" s="50" t="s">
        <v>1</v>
      </c>
      <c r="J804" s="50" t="s">
        <v>1</v>
      </c>
      <c r="K804" s="51">
        <v>263.37622679999998</v>
      </c>
      <c r="L804" s="52">
        <v>288.64343084105207</v>
      </c>
      <c r="M804" s="52">
        <v>117.37718475886098</v>
      </c>
    </row>
    <row r="805" spans="1:13">
      <c r="A805" s="15" t="s">
        <v>77</v>
      </c>
      <c r="B805" s="49" t="s">
        <v>463</v>
      </c>
      <c r="H805" s="50">
        <v>6.3</v>
      </c>
      <c r="I805" s="50" t="s">
        <v>1</v>
      </c>
      <c r="J805" s="50" t="s">
        <v>1</v>
      </c>
      <c r="K805" s="51">
        <v>259.37357220000001</v>
      </c>
      <c r="L805" s="52">
        <v>262.16724287108593</v>
      </c>
      <c r="M805" s="52">
        <v>114.255150648647</v>
      </c>
    </row>
    <row r="806" spans="1:13">
      <c r="A806" s="15" t="s">
        <v>77</v>
      </c>
      <c r="B806" s="49" t="s">
        <v>463</v>
      </c>
      <c r="H806" s="50">
        <v>6.3</v>
      </c>
      <c r="I806" s="50" t="s">
        <v>1</v>
      </c>
      <c r="J806" s="50" t="s">
        <v>1</v>
      </c>
      <c r="K806" s="51">
        <v>258.51465899999999</v>
      </c>
      <c r="L806" s="52">
        <v>267.31074081476396</v>
      </c>
      <c r="M806" s="52">
        <v>114.89813074905999</v>
      </c>
    </row>
    <row r="807" spans="1:13">
      <c r="A807" s="15" t="s">
        <v>77</v>
      </c>
      <c r="B807" s="49" t="s">
        <v>463</v>
      </c>
      <c r="H807" s="50">
        <v>6.3</v>
      </c>
      <c r="I807" s="50" t="s">
        <v>1</v>
      </c>
      <c r="J807" s="50" t="s">
        <v>1</v>
      </c>
      <c r="K807" s="51">
        <v>259.12190440000001</v>
      </c>
      <c r="L807" s="52">
        <v>265.31233531481604</v>
      </c>
      <c r="M807" s="52">
        <v>116.06177122097301</v>
      </c>
    </row>
    <row r="808" spans="1:13">
      <c r="A808" s="15" t="s">
        <v>77</v>
      </c>
      <c r="B808" s="49" t="s">
        <v>463</v>
      </c>
      <c r="H808" s="50">
        <v>6.3</v>
      </c>
      <c r="I808" s="50" t="s">
        <v>1</v>
      </c>
      <c r="J808" s="50" t="s">
        <v>1</v>
      </c>
      <c r="K808" s="51">
        <v>258.98850820000001</v>
      </c>
      <c r="L808" s="52">
        <v>264.030355023504</v>
      </c>
      <c r="M808" s="52">
        <v>116.22596157101401</v>
      </c>
    </row>
    <row r="809" spans="1:13">
      <c r="A809" s="15" t="s">
        <v>77</v>
      </c>
      <c r="B809" s="49" t="s">
        <v>463</v>
      </c>
      <c r="H809" s="50">
        <v>6.3</v>
      </c>
      <c r="I809" s="50" t="s">
        <v>1</v>
      </c>
      <c r="J809" s="50" t="s">
        <v>1</v>
      </c>
      <c r="K809" s="51">
        <v>259.86434079999998</v>
      </c>
      <c r="L809" s="52">
        <v>269.915519383608</v>
      </c>
      <c r="M809" s="52">
        <v>115.68453916889999</v>
      </c>
    </row>
    <row r="810" spans="1:13">
      <c r="A810" s="15" t="s">
        <v>77</v>
      </c>
      <c r="B810" s="49" t="s">
        <v>463</v>
      </c>
      <c r="H810" s="50">
        <v>6.3</v>
      </c>
      <c r="I810" s="50" t="s">
        <v>1</v>
      </c>
      <c r="J810" s="50" t="s">
        <v>1</v>
      </c>
      <c r="K810" s="51">
        <v>261.61753019999998</v>
      </c>
      <c r="L810" s="52">
        <v>271.15707699657406</v>
      </c>
      <c r="M810" s="52">
        <v>118.35645291017497</v>
      </c>
    </row>
    <row r="811" spans="1:13">
      <c r="A811" s="15" t="s">
        <v>77</v>
      </c>
      <c r="B811" s="49" t="s">
        <v>463</v>
      </c>
      <c r="H811" s="50">
        <v>6.3</v>
      </c>
      <c r="I811" s="50" t="s">
        <v>1</v>
      </c>
      <c r="J811" s="50" t="s">
        <v>1</v>
      </c>
      <c r="K811" s="51">
        <v>257.74198159999997</v>
      </c>
      <c r="L811" s="52">
        <v>285.39154957326804</v>
      </c>
      <c r="M811" s="52">
        <v>115.75269095733796</v>
      </c>
    </row>
    <row r="812" spans="1:13">
      <c r="A812" s="15" t="s">
        <v>77</v>
      </c>
      <c r="B812" s="49" t="s">
        <v>463</v>
      </c>
      <c r="H812" s="50">
        <v>6.3</v>
      </c>
      <c r="I812" s="50" t="s">
        <v>1</v>
      </c>
      <c r="J812" s="50" t="s">
        <v>1</v>
      </c>
      <c r="K812" s="51">
        <v>258.43853050000001</v>
      </c>
      <c r="L812" s="52">
        <v>277.58676947307498</v>
      </c>
      <c r="M812" s="52">
        <v>114.52327155782601</v>
      </c>
    </row>
    <row r="813" spans="1:13">
      <c r="A813" s="15" t="s">
        <v>77</v>
      </c>
      <c r="B813" s="49" t="s">
        <v>463</v>
      </c>
      <c r="H813" s="50">
        <v>6.3</v>
      </c>
      <c r="I813" s="50" t="s">
        <v>1</v>
      </c>
      <c r="J813" s="50" t="s">
        <v>1</v>
      </c>
      <c r="K813" s="51">
        <v>258.12932760000001</v>
      </c>
      <c r="L813" s="52">
        <v>266.01324999793701</v>
      </c>
      <c r="M813" s="52">
        <v>115.711482027632</v>
      </c>
    </row>
    <row r="814" spans="1:13">
      <c r="A814" s="15" t="s">
        <v>77</v>
      </c>
      <c r="B814" s="49" t="s">
        <v>463</v>
      </c>
      <c r="H814" s="50">
        <v>6.3</v>
      </c>
      <c r="I814" s="50" t="s">
        <v>1</v>
      </c>
      <c r="J814" s="50" t="s">
        <v>1</v>
      </c>
      <c r="K814" s="51">
        <v>259.62784149999999</v>
      </c>
      <c r="L814" s="52">
        <v>274.416612209986</v>
      </c>
      <c r="M814" s="52">
        <v>116.392482069708</v>
      </c>
    </row>
    <row r="815" spans="1:13">
      <c r="A815" s="15" t="s">
        <v>77</v>
      </c>
      <c r="B815" s="49" t="s">
        <v>463</v>
      </c>
      <c r="H815" s="50">
        <v>6.3</v>
      </c>
      <c r="I815" s="50" t="s">
        <v>1</v>
      </c>
      <c r="J815" s="50" t="s">
        <v>1</v>
      </c>
      <c r="K815" s="51">
        <v>258.63095490000001</v>
      </c>
      <c r="L815" s="52">
        <v>280.85883817983597</v>
      </c>
      <c r="M815" s="52">
        <v>115.288687204947</v>
      </c>
    </row>
    <row r="816" spans="1:13">
      <c r="A816" s="15" t="s">
        <v>77</v>
      </c>
      <c r="B816" s="49" t="s">
        <v>463</v>
      </c>
      <c r="H816" s="50">
        <v>6.3</v>
      </c>
      <c r="I816" s="50" t="s">
        <v>1</v>
      </c>
      <c r="J816" s="50" t="s">
        <v>1</v>
      </c>
      <c r="K816" s="51">
        <v>255.4940387</v>
      </c>
      <c r="L816" s="52">
        <v>263.207250137865</v>
      </c>
      <c r="M816" s="52">
        <v>113.776395912476</v>
      </c>
    </row>
    <row r="817" spans="1:13">
      <c r="A817" s="15" t="s">
        <v>77</v>
      </c>
      <c r="B817" s="49" t="s">
        <v>463</v>
      </c>
      <c r="H817" s="50">
        <v>6.3</v>
      </c>
      <c r="I817" s="50" t="s">
        <v>1</v>
      </c>
      <c r="J817" s="50" t="s">
        <v>1</v>
      </c>
      <c r="K817" s="51">
        <v>255.354375</v>
      </c>
      <c r="L817" s="52">
        <v>259.26283811450401</v>
      </c>
      <c r="M817" s="52">
        <v>114.66003883189401</v>
      </c>
    </row>
    <row r="818" spans="1:13">
      <c r="A818" s="15" t="s">
        <v>77</v>
      </c>
      <c r="B818" s="49" t="s">
        <v>463</v>
      </c>
      <c r="H818" s="50">
        <v>6.3</v>
      </c>
      <c r="I818" s="50" t="s">
        <v>1</v>
      </c>
      <c r="J818" s="50" t="s">
        <v>1</v>
      </c>
      <c r="K818" s="51">
        <v>253.63058029999999</v>
      </c>
      <c r="L818" s="52">
        <v>266.45816794452003</v>
      </c>
      <c r="M818" s="52">
        <v>114.78280005631299</v>
      </c>
    </row>
    <row r="819" spans="1:13">
      <c r="A819" s="15" t="s">
        <v>77</v>
      </c>
      <c r="B819" s="49" t="s">
        <v>463</v>
      </c>
      <c r="H819" s="50">
        <v>6.3</v>
      </c>
      <c r="I819" s="50" t="s">
        <v>1</v>
      </c>
      <c r="J819" s="50" t="s">
        <v>1</v>
      </c>
      <c r="K819" s="51">
        <v>249.8995012</v>
      </c>
      <c r="L819" s="52">
        <v>250.58443121817501</v>
      </c>
      <c r="M819" s="52">
        <v>109.21904327830902</v>
      </c>
    </row>
    <row r="820" spans="1:13">
      <c r="A820" s="15" t="s">
        <v>77</v>
      </c>
      <c r="B820" s="49" t="s">
        <v>463</v>
      </c>
      <c r="H820" s="50">
        <v>6.3</v>
      </c>
      <c r="I820" s="50" t="s">
        <v>1</v>
      </c>
      <c r="J820" s="50" t="s">
        <v>1</v>
      </c>
      <c r="K820" s="51">
        <v>252.34363519999999</v>
      </c>
      <c r="L820" s="52">
        <v>253.58967989647198</v>
      </c>
      <c r="M820" s="52">
        <v>113.26811477013899</v>
      </c>
    </row>
    <row r="821" spans="1:13">
      <c r="A821" s="15" t="s">
        <v>77</v>
      </c>
      <c r="B821" s="49" t="s">
        <v>463</v>
      </c>
      <c r="H821" s="50">
        <v>6.3</v>
      </c>
      <c r="I821" s="50" t="s">
        <v>1</v>
      </c>
      <c r="J821" s="50" t="s">
        <v>1</v>
      </c>
      <c r="K821" s="51">
        <v>250.0413374</v>
      </c>
      <c r="L821" s="52">
        <v>248.50645117799198</v>
      </c>
      <c r="M821" s="52">
        <v>111.90035066576201</v>
      </c>
    </row>
    <row r="822" spans="1:13">
      <c r="A822" s="15" t="s">
        <v>77</v>
      </c>
      <c r="B822" s="49" t="s">
        <v>463</v>
      </c>
      <c r="H822" s="50">
        <v>6.3</v>
      </c>
      <c r="I822" s="50" t="s">
        <v>1</v>
      </c>
      <c r="J822" s="50" t="s">
        <v>1</v>
      </c>
      <c r="K822" s="51">
        <v>249.44399960000001</v>
      </c>
      <c r="L822" s="52">
        <v>252.19828932092801</v>
      </c>
      <c r="M822" s="52">
        <v>112.48904308824402</v>
      </c>
    </row>
    <row r="823" spans="1:13">
      <c r="A823" s="15" t="s">
        <v>77</v>
      </c>
      <c r="B823" s="49" t="s">
        <v>463</v>
      </c>
      <c r="H823" s="50">
        <v>6.3</v>
      </c>
      <c r="I823" s="50" t="s">
        <v>1</v>
      </c>
      <c r="J823" s="50" t="s">
        <v>1</v>
      </c>
      <c r="K823" s="51">
        <v>250.727318</v>
      </c>
      <c r="L823" s="52">
        <v>256.27830311029004</v>
      </c>
      <c r="M823" s="52">
        <v>112.02971209185699</v>
      </c>
    </row>
    <row r="824" spans="1:13">
      <c r="A824" s="15" t="s">
        <v>77</v>
      </c>
      <c r="B824" s="49" t="s">
        <v>463</v>
      </c>
      <c r="H824" s="50">
        <v>6.3</v>
      </c>
      <c r="I824" s="50" t="s">
        <v>1</v>
      </c>
      <c r="J824" s="50" t="s">
        <v>1</v>
      </c>
      <c r="K824" s="51">
        <v>246.33303069999999</v>
      </c>
      <c r="L824" s="52">
        <v>248.751654931416</v>
      </c>
      <c r="M824" s="52">
        <v>108.39924438711898</v>
      </c>
    </row>
    <row r="825" spans="1:13">
      <c r="A825" s="15" t="s">
        <v>77</v>
      </c>
      <c r="B825" s="49" t="s">
        <v>463</v>
      </c>
      <c r="H825" s="50">
        <v>6.3</v>
      </c>
      <c r="I825" s="50" t="s">
        <v>1</v>
      </c>
      <c r="J825" s="50" t="s">
        <v>1</v>
      </c>
      <c r="K825" s="51">
        <v>245.93472700000001</v>
      </c>
      <c r="L825" s="52">
        <v>247.81317963055199</v>
      </c>
      <c r="M825" s="52">
        <v>110.18217895258002</v>
      </c>
    </row>
    <row r="826" spans="1:13">
      <c r="A826" s="15" t="s">
        <v>77</v>
      </c>
      <c r="B826" s="49" t="s">
        <v>463</v>
      </c>
      <c r="H826" s="50">
        <v>6.3</v>
      </c>
      <c r="I826" s="50" t="s">
        <v>1</v>
      </c>
      <c r="J826" s="50" t="s">
        <v>1</v>
      </c>
      <c r="K826" s="51">
        <v>246.29608809999999</v>
      </c>
      <c r="L826" s="52">
        <v>251.22651775011101</v>
      </c>
      <c r="M826" s="52">
        <v>110.85434500214498</v>
      </c>
    </row>
    <row r="827" spans="1:13">
      <c r="A827" s="15" t="s">
        <v>77</v>
      </c>
      <c r="B827" s="49" t="s">
        <v>463</v>
      </c>
      <c r="H827" s="50">
        <v>6.3</v>
      </c>
      <c r="I827" s="50" t="s">
        <v>1</v>
      </c>
      <c r="J827" s="50" t="s">
        <v>1</v>
      </c>
      <c r="K827" s="51">
        <v>233.57094620000001</v>
      </c>
      <c r="L827" s="52">
        <v>220.04372170359599</v>
      </c>
      <c r="M827" s="52">
        <v>105.675597626346</v>
      </c>
    </row>
    <row r="828" spans="1:13">
      <c r="A828" s="15" t="s">
        <v>77</v>
      </c>
      <c r="B828" s="49" t="s">
        <v>463</v>
      </c>
      <c r="H828" s="50">
        <v>6.3</v>
      </c>
      <c r="I828" s="50" t="s">
        <v>1</v>
      </c>
      <c r="J828" s="50" t="s">
        <v>1</v>
      </c>
      <c r="K828" s="51">
        <v>206.10725009999999</v>
      </c>
      <c r="L828" s="52">
        <v>184.14553409771099</v>
      </c>
      <c r="M828" s="52">
        <v>90.782054304907987</v>
      </c>
    </row>
    <row r="829" spans="1:13">
      <c r="A829" s="15" t="s">
        <v>77</v>
      </c>
      <c r="B829" s="49" t="s">
        <v>463</v>
      </c>
      <c r="H829" s="50">
        <v>6.4269999999999996</v>
      </c>
      <c r="I829" s="50" t="s">
        <v>1</v>
      </c>
      <c r="J829" s="50" t="s">
        <v>1</v>
      </c>
      <c r="K829" s="51">
        <v>244.65052789999999</v>
      </c>
      <c r="L829" s="52">
        <v>243.15395146261</v>
      </c>
      <c r="M829" s="52">
        <v>110.55555348831197</v>
      </c>
    </row>
    <row r="830" spans="1:13">
      <c r="A830" s="15" t="s">
        <v>77</v>
      </c>
      <c r="B830" s="49" t="s">
        <v>463</v>
      </c>
      <c r="H830" s="50">
        <v>6.609</v>
      </c>
      <c r="I830" s="50" t="s">
        <v>1</v>
      </c>
      <c r="J830" s="50" t="s">
        <v>1</v>
      </c>
      <c r="K830" s="51">
        <v>262.3686629</v>
      </c>
      <c r="L830" s="52">
        <v>275.79688240041799</v>
      </c>
      <c r="M830" s="52">
        <v>119.91794703900101</v>
      </c>
    </row>
    <row r="831" spans="1:13">
      <c r="A831" s="15" t="s">
        <v>77</v>
      </c>
      <c r="B831" s="49" t="s">
        <v>463</v>
      </c>
      <c r="H831" s="50">
        <v>6.79</v>
      </c>
      <c r="I831" s="50" t="s">
        <v>1</v>
      </c>
      <c r="J831" s="50" t="s">
        <v>1</v>
      </c>
      <c r="K831" s="51">
        <v>260.10539340000003</v>
      </c>
      <c r="L831" s="52">
        <v>265.04855547240993</v>
      </c>
      <c r="M831" s="52">
        <v>116.66151387409704</v>
      </c>
    </row>
    <row r="832" spans="1:13">
      <c r="A832" s="15" t="s">
        <v>77</v>
      </c>
      <c r="B832" s="49" t="s">
        <v>463</v>
      </c>
      <c r="H832" s="50">
        <v>7.0030000000000001</v>
      </c>
      <c r="I832" s="50" t="s">
        <v>1</v>
      </c>
      <c r="J832" s="50" t="s">
        <v>1</v>
      </c>
      <c r="K832" s="51">
        <v>293.38211150000001</v>
      </c>
      <c r="L832" s="52">
        <v>323.94222375128294</v>
      </c>
      <c r="M832" s="52">
        <v>135.18550018896701</v>
      </c>
    </row>
    <row r="833" spans="1:13">
      <c r="A833" s="15" t="s">
        <v>77</v>
      </c>
      <c r="B833" s="49" t="s">
        <v>463</v>
      </c>
      <c r="H833" s="50">
        <v>7.181</v>
      </c>
      <c r="I833" s="50" t="s">
        <v>1</v>
      </c>
      <c r="J833" s="50" t="s">
        <v>1</v>
      </c>
      <c r="K833" s="51">
        <v>257.4323028</v>
      </c>
      <c r="L833" s="52">
        <v>263.24427205787299</v>
      </c>
      <c r="M833" s="52">
        <v>117.84023291260399</v>
      </c>
    </row>
    <row r="834" spans="1:13">
      <c r="A834" s="15" t="s">
        <v>77</v>
      </c>
      <c r="B834" s="49" t="s">
        <v>463</v>
      </c>
      <c r="H834" s="50">
        <v>7.3230000000000004</v>
      </c>
      <c r="I834" s="50" t="s">
        <v>1</v>
      </c>
      <c r="J834" s="50" t="s">
        <v>1</v>
      </c>
      <c r="K834" s="51">
        <v>237.8376907</v>
      </c>
      <c r="L834" s="52">
        <v>235.91381576725001</v>
      </c>
      <c r="M834" s="52">
        <v>105.89598543009998</v>
      </c>
    </row>
    <row r="835" spans="1:13">
      <c r="A835" s="15" t="s">
        <v>77</v>
      </c>
      <c r="B835" s="49" t="s">
        <v>463</v>
      </c>
      <c r="H835" s="50">
        <v>7.4139999999999997</v>
      </c>
      <c r="I835" s="50" t="s">
        <v>1</v>
      </c>
      <c r="J835" s="50" t="s">
        <v>1</v>
      </c>
      <c r="K835" s="51">
        <v>287.73889220000001</v>
      </c>
      <c r="L835" s="52">
        <v>315.73841434341205</v>
      </c>
      <c r="M835" s="52">
        <v>130.91833728030201</v>
      </c>
    </row>
    <row r="836" spans="1:13">
      <c r="A836" s="15" t="s">
        <v>77</v>
      </c>
      <c r="B836" s="49" t="s">
        <v>463</v>
      </c>
      <c r="H836" s="50">
        <v>7.476</v>
      </c>
      <c r="I836" s="50" t="s">
        <v>1</v>
      </c>
      <c r="J836" s="50" t="s">
        <v>1</v>
      </c>
      <c r="K836" s="51">
        <v>297.46783069999998</v>
      </c>
      <c r="L836" s="52">
        <v>362.74144512343599</v>
      </c>
      <c r="M836" s="52">
        <v>135.02791667714499</v>
      </c>
    </row>
    <row r="837" spans="1:13">
      <c r="A837" s="15" t="s">
        <v>77</v>
      </c>
      <c r="B837" s="49" t="s">
        <v>463</v>
      </c>
      <c r="H837" s="50">
        <v>7.6</v>
      </c>
      <c r="I837" s="50" t="s">
        <v>1</v>
      </c>
      <c r="J837" s="50" t="s">
        <v>1</v>
      </c>
      <c r="K837" s="51">
        <v>339.26563650000003</v>
      </c>
      <c r="L837" s="52">
        <v>467.46905311977696</v>
      </c>
      <c r="M837" s="52">
        <v>154.57604745777203</v>
      </c>
    </row>
    <row r="838" spans="1:13">
      <c r="A838" s="15" t="s">
        <v>77</v>
      </c>
      <c r="B838" s="49" t="s">
        <v>463</v>
      </c>
      <c r="H838" s="50">
        <v>7.7240000000000002</v>
      </c>
      <c r="I838" s="50" t="s">
        <v>1</v>
      </c>
      <c r="J838" s="50" t="s">
        <v>1</v>
      </c>
      <c r="K838" s="51">
        <v>190.9915618</v>
      </c>
      <c r="L838" s="52">
        <v>164.86205244710101</v>
      </c>
      <c r="M838" s="52">
        <v>84.053208822271998</v>
      </c>
    </row>
    <row r="839" spans="1:13">
      <c r="A839" s="15" t="s">
        <v>77</v>
      </c>
      <c r="B839" s="49" t="s">
        <v>463</v>
      </c>
      <c r="H839" s="50">
        <v>7.8730000000000002</v>
      </c>
      <c r="I839" s="50" t="s">
        <v>1</v>
      </c>
      <c r="J839" s="50" t="s">
        <v>1</v>
      </c>
      <c r="K839" s="51">
        <v>292.2769146</v>
      </c>
      <c r="L839" s="52">
        <v>337.82677601754602</v>
      </c>
      <c r="M839" s="52">
        <v>131.03951983393699</v>
      </c>
    </row>
    <row r="840" spans="1:13">
      <c r="A840" s="15" t="s">
        <v>77</v>
      </c>
      <c r="B840" s="49" t="s">
        <v>463</v>
      </c>
      <c r="H840" s="50">
        <v>7.9969999999999999</v>
      </c>
      <c r="I840" s="50" t="s">
        <v>1</v>
      </c>
      <c r="J840" s="50" t="s">
        <v>1</v>
      </c>
      <c r="K840" s="51">
        <v>328.17155869999999</v>
      </c>
      <c r="L840" s="52">
        <v>416.92456259873404</v>
      </c>
      <c r="M840" s="52">
        <v>150.60157485862598</v>
      </c>
    </row>
    <row r="841" spans="1:13">
      <c r="A841" s="15" t="s">
        <v>77</v>
      </c>
      <c r="B841" s="49" t="s">
        <v>463</v>
      </c>
      <c r="H841" s="50">
        <v>8.0589999999999993</v>
      </c>
      <c r="I841" s="50" t="s">
        <v>1</v>
      </c>
      <c r="J841" s="50" t="s">
        <v>1</v>
      </c>
      <c r="K841" s="51">
        <v>217.98384540000001</v>
      </c>
      <c r="L841" s="52">
        <v>204.34286679413998</v>
      </c>
      <c r="M841" s="52">
        <v>97.304707759483009</v>
      </c>
    </row>
    <row r="842" spans="1:13">
      <c r="A842" s="15" t="s">
        <v>77</v>
      </c>
      <c r="B842" s="49" t="s">
        <v>463</v>
      </c>
      <c r="H842" s="50">
        <v>8.1210000000000004</v>
      </c>
      <c r="I842" s="50" t="s">
        <v>1</v>
      </c>
      <c r="J842" s="50" t="s">
        <v>1</v>
      </c>
      <c r="K842" s="51">
        <v>255.6625224</v>
      </c>
      <c r="L842" s="52">
        <v>263.91694477787695</v>
      </c>
      <c r="M842" s="52">
        <v>114.069556113294</v>
      </c>
    </row>
    <row r="843" spans="1:13">
      <c r="A843" s="15" t="s">
        <v>77</v>
      </c>
      <c r="B843" s="49" t="s">
        <v>463</v>
      </c>
      <c r="H843" s="50">
        <v>8.3010000000000002</v>
      </c>
      <c r="I843" s="50" t="s">
        <v>1</v>
      </c>
      <c r="J843" s="50" t="s">
        <v>1</v>
      </c>
      <c r="K843" s="51">
        <v>440.47756889999999</v>
      </c>
      <c r="L843" s="52">
        <v>793.84285481169991</v>
      </c>
      <c r="M843" s="52">
        <v>216.489095239661</v>
      </c>
    </row>
    <row r="844" spans="1:13">
      <c r="A844" s="15" t="s">
        <v>77</v>
      </c>
      <c r="B844" s="49" t="s">
        <v>463</v>
      </c>
      <c r="H844" s="50">
        <v>8.3829999999999991</v>
      </c>
      <c r="I844" s="50" t="s">
        <v>1</v>
      </c>
      <c r="J844" s="50" t="s">
        <v>1</v>
      </c>
      <c r="K844" s="51">
        <v>373.44421749999998</v>
      </c>
      <c r="L844" s="52">
        <v>532.84268716637712</v>
      </c>
      <c r="M844" s="52">
        <v>175.60042183372997</v>
      </c>
    </row>
    <row r="845" spans="1:13">
      <c r="A845" s="15" t="s">
        <v>77</v>
      </c>
      <c r="B845" s="49" t="s">
        <v>463</v>
      </c>
      <c r="H845" s="50">
        <v>8.4649999999999999</v>
      </c>
      <c r="I845" s="50" t="s">
        <v>1</v>
      </c>
      <c r="J845" s="50" t="s">
        <v>1</v>
      </c>
      <c r="K845" s="51">
        <v>358.08091930000001</v>
      </c>
      <c r="L845" s="52">
        <v>516.96626204735298</v>
      </c>
      <c r="M845" s="52">
        <v>167.65576987809001</v>
      </c>
    </row>
    <row r="846" spans="1:13">
      <c r="A846" s="15" t="s">
        <v>77</v>
      </c>
      <c r="B846" s="49" t="s">
        <v>463</v>
      </c>
      <c r="H846" s="50">
        <v>8.6</v>
      </c>
      <c r="I846" s="50" t="s">
        <v>1</v>
      </c>
      <c r="J846" s="50" t="s">
        <v>1</v>
      </c>
      <c r="K846" s="51">
        <v>414.9325217</v>
      </c>
      <c r="L846" s="52">
        <v>695.75108010961003</v>
      </c>
      <c r="M846" s="52">
        <v>201.78128546935301</v>
      </c>
    </row>
    <row r="847" spans="1:13">
      <c r="A847" s="15" t="s">
        <v>77</v>
      </c>
      <c r="B847" s="49" t="s">
        <v>463</v>
      </c>
      <c r="H847" s="50">
        <v>8.6</v>
      </c>
      <c r="I847" s="50" t="s">
        <v>1</v>
      </c>
      <c r="J847" s="50" t="s">
        <v>1</v>
      </c>
      <c r="K847" s="51">
        <v>363.88764750000001</v>
      </c>
      <c r="L847" s="52">
        <v>532.64772800649894</v>
      </c>
      <c r="M847" s="52">
        <v>171.80251326947902</v>
      </c>
    </row>
    <row r="848" spans="1:13">
      <c r="A848" s="15" t="s">
        <v>77</v>
      </c>
      <c r="B848" s="49" t="s">
        <v>463</v>
      </c>
      <c r="H848" s="50">
        <v>8.6</v>
      </c>
      <c r="I848" s="50" t="s">
        <v>1</v>
      </c>
      <c r="J848" s="50" t="s">
        <v>1</v>
      </c>
      <c r="K848" s="51">
        <v>318.67650950000001</v>
      </c>
      <c r="L848" s="52">
        <v>390.45525827700197</v>
      </c>
      <c r="M848" s="52">
        <v>147.51420487605901</v>
      </c>
    </row>
    <row r="849" spans="1:13">
      <c r="A849" s="15" t="s">
        <v>77</v>
      </c>
      <c r="B849" s="49" t="s">
        <v>463</v>
      </c>
      <c r="H849" s="50">
        <v>8.6</v>
      </c>
      <c r="I849" s="50" t="s">
        <v>1</v>
      </c>
      <c r="J849" s="50" t="s">
        <v>1</v>
      </c>
      <c r="K849" s="51">
        <v>317.16562299999998</v>
      </c>
      <c r="L849" s="52">
        <v>397.76680811808899</v>
      </c>
      <c r="M849" s="52">
        <v>146.65780956292198</v>
      </c>
    </row>
    <row r="850" spans="1:13">
      <c r="A850" s="15" t="s">
        <v>77</v>
      </c>
      <c r="B850" s="49" t="s">
        <v>463</v>
      </c>
      <c r="H850" s="50">
        <v>8.6</v>
      </c>
      <c r="I850" s="50" t="s">
        <v>1</v>
      </c>
      <c r="J850" s="50" t="s">
        <v>1</v>
      </c>
      <c r="K850" s="51">
        <v>312.31662290000003</v>
      </c>
      <c r="L850" s="52">
        <v>369.01885481257494</v>
      </c>
      <c r="M850" s="52">
        <v>142.60415341190904</v>
      </c>
    </row>
    <row r="851" spans="1:13">
      <c r="A851" s="15" t="s">
        <v>77</v>
      </c>
      <c r="B851" s="49" t="s">
        <v>463</v>
      </c>
      <c r="H851" s="50">
        <v>8.6</v>
      </c>
      <c r="I851" s="50" t="s">
        <v>1</v>
      </c>
      <c r="J851" s="50" t="s">
        <v>1</v>
      </c>
      <c r="K851" s="51">
        <v>311.11386329999999</v>
      </c>
      <c r="L851" s="52">
        <v>379.89995759386596</v>
      </c>
      <c r="M851" s="52">
        <v>143.050152707141</v>
      </c>
    </row>
    <row r="852" spans="1:13">
      <c r="A852" s="15" t="s">
        <v>77</v>
      </c>
      <c r="B852" s="49" t="s">
        <v>463</v>
      </c>
      <c r="H852" s="50">
        <v>8.6</v>
      </c>
      <c r="I852" s="50" t="s">
        <v>1</v>
      </c>
      <c r="J852" s="50" t="s">
        <v>1</v>
      </c>
      <c r="K852" s="51">
        <v>299.54784530000001</v>
      </c>
      <c r="L852" s="52">
        <v>348.25233843605605</v>
      </c>
      <c r="M852" s="52">
        <v>137.29752052641601</v>
      </c>
    </row>
    <row r="853" spans="1:13">
      <c r="A853" s="15" t="s">
        <v>77</v>
      </c>
      <c r="B853" s="49" t="s">
        <v>463</v>
      </c>
      <c r="H853" s="50">
        <v>8.6</v>
      </c>
      <c r="I853" s="50" t="s">
        <v>1</v>
      </c>
      <c r="J853" s="50" t="s">
        <v>1</v>
      </c>
      <c r="K853" s="51">
        <v>293.15347250000002</v>
      </c>
      <c r="L853" s="52">
        <v>339.03104651502599</v>
      </c>
      <c r="M853" s="52">
        <v>132.81662067597802</v>
      </c>
    </row>
    <row r="854" spans="1:13">
      <c r="A854" s="15" t="s">
        <v>77</v>
      </c>
      <c r="B854" s="49" t="s">
        <v>463</v>
      </c>
      <c r="H854" s="50">
        <v>8.6</v>
      </c>
      <c r="I854" s="50" t="s">
        <v>1</v>
      </c>
      <c r="J854" s="50" t="s">
        <v>1</v>
      </c>
      <c r="K854" s="51">
        <v>232.89905669999999</v>
      </c>
      <c r="L854" s="52">
        <v>216.26639158325904</v>
      </c>
      <c r="M854" s="52">
        <v>105.81093604557299</v>
      </c>
    </row>
    <row r="855" spans="1:13">
      <c r="A855" s="15" t="s">
        <v>77</v>
      </c>
      <c r="B855" s="49" t="s">
        <v>463</v>
      </c>
      <c r="H855" s="50">
        <v>8.6</v>
      </c>
      <c r="I855" s="50" t="s">
        <v>1</v>
      </c>
      <c r="J855" s="50" t="s">
        <v>1</v>
      </c>
      <c r="K855" s="51">
        <v>180.1471209</v>
      </c>
      <c r="L855" s="52">
        <v>159.45685511825099</v>
      </c>
      <c r="M855" s="52">
        <v>80.8378677629252</v>
      </c>
    </row>
    <row r="856" spans="1:13">
      <c r="A856" s="15" t="s">
        <v>77</v>
      </c>
      <c r="B856" s="49" t="s">
        <v>463</v>
      </c>
      <c r="H856" s="50">
        <v>8.6940000000000008</v>
      </c>
      <c r="I856" s="50" t="s">
        <v>1</v>
      </c>
      <c r="J856" s="50" t="s">
        <v>1</v>
      </c>
      <c r="K856" s="51">
        <v>436.26349119999998</v>
      </c>
      <c r="L856" s="52">
        <v>777.56103941357003</v>
      </c>
      <c r="M856" s="52">
        <v>214.38823029849996</v>
      </c>
    </row>
    <row r="857" spans="1:13">
      <c r="A857" s="15" t="s">
        <v>77</v>
      </c>
      <c r="B857" s="49" t="s">
        <v>463</v>
      </c>
      <c r="H857" s="50">
        <v>9.4640000000000004</v>
      </c>
      <c r="I857" s="50" t="s">
        <v>1</v>
      </c>
      <c r="J857" s="50" t="s">
        <v>1</v>
      </c>
      <c r="K857" s="51">
        <v>292.71307660000002</v>
      </c>
      <c r="L857" s="52">
        <v>330.17843950090696</v>
      </c>
      <c r="M857" s="52">
        <v>133.01217939806403</v>
      </c>
    </row>
    <row r="858" spans="1:13">
      <c r="A858" s="15" t="s">
        <v>77</v>
      </c>
      <c r="B858" s="49" t="s">
        <v>463</v>
      </c>
      <c r="H858" s="50">
        <v>9.8279999999999994</v>
      </c>
      <c r="I858" s="50" t="s">
        <v>1</v>
      </c>
      <c r="J858" s="50" t="s">
        <v>1</v>
      </c>
      <c r="K858" s="51">
        <v>333.49181370000002</v>
      </c>
      <c r="L858" s="52">
        <v>432.38822338954498</v>
      </c>
      <c r="M858" s="52">
        <v>157.09356182188802</v>
      </c>
    </row>
    <row r="859" spans="1:13">
      <c r="A859" s="15" t="s">
        <v>77</v>
      </c>
      <c r="B859" s="49" t="s">
        <v>463</v>
      </c>
      <c r="H859" s="50">
        <v>9.9830000000000005</v>
      </c>
      <c r="I859" s="50" t="s">
        <v>1</v>
      </c>
      <c r="J859" s="50" t="s">
        <v>1</v>
      </c>
      <c r="K859" s="51">
        <v>331.29511960000002</v>
      </c>
      <c r="L859" s="52">
        <v>423.84235518820697</v>
      </c>
      <c r="M859" s="52">
        <v>150.45823149443402</v>
      </c>
    </row>
    <row r="860" spans="1:13">
      <c r="A860" s="15" t="s">
        <v>77</v>
      </c>
      <c r="B860" s="49" t="s">
        <v>463</v>
      </c>
      <c r="H860" s="50">
        <v>10.113</v>
      </c>
      <c r="I860" s="50" t="s">
        <v>1</v>
      </c>
      <c r="J860" s="50" t="s">
        <v>1</v>
      </c>
      <c r="K860" s="51">
        <v>259.4063524</v>
      </c>
      <c r="L860" s="52">
        <v>281.59697428658495</v>
      </c>
      <c r="M860" s="52">
        <v>118.35186278854701</v>
      </c>
    </row>
    <row r="861" spans="1:13">
      <c r="A861" s="15" t="s">
        <v>77</v>
      </c>
      <c r="B861" s="49" t="s">
        <v>463</v>
      </c>
      <c r="H861" s="50">
        <v>10.242000000000001</v>
      </c>
      <c r="I861" s="50" t="s">
        <v>1</v>
      </c>
      <c r="J861" s="50" t="s">
        <v>1</v>
      </c>
      <c r="K861" s="51">
        <v>316.7150274</v>
      </c>
      <c r="L861" s="52">
        <v>399.62703979656095</v>
      </c>
      <c r="M861" s="52">
        <v>145.455977256447</v>
      </c>
    </row>
    <row r="862" spans="1:13">
      <c r="A862" s="15" t="s">
        <v>77</v>
      </c>
      <c r="B862" s="49" t="s">
        <v>463</v>
      </c>
      <c r="H862" s="50">
        <v>10.398</v>
      </c>
      <c r="I862" s="50" t="s">
        <v>1</v>
      </c>
      <c r="J862" s="50" t="s">
        <v>1</v>
      </c>
      <c r="K862" s="51">
        <v>367.27515269999998</v>
      </c>
      <c r="L862" s="52">
        <v>518.62438507063507</v>
      </c>
      <c r="M862" s="52">
        <v>172.10976207007496</v>
      </c>
    </row>
    <row r="863" spans="1:13">
      <c r="A863" s="15" t="s">
        <v>77</v>
      </c>
      <c r="B863" s="49" t="s">
        <v>463</v>
      </c>
      <c r="H863" s="50">
        <v>10.535</v>
      </c>
      <c r="I863" s="50" t="s">
        <v>1</v>
      </c>
      <c r="J863" s="50" t="s">
        <v>1</v>
      </c>
      <c r="K863" s="51">
        <v>212.73490140000001</v>
      </c>
      <c r="L863" s="52">
        <v>197.336483201102</v>
      </c>
      <c r="M863" s="52">
        <v>94.582194439625013</v>
      </c>
    </row>
    <row r="864" spans="1:13">
      <c r="A864" s="15" t="s">
        <v>77</v>
      </c>
      <c r="B864" s="49" t="s">
        <v>463</v>
      </c>
      <c r="H864" s="50">
        <v>10.614000000000001</v>
      </c>
      <c r="I864" s="50" t="s">
        <v>1</v>
      </c>
      <c r="J864" s="50" t="s">
        <v>1</v>
      </c>
      <c r="K864" s="51">
        <v>174.39392100000001</v>
      </c>
      <c r="L864" s="52">
        <v>151.69506559931202</v>
      </c>
      <c r="M864" s="52">
        <v>76.597022269461803</v>
      </c>
    </row>
    <row r="865" spans="1:13">
      <c r="A865" s="15" t="s">
        <v>77</v>
      </c>
      <c r="B865" s="49" t="s">
        <v>463</v>
      </c>
      <c r="H865" s="50">
        <v>10.693</v>
      </c>
      <c r="I865" s="50" t="s">
        <v>1</v>
      </c>
      <c r="J865" s="50" t="s">
        <v>1</v>
      </c>
      <c r="K865" s="51">
        <v>239.5581909</v>
      </c>
      <c r="L865" s="52">
        <v>238.71896752294799</v>
      </c>
      <c r="M865" s="52">
        <v>106.93569119932701</v>
      </c>
    </row>
    <row r="866" spans="1:13">
      <c r="A866" s="15" t="s">
        <v>77</v>
      </c>
      <c r="B866" s="49" t="s">
        <v>463</v>
      </c>
      <c r="H866" s="50">
        <v>11.031000000000001</v>
      </c>
      <c r="I866" s="50" t="s">
        <v>1</v>
      </c>
      <c r="J866" s="50" t="s">
        <v>1</v>
      </c>
      <c r="K866" s="51">
        <v>282.56836980000003</v>
      </c>
      <c r="L866" s="52">
        <v>306.11930628112998</v>
      </c>
      <c r="M866" s="52">
        <v>128.60070025881902</v>
      </c>
    </row>
    <row r="867" spans="1:13">
      <c r="A867" s="15" t="s">
        <v>77</v>
      </c>
      <c r="B867" s="49" t="s">
        <v>463</v>
      </c>
      <c r="H867" s="50">
        <v>11.233000000000001</v>
      </c>
      <c r="I867" s="50" t="s">
        <v>1</v>
      </c>
      <c r="J867" s="50" t="s">
        <v>1</v>
      </c>
      <c r="K867" s="51">
        <v>238.2017085</v>
      </c>
      <c r="L867" s="52">
        <v>234.703631502505</v>
      </c>
      <c r="M867" s="52">
        <v>104.88804834801201</v>
      </c>
    </row>
    <row r="868" spans="1:13">
      <c r="A868" s="15" t="s">
        <v>77</v>
      </c>
      <c r="B868" s="49" t="s">
        <v>463</v>
      </c>
      <c r="H868" s="50">
        <v>11.391999999999999</v>
      </c>
      <c r="I868" s="50" t="s">
        <v>1</v>
      </c>
      <c r="J868" s="50" t="s">
        <v>1</v>
      </c>
      <c r="K868" s="51">
        <v>211.81065380000001</v>
      </c>
      <c r="L868" s="52">
        <v>196.24412479697799</v>
      </c>
      <c r="M868" s="52">
        <v>94.138815026199012</v>
      </c>
    </row>
    <row r="869" spans="1:13">
      <c r="A869" s="15" t="s">
        <v>77</v>
      </c>
      <c r="B869" s="49" t="s">
        <v>463</v>
      </c>
      <c r="H869" s="50">
        <v>11.552</v>
      </c>
      <c r="I869" s="50" t="s">
        <v>1</v>
      </c>
      <c r="J869" s="50" t="s">
        <v>1</v>
      </c>
      <c r="K869" s="51">
        <v>290.71040799999997</v>
      </c>
      <c r="L869" s="52">
        <v>323.49136865588702</v>
      </c>
      <c r="M869" s="52">
        <v>133.06259650553997</v>
      </c>
    </row>
    <row r="870" spans="1:13">
      <c r="A870" s="15" t="s">
        <v>77</v>
      </c>
      <c r="B870" s="49" t="s">
        <v>463</v>
      </c>
      <c r="H870" s="50">
        <v>11.711</v>
      </c>
      <c r="I870" s="50" t="s">
        <v>1</v>
      </c>
      <c r="J870" s="50" t="s">
        <v>1</v>
      </c>
      <c r="K870" s="51">
        <v>371.12024939999998</v>
      </c>
      <c r="L870" s="52">
        <v>541.86358191995009</v>
      </c>
      <c r="M870" s="52">
        <v>171.74583849839297</v>
      </c>
    </row>
    <row r="871" spans="1:13">
      <c r="A871" s="15" t="s">
        <v>77</v>
      </c>
      <c r="B871" s="49" t="s">
        <v>463</v>
      </c>
      <c r="H871" s="50">
        <v>12.093999999999999</v>
      </c>
      <c r="I871" s="50" t="s">
        <v>1</v>
      </c>
      <c r="J871" s="50" t="s">
        <v>1</v>
      </c>
      <c r="K871" s="51">
        <v>333.87747730000001</v>
      </c>
      <c r="L871" s="52">
        <v>443.51349001499102</v>
      </c>
      <c r="M871" s="52">
        <v>155.27143641145702</v>
      </c>
    </row>
    <row r="872" spans="1:13">
      <c r="A872" s="15" t="s">
        <v>77</v>
      </c>
      <c r="B872" s="49" t="s">
        <v>463</v>
      </c>
      <c r="H872" s="50">
        <v>12.407</v>
      </c>
      <c r="I872" s="50" t="s">
        <v>1</v>
      </c>
      <c r="J872" s="50" t="s">
        <v>1</v>
      </c>
      <c r="K872" s="51">
        <v>217.28351259999999</v>
      </c>
      <c r="L872" s="52">
        <v>192.34404815065898</v>
      </c>
      <c r="M872" s="52">
        <v>96.952372917763</v>
      </c>
    </row>
    <row r="873" spans="1:13">
      <c r="A873" s="15" t="s">
        <v>77</v>
      </c>
      <c r="B873" s="49" t="s">
        <v>463</v>
      </c>
      <c r="H873" s="50">
        <v>12.717000000000001</v>
      </c>
      <c r="I873" s="50" t="s">
        <v>1</v>
      </c>
      <c r="J873" s="50" t="s">
        <v>1</v>
      </c>
      <c r="K873" s="51">
        <v>412.69401529999999</v>
      </c>
      <c r="L873" s="52">
        <v>714.01833499357986</v>
      </c>
      <c r="M873" s="52">
        <v>198.93352286796699</v>
      </c>
    </row>
    <row r="874" spans="1:13">
      <c r="A874" s="15" t="s">
        <v>77</v>
      </c>
      <c r="B874" s="49" t="s">
        <v>463</v>
      </c>
      <c r="H874" s="50">
        <v>13</v>
      </c>
      <c r="I874" s="50" t="s">
        <v>1</v>
      </c>
      <c r="J874" s="50" t="s">
        <v>1</v>
      </c>
      <c r="K874" s="51">
        <v>365.08887609999999</v>
      </c>
      <c r="L874" s="52">
        <v>515.16227406223697</v>
      </c>
      <c r="M874" s="52">
        <v>169.322163394547</v>
      </c>
    </row>
    <row r="875" spans="1:13">
      <c r="A875" s="15" t="s">
        <v>77</v>
      </c>
      <c r="B875" s="49" t="s">
        <v>463</v>
      </c>
      <c r="H875" s="50">
        <v>13</v>
      </c>
      <c r="I875" s="50" t="s">
        <v>1</v>
      </c>
      <c r="J875" s="50" t="s">
        <v>1</v>
      </c>
      <c r="K875" s="51">
        <v>360.39836359999998</v>
      </c>
      <c r="L875" s="52">
        <v>520.68316621544909</v>
      </c>
      <c r="M875" s="52">
        <v>167.66924346512999</v>
      </c>
    </row>
    <row r="876" spans="1:13">
      <c r="A876" s="15" t="s">
        <v>77</v>
      </c>
      <c r="B876" s="49" t="s">
        <v>463</v>
      </c>
      <c r="H876" s="50">
        <v>13</v>
      </c>
      <c r="I876" s="50" t="s">
        <v>1</v>
      </c>
      <c r="J876" s="50" t="s">
        <v>1</v>
      </c>
      <c r="K876" s="51">
        <v>381.70360099999999</v>
      </c>
      <c r="L876" s="52">
        <v>563.59779174672394</v>
      </c>
      <c r="M876" s="52">
        <v>180.75641185907</v>
      </c>
    </row>
    <row r="877" spans="1:13">
      <c r="A877" s="15" t="s">
        <v>77</v>
      </c>
      <c r="B877" s="49" t="s">
        <v>463</v>
      </c>
      <c r="H877" s="50">
        <v>13</v>
      </c>
      <c r="I877" s="50" t="s">
        <v>1</v>
      </c>
      <c r="J877" s="50" t="s">
        <v>1</v>
      </c>
      <c r="K877" s="51">
        <v>346.37491699999998</v>
      </c>
      <c r="L877" s="52">
        <v>476.741135450613</v>
      </c>
      <c r="M877" s="52">
        <v>160.48176865698898</v>
      </c>
    </row>
    <row r="878" spans="1:13">
      <c r="A878" s="15" t="s">
        <v>77</v>
      </c>
      <c r="B878" s="49" t="s">
        <v>463</v>
      </c>
      <c r="H878" s="50">
        <v>13</v>
      </c>
      <c r="I878" s="50" t="s">
        <v>1</v>
      </c>
      <c r="J878" s="50" t="s">
        <v>1</v>
      </c>
      <c r="K878" s="51">
        <v>346.88592849999998</v>
      </c>
      <c r="L878" s="52">
        <v>439.11674843461208</v>
      </c>
      <c r="M878" s="52">
        <v>162.31147440631497</v>
      </c>
    </row>
    <row r="879" spans="1:13">
      <c r="A879" s="15" t="s">
        <v>77</v>
      </c>
      <c r="B879" s="49" t="s">
        <v>463</v>
      </c>
      <c r="H879" s="50">
        <v>13</v>
      </c>
      <c r="I879" s="50" t="s">
        <v>1</v>
      </c>
      <c r="J879" s="50" t="s">
        <v>1</v>
      </c>
      <c r="K879" s="51">
        <v>338.63594089999998</v>
      </c>
      <c r="L879" s="52">
        <v>425.34430639371698</v>
      </c>
      <c r="M879" s="52">
        <v>156.30956107639997</v>
      </c>
    </row>
    <row r="880" spans="1:13">
      <c r="A880" s="15" t="s">
        <v>77</v>
      </c>
      <c r="B880" s="49" t="s">
        <v>463</v>
      </c>
      <c r="H880" s="50">
        <v>13</v>
      </c>
      <c r="I880" s="50" t="s">
        <v>1</v>
      </c>
      <c r="J880" s="50" t="s">
        <v>1</v>
      </c>
      <c r="K880" s="51">
        <v>332.58587669999997</v>
      </c>
      <c r="L880" s="52">
        <v>423.17292590110901</v>
      </c>
      <c r="M880" s="52">
        <v>153.99771496944697</v>
      </c>
    </row>
    <row r="881" spans="1:13">
      <c r="A881" s="15" t="s">
        <v>77</v>
      </c>
      <c r="B881" s="49" t="s">
        <v>463</v>
      </c>
      <c r="H881" s="50">
        <v>13</v>
      </c>
      <c r="I881" s="50" t="s">
        <v>1</v>
      </c>
      <c r="J881" s="50" t="s">
        <v>1</v>
      </c>
      <c r="K881" s="51">
        <v>308.09217239999998</v>
      </c>
      <c r="L881" s="52">
        <v>376.62287198966101</v>
      </c>
      <c r="M881" s="52">
        <v>140.04784194348497</v>
      </c>
    </row>
    <row r="882" spans="1:13">
      <c r="A882" s="15" t="s">
        <v>77</v>
      </c>
      <c r="B882" s="49" t="s">
        <v>463</v>
      </c>
      <c r="H882" s="50">
        <v>13</v>
      </c>
      <c r="I882" s="50" t="s">
        <v>1</v>
      </c>
      <c r="J882" s="50" t="s">
        <v>1</v>
      </c>
      <c r="K882" s="51">
        <v>271.86450589999998</v>
      </c>
      <c r="L882" s="52">
        <v>292.20685580012702</v>
      </c>
      <c r="M882" s="52">
        <v>121.14449370981299</v>
      </c>
    </row>
    <row r="883" spans="1:13">
      <c r="A883" s="15" t="s">
        <v>77</v>
      </c>
      <c r="B883" s="49" t="s">
        <v>463</v>
      </c>
      <c r="H883" s="50">
        <v>13.1</v>
      </c>
      <c r="I883" s="50" t="s">
        <v>1</v>
      </c>
      <c r="J883" s="50" t="s">
        <v>1</v>
      </c>
      <c r="K883" s="51">
        <v>394.05815030000002</v>
      </c>
      <c r="L883" s="52">
        <v>658.41970618238997</v>
      </c>
      <c r="M883" s="52">
        <v>186.20818127274401</v>
      </c>
    </row>
    <row r="884" spans="1:13">
      <c r="A884" s="15" t="s">
        <v>77</v>
      </c>
      <c r="B884" s="49" t="s">
        <v>463</v>
      </c>
      <c r="H884" s="50">
        <v>13.1</v>
      </c>
      <c r="I884" s="50" t="s">
        <v>1</v>
      </c>
      <c r="J884" s="50" t="s">
        <v>1</v>
      </c>
      <c r="K884" s="51">
        <v>352.7611698</v>
      </c>
      <c r="L884" s="52">
        <v>471.71602091702295</v>
      </c>
      <c r="M884" s="52">
        <v>163.468866019133</v>
      </c>
    </row>
    <row r="885" spans="1:13">
      <c r="A885" s="15" t="s">
        <v>77</v>
      </c>
      <c r="B885" s="49" t="s">
        <v>463</v>
      </c>
      <c r="H885" s="50">
        <v>13.1</v>
      </c>
      <c r="I885" s="50" t="s">
        <v>1</v>
      </c>
      <c r="J885" s="50" t="s">
        <v>1</v>
      </c>
      <c r="K885" s="51">
        <v>285.11336829999999</v>
      </c>
      <c r="L885" s="52">
        <v>321.01083730760303</v>
      </c>
      <c r="M885" s="52">
        <v>128.16261517234699</v>
      </c>
    </row>
    <row r="886" spans="1:13">
      <c r="A886" s="15" t="s">
        <v>77</v>
      </c>
      <c r="B886" s="49" t="s">
        <v>463</v>
      </c>
      <c r="H886" s="50">
        <v>13.16</v>
      </c>
      <c r="I886" s="50" t="s">
        <v>1</v>
      </c>
      <c r="J886" s="50" t="s">
        <v>1</v>
      </c>
      <c r="K886" s="51">
        <v>341.25799239999998</v>
      </c>
      <c r="L886" s="52">
        <v>457.74016902403304</v>
      </c>
      <c r="M886" s="52">
        <v>156.53337799598398</v>
      </c>
    </row>
    <row r="887" spans="1:13">
      <c r="A887" s="15" t="s">
        <v>77</v>
      </c>
      <c r="B887" s="49" t="s">
        <v>463</v>
      </c>
      <c r="H887" s="50">
        <v>13.2</v>
      </c>
      <c r="I887" s="50" t="s">
        <v>1</v>
      </c>
      <c r="J887" s="50" t="s">
        <v>1</v>
      </c>
      <c r="K887" s="51">
        <v>352.10545910000002</v>
      </c>
      <c r="L887" s="52">
        <v>483.634322666836</v>
      </c>
      <c r="M887" s="52">
        <v>162.50649810126302</v>
      </c>
    </row>
    <row r="888" spans="1:13">
      <c r="A888" s="15" t="s">
        <v>77</v>
      </c>
      <c r="B888" s="49" t="s">
        <v>463</v>
      </c>
      <c r="H888" s="50">
        <v>13.2</v>
      </c>
      <c r="I888" s="50" t="s">
        <v>1</v>
      </c>
      <c r="J888" s="50" t="s">
        <v>1</v>
      </c>
      <c r="K888" s="51">
        <v>338.44074819999997</v>
      </c>
      <c r="L888" s="52">
        <v>434.35557079577603</v>
      </c>
      <c r="M888" s="52">
        <v>159.10784080016998</v>
      </c>
    </row>
    <row r="889" spans="1:13">
      <c r="A889" s="15" t="s">
        <v>77</v>
      </c>
      <c r="B889" s="49" t="s">
        <v>463</v>
      </c>
      <c r="H889" s="50">
        <v>13.2</v>
      </c>
      <c r="I889" s="50" t="s">
        <v>1</v>
      </c>
      <c r="J889" s="50" t="s">
        <v>1</v>
      </c>
      <c r="K889" s="51">
        <v>323.48062640000001</v>
      </c>
      <c r="L889" s="52">
        <v>400.034680857485</v>
      </c>
      <c r="M889" s="52">
        <v>150.00282374798101</v>
      </c>
    </row>
    <row r="890" spans="1:13">
      <c r="A890" s="15" t="s">
        <v>77</v>
      </c>
      <c r="B890" s="49" t="s">
        <v>463</v>
      </c>
      <c r="H890" s="50">
        <v>13.2</v>
      </c>
      <c r="I890" s="50" t="s">
        <v>1</v>
      </c>
      <c r="J890" s="50" t="s">
        <v>1</v>
      </c>
      <c r="K890" s="51">
        <v>302.65949430000001</v>
      </c>
      <c r="L890" s="52">
        <v>350.91049551450101</v>
      </c>
      <c r="M890" s="52">
        <v>137.00386099471601</v>
      </c>
    </row>
    <row r="891" spans="1:13">
      <c r="A891" s="15" t="s">
        <v>77</v>
      </c>
      <c r="B891" s="49" t="s">
        <v>463</v>
      </c>
      <c r="H891" s="50">
        <v>13.3</v>
      </c>
      <c r="I891" s="50" t="s">
        <v>1</v>
      </c>
      <c r="J891" s="50" t="s">
        <v>1</v>
      </c>
      <c r="K891" s="51">
        <v>350.47162909999997</v>
      </c>
      <c r="L891" s="52">
        <v>463.640451595076</v>
      </c>
      <c r="M891" s="52">
        <v>163.44326314115898</v>
      </c>
    </row>
    <row r="892" spans="1:13">
      <c r="A892" s="15" t="s">
        <v>77</v>
      </c>
      <c r="B892" s="49" t="s">
        <v>463</v>
      </c>
      <c r="H892" s="50">
        <v>13.3</v>
      </c>
      <c r="I892" s="50" t="s">
        <v>1</v>
      </c>
      <c r="J892" s="50" t="s">
        <v>1</v>
      </c>
      <c r="K892" s="51">
        <v>374.46800719999999</v>
      </c>
      <c r="L892" s="52">
        <v>545.53108861960197</v>
      </c>
      <c r="M892" s="52">
        <v>173.46880848195099</v>
      </c>
    </row>
    <row r="893" spans="1:13">
      <c r="A893" s="15" t="s">
        <v>77</v>
      </c>
      <c r="B893" s="49" t="s">
        <v>463</v>
      </c>
      <c r="H893" s="50">
        <v>13.3</v>
      </c>
      <c r="I893" s="50" t="s">
        <v>1</v>
      </c>
      <c r="J893" s="50" t="s">
        <v>1</v>
      </c>
      <c r="K893" s="51">
        <v>363.38817039999998</v>
      </c>
      <c r="L893" s="52">
        <v>525.31239669768797</v>
      </c>
      <c r="M893" s="52">
        <v>169.45618257723197</v>
      </c>
    </row>
    <row r="894" spans="1:13">
      <c r="A894" s="15" t="s">
        <v>77</v>
      </c>
      <c r="B894" s="49" t="s">
        <v>463</v>
      </c>
      <c r="H894" s="50">
        <v>13.3</v>
      </c>
      <c r="I894" s="50" t="s">
        <v>1</v>
      </c>
      <c r="J894" s="50" t="s">
        <v>1</v>
      </c>
      <c r="K894" s="51">
        <v>342.41841909999999</v>
      </c>
      <c r="L894" s="52">
        <v>454.05542971409301</v>
      </c>
      <c r="M894" s="52">
        <v>156.98417371670999</v>
      </c>
    </row>
    <row r="895" spans="1:13">
      <c r="A895" s="15" t="s">
        <v>77</v>
      </c>
      <c r="B895" s="49" t="s">
        <v>463</v>
      </c>
      <c r="H895" s="50">
        <v>13.3</v>
      </c>
      <c r="I895" s="50" t="s">
        <v>1</v>
      </c>
      <c r="J895" s="50" t="s">
        <v>1</v>
      </c>
      <c r="K895" s="51">
        <v>341.19487529999998</v>
      </c>
      <c r="L895" s="52">
        <v>453.62359927095798</v>
      </c>
      <c r="M895" s="52">
        <v>155.52377588361497</v>
      </c>
    </row>
    <row r="896" spans="1:13">
      <c r="A896" s="15" t="s">
        <v>77</v>
      </c>
      <c r="B896" s="49" t="s">
        <v>463</v>
      </c>
      <c r="H896" s="50">
        <v>13.3</v>
      </c>
      <c r="I896" s="50" t="s">
        <v>1</v>
      </c>
      <c r="J896" s="50" t="s">
        <v>1</v>
      </c>
      <c r="K896" s="51">
        <v>314.6450327</v>
      </c>
      <c r="L896" s="52">
        <v>381.83522641100103</v>
      </c>
      <c r="M896" s="52">
        <v>145.114292936401</v>
      </c>
    </row>
    <row r="897" spans="1:13">
      <c r="A897" s="15" t="s">
        <v>77</v>
      </c>
      <c r="B897" s="49" t="s">
        <v>463</v>
      </c>
      <c r="H897" s="50">
        <v>13.3</v>
      </c>
      <c r="I897" s="50" t="s">
        <v>1</v>
      </c>
      <c r="J897" s="50" t="s">
        <v>1</v>
      </c>
      <c r="K897" s="51">
        <v>313.76200779999999</v>
      </c>
      <c r="L897" s="52">
        <v>383.67994955699601</v>
      </c>
      <c r="M897" s="52">
        <v>144.241837929334</v>
      </c>
    </row>
    <row r="898" spans="1:13">
      <c r="A898" s="15" t="s">
        <v>77</v>
      </c>
      <c r="B898" s="49" t="s">
        <v>463</v>
      </c>
      <c r="H898" s="50">
        <v>13.4</v>
      </c>
      <c r="I898" s="50" t="s">
        <v>1</v>
      </c>
      <c r="J898" s="50" t="s">
        <v>1</v>
      </c>
      <c r="K898" s="51">
        <v>383.54528060000001</v>
      </c>
      <c r="L898" s="52">
        <v>575.67180349906789</v>
      </c>
      <c r="M898" s="52">
        <v>185.444316653859</v>
      </c>
    </row>
    <row r="899" spans="1:13">
      <c r="A899" s="15" t="s">
        <v>77</v>
      </c>
      <c r="B899" s="49" t="s">
        <v>463</v>
      </c>
      <c r="H899" s="50">
        <v>13.4</v>
      </c>
      <c r="I899" s="50" t="s">
        <v>1</v>
      </c>
      <c r="J899" s="50" t="s">
        <v>1</v>
      </c>
      <c r="K899" s="51">
        <v>366.43574810000001</v>
      </c>
      <c r="L899" s="52">
        <v>521.04642102731805</v>
      </c>
      <c r="M899" s="52">
        <v>173.65022486936201</v>
      </c>
    </row>
    <row r="900" spans="1:13">
      <c r="A900" s="15" t="s">
        <v>77</v>
      </c>
      <c r="B900" s="49" t="s">
        <v>463</v>
      </c>
      <c r="H900" s="50">
        <v>13.4</v>
      </c>
      <c r="I900" s="50" t="s">
        <v>1</v>
      </c>
      <c r="J900" s="50" t="s">
        <v>1</v>
      </c>
      <c r="K900" s="51">
        <v>362.49993019999999</v>
      </c>
      <c r="L900" s="52">
        <v>517.98534208440003</v>
      </c>
      <c r="M900" s="52">
        <v>172.10330887971699</v>
      </c>
    </row>
    <row r="901" spans="1:13">
      <c r="A901" s="15" t="s">
        <v>77</v>
      </c>
      <c r="B901" s="49" t="s">
        <v>463</v>
      </c>
      <c r="H901" s="50">
        <v>13.4</v>
      </c>
      <c r="I901" s="50" t="s">
        <v>1</v>
      </c>
      <c r="J901" s="50" t="s">
        <v>1</v>
      </c>
      <c r="K901" s="51">
        <v>370.9775679</v>
      </c>
      <c r="L901" s="52">
        <v>523.72627150093695</v>
      </c>
      <c r="M901" s="52">
        <v>176.172428381213</v>
      </c>
    </row>
    <row r="902" spans="1:13">
      <c r="A902" s="15" t="s">
        <v>77</v>
      </c>
      <c r="B902" s="49" t="s">
        <v>463</v>
      </c>
      <c r="H902" s="50">
        <v>13.4</v>
      </c>
      <c r="I902" s="50" t="s">
        <v>1</v>
      </c>
      <c r="J902" s="50" t="s">
        <v>1</v>
      </c>
      <c r="K902" s="51">
        <v>364.08636949999999</v>
      </c>
      <c r="L902" s="52">
        <v>509.873667096975</v>
      </c>
      <c r="M902" s="52">
        <v>172.79275683307799</v>
      </c>
    </row>
    <row r="903" spans="1:13">
      <c r="A903" s="15" t="s">
        <v>77</v>
      </c>
      <c r="B903" s="49" t="s">
        <v>463</v>
      </c>
      <c r="H903" s="50">
        <v>13.5</v>
      </c>
      <c r="I903" s="50" t="s">
        <v>1</v>
      </c>
      <c r="J903" s="50" t="s">
        <v>1</v>
      </c>
      <c r="K903" s="51">
        <v>278.91684529999998</v>
      </c>
      <c r="L903" s="52">
        <v>303.95869970767501</v>
      </c>
      <c r="M903" s="52">
        <v>125.10058130193198</v>
      </c>
    </row>
    <row r="904" spans="1:13">
      <c r="A904" s="15" t="s">
        <v>77</v>
      </c>
      <c r="B904" s="49" t="s">
        <v>463</v>
      </c>
      <c r="H904" s="50">
        <v>13.5</v>
      </c>
      <c r="I904" s="50" t="s">
        <v>1</v>
      </c>
      <c r="J904" s="50" t="s">
        <v>1</v>
      </c>
      <c r="K904" s="51">
        <v>353.17092000000002</v>
      </c>
      <c r="L904" s="52">
        <v>494.66107436509401</v>
      </c>
      <c r="M904" s="52">
        <v>167.29279184522602</v>
      </c>
    </row>
    <row r="905" spans="1:13">
      <c r="A905" s="15" t="s">
        <v>77</v>
      </c>
      <c r="B905" s="49" t="s">
        <v>463</v>
      </c>
      <c r="H905" s="50">
        <v>13.5</v>
      </c>
      <c r="I905" s="50" t="s">
        <v>1</v>
      </c>
      <c r="J905" s="50" t="s">
        <v>1</v>
      </c>
      <c r="K905" s="51">
        <v>330.49222980000002</v>
      </c>
      <c r="L905" s="52">
        <v>429.007808214487</v>
      </c>
      <c r="M905" s="52">
        <v>153.91856437816202</v>
      </c>
    </row>
    <row r="906" spans="1:13">
      <c r="A906" s="15" t="s">
        <v>77</v>
      </c>
      <c r="B906" s="49" t="s">
        <v>463</v>
      </c>
      <c r="H906" s="50">
        <v>13.5</v>
      </c>
      <c r="I906" s="50" t="s">
        <v>1</v>
      </c>
      <c r="J906" s="50" t="s">
        <v>1</v>
      </c>
      <c r="K906" s="51">
        <v>311.14659310000002</v>
      </c>
      <c r="L906" s="52">
        <v>368.28904596315397</v>
      </c>
      <c r="M906" s="52">
        <v>143.71561091318802</v>
      </c>
    </row>
    <row r="907" spans="1:13">
      <c r="A907" s="15" t="s">
        <v>77</v>
      </c>
      <c r="B907" s="49" t="s">
        <v>463</v>
      </c>
      <c r="H907" s="50">
        <v>13.5</v>
      </c>
      <c r="I907" s="50" t="s">
        <v>1</v>
      </c>
      <c r="J907" s="50" t="s">
        <v>1</v>
      </c>
      <c r="K907" s="51">
        <v>291.21353749999997</v>
      </c>
      <c r="L907" s="52">
        <v>329.88871810938002</v>
      </c>
      <c r="M907" s="52">
        <v>132.27521348643597</v>
      </c>
    </row>
    <row r="908" spans="1:13">
      <c r="A908" s="15" t="s">
        <v>77</v>
      </c>
      <c r="B908" s="49" t="s">
        <v>463</v>
      </c>
      <c r="H908" s="50">
        <v>13.592000000000001</v>
      </c>
      <c r="I908" s="50" t="s">
        <v>1</v>
      </c>
      <c r="J908" s="50" t="s">
        <v>1</v>
      </c>
      <c r="K908" s="51">
        <v>290.39279879999998</v>
      </c>
      <c r="L908" s="52">
        <v>331.12166446191401</v>
      </c>
      <c r="M908" s="52">
        <v>132.13593762950998</v>
      </c>
    </row>
    <row r="909" spans="1:13">
      <c r="A909" s="15" t="s">
        <v>77</v>
      </c>
      <c r="B909" s="49" t="s">
        <v>463</v>
      </c>
      <c r="H909" s="50">
        <v>13.6</v>
      </c>
      <c r="I909" s="50" t="s">
        <v>1</v>
      </c>
      <c r="J909" s="50" t="s">
        <v>1</v>
      </c>
      <c r="K909" s="51">
        <v>352.71541430000002</v>
      </c>
      <c r="L909" s="52">
        <v>484.95926091858598</v>
      </c>
      <c r="M909" s="52">
        <v>163.80184849823402</v>
      </c>
    </row>
    <row r="910" spans="1:13">
      <c r="A910" s="15" t="s">
        <v>77</v>
      </c>
      <c r="B910" s="49" t="s">
        <v>463</v>
      </c>
      <c r="H910" s="50">
        <v>13.6</v>
      </c>
      <c r="I910" s="50" t="s">
        <v>1</v>
      </c>
      <c r="J910" s="50" t="s">
        <v>1</v>
      </c>
      <c r="K910" s="51">
        <v>337.5584298</v>
      </c>
      <c r="L910" s="52">
        <v>439.53792570045505</v>
      </c>
      <c r="M910" s="52">
        <v>155.88033298065901</v>
      </c>
    </row>
    <row r="911" spans="1:13">
      <c r="A911" s="15" t="s">
        <v>77</v>
      </c>
      <c r="B911" s="49" t="s">
        <v>463</v>
      </c>
      <c r="H911" s="50">
        <v>13.6</v>
      </c>
      <c r="I911" s="50" t="s">
        <v>1</v>
      </c>
      <c r="J911" s="50" t="s">
        <v>1</v>
      </c>
      <c r="K911" s="51">
        <v>280.1979834</v>
      </c>
      <c r="L911" s="52">
        <v>318.86271659782699</v>
      </c>
      <c r="M911" s="52">
        <v>125.288290273337</v>
      </c>
    </row>
    <row r="912" spans="1:13">
      <c r="A912" s="15" t="s">
        <v>77</v>
      </c>
      <c r="B912" s="49" t="s">
        <v>463</v>
      </c>
      <c r="H912" s="50">
        <v>13.6</v>
      </c>
      <c r="I912" s="50" t="s">
        <v>1</v>
      </c>
      <c r="J912" s="50" t="s">
        <v>1</v>
      </c>
      <c r="K912" s="51">
        <v>333.60614670000001</v>
      </c>
      <c r="L912" s="52">
        <v>437.77871384368399</v>
      </c>
      <c r="M912" s="52">
        <v>156.22960223558002</v>
      </c>
    </row>
    <row r="913" spans="1:13">
      <c r="A913" s="15" t="s">
        <v>77</v>
      </c>
      <c r="B913" s="49" t="s">
        <v>463</v>
      </c>
      <c r="H913" s="50">
        <v>13.6</v>
      </c>
      <c r="I913" s="50" t="s">
        <v>1</v>
      </c>
      <c r="J913" s="50" t="s">
        <v>1</v>
      </c>
      <c r="K913" s="51">
        <v>328.39168799999999</v>
      </c>
      <c r="L913" s="52">
        <v>438.31553991266907</v>
      </c>
      <c r="M913" s="52">
        <v>151.47101885036699</v>
      </c>
    </row>
    <row r="914" spans="1:13">
      <c r="A914" s="15" t="s">
        <v>77</v>
      </c>
      <c r="B914" s="49" t="s">
        <v>463</v>
      </c>
      <c r="H914" s="50">
        <v>13.6</v>
      </c>
      <c r="I914" s="50" t="s">
        <v>1</v>
      </c>
      <c r="J914" s="50" t="s">
        <v>1</v>
      </c>
      <c r="K914" s="51">
        <v>316.82252570000003</v>
      </c>
      <c r="L914" s="52">
        <v>420.33607159124097</v>
      </c>
      <c r="M914" s="52">
        <v>144.26586416241403</v>
      </c>
    </row>
    <row r="915" spans="1:13">
      <c r="A915" s="15" t="s">
        <v>77</v>
      </c>
      <c r="B915" s="49" t="s">
        <v>463</v>
      </c>
      <c r="H915" s="50">
        <v>13.6</v>
      </c>
      <c r="I915" s="50" t="s">
        <v>1</v>
      </c>
      <c r="J915" s="50" t="s">
        <v>1</v>
      </c>
      <c r="K915" s="51">
        <v>310.38042680000001</v>
      </c>
      <c r="L915" s="52">
        <v>371.96633444709403</v>
      </c>
      <c r="M915" s="52">
        <v>140.35300021710501</v>
      </c>
    </row>
    <row r="916" spans="1:13">
      <c r="A916" s="15" t="s">
        <v>77</v>
      </c>
      <c r="B916" s="49" t="s">
        <v>463</v>
      </c>
      <c r="H916" s="50">
        <v>13.6</v>
      </c>
      <c r="I916" s="50" t="s">
        <v>1</v>
      </c>
      <c r="J916" s="50" t="s">
        <v>1</v>
      </c>
      <c r="K916" s="51">
        <v>285.32591339999999</v>
      </c>
      <c r="L916" s="52">
        <v>308.68738133892896</v>
      </c>
      <c r="M916" s="52">
        <v>128.64280676929198</v>
      </c>
    </row>
    <row r="917" spans="1:13">
      <c r="A917" s="15" t="s">
        <v>77</v>
      </c>
      <c r="B917" s="49" t="s">
        <v>463</v>
      </c>
      <c r="H917" s="50">
        <v>13.6</v>
      </c>
      <c r="I917" s="50" t="s">
        <v>1</v>
      </c>
      <c r="J917" s="50" t="s">
        <v>1</v>
      </c>
      <c r="K917" s="51">
        <v>284.5352972</v>
      </c>
      <c r="L917" s="52">
        <v>310.59888517341295</v>
      </c>
      <c r="M917" s="52">
        <v>127.33127558993201</v>
      </c>
    </row>
    <row r="918" spans="1:13">
      <c r="A918" s="15" t="s">
        <v>77</v>
      </c>
      <c r="B918" s="49" t="s">
        <v>463</v>
      </c>
      <c r="H918" s="50">
        <v>13.7</v>
      </c>
      <c r="I918" s="50" t="s">
        <v>1</v>
      </c>
      <c r="J918" s="50" t="s">
        <v>1</v>
      </c>
      <c r="K918" s="51">
        <v>290.96120630000001</v>
      </c>
      <c r="L918" s="52">
        <v>327.80982883226699</v>
      </c>
      <c r="M918" s="52">
        <v>130.25354111765202</v>
      </c>
    </row>
    <row r="919" spans="1:13">
      <c r="A919" s="15" t="s">
        <v>77</v>
      </c>
      <c r="B919" s="49" t="s">
        <v>463</v>
      </c>
      <c r="H919" s="50">
        <v>13.7</v>
      </c>
      <c r="I919" s="50" t="s">
        <v>1</v>
      </c>
      <c r="J919" s="50" t="s">
        <v>1</v>
      </c>
      <c r="K919" s="51">
        <v>299.25579160000001</v>
      </c>
      <c r="L919" s="52">
        <v>352.54344064336902</v>
      </c>
      <c r="M919" s="52">
        <v>135.75840196062501</v>
      </c>
    </row>
    <row r="920" spans="1:13">
      <c r="A920" s="15" t="s">
        <v>77</v>
      </c>
      <c r="B920" s="49" t="s">
        <v>463</v>
      </c>
      <c r="H920" s="50">
        <v>13.7</v>
      </c>
      <c r="I920" s="50" t="s">
        <v>1</v>
      </c>
      <c r="J920" s="50" t="s">
        <v>1</v>
      </c>
      <c r="K920" s="51">
        <v>256.38747360000002</v>
      </c>
      <c r="L920" s="52">
        <v>273.98974767840298</v>
      </c>
      <c r="M920" s="52">
        <v>116.45839340680101</v>
      </c>
    </row>
    <row r="921" spans="1:13">
      <c r="A921" s="15" t="s">
        <v>77</v>
      </c>
      <c r="B921" s="49" t="s">
        <v>463</v>
      </c>
      <c r="H921" s="50">
        <v>13.8</v>
      </c>
      <c r="I921" s="50" t="s">
        <v>1</v>
      </c>
      <c r="J921" s="50" t="s">
        <v>1</v>
      </c>
      <c r="K921" s="51">
        <v>227.6646168</v>
      </c>
      <c r="L921" s="52">
        <v>227.19741115978897</v>
      </c>
      <c r="M921" s="52">
        <v>102.102958947093</v>
      </c>
    </row>
    <row r="922" spans="1:13">
      <c r="A922" s="15" t="s">
        <v>77</v>
      </c>
      <c r="B922" s="49" t="s">
        <v>463</v>
      </c>
      <c r="H922" s="50">
        <v>13.914</v>
      </c>
      <c r="I922" s="50" t="s">
        <v>1</v>
      </c>
      <c r="J922" s="50" t="s">
        <v>1</v>
      </c>
      <c r="K922" s="51">
        <v>327.93010029999999</v>
      </c>
      <c r="L922" s="52">
        <v>396.92269635419399</v>
      </c>
      <c r="M922" s="52">
        <v>152.08495468016199</v>
      </c>
    </row>
    <row r="923" spans="1:13">
      <c r="A923" s="15" t="s">
        <v>77</v>
      </c>
      <c r="B923" s="49" t="s">
        <v>463</v>
      </c>
      <c r="H923" s="50">
        <v>14</v>
      </c>
      <c r="I923" s="50" t="s">
        <v>1</v>
      </c>
      <c r="J923" s="50" t="s">
        <v>1</v>
      </c>
      <c r="K923" s="51">
        <v>298.02160479999998</v>
      </c>
      <c r="L923" s="52">
        <v>335.32950456988704</v>
      </c>
      <c r="M923" s="52">
        <v>136.92534976689296</v>
      </c>
    </row>
    <row r="924" spans="1:13">
      <c r="A924" s="15" t="s">
        <v>77</v>
      </c>
      <c r="B924" s="49" t="s">
        <v>463</v>
      </c>
      <c r="H924" s="50">
        <v>14.2</v>
      </c>
      <c r="I924" s="50" t="s">
        <v>1</v>
      </c>
      <c r="J924" s="50" t="s">
        <v>1</v>
      </c>
      <c r="K924" s="51">
        <v>287.28601700000002</v>
      </c>
      <c r="L924" s="52">
        <v>313.786472415361</v>
      </c>
      <c r="M924" s="52">
        <v>131.252891273892</v>
      </c>
    </row>
    <row r="925" spans="1:13">
      <c r="A925" s="15" t="s">
        <v>77</v>
      </c>
      <c r="B925" s="49" t="s">
        <v>463</v>
      </c>
      <c r="H925" s="50">
        <v>14.303000000000001</v>
      </c>
      <c r="I925" s="50" t="s">
        <v>1</v>
      </c>
      <c r="J925" s="50" t="s">
        <v>1</v>
      </c>
      <c r="K925" s="51">
        <v>265.2747157</v>
      </c>
      <c r="L925" s="52">
        <v>279.10842484482396</v>
      </c>
      <c r="M925" s="52">
        <v>118.243231010443</v>
      </c>
    </row>
    <row r="926" spans="1:13">
      <c r="A926" s="15" t="s">
        <v>77</v>
      </c>
      <c r="B926" s="49" t="s">
        <v>463</v>
      </c>
      <c r="H926" s="50">
        <v>14.5</v>
      </c>
      <c r="I926" s="50" t="s">
        <v>1</v>
      </c>
      <c r="J926" s="50" t="s">
        <v>1</v>
      </c>
      <c r="K926" s="51">
        <v>286.6418966</v>
      </c>
      <c r="L926" s="52">
        <v>311.517921843105</v>
      </c>
      <c r="M926" s="52">
        <v>129.645917446851</v>
      </c>
    </row>
    <row r="927" spans="1:13">
      <c r="A927" s="15" t="s">
        <v>77</v>
      </c>
      <c r="B927" s="49" t="s">
        <v>463</v>
      </c>
      <c r="H927" s="50">
        <v>14.6</v>
      </c>
      <c r="I927" s="50" t="s">
        <v>1</v>
      </c>
      <c r="J927" s="50" t="s">
        <v>1</v>
      </c>
      <c r="K927" s="51">
        <v>289.21792140000002</v>
      </c>
      <c r="L927" s="52">
        <v>323.56331909926803</v>
      </c>
      <c r="M927" s="52">
        <v>129.04244906720703</v>
      </c>
    </row>
    <row r="928" spans="1:13">
      <c r="A928" s="15" t="s">
        <v>77</v>
      </c>
      <c r="B928" s="49" t="s">
        <v>463</v>
      </c>
      <c r="H928" s="50">
        <v>14.628</v>
      </c>
      <c r="I928" s="50" t="s">
        <v>1</v>
      </c>
      <c r="J928" s="50" t="s">
        <v>1</v>
      </c>
      <c r="K928" s="51">
        <v>287.06122970000001</v>
      </c>
      <c r="L928" s="52">
        <v>328.88977604304694</v>
      </c>
      <c r="M928" s="52">
        <v>131.02051763995502</v>
      </c>
    </row>
    <row r="929" spans="1:13">
      <c r="A929" s="15" t="s">
        <v>77</v>
      </c>
      <c r="B929" s="49" t="s">
        <v>463</v>
      </c>
      <c r="H929" s="50">
        <v>14.7</v>
      </c>
      <c r="I929" s="50" t="s">
        <v>1</v>
      </c>
      <c r="J929" s="50" t="s">
        <v>1</v>
      </c>
      <c r="K929" s="51">
        <v>272.59962030000003</v>
      </c>
      <c r="L929" s="52">
        <v>299.30421650979196</v>
      </c>
      <c r="M929" s="52">
        <v>124.36573030896304</v>
      </c>
    </row>
    <row r="930" spans="1:13">
      <c r="A930" s="15" t="s">
        <v>77</v>
      </c>
      <c r="B930" s="49" t="s">
        <v>463</v>
      </c>
      <c r="H930" s="50">
        <v>14.8</v>
      </c>
      <c r="I930" s="50" t="s">
        <v>1</v>
      </c>
      <c r="J930" s="50" t="s">
        <v>1</v>
      </c>
      <c r="K930" s="51">
        <v>320.777781</v>
      </c>
      <c r="L930" s="52">
        <v>390.13372845601702</v>
      </c>
      <c r="M930" s="52">
        <v>148.34235233447799</v>
      </c>
    </row>
    <row r="931" spans="1:13">
      <c r="A931" s="15" t="s">
        <v>77</v>
      </c>
      <c r="B931" s="49" t="s">
        <v>463</v>
      </c>
      <c r="H931" s="50">
        <v>14.8</v>
      </c>
      <c r="I931" s="50" t="s">
        <v>1</v>
      </c>
      <c r="J931" s="50" t="s">
        <v>1</v>
      </c>
      <c r="K931" s="51">
        <v>344.38337339999998</v>
      </c>
      <c r="L931" s="52">
        <v>440.81485600415806</v>
      </c>
      <c r="M931" s="52">
        <v>160.78119424188597</v>
      </c>
    </row>
    <row r="932" spans="1:13">
      <c r="A932" s="15" t="s">
        <v>77</v>
      </c>
      <c r="B932" s="49" t="s">
        <v>463</v>
      </c>
      <c r="H932" s="50">
        <v>14.8</v>
      </c>
      <c r="I932" s="50" t="s">
        <v>1</v>
      </c>
      <c r="J932" s="50" t="s">
        <v>1</v>
      </c>
      <c r="K932" s="51">
        <v>289.30340080000002</v>
      </c>
      <c r="L932" s="52">
        <v>327.15582769579902</v>
      </c>
      <c r="M932" s="52">
        <v>130.40731821725703</v>
      </c>
    </row>
    <row r="933" spans="1:13">
      <c r="A933" s="15" t="s">
        <v>77</v>
      </c>
      <c r="B933" s="49" t="s">
        <v>463</v>
      </c>
      <c r="H933" s="50">
        <v>14.813000000000001</v>
      </c>
      <c r="I933" s="50" t="s">
        <v>1</v>
      </c>
      <c r="J933" s="50" t="s">
        <v>1</v>
      </c>
      <c r="K933" s="51">
        <v>442.77227749999997</v>
      </c>
      <c r="L933" s="52">
        <v>807.37825698360007</v>
      </c>
      <c r="M933" s="52">
        <v>215.89444947513297</v>
      </c>
    </row>
    <row r="934" spans="1:13">
      <c r="A934" s="15" t="s">
        <v>77</v>
      </c>
      <c r="B934" s="49" t="s">
        <v>463</v>
      </c>
      <c r="H934" s="50">
        <v>14.893000000000001</v>
      </c>
      <c r="I934" s="50" t="s">
        <v>1</v>
      </c>
      <c r="J934" s="50" t="s">
        <v>1</v>
      </c>
      <c r="K934" s="51">
        <v>271.88879320000001</v>
      </c>
      <c r="L934" s="52">
        <v>295.46263803189902</v>
      </c>
      <c r="M934" s="52">
        <v>123.839216153845</v>
      </c>
    </row>
    <row r="935" spans="1:13">
      <c r="A935" s="15" t="s">
        <v>77</v>
      </c>
      <c r="B935" s="49" t="s">
        <v>463</v>
      </c>
      <c r="H935" s="50">
        <v>14.9</v>
      </c>
      <c r="I935" s="50" t="s">
        <v>1</v>
      </c>
      <c r="J935" s="50" t="s">
        <v>1</v>
      </c>
      <c r="K935" s="51">
        <v>383.6299952</v>
      </c>
      <c r="L935" s="52">
        <v>581.34471000606595</v>
      </c>
      <c r="M935" s="52">
        <v>181.78329969940899</v>
      </c>
    </row>
    <row r="936" spans="1:13">
      <c r="A936" s="15" t="s">
        <v>77</v>
      </c>
      <c r="B936" s="49" t="s">
        <v>463</v>
      </c>
      <c r="H936" s="50">
        <v>14.9</v>
      </c>
      <c r="I936" s="50" t="s">
        <v>1</v>
      </c>
      <c r="J936" s="50" t="s">
        <v>1</v>
      </c>
      <c r="K936" s="51">
        <v>349.26466790000001</v>
      </c>
      <c r="L936" s="52">
        <v>472.34789779834301</v>
      </c>
      <c r="M936" s="52">
        <v>164.104495140382</v>
      </c>
    </row>
    <row r="937" spans="1:13">
      <c r="A937" s="15" t="s">
        <v>77</v>
      </c>
      <c r="B937" s="49" t="s">
        <v>463</v>
      </c>
      <c r="H937" s="50">
        <v>14.9</v>
      </c>
      <c r="I937" s="50" t="s">
        <v>1</v>
      </c>
      <c r="J937" s="50" t="s">
        <v>1</v>
      </c>
      <c r="K937" s="51">
        <v>312.47539469999998</v>
      </c>
      <c r="L937" s="52">
        <v>369.47618602066399</v>
      </c>
      <c r="M937" s="52">
        <v>144.33502441044698</v>
      </c>
    </row>
    <row r="938" spans="1:13">
      <c r="A938" s="15" t="s">
        <v>77</v>
      </c>
      <c r="B938" s="49" t="s">
        <v>463</v>
      </c>
      <c r="H938" s="50">
        <v>14.9</v>
      </c>
      <c r="I938" s="50" t="s">
        <v>1</v>
      </c>
      <c r="J938" s="50" t="s">
        <v>1</v>
      </c>
      <c r="K938" s="51">
        <v>295.37983939999998</v>
      </c>
      <c r="L938" s="52">
        <v>321.796819626184</v>
      </c>
      <c r="M938" s="52">
        <v>134.72323500723897</v>
      </c>
    </row>
    <row r="939" spans="1:13">
      <c r="A939" s="15" t="s">
        <v>77</v>
      </c>
      <c r="B939" s="49" t="s">
        <v>463</v>
      </c>
      <c r="H939" s="50">
        <v>14.9</v>
      </c>
      <c r="I939" s="50" t="s">
        <v>1</v>
      </c>
      <c r="J939" s="50" t="s">
        <v>1</v>
      </c>
      <c r="K939" s="51">
        <v>272.10320680000001</v>
      </c>
      <c r="L939" s="52">
        <v>287.98686964659095</v>
      </c>
      <c r="M939" s="52">
        <v>123.52778662156001</v>
      </c>
    </row>
    <row r="940" spans="1:13">
      <c r="A940" s="15" t="s">
        <v>77</v>
      </c>
      <c r="B940" s="49" t="s">
        <v>463</v>
      </c>
      <c r="H940" s="50">
        <v>14.9</v>
      </c>
      <c r="I940" s="50" t="s">
        <v>1</v>
      </c>
      <c r="J940" s="50" t="s">
        <v>1</v>
      </c>
      <c r="K940" s="51">
        <v>265.74609579999998</v>
      </c>
      <c r="L940" s="52">
        <v>284.93119426863205</v>
      </c>
      <c r="M940" s="52">
        <v>118.21726149980398</v>
      </c>
    </row>
    <row r="941" spans="1:13">
      <c r="A941" s="15" t="s">
        <v>77</v>
      </c>
      <c r="B941" s="49" t="s">
        <v>463</v>
      </c>
      <c r="H941" s="50">
        <v>14.9</v>
      </c>
      <c r="I941" s="50" t="s">
        <v>1</v>
      </c>
      <c r="J941" s="50" t="s">
        <v>1</v>
      </c>
      <c r="K941" s="51">
        <v>265.46603690000001</v>
      </c>
      <c r="L941" s="52">
        <v>289.00017472005999</v>
      </c>
      <c r="M941" s="52">
        <v>118.40440005880401</v>
      </c>
    </row>
    <row r="942" spans="1:13">
      <c r="A942" s="15" t="s">
        <v>77</v>
      </c>
      <c r="B942" s="49" t="s">
        <v>463</v>
      </c>
      <c r="H942" s="50">
        <v>14.9</v>
      </c>
      <c r="I942" s="50" t="s">
        <v>1</v>
      </c>
      <c r="J942" s="50" t="s">
        <v>1</v>
      </c>
      <c r="K942" s="51">
        <v>305.49665019999998</v>
      </c>
      <c r="L942" s="52">
        <v>350.75795571936703</v>
      </c>
      <c r="M942" s="52">
        <v>138.04479156027597</v>
      </c>
    </row>
    <row r="943" spans="1:13">
      <c r="A943" s="15" t="s">
        <v>77</v>
      </c>
      <c r="B943" s="49" t="s">
        <v>463</v>
      </c>
      <c r="H943" s="50">
        <v>15</v>
      </c>
      <c r="I943" s="50" t="s">
        <v>1</v>
      </c>
      <c r="J943" s="50" t="s">
        <v>1</v>
      </c>
      <c r="K943" s="51">
        <v>344.03778490000002</v>
      </c>
      <c r="L943" s="52">
        <v>473.070891014881</v>
      </c>
      <c r="M943" s="52">
        <v>161.83773406465403</v>
      </c>
    </row>
    <row r="944" spans="1:13">
      <c r="A944" s="15" t="s">
        <v>77</v>
      </c>
      <c r="B944" s="49" t="s">
        <v>463</v>
      </c>
      <c r="H944" s="50">
        <v>15</v>
      </c>
      <c r="I944" s="50" t="s">
        <v>1</v>
      </c>
      <c r="J944" s="50" t="s">
        <v>1</v>
      </c>
      <c r="K944" s="51">
        <v>321.24545719999998</v>
      </c>
      <c r="L944" s="52">
        <v>373.07141261737098</v>
      </c>
      <c r="M944" s="52">
        <v>146.22733683279196</v>
      </c>
    </row>
    <row r="945" spans="1:13">
      <c r="A945" s="15" t="s">
        <v>77</v>
      </c>
      <c r="B945" s="49" t="s">
        <v>463</v>
      </c>
      <c r="H945" s="50">
        <v>15</v>
      </c>
      <c r="I945" s="50" t="s">
        <v>1</v>
      </c>
      <c r="J945" s="50" t="s">
        <v>1</v>
      </c>
      <c r="K945" s="51">
        <v>260.35944069999999</v>
      </c>
      <c r="L945" s="52">
        <v>268.42014292481298</v>
      </c>
      <c r="M945" s="52">
        <v>116.975354815027</v>
      </c>
    </row>
    <row r="946" spans="1:13">
      <c r="A946" s="15" t="s">
        <v>77</v>
      </c>
      <c r="B946" s="49" t="s">
        <v>463</v>
      </c>
      <c r="H946" s="50">
        <v>15.1</v>
      </c>
      <c r="I946" s="50" t="s">
        <v>1</v>
      </c>
      <c r="J946" s="50" t="s">
        <v>1</v>
      </c>
      <c r="K946" s="51">
        <v>270.6392098</v>
      </c>
      <c r="L946" s="52">
        <v>294.77131838796799</v>
      </c>
      <c r="M946" s="52">
        <v>121.76601105818301</v>
      </c>
    </row>
    <row r="947" spans="1:13">
      <c r="A947" s="15" t="s">
        <v>77</v>
      </c>
      <c r="B947" s="49" t="s">
        <v>463</v>
      </c>
      <c r="H947" s="50">
        <v>15.1</v>
      </c>
      <c r="I947" s="50" t="s">
        <v>1</v>
      </c>
      <c r="J947" s="50" t="s">
        <v>1</v>
      </c>
      <c r="K947" s="51">
        <v>284.20688269999999</v>
      </c>
      <c r="L947" s="52">
        <v>319.24884116069501</v>
      </c>
      <c r="M947" s="52">
        <v>129.40245686964801</v>
      </c>
    </row>
    <row r="948" spans="1:13">
      <c r="A948" s="15" t="s">
        <v>77</v>
      </c>
      <c r="B948" s="49" t="s">
        <v>463</v>
      </c>
      <c r="H948" s="50">
        <v>15.1</v>
      </c>
      <c r="I948" s="50" t="s">
        <v>1</v>
      </c>
      <c r="J948" s="50" t="s">
        <v>1</v>
      </c>
      <c r="K948" s="51">
        <v>259.21882360000001</v>
      </c>
      <c r="L948" s="52">
        <v>259.07593737562496</v>
      </c>
      <c r="M948" s="52">
        <v>117.14392380894301</v>
      </c>
    </row>
    <row r="949" spans="1:13">
      <c r="A949" s="15" t="s">
        <v>77</v>
      </c>
      <c r="B949" s="49" t="s">
        <v>463</v>
      </c>
      <c r="H949" s="50">
        <v>15.143000000000001</v>
      </c>
      <c r="I949" s="50" t="s">
        <v>1</v>
      </c>
      <c r="J949" s="50" t="s">
        <v>1</v>
      </c>
      <c r="K949" s="51">
        <v>262.61797139999999</v>
      </c>
      <c r="L949" s="52">
        <v>281.63639283953398</v>
      </c>
      <c r="M949" s="52">
        <v>116.92202912954798</v>
      </c>
    </row>
    <row r="950" spans="1:13">
      <c r="A950" s="15" t="s">
        <v>77</v>
      </c>
      <c r="B950" s="49" t="s">
        <v>463</v>
      </c>
      <c r="H950" s="50">
        <v>15.2</v>
      </c>
      <c r="I950" s="50" t="s">
        <v>1</v>
      </c>
      <c r="J950" s="50" t="s">
        <v>1</v>
      </c>
      <c r="K950" s="51">
        <v>321.59771069999999</v>
      </c>
      <c r="L950" s="52">
        <v>416.86217938077596</v>
      </c>
      <c r="M950" s="52">
        <v>147.71835376419199</v>
      </c>
    </row>
    <row r="951" spans="1:13">
      <c r="A951" s="15" t="s">
        <v>77</v>
      </c>
      <c r="B951" s="49" t="s">
        <v>463</v>
      </c>
      <c r="H951" s="50">
        <v>15.273999999999999</v>
      </c>
      <c r="I951" s="50" t="s">
        <v>1</v>
      </c>
      <c r="J951" s="50" t="s">
        <v>1</v>
      </c>
      <c r="K951" s="51">
        <v>686.38291019999997</v>
      </c>
      <c r="L951" s="52">
        <v>2714.7779498740101</v>
      </c>
      <c r="M951" s="52">
        <v>372.75489030608196</v>
      </c>
    </row>
    <row r="952" spans="1:13">
      <c r="A952" s="15" t="s">
        <v>77</v>
      </c>
      <c r="B952" s="49" t="s">
        <v>463</v>
      </c>
      <c r="H952" s="50">
        <v>15.3</v>
      </c>
      <c r="I952" s="50" t="s">
        <v>1</v>
      </c>
      <c r="J952" s="50" t="s">
        <v>1</v>
      </c>
      <c r="K952" s="51">
        <v>434.86246410000001</v>
      </c>
      <c r="L952" s="52">
        <v>773.98698621114988</v>
      </c>
      <c r="M952" s="52">
        <v>213.206339895724</v>
      </c>
    </row>
    <row r="953" spans="1:13">
      <c r="A953" s="15" t="s">
        <v>77</v>
      </c>
      <c r="B953" s="49" t="s">
        <v>463</v>
      </c>
      <c r="H953" s="50">
        <v>15.3</v>
      </c>
      <c r="I953" s="50" t="s">
        <v>1</v>
      </c>
      <c r="J953" s="50" t="s">
        <v>1</v>
      </c>
      <c r="K953" s="51">
        <v>364.41317270000002</v>
      </c>
      <c r="L953" s="52">
        <v>509.96136355885903</v>
      </c>
      <c r="M953" s="52">
        <v>170.71058942935602</v>
      </c>
    </row>
    <row r="954" spans="1:13">
      <c r="A954" s="15" t="s">
        <v>77</v>
      </c>
      <c r="B954" s="49" t="s">
        <v>463</v>
      </c>
      <c r="H954" s="50">
        <v>15.3</v>
      </c>
      <c r="I954" s="50" t="s">
        <v>1</v>
      </c>
      <c r="J954" s="50" t="s">
        <v>1</v>
      </c>
      <c r="K954" s="51">
        <v>350.92335969999999</v>
      </c>
      <c r="L954" s="52">
        <v>471.23562172478205</v>
      </c>
      <c r="M954" s="52">
        <v>165.40069902083698</v>
      </c>
    </row>
    <row r="955" spans="1:13">
      <c r="A955" s="15" t="s">
        <v>77</v>
      </c>
      <c r="B955" s="49" t="s">
        <v>463</v>
      </c>
      <c r="H955" s="50">
        <v>15.4</v>
      </c>
      <c r="I955" s="50" t="s">
        <v>1</v>
      </c>
      <c r="J955" s="50" t="s">
        <v>1</v>
      </c>
      <c r="K955" s="51">
        <v>354.59044519999998</v>
      </c>
      <c r="L955" s="52">
        <v>509.62593460599601</v>
      </c>
      <c r="M955" s="52">
        <v>165.61555726833697</v>
      </c>
    </row>
    <row r="956" spans="1:13">
      <c r="A956" s="15" t="s">
        <v>77</v>
      </c>
      <c r="B956" s="49" t="s">
        <v>463</v>
      </c>
      <c r="H956" s="50">
        <v>15.404</v>
      </c>
      <c r="I956" s="50" t="s">
        <v>1</v>
      </c>
      <c r="J956" s="50" t="s">
        <v>1</v>
      </c>
      <c r="K956" s="51">
        <v>629.41290270000002</v>
      </c>
      <c r="L956" s="52">
        <v>2138.91015780826</v>
      </c>
      <c r="M956" s="52">
        <v>333.181504303248</v>
      </c>
    </row>
    <row r="957" spans="1:13">
      <c r="A957" s="15" t="s">
        <v>77</v>
      </c>
      <c r="B957" s="49" t="s">
        <v>463</v>
      </c>
      <c r="H957" s="50">
        <v>15.5</v>
      </c>
      <c r="I957" s="50" t="s">
        <v>1</v>
      </c>
      <c r="J957" s="50" t="s">
        <v>1</v>
      </c>
      <c r="K957" s="51">
        <v>410.41677179999999</v>
      </c>
      <c r="L957" s="52">
        <v>712.15505943096002</v>
      </c>
      <c r="M957" s="52">
        <v>195.344558051783</v>
      </c>
    </row>
    <row r="958" spans="1:13">
      <c r="A958" s="15" t="s">
        <v>77</v>
      </c>
      <c r="B958" s="49" t="s">
        <v>463</v>
      </c>
      <c r="H958" s="50">
        <v>15.5</v>
      </c>
      <c r="I958" s="50" t="s">
        <v>1</v>
      </c>
      <c r="J958" s="50" t="s">
        <v>1</v>
      </c>
      <c r="K958" s="51">
        <v>374.20116569999999</v>
      </c>
      <c r="L958" s="52">
        <v>546.13973902243993</v>
      </c>
      <c r="M958" s="52">
        <v>178.65701745668099</v>
      </c>
    </row>
    <row r="959" spans="1:13">
      <c r="A959" s="15" t="s">
        <v>77</v>
      </c>
      <c r="B959" s="49" t="s">
        <v>463</v>
      </c>
      <c r="H959" s="50">
        <v>15.5</v>
      </c>
      <c r="I959" s="50" t="s">
        <v>1</v>
      </c>
      <c r="J959" s="50" t="s">
        <v>1</v>
      </c>
      <c r="K959" s="51">
        <v>338.87497059999998</v>
      </c>
      <c r="L959" s="52">
        <v>455.66268524613406</v>
      </c>
      <c r="M959" s="52">
        <v>157.32976373986497</v>
      </c>
    </row>
    <row r="960" spans="1:13">
      <c r="A960" s="15" t="s">
        <v>77</v>
      </c>
      <c r="B960" s="49" t="s">
        <v>463</v>
      </c>
      <c r="H960" s="50">
        <v>15.557</v>
      </c>
      <c r="I960" s="50" t="s">
        <v>1</v>
      </c>
      <c r="J960" s="50" t="s">
        <v>1</v>
      </c>
      <c r="K960" s="51">
        <v>578.30030839999995</v>
      </c>
      <c r="L960" s="52">
        <v>1808.1194032473302</v>
      </c>
      <c r="M960" s="52">
        <v>297.48816314245795</v>
      </c>
    </row>
    <row r="961" spans="1:13">
      <c r="A961" s="15" t="s">
        <v>77</v>
      </c>
      <c r="B961" s="49" t="s">
        <v>463</v>
      </c>
      <c r="H961" s="50">
        <v>15.6</v>
      </c>
      <c r="I961" s="50" t="s">
        <v>1</v>
      </c>
      <c r="J961" s="50" t="s">
        <v>1</v>
      </c>
      <c r="K961" s="51">
        <v>367.36796939999999</v>
      </c>
      <c r="L961" s="52">
        <v>501.78431655881798</v>
      </c>
      <c r="M961" s="52">
        <v>174.91977124223598</v>
      </c>
    </row>
    <row r="962" spans="1:13">
      <c r="A962" s="15" t="s">
        <v>77</v>
      </c>
      <c r="B962" s="49" t="s">
        <v>463</v>
      </c>
      <c r="H962" s="50">
        <v>15.6</v>
      </c>
      <c r="I962" s="50" t="s">
        <v>1</v>
      </c>
      <c r="J962" s="50" t="s">
        <v>1</v>
      </c>
      <c r="K962" s="51">
        <v>344.88303839999998</v>
      </c>
      <c r="L962" s="52">
        <v>481.70076615009708</v>
      </c>
      <c r="M962" s="52">
        <v>159.97019356961496</v>
      </c>
    </row>
    <row r="963" spans="1:13">
      <c r="A963" s="15" t="s">
        <v>77</v>
      </c>
      <c r="B963" s="49" t="s">
        <v>463</v>
      </c>
      <c r="H963" s="50">
        <v>15.682</v>
      </c>
      <c r="I963" s="50" t="s">
        <v>1</v>
      </c>
      <c r="J963" s="50" t="s">
        <v>1</v>
      </c>
      <c r="K963" s="51">
        <v>588.65508910000005</v>
      </c>
      <c r="L963" s="52">
        <v>1804.8460542912298</v>
      </c>
      <c r="M963" s="52">
        <v>305.93307230648406</v>
      </c>
    </row>
    <row r="964" spans="1:13">
      <c r="A964" s="15" t="s">
        <v>77</v>
      </c>
      <c r="B964" s="49" t="s">
        <v>463</v>
      </c>
      <c r="H964" s="50">
        <v>15.7</v>
      </c>
      <c r="I964" s="50" t="s">
        <v>1</v>
      </c>
      <c r="J964" s="50" t="s">
        <v>1</v>
      </c>
      <c r="K964" s="51">
        <v>392.77763169999997</v>
      </c>
      <c r="L964" s="52">
        <v>652.83007984873007</v>
      </c>
      <c r="M964" s="52">
        <v>185.74745366873196</v>
      </c>
    </row>
    <row r="965" spans="1:13">
      <c r="A965" s="15" t="s">
        <v>77</v>
      </c>
      <c r="B965" s="49" t="s">
        <v>463</v>
      </c>
      <c r="H965" s="50">
        <v>15.7</v>
      </c>
      <c r="I965" s="50" t="s">
        <v>1</v>
      </c>
      <c r="J965" s="50" t="s">
        <v>1</v>
      </c>
      <c r="K965" s="51">
        <v>376.5386474</v>
      </c>
      <c r="L965" s="52">
        <v>557.07446817358596</v>
      </c>
      <c r="M965" s="52">
        <v>178.32158599463401</v>
      </c>
    </row>
    <row r="966" spans="1:13">
      <c r="A966" s="15" t="s">
        <v>77</v>
      </c>
      <c r="B966" s="49" t="s">
        <v>463</v>
      </c>
      <c r="H966" s="50">
        <v>15.7</v>
      </c>
      <c r="I966" s="50" t="s">
        <v>1</v>
      </c>
      <c r="J966" s="50" t="s">
        <v>1</v>
      </c>
      <c r="K966" s="51">
        <v>339.7384189</v>
      </c>
      <c r="L966" s="52">
        <v>442.60774599017697</v>
      </c>
      <c r="M966" s="52">
        <v>159.288575658345</v>
      </c>
    </row>
    <row r="967" spans="1:13">
      <c r="A967" s="15" t="s">
        <v>77</v>
      </c>
      <c r="B967" s="49" t="s">
        <v>463</v>
      </c>
      <c r="H967" s="50">
        <v>15.8</v>
      </c>
      <c r="I967" s="50" t="s">
        <v>1</v>
      </c>
      <c r="J967" s="50" t="s">
        <v>1</v>
      </c>
      <c r="K967" s="51">
        <v>316.9564919</v>
      </c>
      <c r="L967" s="52">
        <v>405.23956672238302</v>
      </c>
      <c r="M967" s="52">
        <v>146.94139392753002</v>
      </c>
    </row>
    <row r="968" spans="1:13">
      <c r="A968" s="15" t="s">
        <v>77</v>
      </c>
      <c r="B968" s="49" t="s">
        <v>463</v>
      </c>
      <c r="H968" s="50">
        <v>15.8</v>
      </c>
      <c r="I968" s="50" t="s">
        <v>1</v>
      </c>
      <c r="J968" s="50" t="s">
        <v>1</v>
      </c>
      <c r="K968" s="51">
        <v>267.60530610000001</v>
      </c>
      <c r="L968" s="52">
        <v>292.16463609474204</v>
      </c>
      <c r="M968" s="52">
        <v>118.26160170995101</v>
      </c>
    </row>
    <row r="969" spans="1:13">
      <c r="A969" s="15" t="s">
        <v>77</v>
      </c>
      <c r="B969" s="49" t="s">
        <v>463</v>
      </c>
      <c r="H969" s="50">
        <v>15.8</v>
      </c>
      <c r="I969" s="50" t="s">
        <v>1</v>
      </c>
      <c r="J969" s="50" t="s">
        <v>1</v>
      </c>
      <c r="K969" s="51">
        <v>234.4302936</v>
      </c>
      <c r="L969" s="52">
        <v>239.996515457284</v>
      </c>
      <c r="M969" s="52">
        <v>102.733588113645</v>
      </c>
    </row>
    <row r="970" spans="1:13">
      <c r="A970" s="15" t="s">
        <v>77</v>
      </c>
      <c r="B970" s="49" t="s">
        <v>463</v>
      </c>
      <c r="H970" s="50">
        <v>15.803000000000001</v>
      </c>
      <c r="I970" s="50" t="s">
        <v>1</v>
      </c>
      <c r="J970" s="50" t="s">
        <v>1</v>
      </c>
      <c r="K970" s="51">
        <v>526.49095880000004</v>
      </c>
      <c r="L970" s="52">
        <v>1337.7326340616301</v>
      </c>
      <c r="M970" s="52">
        <v>265.98710017510103</v>
      </c>
    </row>
    <row r="971" spans="1:13">
      <c r="A971" s="15" t="s">
        <v>77</v>
      </c>
      <c r="B971" s="49" t="s">
        <v>463</v>
      </c>
      <c r="H971" s="50">
        <v>15.9</v>
      </c>
      <c r="I971" s="50" t="s">
        <v>1</v>
      </c>
      <c r="J971" s="50" t="s">
        <v>1</v>
      </c>
      <c r="K971" s="51">
        <v>305.5397992</v>
      </c>
      <c r="L971" s="52">
        <v>369.93444610317903</v>
      </c>
      <c r="M971" s="52">
        <v>140.02180319443701</v>
      </c>
    </row>
    <row r="972" spans="1:13">
      <c r="A972" s="15" t="s">
        <v>77</v>
      </c>
      <c r="B972" s="49" t="s">
        <v>463</v>
      </c>
      <c r="H972" s="50">
        <v>15.9</v>
      </c>
      <c r="I972" s="50" t="s">
        <v>1</v>
      </c>
      <c r="J972" s="50" t="s">
        <v>1</v>
      </c>
      <c r="K972" s="51">
        <v>299.47472470000002</v>
      </c>
      <c r="L972" s="52">
        <v>346.16856849671797</v>
      </c>
      <c r="M972" s="52">
        <v>137.54798840778903</v>
      </c>
    </row>
    <row r="973" spans="1:13">
      <c r="A973" s="15" t="s">
        <v>77</v>
      </c>
      <c r="B973" s="49" t="s">
        <v>463</v>
      </c>
      <c r="H973" s="50">
        <v>15.9</v>
      </c>
      <c r="I973" s="50" t="s">
        <v>1</v>
      </c>
      <c r="J973" s="50" t="s">
        <v>1</v>
      </c>
      <c r="K973" s="51">
        <v>279.9882217</v>
      </c>
      <c r="L973" s="52">
        <v>316.97163583223602</v>
      </c>
      <c r="M973" s="52">
        <v>125.934444610405</v>
      </c>
    </row>
    <row r="974" spans="1:13">
      <c r="A974" s="15" t="s">
        <v>77</v>
      </c>
      <c r="B974" s="49" t="s">
        <v>463</v>
      </c>
      <c r="H974" s="50">
        <v>15.95</v>
      </c>
      <c r="I974" s="50" t="s">
        <v>1</v>
      </c>
      <c r="J974" s="50" t="s">
        <v>1</v>
      </c>
      <c r="K974" s="51">
        <v>494.84100410000002</v>
      </c>
      <c r="L974" s="52">
        <v>1169.34788002758</v>
      </c>
      <c r="M974" s="52">
        <v>249.95237172200601</v>
      </c>
    </row>
    <row r="975" spans="1:13">
      <c r="A975" s="15" t="s">
        <v>77</v>
      </c>
      <c r="B975" s="49" t="s">
        <v>463</v>
      </c>
      <c r="H975" s="50">
        <v>16</v>
      </c>
      <c r="I975" s="50" t="s">
        <v>1</v>
      </c>
      <c r="J975" s="50" t="s">
        <v>1</v>
      </c>
      <c r="K975" s="51">
        <v>249.37532469999999</v>
      </c>
      <c r="L975" s="52">
        <v>255.58304056921699</v>
      </c>
      <c r="M975" s="52">
        <v>109.79813973415</v>
      </c>
    </row>
    <row r="976" spans="1:13">
      <c r="A976" s="15" t="s">
        <v>77</v>
      </c>
      <c r="B976" s="49" t="s">
        <v>463</v>
      </c>
      <c r="H976" s="50">
        <v>16.071999999999999</v>
      </c>
      <c r="I976" s="50" t="s">
        <v>1</v>
      </c>
      <c r="J976" s="50" t="s">
        <v>1</v>
      </c>
      <c r="K976" s="51">
        <v>482.38273750000002</v>
      </c>
      <c r="L976" s="52">
        <v>1022.6711044707099</v>
      </c>
      <c r="M976" s="52">
        <v>243.09983098627603</v>
      </c>
    </row>
    <row r="977" spans="1:13">
      <c r="A977" s="15" t="s">
        <v>77</v>
      </c>
      <c r="B977" s="49" t="s">
        <v>463</v>
      </c>
      <c r="H977" s="50">
        <v>16.152000000000001</v>
      </c>
      <c r="I977" s="50" t="s">
        <v>1</v>
      </c>
      <c r="J977" s="50" t="s">
        <v>1</v>
      </c>
      <c r="K977" s="51">
        <v>476.36665729999999</v>
      </c>
      <c r="L977" s="52">
        <v>1032.5668064720699</v>
      </c>
      <c r="M977" s="52">
        <v>236.88199751984598</v>
      </c>
    </row>
    <row r="978" spans="1:13">
      <c r="A978" s="15" t="s">
        <v>77</v>
      </c>
      <c r="B978" s="49" t="s">
        <v>463</v>
      </c>
      <c r="H978" s="50">
        <v>16.234000000000002</v>
      </c>
      <c r="I978" s="50" t="s">
        <v>1</v>
      </c>
      <c r="J978" s="50" t="s">
        <v>1</v>
      </c>
      <c r="K978" s="51">
        <v>416.89868849999999</v>
      </c>
      <c r="L978" s="52">
        <v>708.02066610779002</v>
      </c>
      <c r="M978" s="52">
        <v>199.89141987261499</v>
      </c>
    </row>
    <row r="979" spans="1:13">
      <c r="A979" s="15" t="s">
        <v>77</v>
      </c>
      <c r="B979" s="49" t="s">
        <v>463</v>
      </c>
      <c r="H979" s="50">
        <v>16.303999999999998</v>
      </c>
      <c r="I979" s="50" t="s">
        <v>1</v>
      </c>
      <c r="J979" s="50" t="s">
        <v>1</v>
      </c>
      <c r="K979" s="51">
        <v>487.5494526</v>
      </c>
      <c r="L979" s="52">
        <v>1019.3416876456099</v>
      </c>
      <c r="M979" s="52">
        <v>242.43701032576899</v>
      </c>
    </row>
    <row r="980" spans="1:13">
      <c r="A980" s="15" t="s">
        <v>77</v>
      </c>
      <c r="B980" s="49" t="s">
        <v>463</v>
      </c>
      <c r="H980" s="50">
        <v>16.466000000000001</v>
      </c>
      <c r="I980" s="50" t="s">
        <v>1</v>
      </c>
      <c r="J980" s="50" t="s">
        <v>1</v>
      </c>
      <c r="K980" s="51">
        <v>630.77691059999995</v>
      </c>
      <c r="L980" s="52">
        <v>2297.1800284115598</v>
      </c>
      <c r="M980" s="52">
        <v>333.46129413850497</v>
      </c>
    </row>
    <row r="981" spans="1:13">
      <c r="A981" s="15" t="s">
        <v>77</v>
      </c>
      <c r="B981" s="49" t="s">
        <v>463</v>
      </c>
      <c r="H981" s="50">
        <v>16.797999999999998</v>
      </c>
      <c r="I981" s="50" t="s">
        <v>1</v>
      </c>
      <c r="J981" s="50" t="s">
        <v>1</v>
      </c>
      <c r="K981" s="51">
        <v>512.74781099999996</v>
      </c>
      <c r="L981" s="52">
        <v>1189.9252909808799</v>
      </c>
      <c r="M981" s="52">
        <v>258.75520962275897</v>
      </c>
    </row>
    <row r="982" spans="1:13">
      <c r="A982" s="15" t="s">
        <v>77</v>
      </c>
      <c r="B982" s="49" t="s">
        <v>463</v>
      </c>
      <c r="H982" s="50">
        <v>16.8</v>
      </c>
      <c r="I982" s="50" t="s">
        <v>1</v>
      </c>
      <c r="J982" s="50" t="s">
        <v>1</v>
      </c>
      <c r="K982" s="51">
        <v>360.3275251</v>
      </c>
      <c r="L982" s="52">
        <v>492.75094640652594</v>
      </c>
      <c r="M982" s="52">
        <v>167.39359708079201</v>
      </c>
    </row>
    <row r="983" spans="1:13">
      <c r="A983" s="15" t="s">
        <v>77</v>
      </c>
      <c r="B983" s="49" t="s">
        <v>463</v>
      </c>
      <c r="H983" s="50">
        <v>16.8</v>
      </c>
      <c r="I983" s="50" t="s">
        <v>1</v>
      </c>
      <c r="J983" s="50" t="s">
        <v>1</v>
      </c>
      <c r="K983" s="51">
        <v>357.90225550000002</v>
      </c>
      <c r="L983" s="52">
        <v>496.99118111548398</v>
      </c>
      <c r="M983" s="52">
        <v>170.72178688444103</v>
      </c>
    </row>
    <row r="984" spans="1:13">
      <c r="A984" s="15" t="s">
        <v>77</v>
      </c>
      <c r="B984" s="49" t="s">
        <v>463</v>
      </c>
      <c r="H984" s="50">
        <v>16.8</v>
      </c>
      <c r="I984" s="50" t="s">
        <v>1</v>
      </c>
      <c r="J984" s="50" t="s">
        <v>1</v>
      </c>
      <c r="K984" s="51">
        <v>340.4507911</v>
      </c>
      <c r="L984" s="52">
        <v>435.00381892372496</v>
      </c>
      <c r="M984" s="52">
        <v>155.11601513974099</v>
      </c>
    </row>
    <row r="985" spans="1:13">
      <c r="A985" s="15" t="s">
        <v>77</v>
      </c>
      <c r="B985" s="49" t="s">
        <v>463</v>
      </c>
      <c r="H985" s="50">
        <v>16.8</v>
      </c>
      <c r="I985" s="50" t="s">
        <v>1</v>
      </c>
      <c r="J985" s="50" t="s">
        <v>1</v>
      </c>
      <c r="K985" s="51">
        <v>333.85525310000003</v>
      </c>
      <c r="L985" s="52">
        <v>433.31729363033298</v>
      </c>
      <c r="M985" s="52">
        <v>154.00791269912102</v>
      </c>
    </row>
    <row r="986" spans="1:13">
      <c r="A986" s="15" t="s">
        <v>77</v>
      </c>
      <c r="B986" s="49" t="s">
        <v>463</v>
      </c>
      <c r="H986" s="50">
        <v>16.8</v>
      </c>
      <c r="I986" s="50" t="s">
        <v>1</v>
      </c>
      <c r="J986" s="50" t="s">
        <v>1</v>
      </c>
      <c r="K986" s="51">
        <v>245.7352301</v>
      </c>
      <c r="L986" s="52">
        <v>243.294134572074</v>
      </c>
      <c r="M986" s="52">
        <v>109.07831314999299</v>
      </c>
    </row>
    <row r="987" spans="1:13">
      <c r="A987" s="15" t="s">
        <v>77</v>
      </c>
      <c r="B987" s="49" t="s">
        <v>463</v>
      </c>
      <c r="H987" s="50">
        <v>16.899999999999999</v>
      </c>
      <c r="I987" s="50" t="s">
        <v>1</v>
      </c>
      <c r="J987" s="50" t="s">
        <v>1</v>
      </c>
      <c r="K987" s="51">
        <v>407.33092590000001</v>
      </c>
      <c r="L987" s="52">
        <v>690.20063492383997</v>
      </c>
      <c r="M987" s="52">
        <v>193.748759708595</v>
      </c>
    </row>
    <row r="988" spans="1:13">
      <c r="A988" s="15" t="s">
        <v>77</v>
      </c>
      <c r="B988" s="49" t="s">
        <v>463</v>
      </c>
      <c r="H988" s="50">
        <v>16.899999999999999</v>
      </c>
      <c r="I988" s="50" t="s">
        <v>1</v>
      </c>
      <c r="J988" s="50" t="s">
        <v>1</v>
      </c>
      <c r="K988" s="51">
        <v>369.0953548</v>
      </c>
      <c r="L988" s="52">
        <v>520.72684458002004</v>
      </c>
      <c r="M988" s="52">
        <v>174.85665660883399</v>
      </c>
    </row>
    <row r="989" spans="1:13">
      <c r="A989" s="15" t="s">
        <v>77</v>
      </c>
      <c r="B989" s="49" t="s">
        <v>463</v>
      </c>
      <c r="H989" s="50">
        <v>16.899999999999999</v>
      </c>
      <c r="I989" s="50" t="s">
        <v>1</v>
      </c>
      <c r="J989" s="50" t="s">
        <v>1</v>
      </c>
      <c r="K989" s="51">
        <v>360.87129920000001</v>
      </c>
      <c r="L989" s="52">
        <v>510.05321415642999</v>
      </c>
      <c r="M989" s="52">
        <v>169.53014052402602</v>
      </c>
    </row>
    <row r="990" spans="1:13">
      <c r="A990" s="15" t="s">
        <v>77</v>
      </c>
      <c r="B990" s="49" t="s">
        <v>463</v>
      </c>
      <c r="H990" s="50">
        <v>16.899999999999999</v>
      </c>
      <c r="I990" s="50" t="s">
        <v>1</v>
      </c>
      <c r="J990" s="50" t="s">
        <v>1</v>
      </c>
      <c r="K990" s="51">
        <v>360.67117619999999</v>
      </c>
      <c r="L990" s="52">
        <v>492.09155630060502</v>
      </c>
      <c r="M990" s="52">
        <v>169.84758074347698</v>
      </c>
    </row>
    <row r="991" spans="1:13">
      <c r="A991" s="15" t="s">
        <v>77</v>
      </c>
      <c r="B991" s="49" t="s">
        <v>463</v>
      </c>
      <c r="H991" s="50">
        <v>16.899999999999999</v>
      </c>
      <c r="I991" s="50" t="s">
        <v>1</v>
      </c>
      <c r="J991" s="50" t="s">
        <v>1</v>
      </c>
      <c r="K991" s="51">
        <v>343.7584367</v>
      </c>
      <c r="L991" s="52">
        <v>477.171499942504</v>
      </c>
      <c r="M991" s="52">
        <v>157.77726036062199</v>
      </c>
    </row>
    <row r="992" spans="1:13">
      <c r="A992" s="15" t="s">
        <v>77</v>
      </c>
      <c r="B992" s="49" t="s">
        <v>463</v>
      </c>
      <c r="H992" s="50">
        <v>16.899999999999999</v>
      </c>
      <c r="I992" s="50" t="s">
        <v>1</v>
      </c>
      <c r="J992" s="50" t="s">
        <v>1</v>
      </c>
      <c r="K992" s="51">
        <v>305.436083</v>
      </c>
      <c r="L992" s="52">
        <v>363.39344920228103</v>
      </c>
      <c r="M992" s="52">
        <v>140.33496211602801</v>
      </c>
    </row>
    <row r="993" spans="1:13">
      <c r="A993" s="15" t="s">
        <v>77</v>
      </c>
      <c r="B993" s="49" t="s">
        <v>463</v>
      </c>
      <c r="H993" s="50">
        <v>17</v>
      </c>
      <c r="I993" s="50" t="s">
        <v>1</v>
      </c>
      <c r="J993" s="50" t="s">
        <v>1</v>
      </c>
      <c r="K993" s="51">
        <v>374.75445120000001</v>
      </c>
      <c r="L993" s="52">
        <v>537.96922260278188</v>
      </c>
      <c r="M993" s="52">
        <v>177.323294815282</v>
      </c>
    </row>
    <row r="994" spans="1:13">
      <c r="A994" s="15" t="s">
        <v>77</v>
      </c>
      <c r="B994" s="49" t="s">
        <v>463</v>
      </c>
      <c r="H994" s="50">
        <v>17.082000000000001</v>
      </c>
      <c r="I994" s="50" t="s">
        <v>1</v>
      </c>
      <c r="J994" s="50" t="s">
        <v>1</v>
      </c>
      <c r="K994" s="51">
        <v>407.13250069999998</v>
      </c>
      <c r="L994" s="52">
        <v>670.44483940889995</v>
      </c>
      <c r="M994" s="52">
        <v>194.42414009161098</v>
      </c>
    </row>
    <row r="995" spans="1:13">
      <c r="A995" s="15" t="s">
        <v>77</v>
      </c>
      <c r="B995" s="49" t="s">
        <v>463</v>
      </c>
      <c r="H995" s="50">
        <v>17.100000000000001</v>
      </c>
      <c r="I995" s="50" t="s">
        <v>1</v>
      </c>
      <c r="J995" s="50" t="s">
        <v>1</v>
      </c>
      <c r="K995" s="51">
        <v>330.52161310000002</v>
      </c>
      <c r="L995" s="52">
        <v>436.41814485229401</v>
      </c>
      <c r="M995" s="52">
        <v>153.82683425532602</v>
      </c>
    </row>
    <row r="996" spans="1:13">
      <c r="A996" s="15" t="s">
        <v>77</v>
      </c>
      <c r="B996" s="49" t="s">
        <v>463</v>
      </c>
      <c r="H996" s="50">
        <v>17.100000000000001</v>
      </c>
      <c r="I996" s="50" t="s">
        <v>1</v>
      </c>
      <c r="J996" s="50" t="s">
        <v>1</v>
      </c>
      <c r="K996" s="51">
        <v>317.09430049999997</v>
      </c>
      <c r="L996" s="52">
        <v>388.59100163351098</v>
      </c>
      <c r="M996" s="52">
        <v>144.34068059547198</v>
      </c>
    </row>
    <row r="997" spans="1:13">
      <c r="A997" s="15" t="s">
        <v>77</v>
      </c>
      <c r="B997" s="49" t="s">
        <v>463</v>
      </c>
      <c r="H997" s="50">
        <v>17.2</v>
      </c>
      <c r="I997" s="50" t="s">
        <v>1</v>
      </c>
      <c r="J997" s="50" t="s">
        <v>1</v>
      </c>
      <c r="K997" s="51">
        <v>415.41467949999998</v>
      </c>
      <c r="L997" s="52">
        <v>718.35478582548012</v>
      </c>
      <c r="M997" s="52">
        <v>198.75429788594997</v>
      </c>
    </row>
    <row r="998" spans="1:13">
      <c r="A998" s="15" t="s">
        <v>77</v>
      </c>
      <c r="B998" s="49" t="s">
        <v>463</v>
      </c>
      <c r="H998" s="50">
        <v>17.399999999999999</v>
      </c>
      <c r="I998" s="50" t="s">
        <v>1</v>
      </c>
      <c r="J998" s="50" t="s">
        <v>1</v>
      </c>
      <c r="K998" s="51">
        <v>294.41792529999998</v>
      </c>
      <c r="L998" s="52">
        <v>344.83149947586207</v>
      </c>
      <c r="M998" s="52">
        <v>134.77309391882397</v>
      </c>
    </row>
    <row r="999" spans="1:13">
      <c r="A999" s="15" t="s">
        <v>77</v>
      </c>
      <c r="B999" s="49" t="s">
        <v>463</v>
      </c>
      <c r="H999" s="50">
        <v>17.419</v>
      </c>
      <c r="I999" s="50" t="s">
        <v>1</v>
      </c>
      <c r="J999" s="50" t="s">
        <v>1</v>
      </c>
      <c r="K999" s="51">
        <v>332.41634920000001</v>
      </c>
      <c r="L999" s="52">
        <v>436.17344981624899</v>
      </c>
      <c r="M999" s="52">
        <v>150.287696678792</v>
      </c>
    </row>
    <row r="1000" spans="1:13">
      <c r="A1000" s="15" t="s">
        <v>77</v>
      </c>
      <c r="B1000" s="49" t="s">
        <v>463</v>
      </c>
      <c r="H1000" s="50">
        <v>17.5</v>
      </c>
      <c r="I1000" s="50" t="s">
        <v>1</v>
      </c>
      <c r="J1000" s="50" t="s">
        <v>1</v>
      </c>
      <c r="K1000" s="51">
        <v>311.21231899999998</v>
      </c>
      <c r="L1000" s="52">
        <v>358.44632200586898</v>
      </c>
      <c r="M1000" s="52">
        <v>141.47380218539098</v>
      </c>
    </row>
    <row r="1001" spans="1:13">
      <c r="A1001" s="15" t="s">
        <v>77</v>
      </c>
      <c r="B1001" s="49" t="s">
        <v>463</v>
      </c>
      <c r="H1001" s="50">
        <v>17.5</v>
      </c>
      <c r="I1001" s="50" t="s">
        <v>1</v>
      </c>
      <c r="J1001" s="50" t="s">
        <v>1</v>
      </c>
      <c r="K1001" s="51">
        <v>302.22833370000001</v>
      </c>
      <c r="L1001" s="52">
        <v>347.59004156685796</v>
      </c>
      <c r="M1001" s="52">
        <v>137.88675397332401</v>
      </c>
    </row>
    <row r="1002" spans="1:13">
      <c r="A1002" s="15" t="s">
        <v>77</v>
      </c>
      <c r="B1002" s="49" t="s">
        <v>463</v>
      </c>
      <c r="H1002" s="50">
        <v>17.5</v>
      </c>
      <c r="I1002" s="50" t="s">
        <v>1</v>
      </c>
      <c r="J1002" s="50" t="s">
        <v>1</v>
      </c>
      <c r="K1002" s="51">
        <v>300.92647820000002</v>
      </c>
      <c r="L1002" s="52">
        <v>358.34151457469295</v>
      </c>
      <c r="M1002" s="52">
        <v>138.00635640391502</v>
      </c>
    </row>
    <row r="1003" spans="1:13">
      <c r="A1003" s="15" t="s">
        <v>77</v>
      </c>
      <c r="B1003" s="49" t="s">
        <v>463</v>
      </c>
      <c r="H1003" s="50">
        <v>17.5</v>
      </c>
      <c r="I1003" s="50" t="s">
        <v>1</v>
      </c>
      <c r="J1003" s="50" t="s">
        <v>1</v>
      </c>
      <c r="K1003" s="51">
        <v>291.00128640000003</v>
      </c>
      <c r="L1003" s="52">
        <v>334.46720366700993</v>
      </c>
      <c r="M1003" s="52">
        <v>131.97211211870004</v>
      </c>
    </row>
    <row r="1004" spans="1:13">
      <c r="A1004" s="15" t="s">
        <v>77</v>
      </c>
      <c r="B1004" s="49" t="s">
        <v>463</v>
      </c>
      <c r="H1004" s="50">
        <v>17.5</v>
      </c>
      <c r="I1004" s="50" t="s">
        <v>1</v>
      </c>
      <c r="J1004" s="50" t="s">
        <v>1</v>
      </c>
      <c r="K1004" s="51">
        <v>281.57155699999998</v>
      </c>
      <c r="L1004" s="52">
        <v>323.214563472181</v>
      </c>
      <c r="M1004" s="52">
        <v>127.81354621686398</v>
      </c>
    </row>
    <row r="1005" spans="1:13">
      <c r="A1005" s="15" t="s">
        <v>77</v>
      </c>
      <c r="B1005" s="49" t="s">
        <v>463</v>
      </c>
      <c r="H1005" s="50">
        <v>17.5</v>
      </c>
      <c r="I1005" s="50" t="s">
        <v>1</v>
      </c>
      <c r="J1005" s="50" t="s">
        <v>1</v>
      </c>
      <c r="K1005" s="51">
        <v>252.0728062</v>
      </c>
      <c r="L1005" s="52">
        <v>252.98848932325598</v>
      </c>
      <c r="M1005" s="52">
        <v>113.62801320180199</v>
      </c>
    </row>
    <row r="1006" spans="1:13">
      <c r="A1006" s="15" t="s">
        <v>77</v>
      </c>
      <c r="B1006" s="49" t="s">
        <v>463</v>
      </c>
      <c r="H1006" s="50">
        <v>17.600000000000001</v>
      </c>
      <c r="I1006" s="50" t="s">
        <v>1</v>
      </c>
      <c r="J1006" s="50" t="s">
        <v>1</v>
      </c>
      <c r="K1006" s="51">
        <v>315.53435389999999</v>
      </c>
      <c r="L1006" s="52">
        <v>396.94001339334801</v>
      </c>
      <c r="M1006" s="52">
        <v>145.45924794247099</v>
      </c>
    </row>
    <row r="1007" spans="1:13">
      <c r="A1007" s="15" t="s">
        <v>77</v>
      </c>
      <c r="B1007" s="49" t="s">
        <v>463</v>
      </c>
      <c r="H1007" s="50">
        <v>17.600000000000001</v>
      </c>
      <c r="I1007" s="50" t="s">
        <v>1</v>
      </c>
      <c r="J1007" s="50" t="s">
        <v>1</v>
      </c>
      <c r="K1007" s="51">
        <v>316.19471160000001</v>
      </c>
      <c r="L1007" s="52">
        <v>387.36175081461602</v>
      </c>
      <c r="M1007" s="52">
        <v>144.4570210848</v>
      </c>
    </row>
    <row r="1008" spans="1:13">
      <c r="A1008" s="15" t="s">
        <v>77</v>
      </c>
      <c r="B1008" s="49" t="s">
        <v>463</v>
      </c>
      <c r="H1008" s="50">
        <v>17.600000000000001</v>
      </c>
      <c r="I1008" s="50" t="s">
        <v>1</v>
      </c>
      <c r="J1008" s="50" t="s">
        <v>1</v>
      </c>
      <c r="K1008" s="51">
        <v>314.22595539999998</v>
      </c>
      <c r="L1008" s="52">
        <v>371.87614140185997</v>
      </c>
      <c r="M1008" s="52">
        <v>144.21780785662696</v>
      </c>
    </row>
    <row r="1009" spans="1:13">
      <c r="A1009" s="15" t="s">
        <v>77</v>
      </c>
      <c r="B1009" s="49" t="s">
        <v>463</v>
      </c>
      <c r="H1009" s="50">
        <v>17.600000000000001</v>
      </c>
      <c r="I1009" s="50" t="s">
        <v>1</v>
      </c>
      <c r="J1009" s="50" t="s">
        <v>1</v>
      </c>
      <c r="K1009" s="51">
        <v>302.3143159</v>
      </c>
      <c r="L1009" s="52">
        <v>358.41816814301205</v>
      </c>
      <c r="M1009" s="52">
        <v>139.27150411238699</v>
      </c>
    </row>
    <row r="1010" spans="1:13">
      <c r="A1010" s="15" t="s">
        <v>77</v>
      </c>
      <c r="B1010" s="49" t="s">
        <v>463</v>
      </c>
      <c r="H1010" s="50">
        <v>17.600000000000001</v>
      </c>
      <c r="I1010" s="50" t="s">
        <v>1</v>
      </c>
      <c r="J1010" s="50" t="s">
        <v>1</v>
      </c>
      <c r="K1010" s="51">
        <v>254.7156138</v>
      </c>
      <c r="L1010" s="52">
        <v>260.71212550502696</v>
      </c>
      <c r="M1010" s="52">
        <v>114.54252810406001</v>
      </c>
    </row>
    <row r="1011" spans="1:13">
      <c r="A1011" s="15" t="s">
        <v>77</v>
      </c>
      <c r="B1011" s="49" t="s">
        <v>463</v>
      </c>
      <c r="H1011" s="50">
        <v>17.600000000000001</v>
      </c>
      <c r="I1011" s="50" t="s">
        <v>1</v>
      </c>
      <c r="J1011" s="50" t="s">
        <v>1</v>
      </c>
      <c r="K1011" s="51">
        <v>244.57910010000001</v>
      </c>
      <c r="L1011" s="52">
        <v>240.166992143225</v>
      </c>
      <c r="M1011" s="52">
        <v>108.70355088497399</v>
      </c>
    </row>
    <row r="1012" spans="1:13">
      <c r="A1012" s="15" t="s">
        <v>77</v>
      </c>
      <c r="B1012" s="49" t="s">
        <v>463</v>
      </c>
      <c r="H1012" s="50">
        <v>17.7</v>
      </c>
      <c r="I1012" s="50" t="s">
        <v>1</v>
      </c>
      <c r="J1012" s="50" t="s">
        <v>1</v>
      </c>
      <c r="K1012" s="51">
        <v>369.77460710000003</v>
      </c>
      <c r="L1012" s="52">
        <v>531.41560728635193</v>
      </c>
      <c r="M1012" s="52">
        <v>174.60817490384804</v>
      </c>
    </row>
    <row r="1013" spans="1:13">
      <c r="A1013" s="15" t="s">
        <v>77</v>
      </c>
      <c r="B1013" s="49" t="s">
        <v>463</v>
      </c>
      <c r="H1013" s="50">
        <v>17.7</v>
      </c>
      <c r="I1013" s="50" t="s">
        <v>1</v>
      </c>
      <c r="J1013" s="50" t="s">
        <v>1</v>
      </c>
      <c r="K1013" s="51">
        <v>286.9930276</v>
      </c>
      <c r="L1013" s="52">
        <v>321.80945915372104</v>
      </c>
      <c r="M1013" s="52">
        <v>131.65192369021099</v>
      </c>
    </row>
    <row r="1014" spans="1:13">
      <c r="A1014" s="15" t="s">
        <v>77</v>
      </c>
      <c r="B1014" s="49" t="s">
        <v>463</v>
      </c>
      <c r="H1014" s="50">
        <v>17.7</v>
      </c>
      <c r="I1014" s="50" t="s">
        <v>1</v>
      </c>
      <c r="J1014" s="50" t="s">
        <v>1</v>
      </c>
      <c r="K1014" s="51">
        <v>279.65899139999999</v>
      </c>
      <c r="L1014" s="52">
        <v>316.18598028843996</v>
      </c>
      <c r="M1014" s="52">
        <v>126.83420620792998</v>
      </c>
    </row>
    <row r="1015" spans="1:13">
      <c r="A1015" s="15" t="s">
        <v>77</v>
      </c>
      <c r="B1015" s="49" t="s">
        <v>463</v>
      </c>
      <c r="H1015" s="50">
        <v>17.7</v>
      </c>
      <c r="I1015" s="50" t="s">
        <v>1</v>
      </c>
      <c r="J1015" s="50" t="s">
        <v>1</v>
      </c>
      <c r="K1015" s="51">
        <v>272.38161150000002</v>
      </c>
      <c r="L1015" s="52">
        <v>305.91923647112395</v>
      </c>
      <c r="M1015" s="52">
        <v>123.71938556137601</v>
      </c>
    </row>
    <row r="1016" spans="1:13">
      <c r="A1016" s="15" t="s">
        <v>77</v>
      </c>
      <c r="B1016" s="49" t="s">
        <v>463</v>
      </c>
      <c r="H1016" s="50">
        <v>17.7</v>
      </c>
      <c r="I1016" s="50" t="s">
        <v>1</v>
      </c>
      <c r="J1016" s="50" t="s">
        <v>1</v>
      </c>
      <c r="K1016" s="51">
        <v>246.64717590000001</v>
      </c>
      <c r="L1016" s="52">
        <v>255.87405060155501</v>
      </c>
      <c r="M1016" s="52">
        <v>109.829296043428</v>
      </c>
    </row>
    <row r="1017" spans="1:13">
      <c r="A1017" s="15" t="s">
        <v>77</v>
      </c>
      <c r="B1017" s="49" t="s">
        <v>463</v>
      </c>
      <c r="H1017" s="50">
        <v>17.7</v>
      </c>
      <c r="I1017" s="50" t="s">
        <v>1</v>
      </c>
      <c r="J1017" s="50" t="s">
        <v>1</v>
      </c>
      <c r="K1017" s="51">
        <v>238.8389267</v>
      </c>
      <c r="L1017" s="52">
        <v>243.03868530101101</v>
      </c>
      <c r="M1017" s="52">
        <v>105.90858795416401</v>
      </c>
    </row>
    <row r="1018" spans="1:13">
      <c r="A1018" s="15" t="s">
        <v>77</v>
      </c>
      <c r="B1018" s="49" t="s">
        <v>463</v>
      </c>
      <c r="H1018" s="50">
        <v>17.7</v>
      </c>
      <c r="I1018" s="50" t="s">
        <v>1</v>
      </c>
      <c r="J1018" s="50" t="s">
        <v>1</v>
      </c>
      <c r="K1018" s="51">
        <v>235.7275267</v>
      </c>
      <c r="L1018" s="52">
        <v>226.474074794957</v>
      </c>
      <c r="M1018" s="52">
        <v>105.59618710416001</v>
      </c>
    </row>
    <row r="1019" spans="1:13">
      <c r="A1019" s="15" t="s">
        <v>77</v>
      </c>
      <c r="B1019" s="49" t="s">
        <v>463</v>
      </c>
      <c r="H1019" s="50">
        <v>17.8</v>
      </c>
      <c r="I1019" s="50" t="s">
        <v>1</v>
      </c>
      <c r="J1019" s="50" t="s">
        <v>1</v>
      </c>
      <c r="K1019" s="51">
        <v>376.7925075</v>
      </c>
      <c r="L1019" s="52">
        <v>601.82834232294795</v>
      </c>
      <c r="M1019" s="52">
        <v>177.334994485946</v>
      </c>
    </row>
    <row r="1020" spans="1:13">
      <c r="A1020" s="15" t="s">
        <v>77</v>
      </c>
      <c r="B1020" s="49" t="s">
        <v>463</v>
      </c>
      <c r="H1020" s="50">
        <v>17.8</v>
      </c>
      <c r="I1020" s="50" t="s">
        <v>1</v>
      </c>
      <c r="J1020" s="50" t="s">
        <v>1</v>
      </c>
      <c r="K1020" s="51">
        <v>330.17488759999998</v>
      </c>
      <c r="L1020" s="52">
        <v>434.39420874599404</v>
      </c>
      <c r="M1020" s="52">
        <v>152.66734563798897</v>
      </c>
    </row>
    <row r="1021" spans="1:13">
      <c r="A1021" s="15" t="s">
        <v>77</v>
      </c>
      <c r="B1021" s="49" t="s">
        <v>463</v>
      </c>
      <c r="H1021" s="50">
        <v>17.8</v>
      </c>
      <c r="I1021" s="50" t="s">
        <v>1</v>
      </c>
      <c r="J1021" s="50" t="s">
        <v>1</v>
      </c>
      <c r="K1021" s="51">
        <v>244.7686588</v>
      </c>
      <c r="L1021" s="52">
        <v>243.73935638225598</v>
      </c>
      <c r="M1021" s="52">
        <v>109.332203999282</v>
      </c>
    </row>
    <row r="1022" spans="1:13">
      <c r="A1022" s="15" t="s">
        <v>77</v>
      </c>
      <c r="B1022" s="49" t="s">
        <v>463</v>
      </c>
      <c r="H1022" s="50">
        <v>17.899999999999999</v>
      </c>
      <c r="I1022" s="50" t="s">
        <v>1</v>
      </c>
      <c r="J1022" s="50" t="s">
        <v>1</v>
      </c>
      <c r="K1022" s="51">
        <v>450.06963159999998</v>
      </c>
      <c r="L1022" s="52">
        <v>847.29649645834013</v>
      </c>
      <c r="M1022" s="52">
        <v>224.32588149798298</v>
      </c>
    </row>
    <row r="1023" spans="1:13">
      <c r="A1023" s="15" t="s">
        <v>77</v>
      </c>
      <c r="B1023" s="49" t="s">
        <v>463</v>
      </c>
      <c r="H1023" s="50">
        <v>17.899999999999999</v>
      </c>
      <c r="I1023" s="50" t="s">
        <v>1</v>
      </c>
      <c r="J1023" s="50" t="s">
        <v>1</v>
      </c>
      <c r="K1023" s="51">
        <v>393.44275570000002</v>
      </c>
      <c r="L1023" s="52">
        <v>628.46566708533999</v>
      </c>
      <c r="M1023" s="52">
        <v>185.41150278159603</v>
      </c>
    </row>
    <row r="1024" spans="1:13">
      <c r="A1024" s="15" t="s">
        <v>77</v>
      </c>
      <c r="B1024" s="49" t="s">
        <v>463</v>
      </c>
      <c r="H1024" s="50">
        <v>18.030999999999999</v>
      </c>
      <c r="I1024" s="50" t="s">
        <v>1</v>
      </c>
      <c r="J1024" s="50" t="s">
        <v>1</v>
      </c>
      <c r="K1024" s="51">
        <v>574.10305840000001</v>
      </c>
      <c r="L1024" s="52">
        <v>1652.8557435828898</v>
      </c>
      <c r="M1024" s="52">
        <v>295.21277549403999</v>
      </c>
    </row>
    <row r="1025" spans="1:13">
      <c r="A1025" s="15" t="s">
        <v>77</v>
      </c>
      <c r="B1025" s="49" t="s">
        <v>463</v>
      </c>
      <c r="H1025" s="50">
        <v>18.312000000000001</v>
      </c>
      <c r="I1025" s="50" t="s">
        <v>1</v>
      </c>
      <c r="J1025" s="50" t="s">
        <v>1</v>
      </c>
      <c r="K1025" s="51">
        <v>438.12793920000001</v>
      </c>
      <c r="L1025" s="52">
        <v>788.04666077537001</v>
      </c>
      <c r="M1025" s="52">
        <v>211.87905056902301</v>
      </c>
    </row>
    <row r="1026" spans="1:13">
      <c r="A1026" s="15" t="s">
        <v>77</v>
      </c>
      <c r="B1026" s="49" t="s">
        <v>463</v>
      </c>
      <c r="H1026" s="50">
        <v>18.370999999999999</v>
      </c>
      <c r="I1026" s="50" t="s">
        <v>1</v>
      </c>
      <c r="J1026" s="50" t="s">
        <v>1</v>
      </c>
      <c r="K1026" s="51">
        <v>370.2502063</v>
      </c>
      <c r="L1026" s="52">
        <v>541.78005428449001</v>
      </c>
      <c r="M1026" s="52">
        <v>174.98043226883001</v>
      </c>
    </row>
    <row r="1027" spans="1:13">
      <c r="A1027" s="15" t="s">
        <v>77</v>
      </c>
      <c r="B1027" s="49" t="s">
        <v>463</v>
      </c>
      <c r="H1027" s="50">
        <v>18.442</v>
      </c>
      <c r="I1027" s="50" t="s">
        <v>1</v>
      </c>
      <c r="J1027" s="50" t="s">
        <v>1</v>
      </c>
      <c r="K1027" s="51">
        <v>342.2091418</v>
      </c>
      <c r="L1027" s="52">
        <v>456.80431573952205</v>
      </c>
      <c r="M1027" s="52">
        <v>160.77560440522501</v>
      </c>
    </row>
    <row r="1028" spans="1:13">
      <c r="A1028" s="15" t="s">
        <v>77</v>
      </c>
      <c r="B1028" s="49" t="s">
        <v>463</v>
      </c>
      <c r="H1028" s="50">
        <v>18.507000000000001</v>
      </c>
      <c r="I1028" s="50" t="s">
        <v>1</v>
      </c>
      <c r="J1028" s="50" t="s">
        <v>1</v>
      </c>
      <c r="K1028" s="51">
        <v>271.51942300000002</v>
      </c>
      <c r="L1028" s="52">
        <v>282.340389389672</v>
      </c>
      <c r="M1028" s="52">
        <v>120.96344633409402</v>
      </c>
    </row>
    <row r="1029" spans="1:13">
      <c r="A1029" s="15" t="s">
        <v>77</v>
      </c>
      <c r="B1029" s="49" t="s">
        <v>463</v>
      </c>
      <c r="H1029" s="50">
        <v>18.733000000000001</v>
      </c>
      <c r="I1029" s="50" t="s">
        <v>1</v>
      </c>
      <c r="J1029" s="50" t="s">
        <v>1</v>
      </c>
      <c r="K1029" s="51">
        <v>317.87081899999998</v>
      </c>
      <c r="L1029" s="52">
        <v>388.91873563000001</v>
      </c>
      <c r="M1029" s="52">
        <v>148.91038245888197</v>
      </c>
    </row>
    <row r="1030" spans="1:13">
      <c r="A1030" s="15" t="s">
        <v>77</v>
      </c>
      <c r="B1030" s="49" t="s">
        <v>463</v>
      </c>
      <c r="H1030" s="50">
        <v>19.012</v>
      </c>
      <c r="I1030" s="50" t="s">
        <v>1</v>
      </c>
      <c r="J1030" s="50" t="s">
        <v>1</v>
      </c>
      <c r="K1030" s="51">
        <v>373.07606900000002</v>
      </c>
      <c r="L1030" s="52">
        <v>552.56526735616694</v>
      </c>
      <c r="M1030" s="52">
        <v>175.79051281893803</v>
      </c>
    </row>
    <row r="1031" spans="1:13">
      <c r="A1031" s="15" t="s">
        <v>77</v>
      </c>
      <c r="B1031" s="49" t="s">
        <v>463</v>
      </c>
      <c r="H1031" s="50">
        <v>19.242999999999999</v>
      </c>
      <c r="I1031" s="50" t="s">
        <v>1</v>
      </c>
      <c r="J1031" s="50" t="s">
        <v>1</v>
      </c>
      <c r="K1031" s="51">
        <v>347.95481640000003</v>
      </c>
      <c r="L1031" s="52">
        <v>470.37183003757798</v>
      </c>
      <c r="M1031" s="52">
        <v>162.78954083870704</v>
      </c>
    </row>
    <row r="1032" spans="1:13">
      <c r="A1032" s="15" t="s">
        <v>77</v>
      </c>
      <c r="B1032" s="49" t="s">
        <v>463</v>
      </c>
      <c r="H1032" s="50">
        <v>19.495999999999999</v>
      </c>
      <c r="I1032" s="50" t="s">
        <v>1</v>
      </c>
      <c r="J1032" s="50" t="s">
        <v>1</v>
      </c>
      <c r="K1032" s="51">
        <v>299.56843409999999</v>
      </c>
      <c r="L1032" s="52">
        <v>345.07533687107798</v>
      </c>
      <c r="M1032" s="52">
        <v>139.707198277852</v>
      </c>
    </row>
    <row r="1033" spans="1:13">
      <c r="A1033" s="15" t="s">
        <v>77</v>
      </c>
      <c r="B1033" s="49" t="s">
        <v>463</v>
      </c>
      <c r="H1033" s="50">
        <v>19.5</v>
      </c>
      <c r="I1033" s="50" t="s">
        <v>1</v>
      </c>
      <c r="J1033" s="50" t="s">
        <v>1</v>
      </c>
      <c r="K1033" s="51">
        <v>299.83758619999998</v>
      </c>
      <c r="L1033" s="52">
        <v>344.63478454848206</v>
      </c>
      <c r="M1033" s="52">
        <v>137.65918169621898</v>
      </c>
    </row>
    <row r="1034" spans="1:13">
      <c r="A1034" s="15" t="s">
        <v>77</v>
      </c>
      <c r="B1034" s="49" t="s">
        <v>463</v>
      </c>
      <c r="H1034" s="50">
        <v>19.75</v>
      </c>
      <c r="I1034" s="50" t="s">
        <v>1</v>
      </c>
      <c r="J1034" s="50" t="s">
        <v>1</v>
      </c>
      <c r="K1034" s="51">
        <v>263.61730999999997</v>
      </c>
      <c r="L1034" s="52">
        <v>271.83378807972701</v>
      </c>
      <c r="M1034" s="52">
        <v>119.80006154722898</v>
      </c>
    </row>
    <row r="1035" spans="1:13">
      <c r="A1035" s="15" t="s">
        <v>77</v>
      </c>
      <c r="B1035" s="49" t="s">
        <v>463</v>
      </c>
      <c r="H1035" s="50">
        <v>19.808</v>
      </c>
      <c r="I1035" s="50" t="s">
        <v>1</v>
      </c>
      <c r="J1035" s="50" t="s">
        <v>1</v>
      </c>
      <c r="K1035" s="51">
        <v>162.5869533</v>
      </c>
      <c r="L1035" s="52">
        <v>135.24088151336002</v>
      </c>
      <c r="M1035" s="52">
        <v>72.381583964356807</v>
      </c>
    </row>
    <row r="1036" spans="1:13">
      <c r="A1036" s="15" t="s">
        <v>77</v>
      </c>
      <c r="B1036" s="49" t="s">
        <v>463</v>
      </c>
      <c r="H1036" s="50">
        <v>20.062000000000001</v>
      </c>
      <c r="I1036" s="50" t="s">
        <v>1</v>
      </c>
      <c r="J1036" s="50" t="s">
        <v>1</v>
      </c>
      <c r="K1036" s="51">
        <v>284.8765057</v>
      </c>
      <c r="L1036" s="52">
        <v>326.75661644278506</v>
      </c>
      <c r="M1036" s="52">
        <v>127.784738795328</v>
      </c>
    </row>
    <row r="1037" spans="1:13">
      <c r="A1037" s="15" t="s">
        <v>77</v>
      </c>
      <c r="B1037" s="49" t="s">
        <v>463</v>
      </c>
      <c r="H1037" s="50">
        <v>20.315000000000001</v>
      </c>
      <c r="I1037" s="50" t="s">
        <v>1</v>
      </c>
      <c r="J1037" s="50" t="s">
        <v>1</v>
      </c>
      <c r="K1037" s="51">
        <v>250.35731989999999</v>
      </c>
      <c r="L1037" s="52">
        <v>261.43104835430802</v>
      </c>
      <c r="M1037" s="52">
        <v>110.88250090945999</v>
      </c>
    </row>
    <row r="1038" spans="1:13">
      <c r="A1038" s="15" t="s">
        <v>77</v>
      </c>
      <c r="B1038" s="49" t="s">
        <v>463</v>
      </c>
      <c r="H1038" s="50">
        <v>21.071000000000002</v>
      </c>
      <c r="I1038" s="50" t="s">
        <v>1</v>
      </c>
      <c r="J1038" s="50" t="s">
        <v>1</v>
      </c>
      <c r="K1038" s="51">
        <v>340.02417580000002</v>
      </c>
      <c r="L1038" s="52">
        <v>441.99262903894299</v>
      </c>
      <c r="M1038" s="52">
        <v>155.97412204134801</v>
      </c>
    </row>
    <row r="1039" spans="1:13">
      <c r="A1039" s="15" t="s">
        <v>77</v>
      </c>
      <c r="B1039" s="49" t="s">
        <v>463</v>
      </c>
      <c r="H1039" s="50">
        <v>21.573</v>
      </c>
      <c r="I1039" s="50" t="s">
        <v>1</v>
      </c>
      <c r="J1039" s="50" t="s">
        <v>1</v>
      </c>
      <c r="K1039" s="51">
        <v>297.32172530000003</v>
      </c>
      <c r="L1039" s="52">
        <v>344.221778371254</v>
      </c>
      <c r="M1039" s="52">
        <v>133.10121426607603</v>
      </c>
    </row>
    <row r="1040" spans="1:13">
      <c r="A1040" s="15" t="s">
        <v>77</v>
      </c>
      <c r="B1040" s="49" t="s">
        <v>463</v>
      </c>
      <c r="H1040" s="50">
        <v>21.686</v>
      </c>
      <c r="I1040" s="50" t="s">
        <v>1</v>
      </c>
      <c r="J1040" s="50" t="s">
        <v>1</v>
      </c>
      <c r="K1040" s="51">
        <v>268.52954419999998</v>
      </c>
      <c r="L1040" s="52">
        <v>291.33283058042008</v>
      </c>
      <c r="M1040" s="52">
        <v>124.50285055139199</v>
      </c>
    </row>
    <row r="1041" spans="1:13">
      <c r="A1041" s="15" t="s">
        <v>77</v>
      </c>
      <c r="B1041" s="49" t="s">
        <v>463</v>
      </c>
      <c r="H1041" s="50">
        <v>21.824000000000002</v>
      </c>
      <c r="I1041" s="50" t="s">
        <v>1</v>
      </c>
      <c r="J1041" s="50" t="s">
        <v>1</v>
      </c>
      <c r="K1041" s="51">
        <v>283.62919429999999</v>
      </c>
      <c r="L1041" s="52">
        <v>310.83723868830202</v>
      </c>
      <c r="M1041" s="52">
        <v>127.663969288396</v>
      </c>
    </row>
    <row r="1042" spans="1:13">
      <c r="A1042" s="15" t="s">
        <v>77</v>
      </c>
      <c r="B1042" s="49" t="s">
        <v>463</v>
      </c>
      <c r="H1042" s="50">
        <v>21.937000000000001</v>
      </c>
      <c r="I1042" s="50" t="s">
        <v>1</v>
      </c>
      <c r="J1042" s="50" t="s">
        <v>1</v>
      </c>
      <c r="K1042" s="51">
        <v>388.28263010000001</v>
      </c>
      <c r="L1042" s="52">
        <v>573.29706574111401</v>
      </c>
      <c r="M1042" s="52">
        <v>185.46510419374201</v>
      </c>
    </row>
    <row r="1043" spans="1:13">
      <c r="A1043" s="15" t="s">
        <v>77</v>
      </c>
      <c r="B1043" s="49" t="s">
        <v>463</v>
      </c>
      <c r="H1043" s="50">
        <v>22.048999999999999</v>
      </c>
      <c r="I1043" s="50" t="s">
        <v>1</v>
      </c>
      <c r="J1043" s="50" t="s">
        <v>1</v>
      </c>
      <c r="K1043" s="51">
        <v>408.3286779</v>
      </c>
      <c r="L1043" s="52">
        <v>671.90279655246991</v>
      </c>
      <c r="M1043" s="52">
        <v>194.578657026375</v>
      </c>
    </row>
    <row r="1044" spans="1:13">
      <c r="A1044" s="15" t="s">
        <v>77</v>
      </c>
      <c r="B1044" s="49" t="s">
        <v>463</v>
      </c>
      <c r="H1044" s="50">
        <v>22.187999999999999</v>
      </c>
      <c r="I1044" s="50" t="s">
        <v>1</v>
      </c>
      <c r="J1044" s="50" t="s">
        <v>1</v>
      </c>
      <c r="K1044" s="51">
        <v>325.6513549</v>
      </c>
      <c r="L1044" s="52">
        <v>409.25508358976799</v>
      </c>
      <c r="M1044" s="52">
        <v>150.52519798780401</v>
      </c>
    </row>
    <row r="1045" spans="1:13">
      <c r="A1045" s="15" t="s">
        <v>77</v>
      </c>
      <c r="B1045" s="49" t="s">
        <v>463</v>
      </c>
      <c r="H1045" s="50">
        <v>22.300999999999998</v>
      </c>
      <c r="I1045" s="50" t="s">
        <v>1</v>
      </c>
      <c r="J1045" s="50" t="s">
        <v>1</v>
      </c>
      <c r="K1045" s="51">
        <v>463.7517914</v>
      </c>
      <c r="L1045" s="52">
        <v>941.37591585641007</v>
      </c>
      <c r="M1045" s="52">
        <v>230.07766884973501</v>
      </c>
    </row>
    <row r="1046" spans="1:13">
      <c r="A1046" s="15" t="s">
        <v>77</v>
      </c>
      <c r="B1046" s="49" t="s">
        <v>463</v>
      </c>
      <c r="H1046" s="50">
        <v>22.413</v>
      </c>
      <c r="I1046" s="50" t="s">
        <v>1</v>
      </c>
      <c r="J1046" s="50" t="s">
        <v>1</v>
      </c>
      <c r="K1046" s="51">
        <v>278.99116229999998</v>
      </c>
      <c r="L1046" s="52">
        <v>292.15485885417303</v>
      </c>
      <c r="M1046" s="52">
        <v>126.52010460014799</v>
      </c>
    </row>
    <row r="1047" spans="1:13">
      <c r="A1047" s="15" t="s">
        <v>77</v>
      </c>
      <c r="B1047" s="49" t="s">
        <v>463</v>
      </c>
      <c r="H1047" s="50">
        <v>22.547999999999998</v>
      </c>
      <c r="I1047" s="50" t="s">
        <v>1</v>
      </c>
      <c r="J1047" s="50" t="s">
        <v>1</v>
      </c>
      <c r="K1047" s="51">
        <v>432.6752242</v>
      </c>
      <c r="L1047" s="52">
        <v>758.73170386850006</v>
      </c>
      <c r="M1047" s="52">
        <v>209.72982619577999</v>
      </c>
    </row>
    <row r="1048" spans="1:13">
      <c r="A1048" s="15" t="s">
        <v>77</v>
      </c>
      <c r="B1048" s="49" t="s">
        <v>463</v>
      </c>
      <c r="H1048" s="50">
        <v>22.66</v>
      </c>
      <c r="I1048" s="50" t="s">
        <v>1</v>
      </c>
      <c r="J1048" s="50" t="s">
        <v>1</v>
      </c>
      <c r="K1048" s="51">
        <v>470.21223129999998</v>
      </c>
      <c r="L1048" s="52">
        <v>948.25309096902993</v>
      </c>
      <c r="M1048" s="52">
        <v>231.94329763238699</v>
      </c>
    </row>
    <row r="1049" spans="1:13">
      <c r="A1049" s="15" t="s">
        <v>77</v>
      </c>
      <c r="B1049" s="49" t="s">
        <v>463</v>
      </c>
      <c r="H1049" s="50">
        <v>22.852</v>
      </c>
      <c r="I1049" s="50" t="s">
        <v>1</v>
      </c>
      <c r="J1049" s="50" t="s">
        <v>1</v>
      </c>
      <c r="K1049" s="51">
        <v>434.43151440000003</v>
      </c>
      <c r="L1049" s="52">
        <v>800.74530541569993</v>
      </c>
      <c r="M1049" s="52">
        <v>211.56039309777901</v>
      </c>
    </row>
    <row r="1050" spans="1:13">
      <c r="A1050" s="15" t="s">
        <v>77</v>
      </c>
      <c r="B1050" s="49" t="s">
        <v>463</v>
      </c>
      <c r="H1050" s="50">
        <v>22.911999999999999</v>
      </c>
      <c r="I1050" s="50" t="s">
        <v>1</v>
      </c>
      <c r="J1050" s="50" t="s">
        <v>1</v>
      </c>
      <c r="K1050" s="51">
        <v>508.40679269999998</v>
      </c>
      <c r="L1050" s="52">
        <v>1189.9413326384802</v>
      </c>
      <c r="M1050" s="52">
        <v>254.750234027262</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Y2"/>
  <sheetViews>
    <sheetView workbookViewId="0">
      <selection activeCell="H1" sqref="H1:J1"/>
    </sheetView>
  </sheetViews>
  <sheetFormatPr defaultColWidth="11" defaultRowHeight="16"/>
  <sheetData>
    <row r="1" spans="1:25" ht="80">
      <c r="A1" s="2" t="s">
        <v>2</v>
      </c>
      <c r="B1" s="3" t="s">
        <v>3</v>
      </c>
      <c r="C1" s="3" t="s">
        <v>4</v>
      </c>
      <c r="D1" s="4" t="s">
        <v>5</v>
      </c>
      <c r="E1" s="4" t="s">
        <v>6</v>
      </c>
      <c r="F1" s="5" t="s">
        <v>7</v>
      </c>
      <c r="G1" s="5" t="s">
        <v>8</v>
      </c>
      <c r="H1" s="4" t="s">
        <v>88</v>
      </c>
      <c r="I1" s="5" t="s">
        <v>89</v>
      </c>
      <c r="J1" s="5" t="s">
        <v>90</v>
      </c>
      <c r="K1" s="3" t="s">
        <v>103</v>
      </c>
      <c r="L1" s="5" t="s">
        <v>104</v>
      </c>
      <c r="M1" s="6" t="s">
        <v>105</v>
      </c>
      <c r="N1" s="7" t="s">
        <v>9</v>
      </c>
      <c r="O1" s="7" t="s">
        <v>10</v>
      </c>
      <c r="P1" s="7" t="s">
        <v>11</v>
      </c>
      <c r="Q1" s="7" t="s">
        <v>12</v>
      </c>
      <c r="R1" s="8" t="s">
        <v>13</v>
      </c>
      <c r="S1" s="9" t="s">
        <v>14</v>
      </c>
      <c r="T1" s="10" t="s">
        <v>15</v>
      </c>
      <c r="U1" s="7" t="s">
        <v>16</v>
      </c>
      <c r="V1" s="7" t="s">
        <v>11</v>
      </c>
      <c r="W1" s="7" t="s">
        <v>17</v>
      </c>
      <c r="X1" s="11" t="s">
        <v>18</v>
      </c>
      <c r="Y1" s="12" t="s">
        <v>19</v>
      </c>
    </row>
    <row r="2" spans="1:25" ht="304">
      <c r="A2" s="70" t="s">
        <v>488</v>
      </c>
      <c r="B2" s="70" t="s">
        <v>489</v>
      </c>
      <c r="C2" s="70">
        <v>2015</v>
      </c>
      <c r="D2" s="71" t="s">
        <v>490</v>
      </c>
      <c r="E2" s="71">
        <v>50435</v>
      </c>
      <c r="F2" s="71">
        <v>1655</v>
      </c>
      <c r="G2" s="71">
        <v>1445</v>
      </c>
      <c r="H2" s="71">
        <v>970</v>
      </c>
      <c r="I2" s="71">
        <v>2000</v>
      </c>
      <c r="J2" s="71">
        <v>290</v>
      </c>
      <c r="K2" s="72" t="b">
        <v>0</v>
      </c>
      <c r="L2" s="72" t="s">
        <v>491</v>
      </c>
      <c r="M2" s="73" t="s">
        <v>492</v>
      </c>
      <c r="N2" s="72" t="b">
        <v>0</v>
      </c>
      <c r="O2" s="72" t="b">
        <v>1</v>
      </c>
      <c r="P2" s="73" t="s">
        <v>493</v>
      </c>
      <c r="Q2" s="72" t="b">
        <v>1</v>
      </c>
      <c r="R2" s="72" t="b">
        <v>0</v>
      </c>
      <c r="S2" s="72" t="s">
        <v>1</v>
      </c>
      <c r="T2" s="72" t="s">
        <v>1</v>
      </c>
      <c r="U2" s="72" t="b">
        <v>0</v>
      </c>
      <c r="V2" s="72" t="s">
        <v>1</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E24"/>
  <sheetViews>
    <sheetView topLeftCell="B1" workbookViewId="0">
      <selection activeCell="B23" sqref="A23:XFD23"/>
    </sheetView>
  </sheetViews>
  <sheetFormatPr defaultColWidth="11" defaultRowHeight="16"/>
  <cols>
    <col min="18" max="18" width="10.875" style="1"/>
  </cols>
  <sheetData>
    <row r="1" spans="1:31" ht="80">
      <c r="A1" s="2" t="s">
        <v>2</v>
      </c>
      <c r="B1" s="3" t="s">
        <v>3</v>
      </c>
      <c r="C1" s="3" t="s">
        <v>4</v>
      </c>
      <c r="D1" s="4" t="s">
        <v>5</v>
      </c>
      <c r="E1" s="4" t="s">
        <v>6</v>
      </c>
      <c r="F1" s="5" t="s">
        <v>7</v>
      </c>
      <c r="G1" s="5" t="s">
        <v>8</v>
      </c>
      <c r="H1" s="4" t="s">
        <v>88</v>
      </c>
      <c r="I1" s="5" t="s">
        <v>89</v>
      </c>
      <c r="J1" s="5" t="s">
        <v>90</v>
      </c>
      <c r="K1" s="3" t="s">
        <v>103</v>
      </c>
      <c r="L1" s="5" t="s">
        <v>104</v>
      </c>
      <c r="M1" s="6" t="s">
        <v>105</v>
      </c>
      <c r="N1" s="7" t="s">
        <v>9</v>
      </c>
      <c r="O1" s="7" t="s">
        <v>10</v>
      </c>
      <c r="P1" s="7" t="s">
        <v>11</v>
      </c>
      <c r="Q1" s="7" t="s">
        <v>12</v>
      </c>
      <c r="R1" s="8" t="s">
        <v>13</v>
      </c>
      <c r="S1" s="9" t="s">
        <v>14</v>
      </c>
      <c r="T1" s="10" t="s">
        <v>15</v>
      </c>
      <c r="U1" s="7" t="s">
        <v>16</v>
      </c>
      <c r="V1" s="7" t="s">
        <v>11</v>
      </c>
      <c r="W1" s="7" t="s">
        <v>17</v>
      </c>
      <c r="X1" s="11" t="s">
        <v>18</v>
      </c>
      <c r="Y1" s="12" t="s">
        <v>19</v>
      </c>
    </row>
    <row r="2" spans="1:31">
      <c r="A2" t="s">
        <v>54</v>
      </c>
      <c r="B2" t="s">
        <v>55</v>
      </c>
      <c r="C2">
        <v>2016</v>
      </c>
      <c r="D2" t="s">
        <v>484</v>
      </c>
      <c r="E2">
        <v>56722</v>
      </c>
      <c r="F2">
        <v>50</v>
      </c>
      <c r="G2">
        <v>50</v>
      </c>
      <c r="H2">
        <f>E2/1000</f>
        <v>56.722000000000001</v>
      </c>
      <c r="I2">
        <f t="shared" ref="I2:J2" si="0">F2/1000</f>
        <v>0.05</v>
      </c>
      <c r="J2">
        <f t="shared" si="0"/>
        <v>0.05</v>
      </c>
      <c r="K2">
        <v>351</v>
      </c>
      <c r="L2" s="13">
        <v>68</v>
      </c>
      <c r="M2" s="13">
        <v>49</v>
      </c>
      <c r="N2" t="b">
        <v>0</v>
      </c>
      <c r="O2" t="s">
        <v>491</v>
      </c>
      <c r="P2" t="s">
        <v>494</v>
      </c>
      <c r="Q2" t="s">
        <v>1</v>
      </c>
      <c r="R2" t="b">
        <v>1</v>
      </c>
      <c r="S2" t="s">
        <v>485</v>
      </c>
      <c r="T2" t="b">
        <v>1</v>
      </c>
      <c r="U2" t="b">
        <v>0</v>
      </c>
      <c r="V2" t="s">
        <v>1</v>
      </c>
      <c r="W2" t="s">
        <v>1</v>
      </c>
      <c r="X2" t="s">
        <v>1</v>
      </c>
      <c r="Y2" t="s">
        <v>1</v>
      </c>
    </row>
    <row r="3" spans="1:31">
      <c r="A3" t="s">
        <v>54</v>
      </c>
      <c r="B3" t="s">
        <v>55</v>
      </c>
      <c r="C3">
        <v>2016</v>
      </c>
      <c r="D3" t="s">
        <v>484</v>
      </c>
      <c r="E3">
        <v>56318</v>
      </c>
      <c r="F3">
        <v>50</v>
      </c>
      <c r="G3">
        <v>50</v>
      </c>
      <c r="H3">
        <f t="shared" ref="H3:H14" si="1">E3/1000</f>
        <v>56.317999999999998</v>
      </c>
      <c r="I3">
        <f t="shared" ref="I3:I14" si="2">F3/1000</f>
        <v>0.05</v>
      </c>
      <c r="J3">
        <f t="shared" ref="J3:J14" si="3">G3/1000</f>
        <v>0.05</v>
      </c>
      <c r="K3">
        <v>309</v>
      </c>
      <c r="L3" s="13">
        <v>40</v>
      </c>
      <c r="M3" s="13">
        <v>19</v>
      </c>
      <c r="N3" t="b">
        <v>0</v>
      </c>
      <c r="O3" t="s">
        <v>491</v>
      </c>
      <c r="P3" t="s">
        <v>495</v>
      </c>
      <c r="Q3" t="s">
        <v>1</v>
      </c>
      <c r="R3" t="b">
        <v>1</v>
      </c>
      <c r="S3" t="s">
        <v>485</v>
      </c>
      <c r="T3" t="b">
        <v>1</v>
      </c>
      <c r="U3" t="b">
        <v>0</v>
      </c>
      <c r="V3" t="s">
        <v>1</v>
      </c>
      <c r="W3" t="s">
        <v>1</v>
      </c>
      <c r="X3" t="s">
        <v>1</v>
      </c>
      <c r="Y3" t="s">
        <v>1</v>
      </c>
    </row>
    <row r="4" spans="1:31">
      <c r="A4" t="s">
        <v>54</v>
      </c>
      <c r="B4" t="s">
        <v>55</v>
      </c>
      <c r="C4">
        <v>2016</v>
      </c>
      <c r="D4" t="s">
        <v>484</v>
      </c>
      <c r="E4">
        <v>56232</v>
      </c>
      <c r="F4">
        <v>50</v>
      </c>
      <c r="G4">
        <v>50</v>
      </c>
      <c r="H4">
        <f t="shared" si="1"/>
        <v>56.231999999999999</v>
      </c>
      <c r="I4">
        <f t="shared" si="2"/>
        <v>0.05</v>
      </c>
      <c r="J4">
        <f t="shared" si="3"/>
        <v>0.05</v>
      </c>
      <c r="K4">
        <v>325</v>
      </c>
      <c r="L4" s="13">
        <v>21.399999999999977</v>
      </c>
      <c r="M4" s="13">
        <v>21.399999999999977</v>
      </c>
      <c r="N4" t="b">
        <v>0</v>
      </c>
      <c r="O4" t="s">
        <v>491</v>
      </c>
      <c r="P4" t="s">
        <v>496</v>
      </c>
      <c r="Q4" t="s">
        <v>1</v>
      </c>
      <c r="R4" t="b">
        <v>1</v>
      </c>
      <c r="S4" t="s">
        <v>485</v>
      </c>
      <c r="T4" t="b">
        <v>1</v>
      </c>
      <c r="U4" t="b">
        <v>0</v>
      </c>
      <c r="V4" t="s">
        <v>1</v>
      </c>
      <c r="W4" t="s">
        <v>1</v>
      </c>
      <c r="X4" t="s">
        <v>1</v>
      </c>
      <c r="Y4" t="s">
        <v>1</v>
      </c>
    </row>
    <row r="5" spans="1:31">
      <c r="A5" t="s">
        <v>54</v>
      </c>
      <c r="B5" t="s">
        <v>55</v>
      </c>
      <c r="C5">
        <v>2016</v>
      </c>
      <c r="D5" t="s">
        <v>484</v>
      </c>
      <c r="E5">
        <v>56050</v>
      </c>
      <c r="F5">
        <v>50</v>
      </c>
      <c r="G5">
        <v>50</v>
      </c>
      <c r="H5">
        <f t="shared" si="1"/>
        <v>56.05</v>
      </c>
      <c r="I5">
        <f t="shared" si="2"/>
        <v>0.05</v>
      </c>
      <c r="J5">
        <f t="shared" si="3"/>
        <v>0.05</v>
      </c>
      <c r="K5">
        <v>429</v>
      </c>
      <c r="L5" s="13">
        <v>2000</v>
      </c>
      <c r="M5" s="13" t="s">
        <v>1</v>
      </c>
      <c r="N5" t="b">
        <v>0</v>
      </c>
      <c r="O5" t="s">
        <v>491</v>
      </c>
      <c r="P5" t="s">
        <v>497</v>
      </c>
      <c r="Q5" t="s">
        <v>1</v>
      </c>
      <c r="R5" t="b">
        <v>1</v>
      </c>
      <c r="S5" t="s">
        <v>498</v>
      </c>
      <c r="T5" t="b">
        <v>1</v>
      </c>
      <c r="U5" t="b">
        <v>0</v>
      </c>
      <c r="V5" t="s">
        <v>1</v>
      </c>
      <c r="W5" t="s">
        <v>1</v>
      </c>
      <c r="X5" t="s">
        <v>1</v>
      </c>
      <c r="Y5" t="s">
        <v>1</v>
      </c>
    </row>
    <row r="6" spans="1:31">
      <c r="A6" t="s">
        <v>54</v>
      </c>
      <c r="B6" t="s">
        <v>27</v>
      </c>
      <c r="C6">
        <v>2018</v>
      </c>
      <c r="D6" t="s">
        <v>21</v>
      </c>
      <c r="E6">
        <v>63800</v>
      </c>
      <c r="F6">
        <v>200.00000000000284</v>
      </c>
      <c r="G6">
        <v>200.00000000000284</v>
      </c>
      <c r="H6">
        <f t="shared" si="1"/>
        <v>63.8</v>
      </c>
      <c r="I6">
        <f t="shared" si="2"/>
        <v>0.20000000000000284</v>
      </c>
      <c r="J6">
        <f t="shared" si="3"/>
        <v>0.20000000000000284</v>
      </c>
      <c r="K6">
        <v>470</v>
      </c>
      <c r="L6" s="13">
        <v>296</v>
      </c>
      <c r="M6" s="13">
        <v>150</v>
      </c>
      <c r="N6" t="b">
        <v>1</v>
      </c>
      <c r="O6" t="s">
        <v>491</v>
      </c>
      <c r="P6" t="s">
        <v>507</v>
      </c>
      <c r="Q6" t="s">
        <v>1</v>
      </c>
      <c r="R6" t="b">
        <v>0</v>
      </c>
      <c r="S6" t="s">
        <v>1</v>
      </c>
      <c r="T6" t="b">
        <v>1</v>
      </c>
      <c r="U6" t="b">
        <v>0</v>
      </c>
      <c r="V6" t="s">
        <v>1</v>
      </c>
      <c r="W6" t="s">
        <v>1</v>
      </c>
      <c r="X6" t="b">
        <v>0</v>
      </c>
      <c r="Y6" t="s">
        <v>1</v>
      </c>
    </row>
    <row r="7" spans="1:31">
      <c r="A7" t="s">
        <v>54</v>
      </c>
      <c r="B7" t="s">
        <v>34</v>
      </c>
      <c r="C7">
        <v>2014</v>
      </c>
      <c r="D7" t="s">
        <v>35</v>
      </c>
      <c r="E7">
        <v>42500</v>
      </c>
      <c r="F7">
        <v>5000</v>
      </c>
      <c r="G7">
        <v>5000</v>
      </c>
      <c r="H7">
        <f t="shared" si="1"/>
        <v>42.5</v>
      </c>
      <c r="I7">
        <f t="shared" si="2"/>
        <v>5</v>
      </c>
      <c r="J7">
        <f t="shared" si="3"/>
        <v>5</v>
      </c>
      <c r="K7">
        <v>471</v>
      </c>
      <c r="L7">
        <v>730</v>
      </c>
      <c r="M7">
        <v>152</v>
      </c>
      <c r="N7" t="b">
        <v>1</v>
      </c>
      <c r="O7" t="s">
        <v>491</v>
      </c>
      <c r="P7" t="s">
        <v>508</v>
      </c>
      <c r="Q7" t="s">
        <v>1</v>
      </c>
      <c r="R7" s="1" t="b">
        <v>0</v>
      </c>
      <c r="S7" t="s">
        <v>1</v>
      </c>
      <c r="T7" t="b">
        <v>0</v>
      </c>
      <c r="U7" t="b">
        <v>0</v>
      </c>
      <c r="V7" t="s">
        <v>1</v>
      </c>
      <c r="W7" t="s">
        <v>1</v>
      </c>
      <c r="X7" t="b">
        <v>1</v>
      </c>
      <c r="Y7" t="s">
        <v>482</v>
      </c>
    </row>
    <row r="8" spans="1:31">
      <c r="A8" s="62" t="s">
        <v>54</v>
      </c>
      <c r="B8" s="62" t="s">
        <v>61</v>
      </c>
      <c r="C8" s="62">
        <v>2020</v>
      </c>
      <c r="D8" s="62" t="s">
        <v>504</v>
      </c>
      <c r="E8" s="62">
        <v>63400</v>
      </c>
      <c r="F8" s="62">
        <v>899.99999999999864</v>
      </c>
      <c r="G8" s="62">
        <v>899.99999999999864</v>
      </c>
      <c r="H8">
        <f t="shared" si="1"/>
        <v>63.4</v>
      </c>
      <c r="I8">
        <f t="shared" si="2"/>
        <v>0.89999999999999869</v>
      </c>
      <c r="J8">
        <f t="shared" si="3"/>
        <v>0.89999999999999869</v>
      </c>
      <c r="K8" s="62">
        <v>250</v>
      </c>
      <c r="L8" s="62">
        <v>60</v>
      </c>
      <c r="M8" s="62">
        <v>60</v>
      </c>
      <c r="N8" s="62" t="b">
        <v>0</v>
      </c>
      <c r="O8" s="62" t="s">
        <v>491</v>
      </c>
      <c r="P8" s="62" t="s">
        <v>509</v>
      </c>
      <c r="Q8" s="62" t="s">
        <v>1</v>
      </c>
      <c r="R8" s="62" t="b">
        <v>1</v>
      </c>
      <c r="S8" s="62" t="s">
        <v>486</v>
      </c>
      <c r="T8" s="62" t="b">
        <v>1</v>
      </c>
      <c r="U8" s="62" t="b">
        <v>0</v>
      </c>
      <c r="V8" s="62" t="s">
        <v>1</v>
      </c>
      <c r="W8" s="62" t="s">
        <v>1</v>
      </c>
      <c r="X8" s="62" t="s">
        <v>1</v>
      </c>
      <c r="Y8" s="62" t="s">
        <v>1</v>
      </c>
    </row>
    <row r="9" spans="1:31">
      <c r="A9" s="62" t="s">
        <v>54</v>
      </c>
      <c r="B9" s="62" t="s">
        <v>61</v>
      </c>
      <c r="C9" s="62">
        <v>2020</v>
      </c>
      <c r="D9" s="62" t="s">
        <v>504</v>
      </c>
      <c r="E9" s="62">
        <v>40500</v>
      </c>
      <c r="F9" s="62">
        <v>500</v>
      </c>
      <c r="G9" s="62">
        <v>500</v>
      </c>
      <c r="H9">
        <f t="shared" si="1"/>
        <v>40.5</v>
      </c>
      <c r="I9">
        <f t="shared" si="2"/>
        <v>0.5</v>
      </c>
      <c r="J9">
        <f t="shared" si="3"/>
        <v>0.5</v>
      </c>
      <c r="K9" s="62">
        <v>941</v>
      </c>
      <c r="L9" s="62">
        <v>2941</v>
      </c>
      <c r="M9" s="62">
        <v>522</v>
      </c>
      <c r="N9" s="62" t="b">
        <v>0</v>
      </c>
      <c r="O9" s="62" t="s">
        <v>491</v>
      </c>
      <c r="P9" s="62" t="s">
        <v>510</v>
      </c>
      <c r="Q9" s="62" t="s">
        <v>1</v>
      </c>
      <c r="R9" s="62" t="b">
        <v>1</v>
      </c>
      <c r="S9" s="62" t="s">
        <v>486</v>
      </c>
      <c r="T9" s="62" t="b">
        <v>1</v>
      </c>
      <c r="U9" s="62" t="b">
        <v>0</v>
      </c>
      <c r="V9" s="62" t="s">
        <v>1</v>
      </c>
      <c r="W9" s="62" t="s">
        <v>1</v>
      </c>
      <c r="X9" s="62" t="s">
        <v>1</v>
      </c>
      <c r="Y9" s="62" t="s">
        <v>1</v>
      </c>
    </row>
    <row r="10" spans="1:31">
      <c r="A10" t="s">
        <v>81</v>
      </c>
      <c r="B10" t="s">
        <v>82</v>
      </c>
      <c r="C10">
        <v>1998</v>
      </c>
      <c r="D10" t="s">
        <v>83</v>
      </c>
      <c r="E10">
        <v>44550</v>
      </c>
      <c r="F10">
        <v>3520.0000000000032</v>
      </c>
      <c r="G10">
        <v>3519.9999999999959</v>
      </c>
      <c r="H10">
        <f t="shared" si="1"/>
        <v>44.55</v>
      </c>
      <c r="I10">
        <f t="shared" si="2"/>
        <v>3.5200000000000031</v>
      </c>
      <c r="J10">
        <f t="shared" si="3"/>
        <v>3.519999999999996</v>
      </c>
      <c r="K10">
        <v>768</v>
      </c>
      <c r="L10">
        <v>256</v>
      </c>
      <c r="M10">
        <v>256</v>
      </c>
      <c r="N10" t="b">
        <v>1</v>
      </c>
      <c r="O10" t="s">
        <v>491</v>
      </c>
      <c r="P10" t="s">
        <v>84</v>
      </c>
      <c r="Q10" t="s">
        <v>1</v>
      </c>
      <c r="R10" s="1" t="b">
        <v>0</v>
      </c>
      <c r="S10" t="s">
        <v>1</v>
      </c>
      <c r="T10" t="b">
        <v>1</v>
      </c>
      <c r="U10" t="b">
        <v>0</v>
      </c>
      <c r="V10" t="s">
        <v>1</v>
      </c>
      <c r="W10" t="s">
        <v>1</v>
      </c>
      <c r="X10" t="b">
        <v>0</v>
      </c>
      <c r="Y10" t="s">
        <v>22</v>
      </c>
    </row>
    <row r="11" spans="1:31">
      <c r="A11" t="s">
        <v>81</v>
      </c>
      <c r="B11" t="s">
        <v>85</v>
      </c>
      <c r="C11">
        <v>2003</v>
      </c>
      <c r="D11" t="s">
        <v>86</v>
      </c>
      <c r="E11">
        <v>54290</v>
      </c>
      <c r="F11">
        <v>100.00000000000142</v>
      </c>
      <c r="G11">
        <v>100.00000000000142</v>
      </c>
      <c r="H11">
        <f t="shared" si="1"/>
        <v>54.29</v>
      </c>
      <c r="I11">
        <f t="shared" si="2"/>
        <v>0.10000000000000142</v>
      </c>
      <c r="J11">
        <f t="shared" si="3"/>
        <v>0.10000000000000142</v>
      </c>
      <c r="K11">
        <v>370</v>
      </c>
      <c r="L11">
        <v>20</v>
      </c>
      <c r="M11">
        <v>20</v>
      </c>
      <c r="N11" t="b">
        <v>1</v>
      </c>
      <c r="O11" t="s">
        <v>491</v>
      </c>
      <c r="P11" t="s">
        <v>84</v>
      </c>
      <c r="Q11" t="s">
        <v>1</v>
      </c>
      <c r="R11" t="b">
        <v>0</v>
      </c>
      <c r="S11" t="s">
        <v>1</v>
      </c>
      <c r="T11" t="b">
        <v>0</v>
      </c>
      <c r="U11" s="1" t="b">
        <v>0</v>
      </c>
      <c r="V11" t="s">
        <v>1</v>
      </c>
      <c r="W11" t="s">
        <v>1</v>
      </c>
      <c r="X11" t="b">
        <v>1</v>
      </c>
      <c r="Y11" t="s">
        <v>482</v>
      </c>
    </row>
    <row r="12" spans="1:31">
      <c r="A12" t="s">
        <v>81</v>
      </c>
      <c r="B12" t="s">
        <v>87</v>
      </c>
      <c r="C12">
        <v>2021</v>
      </c>
      <c r="D12" t="s">
        <v>499</v>
      </c>
      <c r="E12">
        <v>15900</v>
      </c>
      <c r="F12">
        <v>38.999999999999702</v>
      </c>
      <c r="G12">
        <v>38.999999999999702</v>
      </c>
      <c r="H12">
        <f t="shared" si="1"/>
        <v>15.9</v>
      </c>
      <c r="I12">
        <f t="shared" si="2"/>
        <v>3.8999999999999702E-2</v>
      </c>
      <c r="J12">
        <f t="shared" si="3"/>
        <v>3.8999999999999702E-2</v>
      </c>
      <c r="K12">
        <v>475.72879999999998</v>
      </c>
      <c r="L12">
        <v>174.97460000000001</v>
      </c>
      <c r="M12">
        <v>123.99109999999996</v>
      </c>
      <c r="N12" t="b">
        <v>1</v>
      </c>
      <c r="O12" t="s">
        <v>491</v>
      </c>
      <c r="P12" t="s">
        <v>84</v>
      </c>
      <c r="Q12" t="b">
        <v>0</v>
      </c>
      <c r="R12" t="b">
        <v>0</v>
      </c>
      <c r="S12" t="s">
        <v>1</v>
      </c>
      <c r="T12" t="b">
        <v>0</v>
      </c>
      <c r="U12" s="1" t="b">
        <v>0</v>
      </c>
      <c r="V12" t="s">
        <v>1</v>
      </c>
      <c r="W12" t="s">
        <v>500</v>
      </c>
      <c r="X12" t="b">
        <v>0</v>
      </c>
      <c r="Y12" t="s">
        <v>501</v>
      </c>
    </row>
    <row r="13" spans="1:31">
      <c r="A13" t="s">
        <v>81</v>
      </c>
      <c r="B13" t="s">
        <v>87</v>
      </c>
      <c r="C13">
        <v>2021</v>
      </c>
      <c r="D13" t="s">
        <v>499</v>
      </c>
      <c r="E13">
        <v>15900</v>
      </c>
      <c r="F13">
        <v>38.999999999999702</v>
      </c>
      <c r="G13">
        <v>38.999999999999702</v>
      </c>
      <c r="H13">
        <f t="shared" si="1"/>
        <v>15.9</v>
      </c>
      <c r="I13">
        <f t="shared" si="2"/>
        <v>3.8999999999999702E-2</v>
      </c>
      <c r="J13">
        <f t="shared" si="3"/>
        <v>3.8999999999999702E-2</v>
      </c>
      <c r="K13">
        <v>539.26649999999995</v>
      </c>
      <c r="L13">
        <v>257.79040000000009</v>
      </c>
      <c r="M13">
        <v>177.78919999999994</v>
      </c>
      <c r="N13" t="b">
        <v>1</v>
      </c>
      <c r="O13" t="s">
        <v>491</v>
      </c>
      <c r="P13" t="s">
        <v>84</v>
      </c>
      <c r="Q13" t="b">
        <v>0</v>
      </c>
      <c r="R13" t="b">
        <v>0</v>
      </c>
      <c r="S13" t="s">
        <v>1</v>
      </c>
      <c r="T13" t="b">
        <v>0</v>
      </c>
      <c r="U13" s="1" t="b">
        <v>0</v>
      </c>
      <c r="V13" t="s">
        <v>1</v>
      </c>
      <c r="W13" t="s">
        <v>500</v>
      </c>
      <c r="X13" t="b">
        <v>0</v>
      </c>
      <c r="Y13" t="s">
        <v>501</v>
      </c>
    </row>
    <row r="14" spans="1:31">
      <c r="A14" t="s">
        <v>81</v>
      </c>
      <c r="B14" t="s">
        <v>52</v>
      </c>
      <c r="C14">
        <v>2012</v>
      </c>
      <c r="D14" t="s">
        <v>503</v>
      </c>
      <c r="E14" s="13">
        <v>2943.5</v>
      </c>
      <c r="F14" s="13">
        <v>353.49999999999994</v>
      </c>
      <c r="G14" s="13">
        <v>353.50000000000034</v>
      </c>
      <c r="H14">
        <f t="shared" si="1"/>
        <v>2.9434999999999998</v>
      </c>
      <c r="I14">
        <f t="shared" si="2"/>
        <v>0.35349999999999993</v>
      </c>
      <c r="J14">
        <f t="shared" si="3"/>
        <v>0.35350000000000031</v>
      </c>
      <c r="K14" s="13">
        <v>417.75</v>
      </c>
      <c r="L14" s="13">
        <v>38.100000000000023</v>
      </c>
      <c r="M14" s="13">
        <v>38.100000000000023</v>
      </c>
      <c r="N14" t="b">
        <v>1</v>
      </c>
      <c r="O14" t="s">
        <v>491</v>
      </c>
      <c r="P14" t="s">
        <v>84</v>
      </c>
      <c r="Q14" t="s">
        <v>1</v>
      </c>
      <c r="R14" t="b">
        <v>0</v>
      </c>
      <c r="S14" t="s">
        <v>1</v>
      </c>
      <c r="T14" t="b">
        <v>0</v>
      </c>
      <c r="U14" t="b">
        <v>0</v>
      </c>
      <c r="V14" t="s">
        <v>1</v>
      </c>
      <c r="W14" t="s">
        <v>1</v>
      </c>
      <c r="X14" t="b">
        <v>1</v>
      </c>
      <c r="Y14" t="s">
        <v>502</v>
      </c>
    </row>
    <row r="15" spans="1:31">
      <c r="A15" t="s">
        <v>81</v>
      </c>
      <c r="B15" t="s">
        <v>87</v>
      </c>
      <c r="C15">
        <v>2019</v>
      </c>
      <c r="D15" t="s">
        <v>511</v>
      </c>
      <c r="E15">
        <v>19000</v>
      </c>
      <c r="F15">
        <v>2000</v>
      </c>
      <c r="G15">
        <v>2000</v>
      </c>
      <c r="H15">
        <f t="shared" ref="H15:H24" si="4">E15/1000</f>
        <v>19</v>
      </c>
      <c r="I15">
        <f t="shared" ref="I15:I24" si="5">F15/1000</f>
        <v>2</v>
      </c>
      <c r="J15">
        <f t="shared" ref="J15:J24" si="6">G15/1000</f>
        <v>2</v>
      </c>
      <c r="K15" s="13">
        <v>491</v>
      </c>
      <c r="L15">
        <v>110</v>
      </c>
      <c r="M15">
        <v>110</v>
      </c>
      <c r="N15" t="b">
        <v>1</v>
      </c>
      <c r="O15" t="s">
        <v>491</v>
      </c>
      <c r="P15" t="s">
        <v>84</v>
      </c>
      <c r="Q15" t="s">
        <v>1</v>
      </c>
      <c r="R15" t="b">
        <v>0</v>
      </c>
      <c r="S15" t="s">
        <v>1</v>
      </c>
      <c r="T15" t="b">
        <v>1</v>
      </c>
      <c r="U15" t="b">
        <v>0</v>
      </c>
      <c r="V15" t="s">
        <v>1</v>
      </c>
      <c r="W15" t="s">
        <v>1</v>
      </c>
      <c r="X15" t="b">
        <v>0</v>
      </c>
      <c r="Y15" t="s">
        <v>1</v>
      </c>
      <c r="Z15" s="62"/>
      <c r="AA15" s="62"/>
      <c r="AB15" s="62"/>
      <c r="AC15" s="62"/>
      <c r="AD15" s="62"/>
      <c r="AE15" s="62"/>
    </row>
    <row r="16" spans="1:31">
      <c r="A16" t="s">
        <v>81</v>
      </c>
      <c r="B16" t="s">
        <v>87</v>
      </c>
      <c r="C16">
        <v>2019</v>
      </c>
      <c r="D16" t="s">
        <v>511</v>
      </c>
      <c r="E16">
        <v>22500</v>
      </c>
      <c r="F16">
        <v>1000</v>
      </c>
      <c r="G16">
        <v>1000</v>
      </c>
      <c r="H16">
        <f t="shared" si="4"/>
        <v>22.5</v>
      </c>
      <c r="I16">
        <f t="shared" si="5"/>
        <v>1</v>
      </c>
      <c r="J16">
        <f t="shared" si="6"/>
        <v>1</v>
      </c>
      <c r="K16" s="13">
        <v>485</v>
      </c>
      <c r="L16">
        <v>169</v>
      </c>
      <c r="M16">
        <v>169</v>
      </c>
      <c r="N16" t="b">
        <v>1</v>
      </c>
      <c r="O16" t="s">
        <v>491</v>
      </c>
      <c r="P16" t="s">
        <v>84</v>
      </c>
      <c r="Q16" t="s">
        <v>1</v>
      </c>
      <c r="R16" t="b">
        <v>0</v>
      </c>
      <c r="S16" t="s">
        <v>1</v>
      </c>
      <c r="T16" t="b">
        <v>1</v>
      </c>
      <c r="U16" t="b">
        <v>0</v>
      </c>
      <c r="V16" t="s">
        <v>1</v>
      </c>
      <c r="W16" t="s">
        <v>1</v>
      </c>
      <c r="X16" t="b">
        <v>0</v>
      </c>
      <c r="Y16" t="s">
        <v>1</v>
      </c>
      <c r="Z16" s="62"/>
      <c r="AA16" s="62"/>
      <c r="AB16" s="62"/>
      <c r="AC16" s="62"/>
      <c r="AD16" s="62"/>
      <c r="AE16" s="62"/>
    </row>
    <row r="17" spans="1:25">
      <c r="A17" t="s">
        <v>81</v>
      </c>
      <c r="B17" t="s">
        <v>87</v>
      </c>
      <c r="C17">
        <v>2019</v>
      </c>
      <c r="D17" t="s">
        <v>511</v>
      </c>
      <c r="E17">
        <v>23200</v>
      </c>
      <c r="F17">
        <v>199.99999999999929</v>
      </c>
      <c r="G17">
        <v>199.99999999999929</v>
      </c>
      <c r="H17">
        <f t="shared" si="4"/>
        <v>23.2</v>
      </c>
      <c r="I17">
        <f t="shared" si="5"/>
        <v>0.19999999999999929</v>
      </c>
      <c r="J17">
        <f t="shared" si="6"/>
        <v>0.19999999999999929</v>
      </c>
      <c r="K17" s="13">
        <v>732</v>
      </c>
      <c r="L17">
        <v>47</v>
      </c>
      <c r="M17">
        <v>47</v>
      </c>
      <c r="N17" t="b">
        <v>1</v>
      </c>
      <c r="O17" t="s">
        <v>491</v>
      </c>
      <c r="P17" t="s">
        <v>84</v>
      </c>
      <c r="Q17" t="s">
        <v>1</v>
      </c>
      <c r="R17" t="b">
        <v>0</v>
      </c>
      <c r="S17" t="s">
        <v>1</v>
      </c>
      <c r="T17" t="b">
        <v>1</v>
      </c>
      <c r="U17" t="b">
        <v>0</v>
      </c>
      <c r="V17" t="s">
        <v>1</v>
      </c>
      <c r="W17" t="s">
        <v>1</v>
      </c>
      <c r="X17" t="b">
        <v>0</v>
      </c>
      <c r="Y17" t="s">
        <v>1</v>
      </c>
    </row>
    <row r="18" spans="1:25">
      <c r="A18" s="62" t="s">
        <v>81</v>
      </c>
      <c r="B18" s="62" t="s">
        <v>87</v>
      </c>
      <c r="C18" s="62">
        <v>2019</v>
      </c>
      <c r="D18" s="62" t="s">
        <v>512</v>
      </c>
      <c r="E18" s="62">
        <v>37750</v>
      </c>
      <c r="F18" s="62">
        <v>1250</v>
      </c>
      <c r="G18" s="62">
        <v>1250</v>
      </c>
      <c r="H18">
        <f t="shared" si="4"/>
        <v>37.75</v>
      </c>
      <c r="I18">
        <f t="shared" si="5"/>
        <v>1.25</v>
      </c>
      <c r="J18">
        <f t="shared" si="6"/>
        <v>1.25</v>
      </c>
      <c r="K18" s="68">
        <v>551.8999840241886</v>
      </c>
      <c r="L18" s="68">
        <v>100.44763355257874</v>
      </c>
      <c r="M18" s="68">
        <v>100.44763355257868</v>
      </c>
      <c r="N18" s="62" t="b">
        <v>1</v>
      </c>
      <c r="O18" s="62" t="s">
        <v>491</v>
      </c>
      <c r="P18" s="62" t="s">
        <v>84</v>
      </c>
      <c r="Q18" s="62" t="s">
        <v>1</v>
      </c>
      <c r="R18" s="62" t="b">
        <v>0</v>
      </c>
      <c r="S18" s="62" t="s">
        <v>1</v>
      </c>
      <c r="T18" s="62" t="b">
        <v>1</v>
      </c>
      <c r="U18" s="62" t="b">
        <v>0</v>
      </c>
      <c r="V18" s="62" t="s">
        <v>1</v>
      </c>
      <c r="W18" s="62" t="s">
        <v>1</v>
      </c>
      <c r="X18" s="62" t="b">
        <v>0</v>
      </c>
      <c r="Y18" s="62" t="s">
        <v>1</v>
      </c>
    </row>
    <row r="19" spans="1:25">
      <c r="A19" s="62" t="s">
        <v>81</v>
      </c>
      <c r="B19" s="62" t="s">
        <v>87</v>
      </c>
      <c r="C19" s="62">
        <v>2019</v>
      </c>
      <c r="D19" s="62" t="s">
        <v>512</v>
      </c>
      <c r="E19" s="62">
        <v>38000</v>
      </c>
      <c r="F19" s="62">
        <v>1000</v>
      </c>
      <c r="G19" s="62">
        <v>1000</v>
      </c>
      <c r="H19">
        <f t="shared" si="4"/>
        <v>38</v>
      </c>
      <c r="I19">
        <f t="shared" si="5"/>
        <v>1</v>
      </c>
      <c r="J19">
        <f t="shared" si="6"/>
        <v>1</v>
      </c>
      <c r="K19" s="68">
        <v>505.49390541875312</v>
      </c>
      <c r="L19" s="68">
        <v>84.029258654240607</v>
      </c>
      <c r="M19" s="68">
        <v>84.02925865424055</v>
      </c>
      <c r="N19" s="62" t="b">
        <v>1</v>
      </c>
      <c r="O19" s="62" t="s">
        <v>491</v>
      </c>
      <c r="P19" s="62" t="s">
        <v>84</v>
      </c>
      <c r="Q19" s="62" t="s">
        <v>1</v>
      </c>
      <c r="R19" s="62" t="b">
        <v>0</v>
      </c>
      <c r="S19" s="62" t="s">
        <v>1</v>
      </c>
      <c r="T19" s="62" t="b">
        <v>1</v>
      </c>
      <c r="U19" s="62" t="b">
        <v>0</v>
      </c>
      <c r="V19" s="62" t="s">
        <v>1</v>
      </c>
      <c r="W19" s="62" t="s">
        <v>1</v>
      </c>
      <c r="X19" s="62" t="b">
        <v>0</v>
      </c>
      <c r="Y19" s="62" t="s">
        <v>1</v>
      </c>
    </row>
    <row r="20" spans="1:25">
      <c r="A20" s="62" t="s">
        <v>81</v>
      </c>
      <c r="B20" s="62" t="s">
        <v>87</v>
      </c>
      <c r="C20" s="62">
        <v>2019</v>
      </c>
      <c r="D20" s="62" t="s">
        <v>512</v>
      </c>
      <c r="E20" s="62">
        <v>38000</v>
      </c>
      <c r="F20" s="62">
        <v>1000</v>
      </c>
      <c r="G20" s="62">
        <v>1000</v>
      </c>
      <c r="H20">
        <f t="shared" si="4"/>
        <v>38</v>
      </c>
      <c r="I20">
        <f t="shared" si="5"/>
        <v>1</v>
      </c>
      <c r="J20">
        <f t="shared" si="6"/>
        <v>1</v>
      </c>
      <c r="K20" s="68">
        <v>524.06968656930133</v>
      </c>
      <c r="L20" s="68">
        <v>46.26110149209785</v>
      </c>
      <c r="M20" s="68">
        <v>46.26110149209785</v>
      </c>
      <c r="N20" s="62" t="b">
        <v>1</v>
      </c>
      <c r="O20" s="62" t="s">
        <v>491</v>
      </c>
      <c r="P20" s="62" t="s">
        <v>84</v>
      </c>
      <c r="Q20" s="62" t="s">
        <v>1</v>
      </c>
      <c r="R20" s="62" t="b">
        <v>0</v>
      </c>
      <c r="S20" s="62" t="s">
        <v>1</v>
      </c>
      <c r="T20" s="62" t="b">
        <v>1</v>
      </c>
      <c r="U20" s="62" t="b">
        <v>0</v>
      </c>
      <c r="V20" s="62" t="s">
        <v>1</v>
      </c>
      <c r="W20" s="62" t="s">
        <v>1</v>
      </c>
      <c r="X20" s="62" t="b">
        <v>0</v>
      </c>
      <c r="Y20" s="62" t="s">
        <v>1</v>
      </c>
    </row>
    <row r="21" spans="1:25">
      <c r="A21" s="62" t="s">
        <v>81</v>
      </c>
      <c r="B21" s="62" t="s">
        <v>87</v>
      </c>
      <c r="C21" s="62">
        <v>2019</v>
      </c>
      <c r="D21" s="62" t="s">
        <v>512</v>
      </c>
      <c r="E21" s="62">
        <v>41000</v>
      </c>
      <c r="F21" s="62">
        <v>1000</v>
      </c>
      <c r="G21" s="62">
        <v>1000</v>
      </c>
      <c r="H21">
        <f t="shared" si="4"/>
        <v>41</v>
      </c>
      <c r="I21">
        <f t="shared" si="5"/>
        <v>1</v>
      </c>
      <c r="J21">
        <f t="shared" si="6"/>
        <v>1</v>
      </c>
      <c r="K21" s="68">
        <v>596.16662522102501</v>
      </c>
      <c r="L21" s="68">
        <v>129.87919059443448</v>
      </c>
      <c r="M21" s="68">
        <v>129.87919059443453</v>
      </c>
      <c r="N21" s="62" t="b">
        <v>1</v>
      </c>
      <c r="O21" s="62" t="s">
        <v>491</v>
      </c>
      <c r="P21" s="62" t="s">
        <v>84</v>
      </c>
      <c r="Q21" s="62" t="s">
        <v>1</v>
      </c>
      <c r="R21" s="62" t="b">
        <v>0</v>
      </c>
      <c r="S21" s="62" t="s">
        <v>1</v>
      </c>
      <c r="T21" s="62" t="b">
        <v>1</v>
      </c>
      <c r="U21" s="62" t="b">
        <v>0</v>
      </c>
      <c r="V21" s="62" t="s">
        <v>1</v>
      </c>
      <c r="W21" s="62" t="s">
        <v>1</v>
      </c>
      <c r="X21" s="62" t="b">
        <v>0</v>
      </c>
      <c r="Y21" s="62" t="s">
        <v>1</v>
      </c>
    </row>
    <row r="22" spans="1:25">
      <c r="A22" s="62" t="s">
        <v>81</v>
      </c>
      <c r="B22" s="62" t="s">
        <v>87</v>
      </c>
      <c r="C22" s="62">
        <v>2019</v>
      </c>
      <c r="D22" s="62" t="s">
        <v>512</v>
      </c>
      <c r="E22" s="62">
        <v>42000</v>
      </c>
      <c r="F22" s="62">
        <v>3000</v>
      </c>
      <c r="G22" s="62">
        <v>3000</v>
      </c>
      <c r="H22">
        <f t="shared" si="4"/>
        <v>42</v>
      </c>
      <c r="I22">
        <f t="shared" si="5"/>
        <v>3</v>
      </c>
      <c r="J22">
        <f t="shared" si="6"/>
        <v>3</v>
      </c>
      <c r="K22" s="68">
        <v>442.91574231623201</v>
      </c>
      <c r="L22" s="68">
        <v>44.909059413368141</v>
      </c>
      <c r="M22" s="68">
        <v>44.909059413368141</v>
      </c>
      <c r="N22" s="62" t="b">
        <v>1</v>
      </c>
      <c r="O22" s="62" t="s">
        <v>491</v>
      </c>
      <c r="P22" s="62" t="s">
        <v>84</v>
      </c>
      <c r="Q22" s="62" t="s">
        <v>1</v>
      </c>
      <c r="R22" s="62" t="b">
        <v>0</v>
      </c>
      <c r="S22" s="62" t="s">
        <v>1</v>
      </c>
      <c r="T22" s="62" t="b">
        <v>1</v>
      </c>
      <c r="U22" s="62" t="b">
        <v>0</v>
      </c>
      <c r="V22" s="62" t="s">
        <v>1</v>
      </c>
      <c r="W22" s="62" t="s">
        <v>1</v>
      </c>
      <c r="X22" s="62" t="b">
        <v>0</v>
      </c>
      <c r="Y22" s="62" t="s">
        <v>1</v>
      </c>
    </row>
    <row r="23" spans="1:25">
      <c r="A23" s="62" t="s">
        <v>81</v>
      </c>
      <c r="B23" s="62" t="s">
        <v>87</v>
      </c>
      <c r="C23" s="62">
        <v>2019</v>
      </c>
      <c r="D23" s="62" t="s">
        <v>512</v>
      </c>
      <c r="E23" s="62">
        <v>51750</v>
      </c>
      <c r="F23" s="62">
        <v>3250</v>
      </c>
      <c r="G23" s="62">
        <v>3250</v>
      </c>
      <c r="H23">
        <f t="shared" si="4"/>
        <v>51.75</v>
      </c>
      <c r="I23">
        <f t="shared" si="5"/>
        <v>3.25</v>
      </c>
      <c r="J23">
        <f t="shared" si="6"/>
        <v>3.25</v>
      </c>
      <c r="K23" s="68">
        <v>519.09271598424493</v>
      </c>
      <c r="L23" s="68">
        <v>51.756526121924367</v>
      </c>
      <c r="M23" s="68">
        <v>51.756526121924423</v>
      </c>
      <c r="N23" s="62" t="b">
        <v>1</v>
      </c>
      <c r="O23" s="62" t="s">
        <v>491</v>
      </c>
      <c r="P23" s="62" t="s">
        <v>84</v>
      </c>
      <c r="Q23" s="62" t="s">
        <v>1</v>
      </c>
      <c r="R23" s="62" t="b">
        <v>0</v>
      </c>
      <c r="S23" s="62" t="s">
        <v>1</v>
      </c>
      <c r="T23" s="62" t="b">
        <v>1</v>
      </c>
      <c r="U23" s="62" t="b">
        <v>0</v>
      </c>
      <c r="V23" s="62" t="s">
        <v>1</v>
      </c>
      <c r="W23" s="62" t="s">
        <v>1</v>
      </c>
      <c r="X23" s="62" t="b">
        <v>0</v>
      </c>
      <c r="Y23" s="62" t="s">
        <v>1</v>
      </c>
    </row>
    <row r="24" spans="1:25">
      <c r="A24" s="62" t="s">
        <v>81</v>
      </c>
      <c r="B24" s="62" t="s">
        <v>87</v>
      </c>
      <c r="C24" s="62">
        <v>2019</v>
      </c>
      <c r="D24" s="62" t="s">
        <v>512</v>
      </c>
      <c r="E24" s="62">
        <v>53500</v>
      </c>
      <c r="F24" s="62">
        <v>2500</v>
      </c>
      <c r="G24" s="62">
        <v>2500</v>
      </c>
      <c r="H24">
        <f t="shared" si="4"/>
        <v>53.5</v>
      </c>
      <c r="I24">
        <f t="shared" si="5"/>
        <v>2.5</v>
      </c>
      <c r="J24">
        <f t="shared" si="6"/>
        <v>2.5</v>
      </c>
      <c r="K24" s="68">
        <v>535.9244838099587</v>
      </c>
      <c r="L24" s="68">
        <v>68.415571726657276</v>
      </c>
      <c r="M24" s="68">
        <v>68.415571726657276</v>
      </c>
      <c r="N24" s="62" t="b">
        <v>1</v>
      </c>
      <c r="O24" s="62" t="s">
        <v>491</v>
      </c>
      <c r="P24" s="62" t="s">
        <v>84</v>
      </c>
      <c r="Q24" s="62" t="s">
        <v>1</v>
      </c>
      <c r="R24" s="62" t="b">
        <v>0</v>
      </c>
      <c r="S24" s="62" t="s">
        <v>1</v>
      </c>
      <c r="T24" s="62" t="b">
        <v>1</v>
      </c>
      <c r="U24" s="62" t="b">
        <v>0</v>
      </c>
      <c r="V24" s="62" t="s">
        <v>1</v>
      </c>
      <c r="W24" s="62" t="s">
        <v>1</v>
      </c>
      <c r="X24" s="62" t="b">
        <v>0</v>
      </c>
      <c r="Y24" s="62" t="s">
        <v>1</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092A8A-13F0-8F4D-8DE5-08CCA8B6D2EE}">
  <dimension ref="A1:Y41"/>
  <sheetViews>
    <sheetView workbookViewId="0">
      <selection sqref="A1:Y1"/>
    </sheetView>
  </sheetViews>
  <sheetFormatPr defaultColWidth="11" defaultRowHeight="16"/>
  <sheetData>
    <row r="1" spans="1:25" ht="80">
      <c r="A1" s="2" t="s">
        <v>2</v>
      </c>
      <c r="B1" s="3" t="s">
        <v>3</v>
      </c>
      <c r="C1" s="3" t="s">
        <v>4</v>
      </c>
      <c r="D1" s="4" t="s">
        <v>5</v>
      </c>
      <c r="E1" s="4" t="s">
        <v>6</v>
      </c>
      <c r="F1" s="5" t="s">
        <v>7</v>
      </c>
      <c r="G1" s="5" t="s">
        <v>8</v>
      </c>
      <c r="H1" s="4" t="s">
        <v>88</v>
      </c>
      <c r="I1" s="5" t="s">
        <v>89</v>
      </c>
      <c r="J1" s="5" t="s">
        <v>90</v>
      </c>
      <c r="K1" s="3" t="s">
        <v>103</v>
      </c>
      <c r="L1" s="5" t="s">
        <v>104</v>
      </c>
      <c r="M1" s="6" t="s">
        <v>105</v>
      </c>
      <c r="N1" s="7" t="s">
        <v>9</v>
      </c>
      <c r="O1" s="7" t="s">
        <v>10</v>
      </c>
      <c r="P1" s="7" t="s">
        <v>11</v>
      </c>
      <c r="Q1" s="7" t="s">
        <v>12</v>
      </c>
      <c r="R1" s="8" t="s">
        <v>13</v>
      </c>
      <c r="S1" s="9" t="s">
        <v>14</v>
      </c>
      <c r="T1" s="10" t="s">
        <v>15</v>
      </c>
      <c r="U1" s="7" t="s">
        <v>16</v>
      </c>
      <c r="V1" s="7" t="s">
        <v>11</v>
      </c>
      <c r="W1" s="7" t="s">
        <v>17</v>
      </c>
      <c r="X1" s="11" t="s">
        <v>18</v>
      </c>
      <c r="Y1" s="12" t="s">
        <v>19</v>
      </c>
    </row>
    <row r="2" spans="1:25">
      <c r="A2" s="20" t="s">
        <v>91</v>
      </c>
      <c r="B2" s="20" t="s">
        <v>92</v>
      </c>
      <c r="C2" s="20">
        <v>2014</v>
      </c>
      <c r="D2" s="20" t="s">
        <v>93</v>
      </c>
      <c r="E2" s="20">
        <v>5500</v>
      </c>
      <c r="F2" s="21">
        <v>1100</v>
      </c>
      <c r="G2" s="20">
        <v>600</v>
      </c>
      <c r="H2" s="77">
        <f>E2/1000</f>
        <v>5.5</v>
      </c>
      <c r="I2" s="77">
        <f t="shared" ref="I2:J2" si="0">F2/1000</f>
        <v>1.1000000000000001</v>
      </c>
      <c r="J2" s="77">
        <f t="shared" si="0"/>
        <v>0.6</v>
      </c>
      <c r="K2" s="22">
        <v>214.739919271519</v>
      </c>
      <c r="L2" s="22">
        <v>819.99397147483091</v>
      </c>
      <c r="M2" s="22">
        <v>180.67124132587179</v>
      </c>
      <c r="N2" s="20" t="b">
        <v>0</v>
      </c>
      <c r="O2" s="76" t="s">
        <v>491</v>
      </c>
      <c r="P2" s="20" t="s">
        <v>1</v>
      </c>
      <c r="Q2" s="20" t="b">
        <v>0</v>
      </c>
      <c r="R2" s="20" t="b">
        <v>1</v>
      </c>
      <c r="S2" s="20" t="s">
        <v>513</v>
      </c>
      <c r="T2" s="20" t="b">
        <v>0</v>
      </c>
      <c r="U2" s="20" t="b">
        <v>0</v>
      </c>
      <c r="V2" s="20" t="s">
        <v>1</v>
      </c>
      <c r="W2" s="20" t="b">
        <v>0</v>
      </c>
      <c r="X2" s="20" t="b">
        <v>1</v>
      </c>
      <c r="Y2" s="23" t="s">
        <v>514</v>
      </c>
    </row>
    <row r="3" spans="1:25">
      <c r="A3" s="20" t="s">
        <v>91</v>
      </c>
      <c r="B3" s="20" t="s">
        <v>92</v>
      </c>
      <c r="C3" s="20">
        <v>2014</v>
      </c>
      <c r="D3" s="20" t="s">
        <v>93</v>
      </c>
      <c r="E3" s="20">
        <v>6400</v>
      </c>
      <c r="F3" s="24">
        <v>1900</v>
      </c>
      <c r="G3" s="20">
        <v>1400</v>
      </c>
      <c r="H3" s="77">
        <f t="shared" ref="H3:H12" si="1">E3/1000</f>
        <v>6.4</v>
      </c>
      <c r="I3" s="77">
        <f t="shared" ref="I3:I12" si="2">F3/1000</f>
        <v>1.9</v>
      </c>
      <c r="J3" s="77">
        <f t="shared" ref="J3:J12" si="3">G3/1000</f>
        <v>1.4</v>
      </c>
      <c r="K3" s="22">
        <v>213.25182019782301</v>
      </c>
      <c r="L3" s="22">
        <v>560.48027067479097</v>
      </c>
      <c r="M3" s="22">
        <v>149.98054403674661</v>
      </c>
      <c r="N3" s="20" t="b">
        <v>0</v>
      </c>
      <c r="O3" s="76" t="s">
        <v>491</v>
      </c>
      <c r="P3" s="20" t="s">
        <v>1</v>
      </c>
      <c r="Q3" s="20" t="b">
        <v>0</v>
      </c>
      <c r="R3" s="20" t="b">
        <v>1</v>
      </c>
      <c r="S3" s="20" t="s">
        <v>513</v>
      </c>
      <c r="T3" s="20" t="b">
        <v>0</v>
      </c>
      <c r="U3" s="20" t="b">
        <v>0</v>
      </c>
      <c r="V3" s="20" t="s">
        <v>1</v>
      </c>
      <c r="W3" s="20" t="b">
        <v>0</v>
      </c>
      <c r="X3" s="20" t="b">
        <v>1</v>
      </c>
      <c r="Y3" s="23" t="s">
        <v>514</v>
      </c>
    </row>
    <row r="4" spans="1:25">
      <c r="A4" s="20" t="s">
        <v>91</v>
      </c>
      <c r="B4" s="20" t="s">
        <v>92</v>
      </c>
      <c r="C4" s="20">
        <v>2014</v>
      </c>
      <c r="D4" s="20" t="s">
        <v>93</v>
      </c>
      <c r="E4" s="20">
        <v>6650</v>
      </c>
      <c r="F4" s="24">
        <v>83</v>
      </c>
      <c r="G4" s="20">
        <v>30</v>
      </c>
      <c r="H4" s="77">
        <f t="shared" si="1"/>
        <v>6.65</v>
      </c>
      <c r="I4" s="77">
        <f t="shared" si="2"/>
        <v>8.3000000000000004E-2</v>
      </c>
      <c r="J4" s="77">
        <f t="shared" si="3"/>
        <v>0.03</v>
      </c>
      <c r="K4" s="22">
        <v>283.17034197948198</v>
      </c>
      <c r="L4" s="22">
        <v>813.1364911841581</v>
      </c>
      <c r="M4" s="22">
        <v>212.74710383951407</v>
      </c>
      <c r="N4" s="20" t="b">
        <v>0</v>
      </c>
      <c r="O4" s="76" t="s">
        <v>491</v>
      </c>
      <c r="P4" s="20" t="s">
        <v>1</v>
      </c>
      <c r="Q4" s="20" t="b">
        <v>0</v>
      </c>
      <c r="R4" s="20" t="b">
        <v>1</v>
      </c>
      <c r="S4" s="20" t="s">
        <v>513</v>
      </c>
      <c r="T4" s="20" t="b">
        <v>0</v>
      </c>
      <c r="U4" s="20" t="b">
        <v>0</v>
      </c>
      <c r="V4" s="20" t="s">
        <v>1</v>
      </c>
      <c r="W4" s="20" t="b">
        <v>0</v>
      </c>
      <c r="X4" s="20" t="b">
        <v>1</v>
      </c>
      <c r="Y4" s="23" t="s">
        <v>514</v>
      </c>
    </row>
    <row r="5" spans="1:25">
      <c r="A5" s="20" t="s">
        <v>91</v>
      </c>
      <c r="B5" s="20" t="s">
        <v>92</v>
      </c>
      <c r="C5" s="20">
        <v>2014</v>
      </c>
      <c r="D5" s="20" t="s">
        <v>93</v>
      </c>
      <c r="E5" s="20">
        <v>6800</v>
      </c>
      <c r="F5" s="24">
        <v>700</v>
      </c>
      <c r="G5" s="20">
        <v>1900</v>
      </c>
      <c r="H5" s="77">
        <f t="shared" si="1"/>
        <v>6.8</v>
      </c>
      <c r="I5" s="77">
        <f t="shared" si="2"/>
        <v>0.7</v>
      </c>
      <c r="J5" s="77">
        <f t="shared" si="3"/>
        <v>1.9</v>
      </c>
      <c r="K5" s="22">
        <v>371.50130145429199</v>
      </c>
      <c r="L5" s="22">
        <v>907.68634313105804</v>
      </c>
      <c r="M5" s="22">
        <v>227.93379245891799</v>
      </c>
      <c r="N5" s="20" t="b">
        <v>0</v>
      </c>
      <c r="O5" s="76" t="s">
        <v>491</v>
      </c>
      <c r="P5" s="20" t="s">
        <v>1</v>
      </c>
      <c r="Q5" s="20" t="b">
        <v>0</v>
      </c>
      <c r="R5" s="20" t="b">
        <v>1</v>
      </c>
      <c r="S5" s="20" t="s">
        <v>513</v>
      </c>
      <c r="T5" s="20" t="b">
        <v>0</v>
      </c>
      <c r="U5" s="20" t="b">
        <v>0</v>
      </c>
      <c r="V5" s="20" t="s">
        <v>1</v>
      </c>
      <c r="W5" s="20" t="b">
        <v>0</v>
      </c>
      <c r="X5" s="20" t="b">
        <v>1</v>
      </c>
      <c r="Y5" s="23" t="s">
        <v>514</v>
      </c>
    </row>
    <row r="6" spans="1:25">
      <c r="A6" s="20" t="s">
        <v>91</v>
      </c>
      <c r="B6" s="20" t="s">
        <v>92</v>
      </c>
      <c r="C6" s="20">
        <v>2014</v>
      </c>
      <c r="D6" s="20" t="s">
        <v>93</v>
      </c>
      <c r="E6" s="20">
        <v>8750</v>
      </c>
      <c r="F6" s="24">
        <v>250</v>
      </c>
      <c r="G6" s="20">
        <v>2150</v>
      </c>
      <c r="H6" s="77">
        <f t="shared" si="1"/>
        <v>8.75</v>
      </c>
      <c r="I6" s="77">
        <f t="shared" si="2"/>
        <v>0.25</v>
      </c>
      <c r="J6" s="77">
        <f t="shared" si="3"/>
        <v>2.15</v>
      </c>
      <c r="K6" s="22">
        <v>273.78774511348502</v>
      </c>
      <c r="L6" s="22">
        <v>662.53727830614696</v>
      </c>
      <c r="M6" s="22">
        <v>165.05296209421101</v>
      </c>
      <c r="N6" s="20" t="b">
        <v>0</v>
      </c>
      <c r="O6" s="76" t="s">
        <v>491</v>
      </c>
      <c r="P6" s="20" t="s">
        <v>1</v>
      </c>
      <c r="Q6" s="20" t="b">
        <v>0</v>
      </c>
      <c r="R6" s="20" t="b">
        <v>1</v>
      </c>
      <c r="S6" s="20" t="s">
        <v>513</v>
      </c>
      <c r="T6" s="20" t="b">
        <v>0</v>
      </c>
      <c r="U6" s="20" t="b">
        <v>0</v>
      </c>
      <c r="V6" s="20" t="s">
        <v>1</v>
      </c>
      <c r="W6" s="20" t="b">
        <v>0</v>
      </c>
      <c r="X6" s="20" t="b">
        <v>1</v>
      </c>
      <c r="Y6" s="23" t="s">
        <v>514</v>
      </c>
    </row>
    <row r="7" spans="1:25">
      <c r="A7" s="20" t="s">
        <v>91</v>
      </c>
      <c r="B7" s="20" t="s">
        <v>92</v>
      </c>
      <c r="C7" s="20">
        <v>2014</v>
      </c>
      <c r="D7" s="20" t="s">
        <v>93</v>
      </c>
      <c r="E7" s="20">
        <v>7050</v>
      </c>
      <c r="F7" s="24">
        <v>450</v>
      </c>
      <c r="G7" s="20">
        <v>450</v>
      </c>
      <c r="H7" s="77">
        <f t="shared" si="1"/>
        <v>7.05</v>
      </c>
      <c r="I7" s="77">
        <f t="shared" si="2"/>
        <v>0.45</v>
      </c>
      <c r="J7" s="77">
        <f t="shared" si="3"/>
        <v>0.45</v>
      </c>
      <c r="K7" s="22">
        <v>197.14878517745501</v>
      </c>
      <c r="L7" s="22">
        <v>771.53682907429402</v>
      </c>
      <c r="M7" s="22">
        <v>166.62314766287682</v>
      </c>
      <c r="N7" s="20" t="b">
        <v>0</v>
      </c>
      <c r="O7" s="76" t="s">
        <v>491</v>
      </c>
      <c r="P7" s="20" t="s">
        <v>1</v>
      </c>
      <c r="Q7" s="20" t="b">
        <v>0</v>
      </c>
      <c r="R7" s="20" t="b">
        <v>1</v>
      </c>
      <c r="S7" s="20" t="s">
        <v>513</v>
      </c>
      <c r="T7" s="20" t="b">
        <v>0</v>
      </c>
      <c r="U7" s="20" t="b">
        <v>0</v>
      </c>
      <c r="V7" s="20" t="s">
        <v>1</v>
      </c>
      <c r="W7" s="20" t="b">
        <v>0</v>
      </c>
      <c r="X7" s="20" t="b">
        <v>1</v>
      </c>
      <c r="Y7" s="23" t="s">
        <v>515</v>
      </c>
    </row>
    <row r="8" spans="1:25">
      <c r="A8" s="20" t="s">
        <v>91</v>
      </c>
      <c r="B8" s="20" t="s">
        <v>92</v>
      </c>
      <c r="C8" s="20">
        <v>2014</v>
      </c>
      <c r="D8" s="20" t="s">
        <v>93</v>
      </c>
      <c r="E8" s="20">
        <v>12700</v>
      </c>
      <c r="F8" s="24">
        <v>900</v>
      </c>
      <c r="G8" s="20">
        <v>840</v>
      </c>
      <c r="H8" s="77">
        <f t="shared" si="1"/>
        <v>12.7</v>
      </c>
      <c r="I8" s="77">
        <f t="shared" si="2"/>
        <v>0.9</v>
      </c>
      <c r="J8" s="77">
        <f t="shared" si="3"/>
        <v>0.84</v>
      </c>
      <c r="K8" s="22">
        <v>267.14736569538798</v>
      </c>
      <c r="L8" s="22">
        <v>985.94818351804213</v>
      </c>
      <c r="M8" s="22">
        <v>226.88163559336016</v>
      </c>
      <c r="N8" s="20" t="b">
        <v>0</v>
      </c>
      <c r="O8" s="76" t="s">
        <v>491</v>
      </c>
      <c r="P8" s="20" t="s">
        <v>1</v>
      </c>
      <c r="Q8" s="20" t="b">
        <v>0</v>
      </c>
      <c r="R8" s="20" t="b">
        <v>1</v>
      </c>
      <c r="S8" s="20" t="s">
        <v>513</v>
      </c>
      <c r="T8" s="20" t="b">
        <v>0</v>
      </c>
      <c r="U8" s="20" t="b">
        <v>0</v>
      </c>
      <c r="V8" s="20" t="s">
        <v>1</v>
      </c>
      <c r="W8" s="20" t="b">
        <v>0</v>
      </c>
      <c r="X8" s="20" t="b">
        <v>1</v>
      </c>
      <c r="Y8" s="23" t="s">
        <v>514</v>
      </c>
    </row>
    <row r="9" spans="1:25">
      <c r="A9" s="20" t="s">
        <v>91</v>
      </c>
      <c r="B9" s="20" t="s">
        <v>92</v>
      </c>
      <c r="C9" s="20">
        <v>2014</v>
      </c>
      <c r="D9" s="20" t="s">
        <v>93</v>
      </c>
      <c r="E9" s="20">
        <v>17500</v>
      </c>
      <c r="F9" s="24">
        <v>3100</v>
      </c>
      <c r="G9" s="20">
        <v>1200</v>
      </c>
      <c r="H9" s="77">
        <f t="shared" si="1"/>
        <v>17.5</v>
      </c>
      <c r="I9" s="77">
        <f t="shared" si="2"/>
        <v>3.1</v>
      </c>
      <c r="J9" s="77">
        <f t="shared" si="3"/>
        <v>1.2</v>
      </c>
      <c r="K9" s="22">
        <v>260.59522299516601</v>
      </c>
      <c r="L9" s="22">
        <v>952.64543937308395</v>
      </c>
      <c r="M9" s="22">
        <v>219.71667901139841</v>
      </c>
      <c r="N9" s="20" t="b">
        <v>0</v>
      </c>
      <c r="O9" s="76" t="s">
        <v>491</v>
      </c>
      <c r="P9" s="20" t="s">
        <v>1</v>
      </c>
      <c r="Q9" s="20" t="b">
        <v>0</v>
      </c>
      <c r="R9" s="20" t="b">
        <v>1</v>
      </c>
      <c r="S9" s="20" t="s">
        <v>513</v>
      </c>
      <c r="T9" s="20" t="b">
        <v>0</v>
      </c>
      <c r="U9" s="20" t="b">
        <v>0</v>
      </c>
      <c r="V9" s="20" t="s">
        <v>1</v>
      </c>
      <c r="W9" s="20" t="b">
        <v>0</v>
      </c>
      <c r="X9" s="20" t="b">
        <v>1</v>
      </c>
      <c r="Y9" s="23" t="s">
        <v>514</v>
      </c>
    </row>
    <row r="10" spans="1:25">
      <c r="A10" s="20" t="s">
        <v>91</v>
      </c>
      <c r="B10" s="20" t="s">
        <v>92</v>
      </c>
      <c r="C10" s="20">
        <v>2014</v>
      </c>
      <c r="D10" s="20" t="s">
        <v>93</v>
      </c>
      <c r="E10" s="20">
        <v>17800</v>
      </c>
      <c r="F10" s="24">
        <v>200</v>
      </c>
      <c r="G10" s="20">
        <v>200</v>
      </c>
      <c r="H10" s="77">
        <f t="shared" si="1"/>
        <v>17.8</v>
      </c>
      <c r="I10" s="77">
        <f t="shared" si="2"/>
        <v>0.2</v>
      </c>
      <c r="J10" s="77">
        <f t="shared" si="3"/>
        <v>0.2</v>
      </c>
      <c r="K10" s="22">
        <v>237</v>
      </c>
      <c r="L10" s="22">
        <v>2789.23399434063</v>
      </c>
      <c r="M10" s="22">
        <v>215.73849693961699</v>
      </c>
      <c r="N10" s="20" t="b">
        <v>0</v>
      </c>
      <c r="O10" s="76" t="s">
        <v>491</v>
      </c>
      <c r="P10" s="20" t="s">
        <v>1</v>
      </c>
      <c r="Q10" s="20" t="b">
        <v>0</v>
      </c>
      <c r="R10" s="20" t="b">
        <v>1</v>
      </c>
      <c r="S10" s="20" t="s">
        <v>513</v>
      </c>
      <c r="T10" s="20" t="b">
        <v>0</v>
      </c>
      <c r="U10" s="20" t="b">
        <v>0</v>
      </c>
      <c r="V10" s="20" t="s">
        <v>1</v>
      </c>
      <c r="W10" s="20" t="b">
        <v>0</v>
      </c>
      <c r="X10" s="20" t="b">
        <v>1</v>
      </c>
      <c r="Y10" s="23" t="s">
        <v>514</v>
      </c>
    </row>
    <row r="11" spans="1:25">
      <c r="A11" s="20" t="s">
        <v>91</v>
      </c>
      <c r="B11" s="20" t="s">
        <v>92</v>
      </c>
      <c r="C11" s="20">
        <v>2014</v>
      </c>
      <c r="D11" s="20" t="s">
        <v>93</v>
      </c>
      <c r="E11" s="20">
        <v>18200</v>
      </c>
      <c r="F11" s="24">
        <v>1800</v>
      </c>
      <c r="G11" s="20">
        <v>200</v>
      </c>
      <c r="H11" s="77">
        <f t="shared" si="1"/>
        <v>18.2</v>
      </c>
      <c r="I11" s="77">
        <f t="shared" si="2"/>
        <v>1.8</v>
      </c>
      <c r="J11" s="77">
        <f t="shared" si="3"/>
        <v>0.2</v>
      </c>
      <c r="K11" s="25">
        <v>273.279893018282</v>
      </c>
      <c r="L11" s="25">
        <v>270.99022516773698</v>
      </c>
      <c r="M11" s="25">
        <v>262.22610253911239</v>
      </c>
      <c r="N11" s="20" t="b">
        <v>0</v>
      </c>
      <c r="O11" s="76" t="s">
        <v>491</v>
      </c>
      <c r="P11" s="20" t="s">
        <v>1</v>
      </c>
      <c r="Q11" s="20" t="b">
        <v>0</v>
      </c>
      <c r="R11" s="20" t="b">
        <v>1</v>
      </c>
      <c r="S11" s="20" t="s">
        <v>513</v>
      </c>
      <c r="T11" s="20" t="b">
        <v>0</v>
      </c>
      <c r="U11" s="20" t="b">
        <v>0</v>
      </c>
      <c r="V11" s="20" t="s">
        <v>1</v>
      </c>
      <c r="W11" s="20" t="b">
        <v>0</v>
      </c>
      <c r="X11" s="20" t="b">
        <v>1</v>
      </c>
      <c r="Y11" s="23" t="s">
        <v>514</v>
      </c>
    </row>
    <row r="12" spans="1:25" ht="16.75" thickBot="1">
      <c r="A12" s="20" t="s">
        <v>91</v>
      </c>
      <c r="B12" s="20" t="s">
        <v>92</v>
      </c>
      <c r="C12" s="20">
        <v>2014</v>
      </c>
      <c r="D12" s="20" t="s">
        <v>93</v>
      </c>
      <c r="E12" s="20">
        <v>23000</v>
      </c>
      <c r="F12" s="24">
        <v>5000</v>
      </c>
      <c r="G12" s="20">
        <v>3000</v>
      </c>
      <c r="H12" s="77">
        <f t="shared" si="1"/>
        <v>23</v>
      </c>
      <c r="I12" s="77">
        <f t="shared" si="2"/>
        <v>5</v>
      </c>
      <c r="J12" s="77">
        <f t="shared" si="3"/>
        <v>3</v>
      </c>
      <c r="K12" s="25">
        <v>197.36866003127599</v>
      </c>
      <c r="L12" s="25">
        <v>794.73555855536802</v>
      </c>
      <c r="M12" s="25">
        <v>166.55802379470771</v>
      </c>
      <c r="N12" s="20" t="b">
        <v>0</v>
      </c>
      <c r="O12" s="76" t="s">
        <v>491</v>
      </c>
      <c r="P12" s="20" t="s">
        <v>1</v>
      </c>
      <c r="Q12" s="20" t="b">
        <v>0</v>
      </c>
      <c r="R12" s="20" t="b">
        <v>1</v>
      </c>
      <c r="S12" s="20" t="s">
        <v>513</v>
      </c>
      <c r="T12" s="20" t="b">
        <v>0</v>
      </c>
      <c r="U12" s="20" t="b">
        <v>0</v>
      </c>
      <c r="V12" s="20" t="s">
        <v>1</v>
      </c>
      <c r="W12" s="20" t="b">
        <v>0</v>
      </c>
      <c r="X12" s="20" t="b">
        <v>1</v>
      </c>
      <c r="Y12" s="23" t="s">
        <v>514</v>
      </c>
    </row>
    <row r="13" spans="1:25">
      <c r="A13" s="78" t="s">
        <v>516</v>
      </c>
      <c r="B13" s="78" t="s">
        <v>517</v>
      </c>
      <c r="C13" s="78">
        <v>2012</v>
      </c>
      <c r="D13" s="78" t="s">
        <v>518</v>
      </c>
      <c r="E13" s="78">
        <v>5500</v>
      </c>
      <c r="F13" s="78" t="s">
        <v>1</v>
      </c>
      <c r="G13" s="78" t="s">
        <v>1</v>
      </c>
      <c r="H13" s="77">
        <f t="shared" ref="H13:H41" si="4">E13/1000</f>
        <v>5.5</v>
      </c>
      <c r="I13" s="77"/>
      <c r="J13" s="77"/>
      <c r="K13" s="79">
        <v>252</v>
      </c>
      <c r="L13" s="79">
        <v>151</v>
      </c>
      <c r="M13" s="79">
        <v>151</v>
      </c>
      <c r="N13" s="78" t="b">
        <v>1</v>
      </c>
      <c r="O13" s="80" t="s">
        <v>491</v>
      </c>
      <c r="P13" s="78" t="s">
        <v>1</v>
      </c>
      <c r="Q13" s="78" t="s">
        <v>93</v>
      </c>
      <c r="R13" s="78" t="b">
        <v>0</v>
      </c>
      <c r="S13" s="81" t="s">
        <v>1</v>
      </c>
      <c r="T13" s="78" t="b">
        <v>1</v>
      </c>
      <c r="U13" s="78" t="b">
        <v>0</v>
      </c>
      <c r="V13" s="78" t="s">
        <v>1</v>
      </c>
      <c r="W13" s="78" t="b">
        <v>0</v>
      </c>
      <c r="X13" s="78" t="b">
        <v>0</v>
      </c>
      <c r="Y13" s="78" t="s">
        <v>1</v>
      </c>
    </row>
    <row r="14" spans="1:25">
      <c r="A14" s="20" t="s">
        <v>516</v>
      </c>
      <c r="B14" s="20" t="s">
        <v>517</v>
      </c>
      <c r="C14" s="20">
        <v>2012</v>
      </c>
      <c r="D14" s="20" t="s">
        <v>519</v>
      </c>
      <c r="E14" s="20">
        <v>5500</v>
      </c>
      <c r="F14" s="20" t="s">
        <v>1</v>
      </c>
      <c r="G14" s="20" t="s">
        <v>1</v>
      </c>
      <c r="H14" s="77">
        <f t="shared" si="4"/>
        <v>5.5</v>
      </c>
      <c r="I14" s="77"/>
      <c r="J14" s="77"/>
      <c r="K14" s="82">
        <v>215</v>
      </c>
      <c r="L14" s="82">
        <v>152</v>
      </c>
      <c r="M14" s="82">
        <v>152</v>
      </c>
      <c r="N14" s="20" t="b">
        <v>1</v>
      </c>
      <c r="O14" s="76" t="s">
        <v>491</v>
      </c>
      <c r="P14" s="20" t="s">
        <v>1</v>
      </c>
      <c r="Q14" s="20" t="s">
        <v>93</v>
      </c>
      <c r="R14" s="20" t="b">
        <v>0</v>
      </c>
      <c r="S14" s="83" t="s">
        <v>1</v>
      </c>
      <c r="T14" s="20" t="b">
        <v>1</v>
      </c>
      <c r="U14" s="20" t="b">
        <v>0</v>
      </c>
      <c r="V14" s="20" t="s">
        <v>1</v>
      </c>
      <c r="W14" s="20" t="b">
        <v>0</v>
      </c>
      <c r="X14" s="20" t="b">
        <v>0</v>
      </c>
      <c r="Y14" s="20" t="s">
        <v>1</v>
      </c>
    </row>
    <row r="15" spans="1:25">
      <c r="A15" s="20" t="s">
        <v>516</v>
      </c>
      <c r="B15" s="20" t="s">
        <v>517</v>
      </c>
      <c r="C15" s="20">
        <v>2012</v>
      </c>
      <c r="D15" s="20" t="s">
        <v>520</v>
      </c>
      <c r="E15" s="20">
        <v>5500</v>
      </c>
      <c r="F15" s="20" t="s">
        <v>1</v>
      </c>
      <c r="G15" s="20" t="s">
        <v>1</v>
      </c>
      <c r="H15" s="77">
        <f t="shared" si="4"/>
        <v>5.5</v>
      </c>
      <c r="I15" s="77"/>
      <c r="J15" s="77"/>
      <c r="K15" s="82">
        <v>283</v>
      </c>
      <c r="L15" s="82">
        <v>170</v>
      </c>
      <c r="M15" s="82">
        <v>170</v>
      </c>
      <c r="N15" s="20" t="b">
        <v>1</v>
      </c>
      <c r="O15" s="76" t="s">
        <v>491</v>
      </c>
      <c r="P15" s="20" t="s">
        <v>1</v>
      </c>
      <c r="Q15" s="20" t="s">
        <v>93</v>
      </c>
      <c r="R15" s="20" t="b">
        <v>0</v>
      </c>
      <c r="S15" s="83" t="s">
        <v>1</v>
      </c>
      <c r="T15" s="20" t="b">
        <v>1</v>
      </c>
      <c r="U15" s="20" t="b">
        <v>0</v>
      </c>
      <c r="V15" s="20" t="s">
        <v>1</v>
      </c>
      <c r="W15" s="20" t="b">
        <v>0</v>
      </c>
      <c r="X15" s="20" t="b">
        <v>0</v>
      </c>
      <c r="Y15" s="20" t="s">
        <v>1</v>
      </c>
    </row>
    <row r="16" spans="1:25">
      <c r="A16" s="20" t="s">
        <v>516</v>
      </c>
      <c r="B16" s="20" t="s">
        <v>517</v>
      </c>
      <c r="C16" s="20">
        <v>2012</v>
      </c>
      <c r="D16" s="20" t="s">
        <v>521</v>
      </c>
      <c r="E16" s="20">
        <v>5500</v>
      </c>
      <c r="F16" s="20" t="s">
        <v>1</v>
      </c>
      <c r="G16" s="20" t="s">
        <v>1</v>
      </c>
      <c r="H16" s="77">
        <f t="shared" si="4"/>
        <v>5.5</v>
      </c>
      <c r="I16" s="77"/>
      <c r="J16" s="77"/>
      <c r="K16" s="82">
        <v>376</v>
      </c>
      <c r="L16" s="82">
        <v>260</v>
      </c>
      <c r="M16" s="82">
        <v>260</v>
      </c>
      <c r="N16" s="20" t="b">
        <v>1</v>
      </c>
      <c r="O16" s="76" t="s">
        <v>491</v>
      </c>
      <c r="P16" s="20" t="s">
        <v>1</v>
      </c>
      <c r="Q16" s="20" t="s">
        <v>93</v>
      </c>
      <c r="R16" s="20" t="b">
        <v>0</v>
      </c>
      <c r="S16" s="83" t="s">
        <v>1</v>
      </c>
      <c r="T16" s="20" t="b">
        <v>1</v>
      </c>
      <c r="U16" s="20" t="b">
        <v>0</v>
      </c>
      <c r="V16" s="20" t="s">
        <v>1</v>
      </c>
      <c r="W16" s="20" t="b">
        <v>0</v>
      </c>
      <c r="X16" s="20" t="b">
        <v>0</v>
      </c>
      <c r="Y16" s="20" t="s">
        <v>1</v>
      </c>
    </row>
    <row r="17" spans="1:25" ht="16.75">
      <c r="A17" s="83" t="s">
        <v>91</v>
      </c>
      <c r="B17" s="83" t="s">
        <v>96</v>
      </c>
      <c r="C17" s="83" t="s">
        <v>71</v>
      </c>
      <c r="D17" s="89" t="s">
        <v>97</v>
      </c>
      <c r="E17" s="20">
        <v>51700</v>
      </c>
      <c r="F17" s="20">
        <v>200.00000000000728</v>
      </c>
      <c r="G17" s="20">
        <v>200</v>
      </c>
      <c r="H17" s="77">
        <f t="shared" si="4"/>
        <v>51.7</v>
      </c>
      <c r="I17" s="77">
        <f t="shared" ref="I17:I41" si="5">F17/1000</f>
        <v>0.20000000000000728</v>
      </c>
      <c r="J17" s="77">
        <f t="shared" ref="J17:J41" si="6">G17/1000</f>
        <v>0.2</v>
      </c>
      <c r="K17" s="87">
        <v>1771.5138554965599</v>
      </c>
      <c r="L17" s="82">
        <v>2523.6577338960706</v>
      </c>
      <c r="M17" s="82">
        <v>1250.6137102157429</v>
      </c>
      <c r="N17" s="83" t="b">
        <v>0</v>
      </c>
      <c r="O17" s="88" t="s">
        <v>491</v>
      </c>
      <c r="P17" s="83" t="s">
        <v>1</v>
      </c>
      <c r="Q17" s="83" t="b">
        <v>0</v>
      </c>
      <c r="R17" s="83" t="b">
        <v>1</v>
      </c>
      <c r="S17" s="83" t="s">
        <v>523</v>
      </c>
      <c r="T17" s="83" t="b">
        <v>1</v>
      </c>
      <c r="U17" s="83" t="b">
        <v>0</v>
      </c>
      <c r="V17" s="83" t="s">
        <v>1</v>
      </c>
      <c r="W17" s="83" t="b">
        <v>0</v>
      </c>
      <c r="X17" s="83" t="b">
        <v>0</v>
      </c>
      <c r="Y17" s="83" t="s">
        <v>1</v>
      </c>
    </row>
    <row r="18" spans="1:25" ht="16.75">
      <c r="A18" s="83" t="s">
        <v>91</v>
      </c>
      <c r="B18" s="83" t="s">
        <v>96</v>
      </c>
      <c r="C18" s="83" t="s">
        <v>71</v>
      </c>
      <c r="D18" s="89" t="s">
        <v>97</v>
      </c>
      <c r="E18" s="20">
        <v>51500</v>
      </c>
      <c r="F18" s="20">
        <v>200</v>
      </c>
      <c r="G18" s="20">
        <v>200</v>
      </c>
      <c r="H18" s="77">
        <f t="shared" si="4"/>
        <v>51.5</v>
      </c>
      <c r="I18" s="77">
        <f t="shared" si="5"/>
        <v>0.2</v>
      </c>
      <c r="J18" s="77">
        <f t="shared" si="6"/>
        <v>0.2</v>
      </c>
      <c r="K18" s="87">
        <v>2263.2480339318499</v>
      </c>
      <c r="L18" s="82">
        <v>3623.6736507653004</v>
      </c>
      <c r="M18" s="82">
        <v>1730.7692540002508</v>
      </c>
      <c r="N18" s="83" t="b">
        <v>0</v>
      </c>
      <c r="O18" s="88" t="s">
        <v>491</v>
      </c>
      <c r="P18" s="83" t="s">
        <v>1</v>
      </c>
      <c r="Q18" s="83" t="b">
        <v>0</v>
      </c>
      <c r="R18" s="83" t="b">
        <v>1</v>
      </c>
      <c r="S18" s="83" t="s">
        <v>523</v>
      </c>
      <c r="T18" s="83" t="b">
        <v>1</v>
      </c>
      <c r="U18" s="83" t="b">
        <v>0</v>
      </c>
      <c r="V18" s="83" t="s">
        <v>1</v>
      </c>
      <c r="W18" s="83" t="b">
        <v>0</v>
      </c>
      <c r="X18" s="83" t="b">
        <v>0</v>
      </c>
      <c r="Y18" s="83" t="s">
        <v>1</v>
      </c>
    </row>
    <row r="19" spans="1:25" ht="16.75">
      <c r="A19" s="83" t="s">
        <v>91</v>
      </c>
      <c r="B19" s="83" t="s">
        <v>96</v>
      </c>
      <c r="C19" s="83" t="s">
        <v>71</v>
      </c>
      <c r="D19" s="89" t="s">
        <v>97</v>
      </c>
      <c r="E19" s="20">
        <v>51200</v>
      </c>
      <c r="F19" s="20">
        <v>200.00000000000728</v>
      </c>
      <c r="G19" s="20">
        <v>200</v>
      </c>
      <c r="H19" s="77">
        <f t="shared" si="4"/>
        <v>51.2</v>
      </c>
      <c r="I19" s="77">
        <f t="shared" si="5"/>
        <v>0.20000000000000728</v>
      </c>
      <c r="J19" s="77">
        <f t="shared" si="6"/>
        <v>0.2</v>
      </c>
      <c r="K19" s="87">
        <v>2573.0846712297698</v>
      </c>
      <c r="L19" s="82">
        <v>3512.2804607041498</v>
      </c>
      <c r="M19" s="82">
        <v>1818.8418007072278</v>
      </c>
      <c r="N19" s="83" t="b">
        <v>0</v>
      </c>
      <c r="O19" s="88" t="s">
        <v>491</v>
      </c>
      <c r="P19" s="83" t="s">
        <v>1</v>
      </c>
      <c r="Q19" s="83" t="b">
        <v>0</v>
      </c>
      <c r="R19" s="83" t="b">
        <v>1</v>
      </c>
      <c r="S19" s="83" t="s">
        <v>523</v>
      </c>
      <c r="T19" s="83" t="b">
        <v>1</v>
      </c>
      <c r="U19" s="83" t="b">
        <v>0</v>
      </c>
      <c r="V19" s="83" t="s">
        <v>1</v>
      </c>
      <c r="W19" s="83" t="b">
        <v>0</v>
      </c>
      <c r="X19" s="83" t="b">
        <v>0</v>
      </c>
      <c r="Y19" s="83" t="s">
        <v>1</v>
      </c>
    </row>
    <row r="20" spans="1:25" ht="16.75">
      <c r="A20" s="83" t="s">
        <v>91</v>
      </c>
      <c r="B20" s="83" t="s">
        <v>96</v>
      </c>
      <c r="C20" s="83" t="s">
        <v>71</v>
      </c>
      <c r="D20" s="89" t="s">
        <v>97</v>
      </c>
      <c r="E20" s="20">
        <v>50700</v>
      </c>
      <c r="F20" s="20">
        <v>200.00000000000728</v>
      </c>
      <c r="G20" s="20">
        <v>200</v>
      </c>
      <c r="H20" s="77">
        <f t="shared" si="4"/>
        <v>50.7</v>
      </c>
      <c r="I20" s="77">
        <f t="shared" si="5"/>
        <v>0.20000000000000728</v>
      </c>
      <c r="J20" s="77">
        <f t="shared" si="6"/>
        <v>0.2</v>
      </c>
      <c r="K20" s="87">
        <v>390.73941972612101</v>
      </c>
      <c r="L20" s="82">
        <v>843.14992827358901</v>
      </c>
      <c r="M20" s="82">
        <v>389.73941972612101</v>
      </c>
      <c r="N20" s="83" t="b">
        <v>0</v>
      </c>
      <c r="O20" s="88" t="s">
        <v>491</v>
      </c>
      <c r="P20" s="83" t="s">
        <v>1</v>
      </c>
      <c r="Q20" s="83" t="b">
        <v>0</v>
      </c>
      <c r="R20" s="83" t="b">
        <v>1</v>
      </c>
      <c r="S20" s="83" t="s">
        <v>522</v>
      </c>
      <c r="T20" s="83" t="b">
        <v>1</v>
      </c>
      <c r="U20" s="83" t="b">
        <v>0</v>
      </c>
      <c r="V20" s="83" t="s">
        <v>1</v>
      </c>
      <c r="W20" s="83" t="b">
        <v>0</v>
      </c>
      <c r="X20" s="83" t="b">
        <v>0</v>
      </c>
      <c r="Y20" s="83" t="s">
        <v>1</v>
      </c>
    </row>
    <row r="21" spans="1:25" ht="16.75">
      <c r="A21" s="83" t="s">
        <v>91</v>
      </c>
      <c r="B21" s="83" t="s">
        <v>96</v>
      </c>
      <c r="C21" s="83" t="s">
        <v>98</v>
      </c>
      <c r="D21" s="89" t="s">
        <v>99</v>
      </c>
      <c r="E21" s="20">
        <v>52600</v>
      </c>
      <c r="F21" s="20">
        <v>500</v>
      </c>
      <c r="G21" s="20">
        <v>500</v>
      </c>
      <c r="H21" s="77">
        <f t="shared" si="4"/>
        <v>52.6</v>
      </c>
      <c r="I21" s="77">
        <f t="shared" si="5"/>
        <v>0.5</v>
      </c>
      <c r="J21" s="77">
        <f t="shared" si="6"/>
        <v>0.5</v>
      </c>
      <c r="K21" s="87">
        <v>1079.12676908771</v>
      </c>
      <c r="L21" s="82">
        <v>1491.4587253214502</v>
      </c>
      <c r="M21" s="82">
        <v>852.11867887589108</v>
      </c>
      <c r="N21" s="83" t="b">
        <v>0</v>
      </c>
      <c r="O21" s="88" t="s">
        <v>491</v>
      </c>
      <c r="P21" s="83" t="s">
        <v>1</v>
      </c>
      <c r="Q21" s="83" t="b">
        <v>0</v>
      </c>
      <c r="R21" s="83" t="b">
        <v>1</v>
      </c>
      <c r="S21" s="83" t="s">
        <v>524</v>
      </c>
      <c r="T21" s="83" t="b">
        <v>1</v>
      </c>
      <c r="U21" s="83" t="b">
        <v>0</v>
      </c>
      <c r="V21" s="83" t="s">
        <v>1</v>
      </c>
      <c r="W21" s="83" t="b">
        <v>0</v>
      </c>
      <c r="X21" s="83" t="b">
        <v>0</v>
      </c>
      <c r="Y21" s="83" t="s">
        <v>1</v>
      </c>
    </row>
    <row r="22" spans="1:25" ht="16.75">
      <c r="A22" s="83" t="s">
        <v>91</v>
      </c>
      <c r="B22" s="83" t="s">
        <v>96</v>
      </c>
      <c r="C22" s="83" t="s">
        <v>98</v>
      </c>
      <c r="D22" s="89" t="s">
        <v>99</v>
      </c>
      <c r="E22" s="20">
        <v>51900</v>
      </c>
      <c r="F22" s="20">
        <v>500</v>
      </c>
      <c r="G22" s="20">
        <v>500</v>
      </c>
      <c r="H22" s="77">
        <f t="shared" si="4"/>
        <v>51.9</v>
      </c>
      <c r="I22" s="77">
        <f t="shared" si="5"/>
        <v>0.5</v>
      </c>
      <c r="J22" s="77">
        <f t="shared" si="6"/>
        <v>0.5</v>
      </c>
      <c r="K22" s="87">
        <v>831.91569402939899</v>
      </c>
      <c r="L22" s="82">
        <v>1235.6869481034312</v>
      </c>
      <c r="M22" s="82">
        <v>693.08978206153392</v>
      </c>
      <c r="N22" s="83" t="b">
        <v>0</v>
      </c>
      <c r="O22" s="88" t="s">
        <v>491</v>
      </c>
      <c r="P22" s="83" t="s">
        <v>1</v>
      </c>
      <c r="Q22" s="83" t="b">
        <v>0</v>
      </c>
      <c r="R22" s="83" t="b">
        <v>1</v>
      </c>
      <c r="S22" s="83" t="s">
        <v>524</v>
      </c>
      <c r="T22" s="83" t="b">
        <v>1</v>
      </c>
      <c r="U22" s="83" t="b">
        <v>0</v>
      </c>
      <c r="V22" s="83" t="s">
        <v>1</v>
      </c>
      <c r="W22" s="83" t="b">
        <v>0</v>
      </c>
      <c r="X22" s="83" t="b">
        <v>0</v>
      </c>
      <c r="Y22" s="83" t="s">
        <v>1</v>
      </c>
    </row>
    <row r="23" spans="1:25" ht="17.5" thickBot="1">
      <c r="A23" s="83" t="s">
        <v>91</v>
      </c>
      <c r="B23" s="83" t="s">
        <v>96</v>
      </c>
      <c r="C23" s="83" t="s">
        <v>98</v>
      </c>
      <c r="D23" s="89" t="s">
        <v>99</v>
      </c>
      <c r="E23" s="20">
        <v>51800</v>
      </c>
      <c r="F23" s="20">
        <v>500</v>
      </c>
      <c r="G23" s="20">
        <v>500</v>
      </c>
      <c r="H23" s="77">
        <f t="shared" si="4"/>
        <v>51.8</v>
      </c>
      <c r="I23" s="77">
        <f t="shared" si="5"/>
        <v>0.5</v>
      </c>
      <c r="J23" s="77">
        <f t="shared" si="6"/>
        <v>0.5</v>
      </c>
      <c r="K23" s="87">
        <v>2224.21122432517</v>
      </c>
      <c r="L23" s="82">
        <v>2972.9574170698702</v>
      </c>
      <c r="M23" s="82">
        <v>1530.7389486410229</v>
      </c>
      <c r="N23" s="83" t="b">
        <v>0</v>
      </c>
      <c r="O23" s="88" t="s">
        <v>491</v>
      </c>
      <c r="P23" s="83" t="s">
        <v>1</v>
      </c>
      <c r="Q23" s="83" t="b">
        <v>0</v>
      </c>
      <c r="R23" s="83" t="b">
        <v>1</v>
      </c>
      <c r="S23" s="83" t="s">
        <v>524</v>
      </c>
      <c r="T23" s="83" t="b">
        <v>1</v>
      </c>
      <c r="U23" s="83" t="b">
        <v>0</v>
      </c>
      <c r="V23" s="83" t="s">
        <v>1</v>
      </c>
      <c r="W23" s="83" t="b">
        <v>0</v>
      </c>
      <c r="X23" s="83" t="b">
        <v>0</v>
      </c>
      <c r="Y23" s="83" t="s">
        <v>1</v>
      </c>
    </row>
    <row r="24" spans="1:25">
      <c r="A24" s="86" t="s">
        <v>91</v>
      </c>
      <c r="B24" s="86" t="s">
        <v>100</v>
      </c>
      <c r="C24" s="86">
        <v>2018</v>
      </c>
      <c r="D24" s="90" t="s">
        <v>101</v>
      </c>
      <c r="E24" s="91">
        <v>7142.5</v>
      </c>
      <c r="F24" s="91">
        <v>9.9999999999997868</v>
      </c>
      <c r="G24" s="91">
        <v>9.9999999999997868</v>
      </c>
      <c r="H24" s="77">
        <f t="shared" si="4"/>
        <v>7.1425000000000001</v>
      </c>
      <c r="I24" s="77">
        <f t="shared" si="5"/>
        <v>9.9999999999997868E-3</v>
      </c>
      <c r="J24" s="77">
        <f t="shared" si="6"/>
        <v>9.9999999999997868E-3</v>
      </c>
      <c r="K24" s="91">
        <v>221.990540174416</v>
      </c>
      <c r="L24" s="91">
        <v>802.80113697650393</v>
      </c>
      <c r="M24" s="91">
        <v>189.3034981644723</v>
      </c>
      <c r="N24" s="86" t="b">
        <v>0</v>
      </c>
      <c r="O24" s="92" t="s">
        <v>491</v>
      </c>
      <c r="P24" s="86" t="s">
        <v>1</v>
      </c>
      <c r="Q24" s="86" t="b">
        <v>0</v>
      </c>
      <c r="R24" s="86" t="b">
        <v>1</v>
      </c>
      <c r="S24" s="86" t="s">
        <v>513</v>
      </c>
      <c r="T24" s="86" t="b">
        <v>1</v>
      </c>
      <c r="U24" s="86" t="b">
        <v>0</v>
      </c>
      <c r="V24" s="86" t="s">
        <v>1</v>
      </c>
      <c r="W24" s="86" t="b">
        <v>0</v>
      </c>
      <c r="X24" s="86" t="b">
        <v>0</v>
      </c>
      <c r="Y24" s="86" t="s">
        <v>1</v>
      </c>
    </row>
    <row r="25" spans="1:25">
      <c r="A25" s="83" t="s">
        <v>91</v>
      </c>
      <c r="B25" s="83" t="s">
        <v>100</v>
      </c>
      <c r="C25" s="83">
        <v>2018</v>
      </c>
      <c r="D25" s="93" t="s">
        <v>101</v>
      </c>
      <c r="E25" s="82">
        <v>7832.2000000000007</v>
      </c>
      <c r="F25" s="82">
        <v>9.9999999999997868</v>
      </c>
      <c r="G25" s="82">
        <v>9.9999999999997868</v>
      </c>
      <c r="H25" s="77">
        <f t="shared" si="4"/>
        <v>7.8322000000000012</v>
      </c>
      <c r="I25" s="77">
        <f t="shared" si="5"/>
        <v>9.9999999999997868E-3</v>
      </c>
      <c r="J25" s="77">
        <f t="shared" si="6"/>
        <v>9.9999999999997868E-3</v>
      </c>
      <c r="K25" s="82">
        <v>236.67843336247901</v>
      </c>
      <c r="L25" s="82">
        <v>904.41181636573094</v>
      </c>
      <c r="M25" s="82">
        <v>200.64870613035171</v>
      </c>
      <c r="N25" s="83" t="b">
        <v>0</v>
      </c>
      <c r="O25" s="88" t="s">
        <v>491</v>
      </c>
      <c r="P25" s="83" t="s">
        <v>1</v>
      </c>
      <c r="Q25" s="83" t="b">
        <v>0</v>
      </c>
      <c r="R25" s="83" t="b">
        <v>1</v>
      </c>
      <c r="S25" s="83" t="s">
        <v>513</v>
      </c>
      <c r="T25" s="83" t="b">
        <v>1</v>
      </c>
      <c r="U25" s="83" t="b">
        <v>0</v>
      </c>
      <c r="V25" s="83" t="s">
        <v>1</v>
      </c>
      <c r="W25" s="83" t="b">
        <v>0</v>
      </c>
      <c r="X25" s="83" t="b">
        <v>0</v>
      </c>
      <c r="Y25" s="83" t="s">
        <v>1</v>
      </c>
    </row>
    <row r="26" spans="1:25">
      <c r="A26" s="83" t="s">
        <v>91</v>
      </c>
      <c r="B26" s="83" t="s">
        <v>100</v>
      </c>
      <c r="C26" s="83">
        <v>2018</v>
      </c>
      <c r="D26" s="93" t="s">
        <v>101</v>
      </c>
      <c r="E26" s="82">
        <v>9854.2000000000007</v>
      </c>
      <c r="F26" s="82">
        <v>9.9999999999997868</v>
      </c>
      <c r="G26" s="82">
        <v>9.9999999999997868</v>
      </c>
      <c r="H26" s="77">
        <f t="shared" si="4"/>
        <v>9.8542000000000005</v>
      </c>
      <c r="I26" s="77">
        <f t="shared" si="5"/>
        <v>9.9999999999997868E-3</v>
      </c>
      <c r="J26" s="77">
        <f t="shared" si="6"/>
        <v>9.9999999999997868E-3</v>
      </c>
      <c r="K26" s="82">
        <v>191.978635213741</v>
      </c>
      <c r="L26" s="82">
        <v>694.72294586257499</v>
      </c>
      <c r="M26" s="82">
        <v>163.0062348199715</v>
      </c>
      <c r="N26" s="83" t="b">
        <v>0</v>
      </c>
      <c r="O26" s="88" t="s">
        <v>491</v>
      </c>
      <c r="P26" s="83" t="s">
        <v>1</v>
      </c>
      <c r="Q26" s="83" t="b">
        <v>0</v>
      </c>
      <c r="R26" s="83" t="b">
        <v>1</v>
      </c>
      <c r="S26" s="83" t="s">
        <v>513</v>
      </c>
      <c r="T26" s="83" t="b">
        <v>1</v>
      </c>
      <c r="U26" s="83" t="b">
        <v>0</v>
      </c>
      <c r="V26" s="83" t="s">
        <v>1</v>
      </c>
      <c r="W26" s="83" t="b">
        <v>0</v>
      </c>
      <c r="X26" s="83" t="b">
        <v>0</v>
      </c>
      <c r="Y26" s="83" t="s">
        <v>1</v>
      </c>
    </row>
    <row r="27" spans="1:25">
      <c r="A27" s="83" t="s">
        <v>91</v>
      </c>
      <c r="B27" s="83" t="s">
        <v>100</v>
      </c>
      <c r="C27" s="83">
        <v>2018</v>
      </c>
      <c r="D27" s="93" t="s">
        <v>101</v>
      </c>
      <c r="E27" s="82">
        <v>10727.2</v>
      </c>
      <c r="F27" s="82">
        <v>9.9999999999997868</v>
      </c>
      <c r="G27" s="82">
        <v>9.9999999999997868</v>
      </c>
      <c r="H27" s="77">
        <f t="shared" si="4"/>
        <v>10.7272</v>
      </c>
      <c r="I27" s="77">
        <f t="shared" si="5"/>
        <v>9.9999999999997868E-3</v>
      </c>
      <c r="J27" s="77">
        <f t="shared" si="6"/>
        <v>9.9999999999997868E-3</v>
      </c>
      <c r="K27" s="82">
        <v>208.99543289018499</v>
      </c>
      <c r="L27" s="82">
        <v>805.77713400333505</v>
      </c>
      <c r="M27" s="82">
        <v>180.91177347049637</v>
      </c>
      <c r="N27" s="83" t="b">
        <v>0</v>
      </c>
      <c r="O27" s="88" t="s">
        <v>491</v>
      </c>
      <c r="P27" s="83" t="s">
        <v>1</v>
      </c>
      <c r="Q27" s="83" t="b">
        <v>0</v>
      </c>
      <c r="R27" s="83" t="b">
        <v>1</v>
      </c>
      <c r="S27" s="83" t="s">
        <v>513</v>
      </c>
      <c r="T27" s="83" t="b">
        <v>1</v>
      </c>
      <c r="U27" s="83" t="b">
        <v>0</v>
      </c>
      <c r="V27" s="83" t="s">
        <v>1</v>
      </c>
      <c r="W27" s="83" t="b">
        <v>0</v>
      </c>
      <c r="X27" s="83" t="b">
        <v>0</v>
      </c>
      <c r="Y27" s="83" t="s">
        <v>1</v>
      </c>
    </row>
    <row r="28" spans="1:25">
      <c r="A28" s="83" t="s">
        <v>91</v>
      </c>
      <c r="B28" s="83" t="s">
        <v>100</v>
      </c>
      <c r="C28" s="83">
        <v>2018</v>
      </c>
      <c r="D28" s="93" t="s">
        <v>101</v>
      </c>
      <c r="E28" s="82">
        <v>11011.900000000001</v>
      </c>
      <c r="F28" s="82">
        <v>9.9999999999997868</v>
      </c>
      <c r="G28" s="82">
        <v>9.9999999999997868</v>
      </c>
      <c r="H28" s="77">
        <f t="shared" si="4"/>
        <v>11.011900000000001</v>
      </c>
      <c r="I28" s="77">
        <f t="shared" si="5"/>
        <v>9.9999999999997868E-3</v>
      </c>
      <c r="J28" s="77">
        <f t="shared" si="6"/>
        <v>9.9999999999997868E-3</v>
      </c>
      <c r="K28" s="82">
        <v>228.96718255949</v>
      </c>
      <c r="L28" s="82">
        <v>1010.40791200962</v>
      </c>
      <c r="M28" s="82">
        <v>203.880474881005</v>
      </c>
      <c r="N28" s="83" t="b">
        <v>0</v>
      </c>
      <c r="O28" s="88" t="s">
        <v>491</v>
      </c>
      <c r="P28" s="83" t="s">
        <v>1</v>
      </c>
      <c r="Q28" s="83" t="b">
        <v>0</v>
      </c>
      <c r="R28" s="83" t="b">
        <v>1</v>
      </c>
      <c r="S28" s="83" t="s">
        <v>513</v>
      </c>
      <c r="T28" s="83" t="b">
        <v>1</v>
      </c>
      <c r="U28" s="83" t="b">
        <v>0</v>
      </c>
      <c r="V28" s="83" t="s">
        <v>1</v>
      </c>
      <c r="W28" s="83" t="b">
        <v>0</v>
      </c>
      <c r="X28" s="83" t="b">
        <v>0</v>
      </c>
      <c r="Y28" s="83" t="s">
        <v>1</v>
      </c>
    </row>
    <row r="29" spans="1:25">
      <c r="A29" s="83" t="s">
        <v>91</v>
      </c>
      <c r="B29" s="83" t="s">
        <v>100</v>
      </c>
      <c r="C29" s="83">
        <v>2018</v>
      </c>
      <c r="D29" s="93" t="s">
        <v>101</v>
      </c>
      <c r="E29" s="82">
        <v>11796.8</v>
      </c>
      <c r="F29" s="82">
        <v>9.9999999999997868</v>
      </c>
      <c r="G29" s="82">
        <v>9.9999999999997868</v>
      </c>
      <c r="H29" s="77">
        <f t="shared" si="4"/>
        <v>11.796799999999999</v>
      </c>
      <c r="I29" s="77">
        <f t="shared" si="5"/>
        <v>9.9999999999997868E-3</v>
      </c>
      <c r="J29" s="77">
        <f t="shared" si="6"/>
        <v>9.9999999999997868E-3</v>
      </c>
      <c r="K29" s="82">
        <v>139.48668711140999</v>
      </c>
      <c r="L29" s="82">
        <v>609.55160686363899</v>
      </c>
      <c r="M29" s="82">
        <v>123.69083843831169</v>
      </c>
      <c r="N29" s="83" t="b">
        <v>0</v>
      </c>
      <c r="O29" s="88" t="s">
        <v>491</v>
      </c>
      <c r="P29" s="83" t="s">
        <v>1</v>
      </c>
      <c r="Q29" s="83" t="b">
        <v>0</v>
      </c>
      <c r="R29" s="83" t="b">
        <v>1</v>
      </c>
      <c r="S29" s="83" t="s">
        <v>513</v>
      </c>
      <c r="T29" s="83" t="b">
        <v>1</v>
      </c>
      <c r="U29" s="83" t="b">
        <v>0</v>
      </c>
      <c r="V29" s="83" t="s">
        <v>1</v>
      </c>
      <c r="W29" s="83" t="b">
        <v>0</v>
      </c>
      <c r="X29" s="83" t="b">
        <v>0</v>
      </c>
      <c r="Y29" s="83" t="s">
        <v>1</v>
      </c>
    </row>
    <row r="30" spans="1:25">
      <c r="A30" s="83" t="s">
        <v>91</v>
      </c>
      <c r="B30" s="83" t="s">
        <v>100</v>
      </c>
      <c r="C30" s="83">
        <v>2018</v>
      </c>
      <c r="D30" s="93" t="s">
        <v>101</v>
      </c>
      <c r="E30" s="82">
        <v>11924.4</v>
      </c>
      <c r="F30" s="82">
        <v>9.9999999999997868</v>
      </c>
      <c r="G30" s="82">
        <v>9.9999999999997868</v>
      </c>
      <c r="H30" s="77">
        <f t="shared" si="4"/>
        <v>11.9244</v>
      </c>
      <c r="I30" s="77">
        <f t="shared" si="5"/>
        <v>9.9999999999997868E-3</v>
      </c>
      <c r="J30" s="77">
        <f t="shared" si="6"/>
        <v>9.9999999999997868E-3</v>
      </c>
      <c r="K30" s="82">
        <v>135.62918799251401</v>
      </c>
      <c r="L30" s="82">
        <v>495.44467355509397</v>
      </c>
      <c r="M30" s="82">
        <v>115.47537372732701</v>
      </c>
      <c r="N30" s="83" t="b">
        <v>0</v>
      </c>
      <c r="O30" s="88" t="s">
        <v>491</v>
      </c>
      <c r="P30" s="83" t="s">
        <v>1</v>
      </c>
      <c r="Q30" s="83" t="b">
        <v>0</v>
      </c>
      <c r="R30" s="83" t="b">
        <v>1</v>
      </c>
      <c r="S30" s="83" t="s">
        <v>513</v>
      </c>
      <c r="T30" s="83" t="b">
        <v>1</v>
      </c>
      <c r="U30" s="83" t="b">
        <v>0</v>
      </c>
      <c r="V30" s="83" t="s">
        <v>1</v>
      </c>
      <c r="W30" s="83" t="b">
        <v>0</v>
      </c>
      <c r="X30" s="83" t="b">
        <v>0</v>
      </c>
      <c r="Y30" s="83" t="s">
        <v>1</v>
      </c>
    </row>
    <row r="31" spans="1:25">
      <c r="A31" s="83" t="s">
        <v>91</v>
      </c>
      <c r="B31" s="83" t="s">
        <v>100</v>
      </c>
      <c r="C31" s="83">
        <v>2018</v>
      </c>
      <c r="D31" s="93" t="s">
        <v>101</v>
      </c>
      <c r="E31" s="82">
        <v>12908.699999999999</v>
      </c>
      <c r="F31" s="82">
        <v>9.9999999999997868</v>
      </c>
      <c r="G31" s="82">
        <v>9.9999999999997868</v>
      </c>
      <c r="H31" s="77">
        <f t="shared" si="4"/>
        <v>12.9087</v>
      </c>
      <c r="I31" s="77">
        <f t="shared" si="5"/>
        <v>9.9999999999997868E-3</v>
      </c>
      <c r="J31" s="77">
        <f t="shared" si="6"/>
        <v>9.9999999999997868E-3</v>
      </c>
      <c r="K31" s="82">
        <v>262.82029382977402</v>
      </c>
      <c r="L31" s="82">
        <v>1001.412676134076</v>
      </c>
      <c r="M31" s="82">
        <v>222.8295910456639</v>
      </c>
      <c r="N31" s="83" t="b">
        <v>0</v>
      </c>
      <c r="O31" s="88" t="s">
        <v>491</v>
      </c>
      <c r="P31" s="83" t="s">
        <v>1</v>
      </c>
      <c r="Q31" s="83" t="b">
        <v>0</v>
      </c>
      <c r="R31" s="83" t="b">
        <v>1</v>
      </c>
      <c r="S31" s="83" t="s">
        <v>513</v>
      </c>
      <c r="T31" s="83" t="b">
        <v>1</v>
      </c>
      <c r="U31" s="83" t="b">
        <v>0</v>
      </c>
      <c r="V31" s="83" t="s">
        <v>1</v>
      </c>
      <c r="W31" s="83" t="b">
        <v>0</v>
      </c>
      <c r="X31" s="83" t="b">
        <v>0</v>
      </c>
      <c r="Y31" s="83" t="s">
        <v>1</v>
      </c>
    </row>
    <row r="32" spans="1:25">
      <c r="A32" s="83" t="s">
        <v>91</v>
      </c>
      <c r="B32" s="83" t="s">
        <v>100</v>
      </c>
      <c r="C32" s="83">
        <v>2018</v>
      </c>
      <c r="D32" s="93" t="s">
        <v>101</v>
      </c>
      <c r="E32" s="82">
        <v>13229.5</v>
      </c>
      <c r="F32" s="82">
        <v>9.9999999999997868</v>
      </c>
      <c r="G32" s="82">
        <v>9.9999999999997868</v>
      </c>
      <c r="H32" s="77">
        <f t="shared" si="4"/>
        <v>13.2295</v>
      </c>
      <c r="I32" s="77">
        <f t="shared" si="5"/>
        <v>9.9999999999997868E-3</v>
      </c>
      <c r="J32" s="77">
        <f t="shared" si="6"/>
        <v>9.9999999999997868E-3</v>
      </c>
      <c r="K32" s="82">
        <v>306.45356514722198</v>
      </c>
      <c r="L32" s="82">
        <v>1204.7522619275881</v>
      </c>
      <c r="M32" s="82">
        <v>260.76137389916977</v>
      </c>
      <c r="N32" s="83" t="b">
        <v>0</v>
      </c>
      <c r="O32" s="88" t="s">
        <v>491</v>
      </c>
      <c r="P32" s="83" t="s">
        <v>1</v>
      </c>
      <c r="Q32" s="83" t="b">
        <v>0</v>
      </c>
      <c r="R32" s="83" t="b">
        <v>1</v>
      </c>
      <c r="S32" s="83" t="s">
        <v>513</v>
      </c>
      <c r="T32" s="83" t="b">
        <v>1</v>
      </c>
      <c r="U32" s="83" t="b">
        <v>0</v>
      </c>
      <c r="V32" s="83" t="s">
        <v>1</v>
      </c>
      <c r="W32" s="83" t="b">
        <v>0</v>
      </c>
      <c r="X32" s="83" t="b">
        <v>0</v>
      </c>
      <c r="Y32" s="83" t="s">
        <v>1</v>
      </c>
    </row>
    <row r="33" spans="1:25">
      <c r="A33" s="83" t="s">
        <v>91</v>
      </c>
      <c r="B33" s="83" t="s">
        <v>100</v>
      </c>
      <c r="C33" s="83">
        <v>2018</v>
      </c>
      <c r="D33" s="93" t="s">
        <v>101</v>
      </c>
      <c r="E33" s="82">
        <v>13571.400000000001</v>
      </c>
      <c r="F33" s="82">
        <v>9.9999999999997868</v>
      </c>
      <c r="G33" s="82">
        <v>9.9999999999997868</v>
      </c>
      <c r="H33" s="77">
        <f t="shared" si="4"/>
        <v>13.571400000000001</v>
      </c>
      <c r="I33" s="77">
        <f t="shared" si="5"/>
        <v>9.9999999999997868E-3</v>
      </c>
      <c r="J33" s="77">
        <f t="shared" si="6"/>
        <v>9.9999999999997868E-3</v>
      </c>
      <c r="K33" s="82">
        <v>226.00522522392399</v>
      </c>
      <c r="L33" s="82">
        <v>963.45423140250603</v>
      </c>
      <c r="M33" s="82">
        <v>196.58540242517788</v>
      </c>
      <c r="N33" s="83" t="b">
        <v>0</v>
      </c>
      <c r="O33" s="88" t="s">
        <v>491</v>
      </c>
      <c r="P33" s="83" t="s">
        <v>1</v>
      </c>
      <c r="Q33" s="83" t="b">
        <v>0</v>
      </c>
      <c r="R33" s="83" t="b">
        <v>1</v>
      </c>
      <c r="S33" s="83" t="s">
        <v>513</v>
      </c>
      <c r="T33" s="83" t="b">
        <v>1</v>
      </c>
      <c r="U33" s="83" t="b">
        <v>0</v>
      </c>
      <c r="V33" s="83" t="s">
        <v>1</v>
      </c>
      <c r="W33" s="83" t="b">
        <v>0</v>
      </c>
      <c r="X33" s="83" t="b">
        <v>0</v>
      </c>
      <c r="Y33" s="83" t="s">
        <v>1</v>
      </c>
    </row>
    <row r="34" spans="1:25">
      <c r="A34" s="83" t="s">
        <v>91</v>
      </c>
      <c r="B34" s="83" t="s">
        <v>100</v>
      </c>
      <c r="C34" s="83">
        <v>2018</v>
      </c>
      <c r="D34" s="93" t="s">
        <v>101</v>
      </c>
      <c r="E34" s="82">
        <v>13980.6</v>
      </c>
      <c r="F34" s="82">
        <v>9.9999999999997868</v>
      </c>
      <c r="G34" s="82">
        <v>9.9999999999997868</v>
      </c>
      <c r="H34" s="77">
        <f t="shared" si="4"/>
        <v>13.980600000000001</v>
      </c>
      <c r="I34" s="77">
        <f t="shared" si="5"/>
        <v>9.9999999999997868E-3</v>
      </c>
      <c r="J34" s="77">
        <f t="shared" si="6"/>
        <v>9.9999999999997868E-3</v>
      </c>
      <c r="K34" s="82">
        <v>354.40454197619903</v>
      </c>
      <c r="L34" s="82">
        <v>1281.8953593949909</v>
      </c>
      <c r="M34" s="82">
        <v>299.8969197477652</v>
      </c>
      <c r="N34" s="83" t="b">
        <v>0</v>
      </c>
      <c r="O34" s="88" t="s">
        <v>491</v>
      </c>
      <c r="P34" s="83" t="s">
        <v>1</v>
      </c>
      <c r="Q34" s="83" t="b">
        <v>0</v>
      </c>
      <c r="R34" s="83" t="b">
        <v>1</v>
      </c>
      <c r="S34" s="83" t="s">
        <v>513</v>
      </c>
      <c r="T34" s="83" t="b">
        <v>1</v>
      </c>
      <c r="U34" s="83" t="b">
        <v>0</v>
      </c>
      <c r="V34" s="83" t="s">
        <v>1</v>
      </c>
      <c r="W34" s="83" t="b">
        <v>0</v>
      </c>
      <c r="X34" s="83" t="b">
        <v>0</v>
      </c>
      <c r="Y34" s="83" t="s">
        <v>1</v>
      </c>
    </row>
    <row r="35" spans="1:25">
      <c r="A35" s="83" t="s">
        <v>91</v>
      </c>
      <c r="B35" s="83" t="s">
        <v>100</v>
      </c>
      <c r="C35" s="83">
        <v>2018</v>
      </c>
      <c r="D35" s="93" t="s">
        <v>101</v>
      </c>
      <c r="E35" s="82">
        <v>14240</v>
      </c>
      <c r="F35" s="82">
        <v>9.9999999999997868</v>
      </c>
      <c r="G35" s="82">
        <v>9.9999999999997868</v>
      </c>
      <c r="H35" s="77">
        <f t="shared" si="4"/>
        <v>14.24</v>
      </c>
      <c r="I35" s="77">
        <f t="shared" si="5"/>
        <v>9.9999999999997868E-3</v>
      </c>
      <c r="J35" s="77">
        <f t="shared" si="6"/>
        <v>9.9999999999997868E-3</v>
      </c>
      <c r="K35" s="82">
        <v>375.50052133573797</v>
      </c>
      <c r="L35" s="82">
        <v>1421.7266749527721</v>
      </c>
      <c r="M35" s="82">
        <v>318.4652488443038</v>
      </c>
      <c r="N35" s="83" t="b">
        <v>0</v>
      </c>
      <c r="O35" s="88" t="s">
        <v>491</v>
      </c>
      <c r="P35" s="83" t="s">
        <v>1</v>
      </c>
      <c r="Q35" s="83" t="b">
        <v>0</v>
      </c>
      <c r="R35" s="83" t="b">
        <v>1</v>
      </c>
      <c r="S35" s="83" t="s">
        <v>513</v>
      </c>
      <c r="T35" s="83" t="b">
        <v>1</v>
      </c>
      <c r="U35" s="83" t="b">
        <v>0</v>
      </c>
      <c r="V35" s="83" t="s">
        <v>1</v>
      </c>
      <c r="W35" s="83" t="b">
        <v>0</v>
      </c>
      <c r="X35" s="83" t="b">
        <v>0</v>
      </c>
      <c r="Y35" s="83" t="s">
        <v>1</v>
      </c>
    </row>
    <row r="36" spans="1:25">
      <c r="A36" s="83" t="s">
        <v>91</v>
      </c>
      <c r="B36" s="83" t="s">
        <v>100</v>
      </c>
      <c r="C36" s="83">
        <v>2018</v>
      </c>
      <c r="D36" s="93" t="s">
        <v>101</v>
      </c>
      <c r="E36" s="82">
        <v>14636.2</v>
      </c>
      <c r="F36" s="82">
        <v>9.9999999999997868</v>
      </c>
      <c r="G36" s="82">
        <v>9.9999999999997868</v>
      </c>
      <c r="H36" s="77">
        <f t="shared" si="4"/>
        <v>14.636200000000001</v>
      </c>
      <c r="I36" s="77">
        <f t="shared" si="5"/>
        <v>9.9999999999997868E-3</v>
      </c>
      <c r="J36" s="77">
        <f t="shared" si="6"/>
        <v>9.9999999999997868E-3</v>
      </c>
      <c r="K36" s="82">
        <v>389.18237640991202</v>
      </c>
      <c r="L36" s="82">
        <v>1283.833306920488</v>
      </c>
      <c r="M36" s="82">
        <v>332.91500030783953</v>
      </c>
      <c r="N36" s="83" t="b">
        <v>0</v>
      </c>
      <c r="O36" s="88" t="s">
        <v>491</v>
      </c>
      <c r="P36" s="83" t="s">
        <v>1</v>
      </c>
      <c r="Q36" s="83" t="b">
        <v>0</v>
      </c>
      <c r="R36" s="83" t="b">
        <v>1</v>
      </c>
      <c r="S36" s="83" t="s">
        <v>513</v>
      </c>
      <c r="T36" s="83" t="b">
        <v>1</v>
      </c>
      <c r="U36" s="83" t="b">
        <v>0</v>
      </c>
      <c r="V36" s="83" t="s">
        <v>1</v>
      </c>
      <c r="W36" s="83" t="b">
        <v>0</v>
      </c>
      <c r="X36" s="83" t="b">
        <v>0</v>
      </c>
      <c r="Y36" s="83" t="s">
        <v>1</v>
      </c>
    </row>
    <row r="37" spans="1:25">
      <c r="A37" s="83" t="s">
        <v>91</v>
      </c>
      <c r="B37" s="83" t="s">
        <v>100</v>
      </c>
      <c r="C37" s="83">
        <v>2018</v>
      </c>
      <c r="D37" s="93" t="s">
        <v>101</v>
      </c>
      <c r="E37" s="82">
        <v>14757.5</v>
      </c>
      <c r="F37" s="82">
        <v>9.9999999999997868</v>
      </c>
      <c r="G37" s="82">
        <v>9.9999999999997868</v>
      </c>
      <c r="H37" s="77">
        <f t="shared" si="4"/>
        <v>14.7575</v>
      </c>
      <c r="I37" s="77">
        <f t="shared" si="5"/>
        <v>9.9999999999997868E-3</v>
      </c>
      <c r="J37" s="77">
        <f t="shared" si="6"/>
        <v>9.9999999999997868E-3</v>
      </c>
      <c r="K37" s="82">
        <v>249.184649694944</v>
      </c>
      <c r="L37" s="82">
        <v>1056.4758258081861</v>
      </c>
      <c r="M37" s="82">
        <v>237.13653897854221</v>
      </c>
      <c r="N37" s="83" t="b">
        <v>0</v>
      </c>
      <c r="O37" s="88" t="s">
        <v>491</v>
      </c>
      <c r="P37" s="83" t="s">
        <v>1</v>
      </c>
      <c r="Q37" s="83" t="b">
        <v>0</v>
      </c>
      <c r="R37" s="83" t="b">
        <v>1</v>
      </c>
      <c r="S37" s="83" t="s">
        <v>513</v>
      </c>
      <c r="T37" s="83" t="b">
        <v>1</v>
      </c>
      <c r="U37" s="83" t="b">
        <v>0</v>
      </c>
      <c r="V37" s="83" t="s">
        <v>1</v>
      </c>
      <c r="W37" s="83" t="b">
        <v>0</v>
      </c>
      <c r="X37" s="83" t="b">
        <v>0</v>
      </c>
      <c r="Y37" s="83" t="s">
        <v>1</v>
      </c>
    </row>
    <row r="38" spans="1:25">
      <c r="A38" s="83" t="s">
        <v>91</v>
      </c>
      <c r="B38" s="83" t="s">
        <v>100</v>
      </c>
      <c r="C38" s="83">
        <v>2018</v>
      </c>
      <c r="D38" s="93" t="s">
        <v>101</v>
      </c>
      <c r="E38" s="82">
        <v>14881.7</v>
      </c>
      <c r="F38" s="82">
        <v>9.9999999999997868</v>
      </c>
      <c r="G38" s="82">
        <v>9.9999999999997868</v>
      </c>
      <c r="H38" s="77">
        <f t="shared" si="4"/>
        <v>14.8817</v>
      </c>
      <c r="I38" s="77">
        <f t="shared" si="5"/>
        <v>9.9999999999997868E-3</v>
      </c>
      <c r="J38" s="77">
        <f t="shared" si="6"/>
        <v>9.9999999999997868E-3</v>
      </c>
      <c r="K38" s="82">
        <v>338.95972261752001</v>
      </c>
      <c r="L38" s="82">
        <v>1344.8930913305599</v>
      </c>
      <c r="M38" s="82">
        <v>287.98711799818551</v>
      </c>
      <c r="N38" s="83" t="b">
        <v>0</v>
      </c>
      <c r="O38" s="88" t="s">
        <v>491</v>
      </c>
      <c r="P38" s="83" t="s">
        <v>1</v>
      </c>
      <c r="Q38" s="83" t="b">
        <v>0</v>
      </c>
      <c r="R38" s="83" t="b">
        <v>1</v>
      </c>
      <c r="S38" s="83" t="s">
        <v>513</v>
      </c>
      <c r="T38" s="83" t="b">
        <v>1</v>
      </c>
      <c r="U38" s="83" t="b">
        <v>0</v>
      </c>
      <c r="V38" s="83" t="s">
        <v>1</v>
      </c>
      <c r="W38" s="83" t="b">
        <v>0</v>
      </c>
      <c r="X38" s="83" t="b">
        <v>0</v>
      </c>
      <c r="Y38" s="83" t="s">
        <v>1</v>
      </c>
    </row>
    <row r="39" spans="1:25">
      <c r="A39" s="83" t="s">
        <v>91</v>
      </c>
      <c r="B39" s="83" t="s">
        <v>100</v>
      </c>
      <c r="C39" s="83">
        <v>2018</v>
      </c>
      <c r="D39" s="93" t="s">
        <v>101</v>
      </c>
      <c r="E39" s="82">
        <v>15034</v>
      </c>
      <c r="F39" s="82">
        <v>9.9999999999997868</v>
      </c>
      <c r="G39" s="82">
        <v>9.9999999999997868</v>
      </c>
      <c r="H39" s="77">
        <f t="shared" si="4"/>
        <v>15.034000000000001</v>
      </c>
      <c r="I39" s="77">
        <f t="shared" si="5"/>
        <v>9.9999999999997868E-3</v>
      </c>
      <c r="J39" s="77">
        <f t="shared" si="6"/>
        <v>9.9999999999997868E-3</v>
      </c>
      <c r="K39" s="82">
        <v>266.80977753694498</v>
      </c>
      <c r="L39" s="82">
        <v>989.17365903703512</v>
      </c>
      <c r="M39" s="82">
        <v>227.83080299757279</v>
      </c>
      <c r="N39" s="83" t="b">
        <v>0</v>
      </c>
      <c r="O39" s="88" t="s">
        <v>491</v>
      </c>
      <c r="P39" s="83" t="s">
        <v>1</v>
      </c>
      <c r="Q39" s="83" t="b">
        <v>0</v>
      </c>
      <c r="R39" s="83" t="b">
        <v>1</v>
      </c>
      <c r="S39" s="83" t="s">
        <v>513</v>
      </c>
      <c r="T39" s="83" t="b">
        <v>1</v>
      </c>
      <c r="U39" s="83" t="b">
        <v>0</v>
      </c>
      <c r="V39" s="83" t="s">
        <v>1</v>
      </c>
      <c r="W39" s="83" t="b">
        <v>0</v>
      </c>
      <c r="X39" s="83" t="b">
        <v>0</v>
      </c>
      <c r="Y39" s="83" t="s">
        <v>1</v>
      </c>
    </row>
    <row r="40" spans="1:25">
      <c r="A40" s="83" t="s">
        <v>91</v>
      </c>
      <c r="B40" s="83" t="s">
        <v>100</v>
      </c>
      <c r="C40" s="83">
        <v>2018</v>
      </c>
      <c r="D40" s="93" t="s">
        <v>101</v>
      </c>
      <c r="E40" s="82">
        <v>15184.2</v>
      </c>
      <c r="F40" s="82">
        <v>9.9999999999997868</v>
      </c>
      <c r="G40" s="82">
        <v>9.9999999999997868</v>
      </c>
      <c r="H40" s="77">
        <f t="shared" si="4"/>
        <v>15.184200000000001</v>
      </c>
      <c r="I40" s="77">
        <f t="shared" si="5"/>
        <v>9.9999999999997868E-3</v>
      </c>
      <c r="J40" s="77">
        <f t="shared" si="6"/>
        <v>9.9999999999997868E-3</v>
      </c>
      <c r="K40" s="82">
        <v>381.00338738481202</v>
      </c>
      <c r="L40" s="82">
        <v>1347.3625885829081</v>
      </c>
      <c r="M40" s="82">
        <v>323.83753285071981</v>
      </c>
      <c r="N40" s="83" t="b">
        <v>0</v>
      </c>
      <c r="O40" s="88" t="s">
        <v>491</v>
      </c>
      <c r="P40" s="83" t="s">
        <v>1</v>
      </c>
      <c r="Q40" s="83" t="b">
        <v>0</v>
      </c>
      <c r="R40" s="83" t="b">
        <v>1</v>
      </c>
      <c r="S40" s="83" t="s">
        <v>513</v>
      </c>
      <c r="T40" s="83" t="b">
        <v>1</v>
      </c>
      <c r="U40" s="83" t="b">
        <v>0</v>
      </c>
      <c r="V40" s="83" t="s">
        <v>1</v>
      </c>
      <c r="W40" s="83" t="b">
        <v>0</v>
      </c>
      <c r="X40" s="83" t="b">
        <v>0</v>
      </c>
      <c r="Y40" s="83" t="s">
        <v>1</v>
      </c>
    </row>
    <row r="41" spans="1:25">
      <c r="A41" s="83" t="s">
        <v>91</v>
      </c>
      <c r="B41" s="83" t="s">
        <v>100</v>
      </c>
      <c r="C41" s="83">
        <v>2018</v>
      </c>
      <c r="D41" s="93" t="s">
        <v>101</v>
      </c>
      <c r="E41" s="82">
        <v>16762.399999999998</v>
      </c>
      <c r="F41" s="82">
        <v>10.000000000001563</v>
      </c>
      <c r="G41" s="82">
        <v>10.000000000001563</v>
      </c>
      <c r="H41" s="77">
        <f t="shared" si="4"/>
        <v>16.7624</v>
      </c>
      <c r="I41" s="77">
        <f t="shared" si="5"/>
        <v>1.0000000000001563E-2</v>
      </c>
      <c r="J41" s="77">
        <f t="shared" si="6"/>
        <v>1.0000000000001563E-2</v>
      </c>
      <c r="K41" s="82">
        <v>253.195887566582</v>
      </c>
      <c r="L41" s="82">
        <v>926.89885374954804</v>
      </c>
      <c r="M41" s="82">
        <v>215.3888266447336</v>
      </c>
      <c r="N41" s="83" t="b">
        <v>0</v>
      </c>
      <c r="O41" s="88" t="s">
        <v>491</v>
      </c>
      <c r="P41" s="83" t="s">
        <v>1</v>
      </c>
      <c r="Q41" s="83" t="b">
        <v>0</v>
      </c>
      <c r="R41" s="83" t="b">
        <v>1</v>
      </c>
      <c r="S41" s="83" t="s">
        <v>513</v>
      </c>
      <c r="T41" s="83" t="b">
        <v>1</v>
      </c>
      <c r="U41" s="83" t="b">
        <v>0</v>
      </c>
      <c r="V41" s="83" t="s">
        <v>1</v>
      </c>
      <c r="W41" s="83" t="b">
        <v>0</v>
      </c>
      <c r="X41" s="83" t="b">
        <v>0</v>
      </c>
      <c r="Y41" s="83" t="s">
        <v>1</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2EDBBB-4A95-0A4D-876A-4CED2000D56D}">
  <dimension ref="A1:Y23"/>
  <sheetViews>
    <sheetView workbookViewId="0">
      <selection activeCell="I27" sqref="I27"/>
    </sheetView>
  </sheetViews>
  <sheetFormatPr defaultColWidth="11" defaultRowHeight="16"/>
  <sheetData>
    <row r="1" spans="1:25" ht="80">
      <c r="A1" s="2" t="s">
        <v>2</v>
      </c>
      <c r="B1" s="3" t="s">
        <v>3</v>
      </c>
      <c r="C1" s="3" t="s">
        <v>4</v>
      </c>
      <c r="D1" s="4" t="s">
        <v>5</v>
      </c>
      <c r="E1" s="4" t="s">
        <v>6</v>
      </c>
      <c r="F1" s="5" t="s">
        <v>7</v>
      </c>
      <c r="G1" s="5" t="s">
        <v>8</v>
      </c>
      <c r="H1" s="4" t="s">
        <v>88</v>
      </c>
      <c r="I1" s="5" t="s">
        <v>89</v>
      </c>
      <c r="J1" s="5" t="s">
        <v>90</v>
      </c>
      <c r="K1" s="3" t="s">
        <v>103</v>
      </c>
      <c r="L1" s="5" t="s">
        <v>104</v>
      </c>
      <c r="M1" s="6" t="s">
        <v>105</v>
      </c>
      <c r="N1" s="7" t="s">
        <v>9</v>
      </c>
      <c r="O1" s="7" t="s">
        <v>10</v>
      </c>
      <c r="P1" s="7" t="s">
        <v>11</v>
      </c>
      <c r="Q1" s="7" t="s">
        <v>12</v>
      </c>
      <c r="R1" s="8" t="s">
        <v>13</v>
      </c>
      <c r="S1" s="9" t="s">
        <v>14</v>
      </c>
      <c r="T1" s="10" t="s">
        <v>15</v>
      </c>
      <c r="U1" s="7" t="s">
        <v>16</v>
      </c>
      <c r="V1" s="7" t="s">
        <v>11</v>
      </c>
      <c r="W1" s="7" t="s">
        <v>17</v>
      </c>
      <c r="X1" s="11" t="s">
        <v>18</v>
      </c>
      <c r="Y1" s="12" t="s">
        <v>19</v>
      </c>
    </row>
    <row r="2" spans="1:25">
      <c r="A2" s="59" t="s">
        <v>558</v>
      </c>
      <c r="B2" t="s">
        <v>534</v>
      </c>
      <c r="C2">
        <v>2020</v>
      </c>
      <c r="D2" t="s">
        <v>535</v>
      </c>
      <c r="E2" s="103">
        <f>55930-221</f>
        <v>55709</v>
      </c>
      <c r="F2" s="103" t="s">
        <v>1</v>
      </c>
      <c r="G2" s="103">
        <v>400</v>
      </c>
      <c r="H2" s="103">
        <f>E2/1000</f>
        <v>55.709000000000003</v>
      </c>
      <c r="I2" s="103" t="s">
        <v>1</v>
      </c>
      <c r="J2" s="103">
        <f t="shared" ref="J2" si="0">G2/1000</f>
        <v>0.4</v>
      </c>
      <c r="K2" s="104">
        <v>652</v>
      </c>
      <c r="L2" s="104">
        <v>170</v>
      </c>
      <c r="M2" s="104">
        <v>134</v>
      </c>
      <c r="N2" t="b">
        <v>1</v>
      </c>
      <c r="O2" t="s">
        <v>491</v>
      </c>
      <c r="P2" t="s">
        <v>536</v>
      </c>
      <c r="Q2" t="b">
        <v>0</v>
      </c>
      <c r="R2" t="b">
        <v>0</v>
      </c>
      <c r="S2" t="s">
        <v>1</v>
      </c>
      <c r="T2" t="b">
        <v>1</v>
      </c>
      <c r="U2" t="b">
        <v>0</v>
      </c>
      <c r="V2" t="s">
        <v>1</v>
      </c>
      <c r="W2" t="b">
        <v>0</v>
      </c>
      <c r="X2" t="b">
        <v>0</v>
      </c>
      <c r="Y2" t="s">
        <v>1</v>
      </c>
    </row>
    <row r="3" spans="1:25">
      <c r="A3" s="59" t="s">
        <v>558</v>
      </c>
      <c r="B3" t="s">
        <v>534</v>
      </c>
      <c r="C3">
        <v>2020</v>
      </c>
      <c r="D3" t="s">
        <v>535</v>
      </c>
      <c r="E3" s="103">
        <f>55930-214</f>
        <v>55716</v>
      </c>
      <c r="F3" s="103" t="s">
        <v>1</v>
      </c>
      <c r="G3" s="103">
        <v>400</v>
      </c>
      <c r="H3" s="103">
        <f t="shared" ref="H3:H23" si="1">E3/1000</f>
        <v>55.716000000000001</v>
      </c>
      <c r="I3" s="103" t="s">
        <v>1</v>
      </c>
      <c r="J3" s="103">
        <f t="shared" ref="J3:J23" si="2">G3/1000</f>
        <v>0.4</v>
      </c>
      <c r="K3" s="104">
        <v>641</v>
      </c>
      <c r="L3" s="104">
        <v>165</v>
      </c>
      <c r="M3" s="104">
        <v>120</v>
      </c>
      <c r="N3" t="b">
        <v>1</v>
      </c>
      <c r="O3" t="s">
        <v>491</v>
      </c>
      <c r="P3" t="s">
        <v>537</v>
      </c>
      <c r="Q3" t="b">
        <v>0</v>
      </c>
      <c r="R3" t="b">
        <v>0</v>
      </c>
      <c r="S3" t="s">
        <v>1</v>
      </c>
      <c r="T3" t="b">
        <v>1</v>
      </c>
      <c r="U3" t="b">
        <v>0</v>
      </c>
      <c r="V3" t="s">
        <v>1</v>
      </c>
      <c r="W3" t="b">
        <v>0</v>
      </c>
      <c r="X3" t="b">
        <v>0</v>
      </c>
      <c r="Y3" t="s">
        <v>1</v>
      </c>
    </row>
    <row r="4" spans="1:25">
      <c r="A4" s="59" t="s">
        <v>558</v>
      </c>
      <c r="B4" t="s">
        <v>534</v>
      </c>
      <c r="C4">
        <v>2020</v>
      </c>
      <c r="D4" t="s">
        <v>535</v>
      </c>
      <c r="E4" s="103">
        <f>55930-191</f>
        <v>55739</v>
      </c>
      <c r="F4" s="103" t="s">
        <v>1</v>
      </c>
      <c r="G4" s="103">
        <v>400</v>
      </c>
      <c r="H4" s="103">
        <f t="shared" si="1"/>
        <v>55.738999999999997</v>
      </c>
      <c r="I4" s="103" t="s">
        <v>1</v>
      </c>
      <c r="J4" s="103">
        <f t="shared" si="2"/>
        <v>0.4</v>
      </c>
      <c r="K4" s="104">
        <v>667</v>
      </c>
      <c r="L4" s="104">
        <v>167</v>
      </c>
      <c r="M4" s="104">
        <v>128</v>
      </c>
      <c r="N4" t="b">
        <v>1</v>
      </c>
      <c r="O4" t="s">
        <v>491</v>
      </c>
      <c r="P4" t="s">
        <v>538</v>
      </c>
      <c r="Q4" t="b">
        <v>0</v>
      </c>
      <c r="R4" t="b">
        <v>0</v>
      </c>
      <c r="S4" t="s">
        <v>1</v>
      </c>
      <c r="T4" t="b">
        <v>1</v>
      </c>
      <c r="U4" t="b">
        <v>0</v>
      </c>
      <c r="V4" t="s">
        <v>1</v>
      </c>
      <c r="W4" t="b">
        <v>0</v>
      </c>
      <c r="X4" t="b">
        <v>0</v>
      </c>
      <c r="Y4" t="s">
        <v>1</v>
      </c>
    </row>
    <row r="5" spans="1:25">
      <c r="A5" s="59" t="s">
        <v>558</v>
      </c>
      <c r="B5" t="s">
        <v>534</v>
      </c>
      <c r="C5">
        <v>2020</v>
      </c>
      <c r="D5" t="s">
        <v>535</v>
      </c>
      <c r="E5" s="103">
        <f>55930-148</f>
        <v>55782</v>
      </c>
      <c r="F5" s="103" t="s">
        <v>1</v>
      </c>
      <c r="G5" s="103">
        <v>400</v>
      </c>
      <c r="H5" s="103">
        <f t="shared" si="1"/>
        <v>55.781999999999996</v>
      </c>
      <c r="I5" s="103" t="s">
        <v>1</v>
      </c>
      <c r="J5" s="103">
        <f t="shared" si="2"/>
        <v>0.4</v>
      </c>
      <c r="K5" s="104">
        <v>688</v>
      </c>
      <c r="L5" s="104">
        <v>126</v>
      </c>
      <c r="M5" s="104">
        <v>119</v>
      </c>
      <c r="N5" t="b">
        <v>1</v>
      </c>
      <c r="O5" t="s">
        <v>491</v>
      </c>
      <c r="P5" t="s">
        <v>539</v>
      </c>
      <c r="Q5" t="b">
        <v>0</v>
      </c>
      <c r="R5" t="b">
        <v>0</v>
      </c>
      <c r="S5" t="s">
        <v>1</v>
      </c>
      <c r="T5" t="b">
        <v>1</v>
      </c>
      <c r="U5" t="b">
        <v>0</v>
      </c>
      <c r="V5" t="s">
        <v>1</v>
      </c>
      <c r="W5" t="b">
        <v>0</v>
      </c>
      <c r="X5" t="b">
        <v>0</v>
      </c>
      <c r="Y5" t="s">
        <v>1</v>
      </c>
    </row>
    <row r="6" spans="1:25">
      <c r="A6" s="59" t="s">
        <v>558</v>
      </c>
      <c r="B6" t="s">
        <v>534</v>
      </c>
      <c r="C6">
        <v>2020</v>
      </c>
      <c r="D6" t="s">
        <v>535</v>
      </c>
      <c r="E6" s="103">
        <f>55930-143</f>
        <v>55787</v>
      </c>
      <c r="F6" s="103" t="s">
        <v>1</v>
      </c>
      <c r="G6" s="103">
        <v>400</v>
      </c>
      <c r="H6" s="103">
        <f t="shared" si="1"/>
        <v>55.786999999999999</v>
      </c>
      <c r="I6" s="103" t="s">
        <v>1</v>
      </c>
      <c r="J6" s="103">
        <f t="shared" si="2"/>
        <v>0.4</v>
      </c>
      <c r="K6" s="104">
        <v>706</v>
      </c>
      <c r="L6" s="104">
        <v>197</v>
      </c>
      <c r="M6" s="104">
        <v>149</v>
      </c>
      <c r="N6" t="b">
        <v>1</v>
      </c>
      <c r="O6" t="s">
        <v>491</v>
      </c>
      <c r="P6" t="s">
        <v>540</v>
      </c>
      <c r="Q6" t="b">
        <v>0</v>
      </c>
      <c r="R6" t="b">
        <v>0</v>
      </c>
      <c r="S6" t="s">
        <v>1</v>
      </c>
      <c r="T6" t="b">
        <v>1</v>
      </c>
      <c r="U6" t="b">
        <v>0</v>
      </c>
      <c r="V6" t="s">
        <v>1</v>
      </c>
      <c r="W6" t="b">
        <v>0</v>
      </c>
      <c r="X6" t="b">
        <v>0</v>
      </c>
      <c r="Y6" t="s">
        <v>1</v>
      </c>
    </row>
    <row r="7" spans="1:25">
      <c r="A7" s="59" t="s">
        <v>558</v>
      </c>
      <c r="B7" t="s">
        <v>534</v>
      </c>
      <c r="C7">
        <v>2020</v>
      </c>
      <c r="D7" t="s">
        <v>535</v>
      </c>
      <c r="E7" s="103">
        <f>55930-142</f>
        <v>55788</v>
      </c>
      <c r="F7" s="103" t="s">
        <v>1</v>
      </c>
      <c r="G7" s="103">
        <v>400</v>
      </c>
      <c r="H7" s="103">
        <f t="shared" si="1"/>
        <v>55.787999999999997</v>
      </c>
      <c r="I7" s="103" t="s">
        <v>1</v>
      </c>
      <c r="J7" s="103">
        <f t="shared" si="2"/>
        <v>0.4</v>
      </c>
      <c r="K7" s="104">
        <v>772</v>
      </c>
      <c r="L7" s="104">
        <v>162</v>
      </c>
      <c r="M7" s="104">
        <v>136</v>
      </c>
      <c r="N7" t="b">
        <v>1</v>
      </c>
      <c r="O7" t="s">
        <v>491</v>
      </c>
      <c r="P7" t="s">
        <v>541</v>
      </c>
      <c r="Q7" t="b">
        <v>0</v>
      </c>
      <c r="R7" t="b">
        <v>0</v>
      </c>
      <c r="S7" t="s">
        <v>1</v>
      </c>
      <c r="T7" t="b">
        <v>1</v>
      </c>
      <c r="U7" t="b">
        <v>0</v>
      </c>
      <c r="V7" t="s">
        <v>1</v>
      </c>
      <c r="W7" t="b">
        <v>0</v>
      </c>
      <c r="X7" t="b">
        <v>0</v>
      </c>
      <c r="Y7" t="s">
        <v>1</v>
      </c>
    </row>
    <row r="8" spans="1:25">
      <c r="A8" s="59" t="s">
        <v>558</v>
      </c>
      <c r="B8" t="s">
        <v>534</v>
      </c>
      <c r="C8">
        <v>2020</v>
      </c>
      <c r="D8" t="s">
        <v>535</v>
      </c>
      <c r="E8" s="103">
        <f>55930-103</f>
        <v>55827</v>
      </c>
      <c r="F8" s="103" t="s">
        <v>1</v>
      </c>
      <c r="G8" s="103">
        <v>400</v>
      </c>
      <c r="H8" s="103">
        <f t="shared" si="1"/>
        <v>55.826999999999998</v>
      </c>
      <c r="I8" s="103" t="s">
        <v>1</v>
      </c>
      <c r="J8" s="103">
        <f t="shared" si="2"/>
        <v>0.4</v>
      </c>
      <c r="K8" s="104">
        <v>883</v>
      </c>
      <c r="L8" s="104">
        <v>273</v>
      </c>
      <c r="M8" s="104">
        <v>218</v>
      </c>
      <c r="N8" t="b">
        <v>1</v>
      </c>
      <c r="O8" t="s">
        <v>491</v>
      </c>
      <c r="P8" t="s">
        <v>542</v>
      </c>
      <c r="Q8" t="b">
        <v>0</v>
      </c>
      <c r="R8" t="b">
        <v>0</v>
      </c>
      <c r="S8" t="s">
        <v>1</v>
      </c>
      <c r="T8" t="b">
        <v>1</v>
      </c>
      <c r="U8" t="b">
        <v>0</v>
      </c>
      <c r="V8" t="s">
        <v>1</v>
      </c>
      <c r="W8" t="b">
        <v>0</v>
      </c>
      <c r="X8" t="b">
        <v>0</v>
      </c>
      <c r="Y8" t="s">
        <v>1</v>
      </c>
    </row>
    <row r="9" spans="1:25">
      <c r="A9" s="59" t="s">
        <v>558</v>
      </c>
      <c r="B9" t="s">
        <v>534</v>
      </c>
      <c r="C9">
        <v>2020</v>
      </c>
      <c r="D9" t="s">
        <v>535</v>
      </c>
      <c r="E9" s="103">
        <f>55930-86</f>
        <v>55844</v>
      </c>
      <c r="F9" s="103" t="s">
        <v>1</v>
      </c>
      <c r="G9" s="103">
        <v>400</v>
      </c>
      <c r="H9" s="103">
        <f t="shared" si="1"/>
        <v>55.844000000000001</v>
      </c>
      <c r="I9" s="103" t="s">
        <v>1</v>
      </c>
      <c r="J9" s="103">
        <f t="shared" si="2"/>
        <v>0.4</v>
      </c>
      <c r="K9" s="104">
        <v>1079</v>
      </c>
      <c r="L9" s="104">
        <v>504</v>
      </c>
      <c r="M9" s="104">
        <v>271</v>
      </c>
      <c r="N9" t="b">
        <v>1</v>
      </c>
      <c r="O9" t="s">
        <v>491</v>
      </c>
      <c r="P9" t="s">
        <v>543</v>
      </c>
      <c r="Q9" t="b">
        <v>0</v>
      </c>
      <c r="R9" t="b">
        <v>0</v>
      </c>
      <c r="S9" t="s">
        <v>1</v>
      </c>
      <c r="T9" t="b">
        <v>1</v>
      </c>
      <c r="U9" t="b">
        <v>0</v>
      </c>
      <c r="V9" t="s">
        <v>1</v>
      </c>
      <c r="W9" t="b">
        <v>0</v>
      </c>
      <c r="X9" t="b">
        <v>0</v>
      </c>
      <c r="Y9" t="s">
        <v>1</v>
      </c>
    </row>
    <row r="10" spans="1:25">
      <c r="A10" s="59" t="s">
        <v>558</v>
      </c>
      <c r="B10" t="s">
        <v>534</v>
      </c>
      <c r="C10">
        <v>2020</v>
      </c>
      <c r="D10" t="s">
        <v>535</v>
      </c>
      <c r="E10" s="103">
        <f>55930-80</f>
        <v>55850</v>
      </c>
      <c r="F10" s="103" t="s">
        <v>1</v>
      </c>
      <c r="G10" s="103">
        <v>400</v>
      </c>
      <c r="H10" s="103">
        <f t="shared" si="1"/>
        <v>55.85</v>
      </c>
      <c r="I10" s="103" t="s">
        <v>1</v>
      </c>
      <c r="J10" s="103">
        <f t="shared" si="2"/>
        <v>0.4</v>
      </c>
      <c r="K10" s="104">
        <v>1310</v>
      </c>
      <c r="L10" s="104">
        <v>622</v>
      </c>
      <c r="M10" s="104">
        <v>365</v>
      </c>
      <c r="N10" t="b">
        <v>1</v>
      </c>
      <c r="O10" t="s">
        <v>491</v>
      </c>
      <c r="P10" t="s">
        <v>544</v>
      </c>
      <c r="Q10" t="b">
        <v>0</v>
      </c>
      <c r="R10" t="b">
        <v>0</v>
      </c>
      <c r="S10" t="s">
        <v>1</v>
      </c>
      <c r="T10" t="b">
        <v>1</v>
      </c>
      <c r="U10" t="b">
        <v>0</v>
      </c>
      <c r="V10" t="s">
        <v>1</v>
      </c>
      <c r="W10" t="b">
        <v>0</v>
      </c>
      <c r="X10" t="b">
        <v>0</v>
      </c>
      <c r="Y10" t="s">
        <v>1</v>
      </c>
    </row>
    <row r="11" spans="1:25">
      <c r="A11" s="59" t="s">
        <v>558</v>
      </c>
      <c r="B11" t="s">
        <v>534</v>
      </c>
      <c r="C11">
        <v>2020</v>
      </c>
      <c r="D11" t="s">
        <v>535</v>
      </c>
      <c r="E11" s="103">
        <f>55930-77</f>
        <v>55853</v>
      </c>
      <c r="F11" s="103" t="s">
        <v>1</v>
      </c>
      <c r="G11" s="103">
        <v>400</v>
      </c>
      <c r="H11" s="103">
        <f t="shared" si="1"/>
        <v>55.853000000000002</v>
      </c>
      <c r="I11" s="103" t="s">
        <v>1</v>
      </c>
      <c r="J11" s="103">
        <f t="shared" si="2"/>
        <v>0.4</v>
      </c>
      <c r="K11" s="104">
        <v>1595</v>
      </c>
      <c r="L11" s="104">
        <v>640</v>
      </c>
      <c r="M11" s="104">
        <v>394</v>
      </c>
      <c r="N11" t="b">
        <v>1</v>
      </c>
      <c r="O11" t="s">
        <v>491</v>
      </c>
      <c r="P11" t="s">
        <v>545</v>
      </c>
      <c r="Q11" t="b">
        <v>0</v>
      </c>
      <c r="R11" t="b">
        <v>0</v>
      </c>
      <c r="S11" t="s">
        <v>1</v>
      </c>
      <c r="T11" t="b">
        <v>1</v>
      </c>
      <c r="U11" t="b">
        <v>0</v>
      </c>
      <c r="V11" t="s">
        <v>1</v>
      </c>
      <c r="W11" t="b">
        <v>0</v>
      </c>
      <c r="X11" t="b">
        <v>0</v>
      </c>
      <c r="Y11" t="s">
        <v>1</v>
      </c>
    </row>
    <row r="12" spans="1:25">
      <c r="A12" s="59" t="s">
        <v>558</v>
      </c>
      <c r="B12" t="s">
        <v>534</v>
      </c>
      <c r="C12">
        <v>2020</v>
      </c>
      <c r="D12" t="s">
        <v>535</v>
      </c>
      <c r="E12" s="103">
        <f>55930-58</f>
        <v>55872</v>
      </c>
      <c r="F12" s="103" t="s">
        <v>1</v>
      </c>
      <c r="G12" s="103">
        <v>400</v>
      </c>
      <c r="H12" s="103">
        <f t="shared" si="1"/>
        <v>55.872</v>
      </c>
      <c r="I12" s="103" t="s">
        <v>1</v>
      </c>
      <c r="J12" s="103">
        <f t="shared" si="2"/>
        <v>0.4</v>
      </c>
      <c r="K12" s="104">
        <v>1883</v>
      </c>
      <c r="L12" s="104">
        <v>697</v>
      </c>
      <c r="M12" s="104">
        <v>450</v>
      </c>
      <c r="N12" t="b">
        <v>1</v>
      </c>
      <c r="O12" t="s">
        <v>491</v>
      </c>
      <c r="P12" t="s">
        <v>546</v>
      </c>
      <c r="Q12" t="b">
        <v>0</v>
      </c>
      <c r="R12" t="b">
        <v>0</v>
      </c>
      <c r="S12" t="s">
        <v>1</v>
      </c>
      <c r="T12" t="b">
        <v>1</v>
      </c>
      <c r="U12" t="b">
        <v>0</v>
      </c>
      <c r="V12" t="s">
        <v>1</v>
      </c>
      <c r="W12" t="b">
        <v>0</v>
      </c>
      <c r="X12" t="b">
        <v>0</v>
      </c>
      <c r="Y12" t="s">
        <v>1</v>
      </c>
    </row>
    <row r="13" spans="1:25">
      <c r="A13" s="59" t="s">
        <v>558</v>
      </c>
      <c r="B13" t="s">
        <v>534</v>
      </c>
      <c r="C13">
        <v>2020</v>
      </c>
      <c r="D13" t="s">
        <v>535</v>
      </c>
      <c r="E13" s="103">
        <f>55930-58</f>
        <v>55872</v>
      </c>
      <c r="F13" s="103" t="s">
        <v>1</v>
      </c>
      <c r="G13" s="103">
        <v>400</v>
      </c>
      <c r="H13" s="103">
        <f t="shared" si="1"/>
        <v>55.872</v>
      </c>
      <c r="I13" s="103" t="s">
        <v>1</v>
      </c>
      <c r="J13" s="103">
        <f t="shared" si="2"/>
        <v>0.4</v>
      </c>
      <c r="K13" s="104">
        <v>1883</v>
      </c>
      <c r="L13" s="104">
        <v>1054</v>
      </c>
      <c r="M13" s="104">
        <v>685</v>
      </c>
      <c r="N13" t="b">
        <v>1</v>
      </c>
      <c r="O13" t="s">
        <v>491</v>
      </c>
      <c r="P13" t="s">
        <v>547</v>
      </c>
      <c r="Q13" t="b">
        <v>0</v>
      </c>
      <c r="R13" t="b">
        <v>0</v>
      </c>
      <c r="S13" t="s">
        <v>1</v>
      </c>
      <c r="T13" t="b">
        <v>1</v>
      </c>
      <c r="U13" t="b">
        <v>0</v>
      </c>
      <c r="V13" t="s">
        <v>1</v>
      </c>
      <c r="W13" t="b">
        <v>0</v>
      </c>
      <c r="X13" t="b">
        <v>0</v>
      </c>
      <c r="Y13" t="s">
        <v>1</v>
      </c>
    </row>
    <row r="14" spans="1:25">
      <c r="A14" s="59" t="s">
        <v>558</v>
      </c>
      <c r="B14" t="s">
        <v>534</v>
      </c>
      <c r="C14">
        <v>2020</v>
      </c>
      <c r="D14" t="s">
        <v>535</v>
      </c>
      <c r="E14" s="103">
        <f>55930-40</f>
        <v>55890</v>
      </c>
      <c r="F14" s="103" t="s">
        <v>1</v>
      </c>
      <c r="G14" s="103">
        <v>400</v>
      </c>
      <c r="H14" s="103">
        <f t="shared" si="1"/>
        <v>55.89</v>
      </c>
      <c r="I14" s="103" t="s">
        <v>1</v>
      </c>
      <c r="J14" s="103">
        <f t="shared" si="2"/>
        <v>0.4</v>
      </c>
      <c r="K14" s="104">
        <v>1741</v>
      </c>
      <c r="L14" s="104">
        <v>610</v>
      </c>
      <c r="M14" s="104">
        <v>408</v>
      </c>
      <c r="N14" t="b">
        <v>1</v>
      </c>
      <c r="O14" t="s">
        <v>491</v>
      </c>
      <c r="P14" t="s">
        <v>548</v>
      </c>
      <c r="Q14" t="b">
        <v>0</v>
      </c>
      <c r="R14" t="b">
        <v>0</v>
      </c>
      <c r="S14" t="s">
        <v>1</v>
      </c>
      <c r="T14" t="b">
        <v>1</v>
      </c>
      <c r="U14" t="b">
        <v>0</v>
      </c>
      <c r="V14" t="s">
        <v>1</v>
      </c>
      <c r="W14" t="b">
        <v>0</v>
      </c>
      <c r="X14" t="b">
        <v>0</v>
      </c>
      <c r="Y14" t="s">
        <v>1</v>
      </c>
    </row>
    <row r="15" spans="1:25">
      <c r="A15" s="59" t="s">
        <v>558</v>
      </c>
      <c r="B15" t="s">
        <v>534</v>
      </c>
      <c r="C15">
        <v>2020</v>
      </c>
      <c r="D15" t="s">
        <v>535</v>
      </c>
      <c r="E15" s="103">
        <f>55930-17</f>
        <v>55913</v>
      </c>
      <c r="F15" s="103" t="s">
        <v>1</v>
      </c>
      <c r="G15" s="103">
        <v>400</v>
      </c>
      <c r="H15" s="103">
        <f t="shared" si="1"/>
        <v>55.912999999999997</v>
      </c>
      <c r="I15" s="103" t="s">
        <v>1</v>
      </c>
      <c r="J15" s="103">
        <f t="shared" si="2"/>
        <v>0.4</v>
      </c>
      <c r="K15" s="104">
        <v>2085</v>
      </c>
      <c r="L15" s="104">
        <v>1058</v>
      </c>
      <c r="M15" s="104">
        <v>599</v>
      </c>
      <c r="N15" t="b">
        <v>1</v>
      </c>
      <c r="O15" t="s">
        <v>491</v>
      </c>
      <c r="P15" t="s">
        <v>549</v>
      </c>
      <c r="Q15" t="b">
        <v>0</v>
      </c>
      <c r="R15" t="b">
        <v>0</v>
      </c>
      <c r="S15" t="s">
        <v>1</v>
      </c>
      <c r="T15" t="b">
        <v>1</v>
      </c>
      <c r="U15" t="b">
        <v>0</v>
      </c>
      <c r="V15" t="s">
        <v>1</v>
      </c>
      <c r="W15" t="b">
        <v>0</v>
      </c>
      <c r="X15" t="b">
        <v>0</v>
      </c>
      <c r="Y15" t="s">
        <v>1</v>
      </c>
    </row>
    <row r="16" spans="1:25">
      <c r="A16" s="59" t="s">
        <v>558</v>
      </c>
      <c r="B16" t="s">
        <v>534</v>
      </c>
      <c r="C16">
        <v>2020</v>
      </c>
      <c r="D16" t="s">
        <v>535</v>
      </c>
      <c r="E16" s="103">
        <f>55930-6</f>
        <v>55924</v>
      </c>
      <c r="F16" s="103" t="s">
        <v>1</v>
      </c>
      <c r="G16" s="103">
        <v>400</v>
      </c>
      <c r="H16" s="103">
        <f t="shared" si="1"/>
        <v>55.923999999999999</v>
      </c>
      <c r="I16" s="103" t="s">
        <v>1</v>
      </c>
      <c r="J16" s="103">
        <f t="shared" si="2"/>
        <v>0.4</v>
      </c>
      <c r="K16" s="104">
        <v>2266</v>
      </c>
      <c r="L16" s="104">
        <v>1066</v>
      </c>
      <c r="M16" s="104">
        <v>631</v>
      </c>
      <c r="N16" t="b">
        <v>1</v>
      </c>
      <c r="O16" t="s">
        <v>491</v>
      </c>
      <c r="P16" t="s">
        <v>550</v>
      </c>
      <c r="Q16" t="b">
        <v>0</v>
      </c>
      <c r="R16" t="b">
        <v>0</v>
      </c>
      <c r="S16" t="s">
        <v>1</v>
      </c>
      <c r="T16" t="b">
        <v>1</v>
      </c>
      <c r="U16" t="b">
        <v>0</v>
      </c>
      <c r="V16" t="s">
        <v>1</v>
      </c>
      <c r="W16" t="b">
        <v>0</v>
      </c>
      <c r="X16" t="b">
        <v>0</v>
      </c>
      <c r="Y16" t="s">
        <v>1</v>
      </c>
    </row>
    <row r="17" spans="1:25">
      <c r="A17" s="59" t="s">
        <v>558</v>
      </c>
      <c r="B17" t="s">
        <v>534</v>
      </c>
      <c r="C17">
        <v>2020</v>
      </c>
      <c r="D17" t="s">
        <v>535</v>
      </c>
      <c r="E17" s="103">
        <f>55930-6</f>
        <v>55924</v>
      </c>
      <c r="F17" s="103" t="s">
        <v>1</v>
      </c>
      <c r="G17" s="103">
        <v>400</v>
      </c>
      <c r="H17" s="103">
        <f t="shared" si="1"/>
        <v>55.923999999999999</v>
      </c>
      <c r="I17" s="103" t="s">
        <v>1</v>
      </c>
      <c r="J17" s="103">
        <f t="shared" si="2"/>
        <v>0.4</v>
      </c>
      <c r="K17" s="104">
        <v>2272</v>
      </c>
      <c r="L17" s="104">
        <v>1244</v>
      </c>
      <c r="M17" s="104">
        <v>727</v>
      </c>
      <c r="N17" t="b">
        <v>1</v>
      </c>
      <c r="O17" t="s">
        <v>491</v>
      </c>
      <c r="P17" t="s">
        <v>551</v>
      </c>
      <c r="Q17" t="b">
        <v>0</v>
      </c>
      <c r="R17" t="b">
        <v>0</v>
      </c>
      <c r="S17" t="s">
        <v>1</v>
      </c>
      <c r="T17" t="b">
        <v>1</v>
      </c>
      <c r="U17" t="b">
        <v>0</v>
      </c>
      <c r="V17" t="s">
        <v>1</v>
      </c>
      <c r="W17" t="b">
        <v>0</v>
      </c>
      <c r="X17" t="b">
        <v>0</v>
      </c>
      <c r="Y17" t="s">
        <v>1</v>
      </c>
    </row>
    <row r="18" spans="1:25">
      <c r="A18" s="59" t="s">
        <v>558</v>
      </c>
      <c r="B18" t="s">
        <v>534</v>
      </c>
      <c r="C18">
        <v>2020</v>
      </c>
      <c r="D18" t="s">
        <v>535</v>
      </c>
      <c r="E18" s="103">
        <f>55930-6</f>
        <v>55924</v>
      </c>
      <c r="F18" s="103" t="s">
        <v>1</v>
      </c>
      <c r="G18" s="103">
        <v>400</v>
      </c>
      <c r="H18" s="103">
        <f t="shared" si="1"/>
        <v>55.923999999999999</v>
      </c>
      <c r="I18" s="103" t="s">
        <v>1</v>
      </c>
      <c r="J18" s="103">
        <f t="shared" si="2"/>
        <v>0.4</v>
      </c>
      <c r="K18" s="104">
        <v>2226</v>
      </c>
      <c r="L18" s="104">
        <v>1401</v>
      </c>
      <c r="M18" s="104">
        <v>793</v>
      </c>
      <c r="N18" t="b">
        <v>1</v>
      </c>
      <c r="O18" t="s">
        <v>491</v>
      </c>
      <c r="P18" t="s">
        <v>552</v>
      </c>
      <c r="Q18" t="b">
        <v>0</v>
      </c>
      <c r="R18" t="b">
        <v>0</v>
      </c>
      <c r="S18" t="s">
        <v>1</v>
      </c>
      <c r="T18" t="b">
        <v>1</v>
      </c>
      <c r="U18" t="b">
        <v>0</v>
      </c>
      <c r="V18" t="s">
        <v>1</v>
      </c>
      <c r="W18" t="b">
        <v>0</v>
      </c>
      <c r="X18" t="b">
        <v>0</v>
      </c>
      <c r="Y18" t="s">
        <v>1</v>
      </c>
    </row>
    <row r="19" spans="1:25">
      <c r="A19" s="59" t="s">
        <v>558</v>
      </c>
      <c r="B19" t="s">
        <v>534</v>
      </c>
      <c r="C19">
        <v>2020</v>
      </c>
      <c r="D19" t="s">
        <v>535</v>
      </c>
      <c r="E19" s="103">
        <f>55930-(-11)</f>
        <v>55941</v>
      </c>
      <c r="F19" s="103" t="s">
        <v>1</v>
      </c>
      <c r="G19" s="103">
        <v>400</v>
      </c>
      <c r="H19" s="103">
        <f t="shared" si="1"/>
        <v>55.941000000000003</v>
      </c>
      <c r="I19" s="103" t="s">
        <v>1</v>
      </c>
      <c r="J19" s="103">
        <f t="shared" si="2"/>
        <v>0.4</v>
      </c>
      <c r="K19" s="104">
        <v>694</v>
      </c>
      <c r="L19" s="104">
        <v>118</v>
      </c>
      <c r="M19" s="104">
        <v>149</v>
      </c>
      <c r="N19" t="b">
        <v>1</v>
      </c>
      <c r="O19" t="s">
        <v>491</v>
      </c>
      <c r="P19" t="s">
        <v>553</v>
      </c>
      <c r="Q19" t="b">
        <v>0</v>
      </c>
      <c r="R19" t="b">
        <v>0</v>
      </c>
      <c r="S19" t="s">
        <v>1</v>
      </c>
      <c r="T19" t="b">
        <v>1</v>
      </c>
      <c r="U19" t="b">
        <v>0</v>
      </c>
      <c r="V19" t="s">
        <v>1</v>
      </c>
      <c r="W19" t="b">
        <v>0</v>
      </c>
      <c r="X19" t="b">
        <v>0</v>
      </c>
      <c r="Y19" t="s">
        <v>1</v>
      </c>
    </row>
    <row r="20" spans="1:25">
      <c r="A20" s="59" t="s">
        <v>558</v>
      </c>
      <c r="B20" t="s">
        <v>534</v>
      </c>
      <c r="C20">
        <v>2020</v>
      </c>
      <c r="D20" t="s">
        <v>535</v>
      </c>
      <c r="E20" s="103">
        <f>55930-(-15)</f>
        <v>55945</v>
      </c>
      <c r="F20" s="103" t="s">
        <v>1</v>
      </c>
      <c r="G20" s="103">
        <v>400</v>
      </c>
      <c r="H20" s="103">
        <f t="shared" si="1"/>
        <v>55.945</v>
      </c>
      <c r="I20" s="103" t="s">
        <v>1</v>
      </c>
      <c r="J20" s="103">
        <f t="shared" si="2"/>
        <v>0.4</v>
      </c>
      <c r="K20" s="104">
        <v>668</v>
      </c>
      <c r="L20" s="104">
        <v>149</v>
      </c>
      <c r="M20" s="104">
        <v>169</v>
      </c>
      <c r="N20" t="b">
        <v>1</v>
      </c>
      <c r="O20" t="s">
        <v>491</v>
      </c>
      <c r="P20" t="s">
        <v>554</v>
      </c>
      <c r="Q20" t="b">
        <v>0</v>
      </c>
      <c r="R20" t="b">
        <v>0</v>
      </c>
      <c r="S20" t="s">
        <v>1</v>
      </c>
      <c r="T20" t="b">
        <v>1</v>
      </c>
      <c r="U20" t="b">
        <v>0</v>
      </c>
      <c r="V20" t="s">
        <v>1</v>
      </c>
      <c r="W20" t="b">
        <v>0</v>
      </c>
      <c r="X20" t="b">
        <v>0</v>
      </c>
      <c r="Y20" t="s">
        <v>1</v>
      </c>
    </row>
    <row r="21" spans="1:25">
      <c r="A21" s="59" t="s">
        <v>558</v>
      </c>
      <c r="B21" t="s">
        <v>534</v>
      </c>
      <c r="C21">
        <v>2020</v>
      </c>
      <c r="D21" t="s">
        <v>535</v>
      </c>
      <c r="E21" s="103">
        <f>55930-(-19)</f>
        <v>55949</v>
      </c>
      <c r="F21" s="103" t="s">
        <v>1</v>
      </c>
      <c r="G21" s="103">
        <v>400</v>
      </c>
      <c r="H21" s="103">
        <f t="shared" si="1"/>
        <v>55.948999999999998</v>
      </c>
      <c r="I21" s="103" t="s">
        <v>1</v>
      </c>
      <c r="J21" s="103">
        <f t="shared" si="2"/>
        <v>0.4</v>
      </c>
      <c r="K21" s="104">
        <v>665</v>
      </c>
      <c r="L21" s="104">
        <v>105</v>
      </c>
      <c r="M21" s="104">
        <v>134</v>
      </c>
      <c r="N21" t="b">
        <v>1</v>
      </c>
      <c r="O21" t="s">
        <v>491</v>
      </c>
      <c r="P21" t="s">
        <v>555</v>
      </c>
      <c r="Q21" t="b">
        <v>0</v>
      </c>
      <c r="R21" t="b">
        <v>0</v>
      </c>
      <c r="S21" t="s">
        <v>1</v>
      </c>
      <c r="T21" t="b">
        <v>1</v>
      </c>
      <c r="U21" t="b">
        <v>0</v>
      </c>
      <c r="V21" t="s">
        <v>1</v>
      </c>
      <c r="W21" t="b">
        <v>0</v>
      </c>
      <c r="X21" t="b">
        <v>0</v>
      </c>
      <c r="Y21" t="s">
        <v>1</v>
      </c>
    </row>
    <row r="22" spans="1:25">
      <c r="A22" s="59" t="s">
        <v>558</v>
      </c>
      <c r="B22" t="s">
        <v>534</v>
      </c>
      <c r="C22">
        <v>2020</v>
      </c>
      <c r="D22" t="s">
        <v>535</v>
      </c>
      <c r="E22" s="103">
        <f>55930-(-21)</f>
        <v>55951</v>
      </c>
      <c r="F22" s="103" t="s">
        <v>1</v>
      </c>
      <c r="G22" s="103">
        <v>400</v>
      </c>
      <c r="H22" s="103">
        <f t="shared" si="1"/>
        <v>55.951000000000001</v>
      </c>
      <c r="I22" s="103" t="s">
        <v>1</v>
      </c>
      <c r="J22" s="103">
        <f t="shared" si="2"/>
        <v>0.4</v>
      </c>
      <c r="K22" s="104">
        <v>640</v>
      </c>
      <c r="L22" s="104">
        <v>164</v>
      </c>
      <c r="M22" s="104">
        <v>159</v>
      </c>
      <c r="N22" t="b">
        <v>1</v>
      </c>
      <c r="O22" t="s">
        <v>491</v>
      </c>
      <c r="P22" t="s">
        <v>556</v>
      </c>
      <c r="Q22" t="b">
        <v>0</v>
      </c>
      <c r="R22" t="b">
        <v>0</v>
      </c>
      <c r="S22" t="s">
        <v>1</v>
      </c>
      <c r="T22" t="b">
        <v>1</v>
      </c>
      <c r="U22" t="b">
        <v>0</v>
      </c>
      <c r="V22" t="s">
        <v>1</v>
      </c>
      <c r="W22" t="b">
        <v>0</v>
      </c>
      <c r="X22" t="b">
        <v>0</v>
      </c>
      <c r="Y22" t="s">
        <v>1</v>
      </c>
    </row>
    <row r="23" spans="1:25">
      <c r="A23" s="59" t="s">
        <v>558</v>
      </c>
      <c r="B23" t="s">
        <v>534</v>
      </c>
      <c r="C23">
        <v>2020</v>
      </c>
      <c r="D23" t="s">
        <v>535</v>
      </c>
      <c r="E23" s="103">
        <f>55930-(-29)</f>
        <v>55959</v>
      </c>
      <c r="F23" s="103" t="s">
        <v>1</v>
      </c>
      <c r="G23" s="103">
        <v>400</v>
      </c>
      <c r="H23" s="103">
        <f t="shared" si="1"/>
        <v>55.959000000000003</v>
      </c>
      <c r="I23" s="103" t="s">
        <v>1</v>
      </c>
      <c r="J23" s="103">
        <f t="shared" si="2"/>
        <v>0.4</v>
      </c>
      <c r="K23" s="104">
        <v>633</v>
      </c>
      <c r="L23" s="104">
        <v>97</v>
      </c>
      <c r="M23" s="104">
        <v>125</v>
      </c>
      <c r="N23" t="b">
        <v>1</v>
      </c>
      <c r="O23" t="s">
        <v>491</v>
      </c>
      <c r="P23" t="s">
        <v>557</v>
      </c>
      <c r="Q23" t="b">
        <v>0</v>
      </c>
      <c r="R23" t="b">
        <v>0</v>
      </c>
      <c r="S23" t="s">
        <v>1</v>
      </c>
      <c r="T23" t="b">
        <v>1</v>
      </c>
      <c r="U23" t="b">
        <v>0</v>
      </c>
      <c r="V23" t="s">
        <v>1</v>
      </c>
      <c r="W23" t="b">
        <v>0</v>
      </c>
      <c r="X23" t="b">
        <v>0</v>
      </c>
      <c r="Y23" t="s">
        <v>1</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K90"/>
  <sheetViews>
    <sheetView zoomScaleNormal="100" workbookViewId="0">
      <selection activeCell="C10" sqref="C10"/>
    </sheetView>
  </sheetViews>
  <sheetFormatPr defaultColWidth="11" defaultRowHeight="16"/>
  <cols>
    <col min="4" max="4" width="14.875" customWidth="1"/>
  </cols>
  <sheetData>
    <row r="1" spans="1:11">
      <c r="B1" t="s">
        <v>106</v>
      </c>
      <c r="C1" t="s">
        <v>567</v>
      </c>
      <c r="D1" t="s">
        <v>107</v>
      </c>
      <c r="E1" t="s">
        <v>114</v>
      </c>
      <c r="F1" t="s">
        <v>115</v>
      </c>
    </row>
    <row r="2" spans="1:11">
      <c r="A2" t="s">
        <v>108</v>
      </c>
      <c r="B2">
        <v>0.5</v>
      </c>
      <c r="C2">
        <v>500</v>
      </c>
      <c r="D2">
        <v>4</v>
      </c>
      <c r="E2">
        <f>D2/1000</f>
        <v>4.0000000000000001E-3</v>
      </c>
      <c r="F2" t="s">
        <v>113</v>
      </c>
      <c r="I2" s="30"/>
    </row>
    <row r="3" spans="1:11">
      <c r="A3" s="26" t="s">
        <v>109</v>
      </c>
      <c r="B3" s="107">
        <v>2</v>
      </c>
      <c r="C3" s="110">
        <v>2000</v>
      </c>
      <c r="D3">
        <v>6</v>
      </c>
      <c r="E3">
        <f t="shared" ref="E3:E10" si="0">D3/1000</f>
        <v>6.0000000000000001E-3</v>
      </c>
      <c r="F3" t="s">
        <v>113</v>
      </c>
      <c r="I3" s="30"/>
      <c r="K3" s="14"/>
    </row>
    <row r="4" spans="1:11">
      <c r="A4" s="26" t="s">
        <v>110</v>
      </c>
      <c r="B4">
        <v>3.5</v>
      </c>
      <c r="C4">
        <v>3500</v>
      </c>
      <c r="D4">
        <v>15</v>
      </c>
      <c r="E4">
        <f t="shared" si="0"/>
        <v>1.4999999999999999E-2</v>
      </c>
      <c r="F4" t="s">
        <v>113</v>
      </c>
      <c r="I4" s="30"/>
    </row>
    <row r="5" spans="1:11">
      <c r="A5" s="27" t="s">
        <v>111</v>
      </c>
      <c r="B5">
        <v>4.5</v>
      </c>
      <c r="C5">
        <v>4500</v>
      </c>
      <c r="D5">
        <v>30</v>
      </c>
      <c r="E5">
        <f t="shared" si="0"/>
        <v>0.03</v>
      </c>
      <c r="F5" t="s">
        <v>113</v>
      </c>
      <c r="I5" s="30"/>
    </row>
    <row r="6" spans="1:11">
      <c r="A6" s="27" t="s">
        <v>112</v>
      </c>
      <c r="B6">
        <v>5.15</v>
      </c>
      <c r="C6">
        <v>5150</v>
      </c>
      <c r="D6">
        <v>40</v>
      </c>
      <c r="E6">
        <f t="shared" si="0"/>
        <v>0.04</v>
      </c>
      <c r="F6" t="s">
        <v>113</v>
      </c>
      <c r="I6" s="30"/>
    </row>
    <row r="7" spans="1:11">
      <c r="A7" t="s">
        <v>560</v>
      </c>
      <c r="B7">
        <v>5.8</v>
      </c>
      <c r="C7">
        <v>5800</v>
      </c>
      <c r="D7">
        <v>10</v>
      </c>
      <c r="E7">
        <f t="shared" si="0"/>
        <v>0.01</v>
      </c>
      <c r="F7" t="s">
        <v>559</v>
      </c>
    </row>
    <row r="8" spans="1:11">
      <c r="A8" t="s">
        <v>561</v>
      </c>
      <c r="B8">
        <f>(33.9-11.7)/2+11.7</f>
        <v>22.799999999999997</v>
      </c>
      <c r="C8">
        <v>22800</v>
      </c>
      <c r="D8">
        <v>50</v>
      </c>
      <c r="E8">
        <f t="shared" si="0"/>
        <v>0.05</v>
      </c>
      <c r="F8" t="s">
        <v>559</v>
      </c>
    </row>
    <row r="9" spans="1:11">
      <c r="A9" t="s">
        <v>562</v>
      </c>
      <c r="B9">
        <f>(65-34)/2+34</f>
        <v>49.5</v>
      </c>
      <c r="C9">
        <v>49500</v>
      </c>
      <c r="D9">
        <v>100</v>
      </c>
      <c r="E9">
        <f t="shared" si="0"/>
        <v>0.1</v>
      </c>
      <c r="F9" t="s">
        <v>559</v>
      </c>
    </row>
    <row r="10" spans="1:11">
      <c r="B10" s="28">
        <v>53</v>
      </c>
      <c r="C10" s="28"/>
      <c r="D10" s="29">
        <v>500</v>
      </c>
      <c r="E10">
        <f t="shared" si="0"/>
        <v>0.5</v>
      </c>
      <c r="F10" s="28" t="s">
        <v>0</v>
      </c>
    </row>
    <row r="17" spans="1:4">
      <c r="D17" s="106" t="s">
        <v>565</v>
      </c>
    </row>
    <row r="18" spans="1:4" ht="240">
      <c r="D18" s="105" t="s">
        <v>566</v>
      </c>
    </row>
    <row r="20" spans="1:4">
      <c r="B20" t="s">
        <v>563</v>
      </c>
      <c r="D20" t="s">
        <v>564</v>
      </c>
    </row>
    <row r="21" spans="1:4">
      <c r="A21">
        <v>1</v>
      </c>
      <c r="B21">
        <f>0.0058*A21^(0.9482)</f>
        <v>5.7999999999999996E-3</v>
      </c>
      <c r="D21">
        <f>0.002*A21+0.0002</f>
        <v>2.2000000000000001E-3</v>
      </c>
    </row>
    <row r="22" spans="1:4">
      <c r="A22">
        <v>2</v>
      </c>
      <c r="B22">
        <f t="shared" ref="B22:B85" si="1">0.0058*A22^(0.9482)</f>
        <v>1.1190890220447886E-2</v>
      </c>
      <c r="D22">
        <f t="shared" ref="D22:D85" si="2">0.002*A22+0.0002</f>
        <v>4.1999999999999997E-3</v>
      </c>
    </row>
    <row r="23" spans="1:4">
      <c r="A23">
        <v>3</v>
      </c>
      <c r="B23">
        <f t="shared" si="1"/>
        <v>1.6437447066888752E-2</v>
      </c>
      <c r="D23">
        <f t="shared" si="2"/>
        <v>6.1999999999999998E-3</v>
      </c>
    </row>
    <row r="24" spans="1:4">
      <c r="A24">
        <v>4</v>
      </c>
      <c r="B24">
        <f t="shared" si="1"/>
        <v>2.1592417918295886E-2</v>
      </c>
      <c r="D24">
        <f t="shared" si="2"/>
        <v>8.2000000000000007E-3</v>
      </c>
    </row>
    <row r="25" spans="1:4">
      <c r="A25">
        <v>5</v>
      </c>
      <c r="B25">
        <f t="shared" si="1"/>
        <v>2.6680339507160183E-2</v>
      </c>
      <c r="D25">
        <f t="shared" si="2"/>
        <v>1.0200000000000001E-2</v>
      </c>
    </row>
    <row r="26" spans="1:4">
      <c r="A26">
        <v>6</v>
      </c>
      <c r="B26">
        <f t="shared" si="1"/>
        <v>3.1715459591375027E-2</v>
      </c>
      <c r="D26">
        <f t="shared" si="2"/>
        <v>1.2200000000000001E-2</v>
      </c>
    </row>
    <row r="27" spans="1:4">
      <c r="A27">
        <v>7</v>
      </c>
      <c r="B27">
        <f t="shared" si="1"/>
        <v>3.670708987055607E-2</v>
      </c>
      <c r="D27">
        <f t="shared" si="2"/>
        <v>1.4200000000000001E-2</v>
      </c>
    </row>
    <row r="28" spans="1:4">
      <c r="A28">
        <v>8</v>
      </c>
      <c r="B28">
        <f t="shared" si="1"/>
        <v>4.1661789399600191E-2</v>
      </c>
      <c r="D28">
        <f t="shared" si="2"/>
        <v>1.6199999999999999E-2</v>
      </c>
    </row>
    <row r="29" spans="1:4">
      <c r="A29">
        <v>9</v>
      </c>
      <c r="B29">
        <f t="shared" si="1"/>
        <v>4.6584425185649952E-2</v>
      </c>
      <c r="D29">
        <f t="shared" si="2"/>
        <v>1.8200000000000001E-2</v>
      </c>
    </row>
    <row r="30" spans="1:4">
      <c r="A30">
        <v>10</v>
      </c>
      <c r="B30">
        <f t="shared" si="1"/>
        <v>5.1478750080846257E-2</v>
      </c>
      <c r="D30">
        <f t="shared" si="2"/>
        <v>2.0199999999999999E-2</v>
      </c>
    </row>
    <row r="31" spans="1:4">
      <c r="A31">
        <v>11</v>
      </c>
      <c r="B31">
        <f t="shared" si="1"/>
        <v>5.6347744621397453E-2</v>
      </c>
      <c r="D31">
        <f t="shared" si="2"/>
        <v>2.2199999999999998E-2</v>
      </c>
    </row>
    <row r="32" spans="1:4">
      <c r="A32">
        <v>12</v>
      </c>
      <c r="B32">
        <f t="shared" si="1"/>
        <v>6.1193832168642902E-2</v>
      </c>
      <c r="D32">
        <f t="shared" si="2"/>
        <v>2.4199999999999999E-2</v>
      </c>
    </row>
    <row r="33" spans="1:4">
      <c r="A33">
        <v>13</v>
      </c>
      <c r="B33">
        <f t="shared" si="1"/>
        <v>6.6019021054270932E-2</v>
      </c>
      <c r="D33">
        <f t="shared" si="2"/>
        <v>2.6200000000000001E-2</v>
      </c>
    </row>
    <row r="34" spans="1:4">
      <c r="A34">
        <v>14</v>
      </c>
      <c r="B34">
        <f t="shared" si="1"/>
        <v>7.0825002250604757E-2</v>
      </c>
      <c r="D34">
        <f t="shared" si="2"/>
        <v>2.8199999999999999E-2</v>
      </c>
    </row>
    <row r="35" spans="1:4">
      <c r="A35">
        <v>15</v>
      </c>
      <c r="B35">
        <f t="shared" si="1"/>
        <v>7.5613218685442435E-2</v>
      </c>
      <c r="D35">
        <f t="shared" si="2"/>
        <v>3.0199999999999998E-2</v>
      </c>
    </row>
    <row r="36" spans="1:4">
      <c r="A36">
        <v>16</v>
      </c>
      <c r="B36">
        <f t="shared" si="1"/>
        <v>8.0384915785921607E-2</v>
      </c>
      <c r="D36">
        <f t="shared" si="2"/>
        <v>3.2199999999999999E-2</v>
      </c>
    </row>
    <row r="37" spans="1:4">
      <c r="A37">
        <v>17</v>
      </c>
      <c r="B37">
        <f t="shared" si="1"/>
        <v>8.5141179196014119E-2</v>
      </c>
      <c r="D37">
        <f t="shared" si="2"/>
        <v>3.4200000000000001E-2</v>
      </c>
    </row>
    <row r="38" spans="1:4">
      <c r="A38">
        <v>18</v>
      </c>
      <c r="B38">
        <f t="shared" si="1"/>
        <v>8.9882963488840714E-2</v>
      </c>
      <c r="D38">
        <f t="shared" si="2"/>
        <v>3.6200000000000003E-2</v>
      </c>
    </row>
    <row r="39" spans="1:4">
      <c r="A39">
        <v>19</v>
      </c>
      <c r="B39">
        <f t="shared" si="1"/>
        <v>9.4611114406555105E-2</v>
      </c>
      <c r="D39">
        <f t="shared" si="2"/>
        <v>3.8199999999999998E-2</v>
      </c>
    </row>
    <row r="40" spans="1:4">
      <c r="A40">
        <v>20</v>
      </c>
      <c r="B40">
        <f t="shared" si="1"/>
        <v>9.9326386351831567E-2</v>
      </c>
      <c r="D40">
        <f t="shared" si="2"/>
        <v>4.02E-2</v>
      </c>
    </row>
    <row r="41" spans="1:4">
      <c r="A41">
        <v>21</v>
      </c>
      <c r="B41">
        <f t="shared" si="1"/>
        <v>0.10402945633220582</v>
      </c>
      <c r="D41">
        <f t="shared" si="2"/>
        <v>4.2200000000000001E-2</v>
      </c>
    </row>
    <row r="42" spans="1:4">
      <c r="A42">
        <v>22</v>
      </c>
      <c r="B42">
        <f t="shared" si="1"/>
        <v>0.10872093521170549</v>
      </c>
      <c r="D42">
        <f t="shared" si="2"/>
        <v>4.4199999999999996E-2</v>
      </c>
    </row>
    <row r="43" spans="1:4">
      <c r="A43">
        <v>23</v>
      </c>
      <c r="B43">
        <f t="shared" si="1"/>
        <v>0.11340137688878986</v>
      </c>
      <c r="D43">
        <f t="shared" si="2"/>
        <v>4.6199999999999998E-2</v>
      </c>
    </row>
    <row r="44" spans="1:4">
      <c r="A44">
        <v>24</v>
      </c>
      <c r="B44">
        <f t="shared" si="1"/>
        <v>0.11807128585651643</v>
      </c>
      <c r="D44">
        <f t="shared" si="2"/>
        <v>4.82E-2</v>
      </c>
    </row>
    <row r="45" spans="1:4">
      <c r="A45">
        <v>25</v>
      </c>
      <c r="B45">
        <f t="shared" si="1"/>
        <v>0.12273112348574695</v>
      </c>
      <c r="D45">
        <f t="shared" si="2"/>
        <v>5.0200000000000002E-2</v>
      </c>
    </row>
    <row r="46" spans="1:4">
      <c r="A46">
        <v>26</v>
      </c>
      <c r="B46">
        <f t="shared" si="1"/>
        <v>0.12738131328961783</v>
      </c>
      <c r="D46">
        <f t="shared" si="2"/>
        <v>5.2200000000000003E-2</v>
      </c>
    </row>
    <row r="47" spans="1:4">
      <c r="A47">
        <v>27</v>
      </c>
      <c r="B47">
        <f t="shared" si="1"/>
        <v>0.13202224536733798</v>
      </c>
      <c r="D47">
        <f t="shared" si="2"/>
        <v>5.4199999999999998E-2</v>
      </c>
    </row>
    <row r="48" spans="1:4">
      <c r="A48">
        <v>28</v>
      </c>
      <c r="B48">
        <f t="shared" si="1"/>
        <v>0.13665428018094691</v>
      </c>
      <c r="D48">
        <f t="shared" si="2"/>
        <v>5.62E-2</v>
      </c>
    </row>
    <row r="49" spans="1:4">
      <c r="A49">
        <v>29</v>
      </c>
      <c r="B49">
        <f t="shared" si="1"/>
        <v>0.14127775178543722</v>
      </c>
      <c r="D49">
        <f t="shared" si="2"/>
        <v>5.8200000000000002E-2</v>
      </c>
    </row>
    <row r="50" spans="1:4">
      <c r="A50">
        <v>30</v>
      </c>
      <c r="B50">
        <f t="shared" si="1"/>
        <v>0.14589297060750092</v>
      </c>
      <c r="D50">
        <f t="shared" si="2"/>
        <v>6.0199999999999997E-2</v>
      </c>
    </row>
    <row r="51" spans="1:4">
      <c r="A51">
        <v>31</v>
      </c>
      <c r="B51">
        <f t="shared" si="1"/>
        <v>0.15050022584893646</v>
      </c>
      <c r="D51">
        <f t="shared" si="2"/>
        <v>6.2199999999999998E-2</v>
      </c>
    </row>
    <row r="52" spans="1:4">
      <c r="A52">
        <v>32</v>
      </c>
      <c r="B52">
        <f t="shared" si="1"/>
        <v>0.15509978757589599</v>
      </c>
      <c r="D52">
        <f t="shared" si="2"/>
        <v>6.4200000000000007E-2</v>
      </c>
    </row>
    <row r="53" spans="1:4">
      <c r="A53">
        <v>33</v>
      </c>
      <c r="B53">
        <f t="shared" si="1"/>
        <v>0.15969190854358384</v>
      </c>
      <c r="D53">
        <f t="shared" si="2"/>
        <v>6.6200000000000009E-2</v>
      </c>
    </row>
    <row r="54" spans="1:4">
      <c r="A54">
        <v>34</v>
      </c>
      <c r="B54">
        <f t="shared" si="1"/>
        <v>0.16427682579690953</v>
      </c>
      <c r="D54">
        <f t="shared" si="2"/>
        <v>6.8200000000000011E-2</v>
      </c>
    </row>
    <row r="55" spans="1:4">
      <c r="A55">
        <v>35</v>
      </c>
      <c r="B55">
        <f t="shared" si="1"/>
        <v>0.16885476208039243</v>
      </c>
      <c r="D55">
        <f t="shared" si="2"/>
        <v>7.0200000000000012E-2</v>
      </c>
    </row>
    <row r="56" spans="1:4">
      <c r="A56">
        <v>36</v>
      </c>
      <c r="B56">
        <f t="shared" si="1"/>
        <v>0.17342592708485211</v>
      </c>
      <c r="D56">
        <f t="shared" si="2"/>
        <v>7.2200000000000014E-2</v>
      </c>
    </row>
    <row r="57" spans="1:4">
      <c r="A57">
        <v>37</v>
      </c>
      <c r="B57">
        <f t="shared" si="1"/>
        <v>0.17799051855378945</v>
      </c>
      <c r="D57">
        <f t="shared" si="2"/>
        <v>7.4200000000000002E-2</v>
      </c>
    </row>
    <row r="58" spans="1:4">
      <c r="A58">
        <v>38</v>
      </c>
      <c r="B58">
        <f t="shared" si="1"/>
        <v>0.18254872326861965</v>
      </c>
      <c r="D58">
        <f t="shared" si="2"/>
        <v>7.6200000000000004E-2</v>
      </c>
    </row>
    <row r="59" spans="1:4">
      <c r="A59">
        <v>39</v>
      </c>
      <c r="B59">
        <f t="shared" si="1"/>
        <v>0.18710071792886074</v>
      </c>
      <c r="D59">
        <f t="shared" si="2"/>
        <v>7.8200000000000006E-2</v>
      </c>
    </row>
    <row r="60" spans="1:4">
      <c r="A60">
        <v>40</v>
      </c>
      <c r="B60">
        <f t="shared" si="1"/>
        <v>0.19164666994088622</v>
      </c>
      <c r="D60">
        <f t="shared" si="2"/>
        <v>8.0200000000000007E-2</v>
      </c>
    </row>
    <row r="61" spans="1:4">
      <c r="A61">
        <v>41</v>
      </c>
      <c r="B61">
        <f t="shared" si="1"/>
        <v>0.19618673812679008</v>
      </c>
      <c r="D61">
        <f t="shared" si="2"/>
        <v>8.2200000000000009E-2</v>
      </c>
    </row>
    <row r="62" spans="1:4">
      <c r="A62">
        <v>42</v>
      </c>
      <c r="B62">
        <f t="shared" si="1"/>
        <v>0.20072107336320569</v>
      </c>
      <c r="D62">
        <f t="shared" si="2"/>
        <v>8.4200000000000011E-2</v>
      </c>
    </row>
    <row r="63" spans="1:4">
      <c r="A63">
        <v>43</v>
      </c>
      <c r="B63">
        <f t="shared" si="1"/>
        <v>0.20524981915850651</v>
      </c>
      <c r="D63">
        <f t="shared" si="2"/>
        <v>8.6200000000000013E-2</v>
      </c>
    </row>
    <row r="64" spans="1:4">
      <c r="A64">
        <v>44</v>
      </c>
      <c r="B64">
        <f t="shared" si="1"/>
        <v>0.20977311217562467</v>
      </c>
      <c r="D64">
        <f t="shared" si="2"/>
        <v>8.8200000000000001E-2</v>
      </c>
    </row>
    <row r="65" spans="1:4">
      <c r="A65">
        <v>45</v>
      </c>
      <c r="B65">
        <f t="shared" si="1"/>
        <v>0.21429108270673175</v>
      </c>
      <c r="D65">
        <f t="shared" si="2"/>
        <v>9.0200000000000002E-2</v>
      </c>
    </row>
    <row r="66" spans="1:4">
      <c r="A66">
        <v>46</v>
      </c>
      <c r="B66">
        <f t="shared" si="1"/>
        <v>0.21880385510518685</v>
      </c>
      <c r="D66">
        <f t="shared" si="2"/>
        <v>9.2200000000000004E-2</v>
      </c>
    </row>
    <row r="67" spans="1:4">
      <c r="A67">
        <v>47</v>
      </c>
      <c r="B67">
        <f t="shared" si="1"/>
        <v>0.22331154817944254</v>
      </c>
      <c r="D67">
        <f t="shared" si="2"/>
        <v>9.4200000000000006E-2</v>
      </c>
    </row>
    <row r="68" spans="1:4">
      <c r="A68">
        <v>48</v>
      </c>
      <c r="B68">
        <f t="shared" si="1"/>
        <v>0.22781427555299949</v>
      </c>
      <c r="D68">
        <f t="shared" si="2"/>
        <v>9.6200000000000008E-2</v>
      </c>
    </row>
    <row r="69" spans="1:4">
      <c r="A69">
        <v>49</v>
      </c>
      <c r="B69">
        <f t="shared" si="1"/>
        <v>0.23231214599397931</v>
      </c>
      <c r="D69">
        <f t="shared" si="2"/>
        <v>9.820000000000001E-2</v>
      </c>
    </row>
    <row r="70" spans="1:4">
      <c r="A70">
        <v>50</v>
      </c>
      <c r="B70">
        <f t="shared" si="1"/>
        <v>0.23680526371745297</v>
      </c>
      <c r="D70">
        <f t="shared" si="2"/>
        <v>0.10020000000000001</v>
      </c>
    </row>
    <row r="71" spans="1:4">
      <c r="A71">
        <v>51</v>
      </c>
      <c r="B71">
        <f t="shared" si="1"/>
        <v>0.24129372866327098</v>
      </c>
      <c r="D71">
        <f t="shared" si="2"/>
        <v>0.10220000000000001</v>
      </c>
    </row>
    <row r="72" spans="1:4">
      <c r="A72">
        <v>52</v>
      </c>
      <c r="B72">
        <f t="shared" si="1"/>
        <v>0.24577763675182637</v>
      </c>
      <c r="D72">
        <f t="shared" si="2"/>
        <v>0.10420000000000001</v>
      </c>
    </row>
    <row r="73" spans="1:4">
      <c r="A73">
        <v>53</v>
      </c>
      <c r="B73">
        <f t="shared" si="1"/>
        <v>0.25025708011989245</v>
      </c>
      <c r="D73">
        <f t="shared" si="2"/>
        <v>0.1062</v>
      </c>
    </row>
    <row r="74" spans="1:4">
      <c r="A74">
        <v>54</v>
      </c>
      <c r="B74">
        <f t="shared" si="1"/>
        <v>0.25473214733843347</v>
      </c>
      <c r="D74">
        <f t="shared" si="2"/>
        <v>0.1082</v>
      </c>
    </row>
    <row r="75" spans="1:4">
      <c r="A75">
        <v>55</v>
      </c>
      <c r="B75">
        <f t="shared" si="1"/>
        <v>0.25920292361407649</v>
      </c>
      <c r="D75">
        <f t="shared" si="2"/>
        <v>0.11020000000000001</v>
      </c>
    </row>
    <row r="76" spans="1:4">
      <c r="A76">
        <v>56</v>
      </c>
      <c r="B76">
        <f t="shared" si="1"/>
        <v>0.26366949097574233</v>
      </c>
      <c r="D76">
        <f t="shared" si="2"/>
        <v>0.11220000000000001</v>
      </c>
    </row>
    <row r="77" spans="1:4">
      <c r="A77">
        <v>57</v>
      </c>
      <c r="B77">
        <f t="shared" si="1"/>
        <v>0.268131928447777</v>
      </c>
      <c r="D77">
        <f t="shared" si="2"/>
        <v>0.11420000000000001</v>
      </c>
    </row>
    <row r="78" spans="1:4">
      <c r="A78">
        <v>58</v>
      </c>
      <c r="B78">
        <f t="shared" si="1"/>
        <v>0.27259031221077795</v>
      </c>
      <c r="D78">
        <f t="shared" si="2"/>
        <v>0.11620000000000001</v>
      </c>
    </row>
    <row r="79" spans="1:4">
      <c r="A79">
        <v>59</v>
      </c>
      <c r="B79">
        <f t="shared" si="1"/>
        <v>0.27704471575118811</v>
      </c>
      <c r="D79">
        <f t="shared" si="2"/>
        <v>0.11820000000000001</v>
      </c>
    </row>
    <row r="80" spans="1:4">
      <c r="A80">
        <v>60</v>
      </c>
      <c r="B80">
        <f t="shared" si="1"/>
        <v>0.281495210000616</v>
      </c>
      <c r="D80">
        <f t="shared" si="2"/>
        <v>0.1202</v>
      </c>
    </row>
    <row r="81" spans="1:4">
      <c r="A81">
        <v>61</v>
      </c>
      <c r="B81">
        <f t="shared" si="1"/>
        <v>0.2859418634657544</v>
      </c>
      <c r="D81">
        <f t="shared" si="2"/>
        <v>0.1222</v>
      </c>
    </row>
    <row r="82" spans="1:4">
      <c r="A82">
        <v>62</v>
      </c>
      <c r="B82">
        <f t="shared" si="1"/>
        <v>0.29038474234966571</v>
      </c>
      <c r="D82">
        <f t="shared" si="2"/>
        <v>0.1242</v>
      </c>
    </row>
    <row r="83" spans="1:4">
      <c r="A83">
        <v>63</v>
      </c>
      <c r="B83">
        <f t="shared" si="1"/>
        <v>0.29482391066514618</v>
      </c>
      <c r="D83">
        <f t="shared" si="2"/>
        <v>0.12620000000000001</v>
      </c>
    </row>
    <row r="84" spans="1:4">
      <c r="A84">
        <v>64</v>
      </c>
      <c r="B84">
        <f t="shared" si="1"/>
        <v>0.29925943034079983</v>
      </c>
      <c r="D84">
        <f t="shared" si="2"/>
        <v>0.12820000000000001</v>
      </c>
    </row>
    <row r="85" spans="1:4">
      <c r="A85">
        <v>65</v>
      </c>
      <c r="B85">
        <f t="shared" si="1"/>
        <v>0.30369136132039715</v>
      </c>
      <c r="D85">
        <f t="shared" si="2"/>
        <v>0.13020000000000001</v>
      </c>
    </row>
    <row r="86" spans="1:4">
      <c r="A86">
        <v>66</v>
      </c>
      <c r="B86">
        <f t="shared" ref="B86:B90" si="3">0.0058*A86^(0.9482)</f>
        <v>0.30811976165604305</v>
      </c>
      <c r="D86">
        <f t="shared" ref="D86:D90" si="4">0.002*A86+0.0002</f>
        <v>0.13220000000000001</v>
      </c>
    </row>
    <row r="87" spans="1:4">
      <c r="A87">
        <v>67</v>
      </c>
      <c r="B87">
        <f t="shared" si="3"/>
        <v>0.31254468759562515</v>
      </c>
      <c r="D87">
        <f t="shared" si="4"/>
        <v>0.13420000000000001</v>
      </c>
    </row>
    <row r="88" spans="1:4">
      <c r="A88">
        <v>68</v>
      </c>
      <c r="B88">
        <f t="shared" si="3"/>
        <v>0.31696619366497503</v>
      </c>
      <c r="D88">
        <f t="shared" si="4"/>
        <v>0.13620000000000002</v>
      </c>
    </row>
    <row r="89" spans="1:4">
      <c r="A89">
        <v>69</v>
      </c>
      <c r="B89">
        <f t="shared" si="3"/>
        <v>0.32138433274513539</v>
      </c>
      <c r="D89">
        <f t="shared" si="4"/>
        <v>0.13820000000000002</v>
      </c>
    </row>
    <row r="90" spans="1:4">
      <c r="A90">
        <v>70</v>
      </c>
      <c r="B90">
        <f t="shared" si="3"/>
        <v>0.32579915614508947</v>
      </c>
      <c r="D90">
        <f t="shared" si="4"/>
        <v>0.14020000000000002</v>
      </c>
    </row>
  </sheetData>
  <phoneticPr fontId="28"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1901CD-B06E-884E-9E39-112FDC2F86F0}">
  <dimension ref="A1:Y1"/>
  <sheetViews>
    <sheetView workbookViewId="0">
      <selection activeCell="C14" sqref="C14"/>
    </sheetView>
  </sheetViews>
  <sheetFormatPr defaultColWidth="11" defaultRowHeight="16"/>
  <sheetData>
    <row r="1" spans="1:25" ht="80">
      <c r="A1" s="2" t="s">
        <v>2</v>
      </c>
      <c r="B1" s="3" t="s">
        <v>3</v>
      </c>
      <c r="C1" s="3" t="s">
        <v>4</v>
      </c>
      <c r="D1" s="4" t="s">
        <v>5</v>
      </c>
      <c r="E1" s="4" t="s">
        <v>6</v>
      </c>
      <c r="F1" s="5" t="s">
        <v>7</v>
      </c>
      <c r="G1" s="5" t="s">
        <v>8</v>
      </c>
      <c r="H1" s="4" t="s">
        <v>88</v>
      </c>
      <c r="I1" s="5" t="s">
        <v>89</v>
      </c>
      <c r="J1" s="5" t="s">
        <v>90</v>
      </c>
      <c r="K1" s="3" t="s">
        <v>103</v>
      </c>
      <c r="L1" s="5" t="s">
        <v>104</v>
      </c>
      <c r="M1" s="6" t="s">
        <v>105</v>
      </c>
      <c r="N1" s="7" t="s">
        <v>9</v>
      </c>
      <c r="O1" s="7" t="s">
        <v>10</v>
      </c>
      <c r="P1" s="7" t="s">
        <v>11</v>
      </c>
      <c r="Q1" s="7" t="s">
        <v>12</v>
      </c>
      <c r="R1" s="8" t="s">
        <v>13</v>
      </c>
      <c r="S1" s="9" t="s">
        <v>14</v>
      </c>
      <c r="T1" s="10" t="s">
        <v>15</v>
      </c>
      <c r="U1" s="7" t="s">
        <v>16</v>
      </c>
      <c r="V1" s="7" t="s">
        <v>11</v>
      </c>
      <c r="W1" s="7" t="s">
        <v>17</v>
      </c>
      <c r="X1" s="11" t="s">
        <v>18</v>
      </c>
      <c r="Y1" s="12" t="s">
        <v>19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1680"/>
  <sheetViews>
    <sheetView workbookViewId="0">
      <selection activeCell="G10" sqref="G10"/>
    </sheetView>
  </sheetViews>
  <sheetFormatPr defaultColWidth="10.875" defaultRowHeight="16"/>
  <cols>
    <col min="1" max="4" width="16.375" style="1" customWidth="1"/>
    <col min="5" max="5" width="10.875" style="1"/>
    <col min="6" max="7" width="21.375" style="1" customWidth="1"/>
    <col min="8" max="8" width="8.625" style="1" customWidth="1"/>
    <col min="9" max="9" width="35.125" style="1" customWidth="1"/>
    <col min="10" max="10" width="10.875" style="31"/>
    <col min="11" max="16384" width="10.875" style="1"/>
  </cols>
  <sheetData>
    <row r="1" spans="1:10">
      <c r="A1" s="33" t="s">
        <v>116</v>
      </c>
      <c r="B1" s="33" t="s">
        <v>117</v>
      </c>
      <c r="C1" s="34" t="s">
        <v>118</v>
      </c>
      <c r="D1" s="34" t="s">
        <v>119</v>
      </c>
      <c r="E1" s="35" t="s">
        <v>120</v>
      </c>
      <c r="F1" s="36" t="s">
        <v>121</v>
      </c>
      <c r="G1" s="37" t="s">
        <v>122</v>
      </c>
      <c r="H1" s="37" t="s">
        <v>2</v>
      </c>
      <c r="I1" s="38" t="s">
        <v>123</v>
      </c>
      <c r="J1" s="37" t="s">
        <v>124</v>
      </c>
    </row>
    <row r="2" spans="1:10">
      <c r="A2" s="40">
        <v>1.03587184E-3</v>
      </c>
      <c r="B2" s="37">
        <v>1035.87184</v>
      </c>
      <c r="C2" s="37" t="s">
        <v>29</v>
      </c>
      <c r="D2" s="37" t="s">
        <v>29</v>
      </c>
      <c r="E2" s="37">
        <v>280.10552589040225</v>
      </c>
      <c r="F2" s="41">
        <v>2.2138956249510411</v>
      </c>
      <c r="G2" s="41">
        <v>2.2138956249510411</v>
      </c>
      <c r="H2" s="37" t="s">
        <v>125</v>
      </c>
      <c r="I2" s="37" t="s">
        <v>29</v>
      </c>
      <c r="J2" s="39" t="s">
        <v>126</v>
      </c>
    </row>
    <row r="3" spans="1:10">
      <c r="A3" s="40">
        <v>1.0745898E-3</v>
      </c>
      <c r="B3" s="37">
        <v>1074.5898</v>
      </c>
      <c r="C3" s="37" t="s">
        <v>29</v>
      </c>
      <c r="D3" s="37" t="s">
        <v>29</v>
      </c>
      <c r="E3" s="37">
        <v>279.42044060983585</v>
      </c>
      <c r="F3" s="41">
        <v>1.4115778043264595</v>
      </c>
      <c r="G3" s="41">
        <v>1.4115778043264595</v>
      </c>
      <c r="H3" s="37" t="s">
        <v>125</v>
      </c>
      <c r="I3" s="37" t="s">
        <v>29</v>
      </c>
      <c r="J3" s="39" t="s">
        <v>126</v>
      </c>
    </row>
    <row r="4" spans="1:10">
      <c r="A4" s="40">
        <v>1.1276722199999999E-3</v>
      </c>
      <c r="B4" s="37">
        <v>1127.6722199999999</v>
      </c>
      <c r="C4" s="37" t="s">
        <v>29</v>
      </c>
      <c r="D4" s="37" t="s">
        <v>29</v>
      </c>
      <c r="E4" s="37">
        <v>278.62300321449914</v>
      </c>
      <c r="F4" s="41">
        <v>1.4115729877252574</v>
      </c>
      <c r="G4" s="41">
        <v>1.4115729877252574</v>
      </c>
      <c r="H4" s="37" t="s">
        <v>125</v>
      </c>
      <c r="I4" s="37" t="s">
        <v>29</v>
      </c>
      <c r="J4" s="39" t="s">
        <v>126</v>
      </c>
    </row>
    <row r="5" spans="1:10">
      <c r="A5" s="40">
        <v>1.1568950399999999E-3</v>
      </c>
      <c r="B5" s="37">
        <v>1156.8950399999999</v>
      </c>
      <c r="C5" s="37" t="s">
        <v>29</v>
      </c>
      <c r="D5" s="37" t="s">
        <v>29</v>
      </c>
      <c r="E5" s="37">
        <v>279.72469920818003</v>
      </c>
      <c r="F5" s="41">
        <v>2.2138941536319328</v>
      </c>
      <c r="G5" s="41">
        <v>2.2138941536319328</v>
      </c>
      <c r="H5" s="37" t="s">
        <v>125</v>
      </c>
      <c r="I5" s="37" t="s">
        <v>29</v>
      </c>
      <c r="J5" s="39" t="s">
        <v>126</v>
      </c>
    </row>
    <row r="6" spans="1:10">
      <c r="A6" s="40">
        <v>1.1877045399999999E-3</v>
      </c>
      <c r="B6" s="37">
        <v>1187.70454</v>
      </c>
      <c r="C6" s="37" t="s">
        <v>29</v>
      </c>
      <c r="D6" s="37" t="s">
        <v>29</v>
      </c>
      <c r="E6" s="37">
        <v>279.29371083930937</v>
      </c>
      <c r="F6" s="41">
        <v>2.2138924909272033</v>
      </c>
      <c r="G6" s="41">
        <v>2.2138924909272033</v>
      </c>
      <c r="H6" s="37" t="s">
        <v>125</v>
      </c>
      <c r="I6" s="37" t="s">
        <v>29</v>
      </c>
      <c r="J6" s="39" t="s">
        <v>126</v>
      </c>
    </row>
    <row r="7" spans="1:10">
      <c r="A7" s="40">
        <v>1.2195665E-3</v>
      </c>
      <c r="B7" s="37">
        <v>1219.5664999999999</v>
      </c>
      <c r="C7" s="37" t="s">
        <v>29</v>
      </c>
      <c r="D7" s="37" t="s">
        <v>29</v>
      </c>
      <c r="E7" s="37">
        <v>279.99026374166709</v>
      </c>
      <c r="F7" s="41">
        <v>0.41260056781921073</v>
      </c>
      <c r="G7" s="41">
        <v>0.41260056781921073</v>
      </c>
      <c r="H7" s="37" t="s">
        <v>125</v>
      </c>
      <c r="I7" s="37" t="s">
        <v>29</v>
      </c>
      <c r="J7" s="39" t="s">
        <v>126</v>
      </c>
    </row>
    <row r="8" spans="1:10">
      <c r="A8" s="40">
        <v>1.24875007E-3</v>
      </c>
      <c r="B8" s="37">
        <v>1248.7500700000001</v>
      </c>
      <c r="C8" s="37" t="s">
        <v>29</v>
      </c>
      <c r="D8" s="37" t="s">
        <v>29</v>
      </c>
      <c r="E8" s="37">
        <v>277.09894091416402</v>
      </c>
      <c r="F8" s="41">
        <v>0.41254091883367439</v>
      </c>
      <c r="G8" s="41">
        <v>0.41254091883367439</v>
      </c>
      <c r="H8" s="37" t="s">
        <v>125</v>
      </c>
      <c r="I8" s="37" t="s">
        <v>29</v>
      </c>
      <c r="J8" s="39" t="s">
        <v>126</v>
      </c>
    </row>
    <row r="9" spans="1:10">
      <c r="A9" s="40">
        <v>1.28082364E-3</v>
      </c>
      <c r="B9" s="37">
        <v>1280.8236400000001</v>
      </c>
      <c r="C9" s="37" t="s">
        <v>29</v>
      </c>
      <c r="D9" s="37" t="s">
        <v>29</v>
      </c>
      <c r="E9" s="37">
        <v>278.45496800258206</v>
      </c>
      <c r="F9" s="41">
        <v>0.41256881811512336</v>
      </c>
      <c r="G9" s="41">
        <v>0.41256881811512336</v>
      </c>
      <c r="H9" s="37" t="s">
        <v>125</v>
      </c>
      <c r="I9" s="37" t="s">
        <v>29</v>
      </c>
      <c r="J9" s="39" t="s">
        <v>126</v>
      </c>
    </row>
    <row r="10" spans="1:10">
      <c r="A10" s="40">
        <v>1.3130007700000001E-3</v>
      </c>
      <c r="B10" s="37">
        <v>1313.0007700000001</v>
      </c>
      <c r="C10" s="37" t="s">
        <v>29</v>
      </c>
      <c r="D10" s="37" t="s">
        <v>29</v>
      </c>
      <c r="E10" s="37">
        <v>279.58805021854124</v>
      </c>
      <c r="F10" s="41">
        <v>0.41259223345893065</v>
      </c>
      <c r="G10" s="41">
        <v>0.41259223345893065</v>
      </c>
      <c r="H10" s="37" t="s">
        <v>125</v>
      </c>
      <c r="I10" s="37" t="s">
        <v>29</v>
      </c>
      <c r="J10" s="39" t="s">
        <v>126</v>
      </c>
    </row>
    <row r="11" spans="1:10">
      <c r="A11" s="40">
        <v>1.3354754400000002E-3</v>
      </c>
      <c r="B11" s="37">
        <v>1335.4754400000002</v>
      </c>
      <c r="C11" s="37" t="s">
        <v>29</v>
      </c>
      <c r="D11" s="37" t="s">
        <v>29</v>
      </c>
      <c r="E11" s="37">
        <v>277.86971612986054</v>
      </c>
      <c r="F11" s="41">
        <v>0.41255676050466528</v>
      </c>
      <c r="G11" s="41">
        <v>0.41255676050466528</v>
      </c>
      <c r="H11" s="37" t="s">
        <v>125</v>
      </c>
      <c r="I11" s="37" t="s">
        <v>29</v>
      </c>
      <c r="J11" s="39" t="s">
        <v>126</v>
      </c>
    </row>
    <row r="12" spans="1:10">
      <c r="A12" s="40">
        <v>1.36759231E-3</v>
      </c>
      <c r="B12" s="37">
        <v>1367.59231</v>
      </c>
      <c r="C12" s="37" t="s">
        <v>29</v>
      </c>
      <c r="D12" s="37" t="s">
        <v>29</v>
      </c>
      <c r="E12" s="37">
        <v>276.19603745957005</v>
      </c>
      <c r="F12" s="41">
        <v>0.41252241673842222</v>
      </c>
      <c r="G12" s="41">
        <v>0.41252241673842222</v>
      </c>
      <c r="H12" s="37" t="s">
        <v>125</v>
      </c>
      <c r="I12" s="37" t="s">
        <v>29</v>
      </c>
      <c r="J12" s="39" t="s">
        <v>126</v>
      </c>
    </row>
    <row r="13" spans="1:10">
      <c r="A13" s="40">
        <v>1.3925316700000002E-3</v>
      </c>
      <c r="B13" s="37">
        <v>1392.5316700000001</v>
      </c>
      <c r="C13" s="37" t="s">
        <v>29</v>
      </c>
      <c r="D13" s="37" t="s">
        <v>29</v>
      </c>
      <c r="E13" s="37">
        <v>278.46089755476288</v>
      </c>
      <c r="F13" s="41">
        <v>3.8450590229986954</v>
      </c>
      <c r="G13" s="41">
        <v>3.8450590229986954</v>
      </c>
      <c r="H13" s="37" t="s">
        <v>125</v>
      </c>
      <c r="I13" s="37" t="s">
        <v>29</v>
      </c>
      <c r="J13" s="39" t="s">
        <v>126</v>
      </c>
    </row>
    <row r="14" spans="1:10">
      <c r="A14" s="40">
        <v>1.39837838E-3</v>
      </c>
      <c r="B14" s="37">
        <v>1398.3783800000001</v>
      </c>
      <c r="C14" s="37" t="s">
        <v>29</v>
      </c>
      <c r="D14" s="37" t="s">
        <v>29</v>
      </c>
      <c r="E14" s="37">
        <v>276.55904652436072</v>
      </c>
      <c r="F14" s="41">
        <v>0.41252984828000522</v>
      </c>
      <c r="G14" s="41">
        <v>0.41252984828000522</v>
      </c>
      <c r="H14" s="37" t="s">
        <v>125</v>
      </c>
      <c r="I14" s="37" t="s">
        <v>29</v>
      </c>
      <c r="J14" s="39" t="s">
        <v>126</v>
      </c>
    </row>
    <row r="15" spans="1:10">
      <c r="A15" s="40">
        <v>1.4320438899999999E-3</v>
      </c>
      <c r="B15" s="37">
        <v>1432.0438899999999</v>
      </c>
      <c r="C15" s="37" t="s">
        <v>29</v>
      </c>
      <c r="D15" s="37" t="s">
        <v>29</v>
      </c>
      <c r="E15" s="37">
        <v>276.78951906858396</v>
      </c>
      <c r="F15" s="41">
        <v>0.9417320889076648</v>
      </c>
      <c r="G15" s="41">
        <v>0.9417320889076648</v>
      </c>
      <c r="H15" s="37" t="s">
        <v>125</v>
      </c>
      <c r="I15" s="37" t="s">
        <v>29</v>
      </c>
      <c r="J15" s="39" t="s">
        <v>126</v>
      </c>
    </row>
    <row r="16" spans="1:10">
      <c r="A16" s="40">
        <v>1.46186806E-3</v>
      </c>
      <c r="B16" s="37">
        <v>1461.86806</v>
      </c>
      <c r="C16" s="37" t="s">
        <v>29</v>
      </c>
      <c r="D16" s="37" t="s">
        <v>29</v>
      </c>
      <c r="E16" s="37">
        <v>277.10569150497571</v>
      </c>
      <c r="F16" s="41">
        <v>0.41254105738956454</v>
      </c>
      <c r="G16" s="41">
        <v>0.41254105738956454</v>
      </c>
      <c r="H16" s="37" t="s">
        <v>125</v>
      </c>
      <c r="I16" s="37" t="s">
        <v>29</v>
      </c>
      <c r="J16" s="39" t="s">
        <v>126</v>
      </c>
    </row>
    <row r="17" spans="1:10">
      <c r="A17" s="40">
        <v>1.51306166E-3</v>
      </c>
      <c r="B17" s="37">
        <v>1513.0616600000001</v>
      </c>
      <c r="C17" s="37" t="s">
        <v>29</v>
      </c>
      <c r="D17" s="37" t="s">
        <v>29</v>
      </c>
      <c r="E17" s="37">
        <v>279.99991467469232</v>
      </c>
      <c r="F17" s="41">
        <v>0.41260076794356648</v>
      </c>
      <c r="G17" s="41">
        <v>0.41260076794356648</v>
      </c>
      <c r="H17" s="37" t="s">
        <v>125</v>
      </c>
      <c r="I17" s="37" t="s">
        <v>29</v>
      </c>
      <c r="J17" s="39" t="s">
        <v>126</v>
      </c>
    </row>
    <row r="18" spans="1:10">
      <c r="A18" s="40">
        <v>1.54363545E-3</v>
      </c>
      <c r="B18" s="37">
        <v>1543.63545</v>
      </c>
      <c r="C18" s="37" t="s">
        <v>29</v>
      </c>
      <c r="D18" s="37" t="s">
        <v>29</v>
      </c>
      <c r="E18" s="37">
        <v>279.12520908544417</v>
      </c>
      <c r="F18" s="41">
        <v>0.4125826574381653</v>
      </c>
      <c r="G18" s="41">
        <v>0.4125826574381653</v>
      </c>
      <c r="H18" s="37" t="s">
        <v>125</v>
      </c>
      <c r="I18" s="37" t="s">
        <v>29</v>
      </c>
      <c r="J18" s="39" t="s">
        <v>126</v>
      </c>
    </row>
    <row r="19" spans="1:10">
      <c r="A19" s="40">
        <v>1.5657731200000001E-3</v>
      </c>
      <c r="B19" s="37">
        <v>1565.7731200000001</v>
      </c>
      <c r="C19" s="37" t="s">
        <v>29</v>
      </c>
      <c r="D19" s="37" t="s">
        <v>29</v>
      </c>
      <c r="E19" s="37">
        <v>277.24691789826335</v>
      </c>
      <c r="F19" s="41">
        <v>0.41254395682486628</v>
      </c>
      <c r="G19" s="41">
        <v>0.41254395682486628</v>
      </c>
      <c r="H19" s="37" t="s">
        <v>125</v>
      </c>
      <c r="I19" s="37" t="s">
        <v>29</v>
      </c>
      <c r="J19" s="39" t="s">
        <v>126</v>
      </c>
    </row>
    <row r="20" spans="1:10">
      <c r="A20" s="40">
        <v>1.5926664399999999E-3</v>
      </c>
      <c r="B20" s="37">
        <v>1592.66644</v>
      </c>
      <c r="C20" s="37" t="s">
        <v>29</v>
      </c>
      <c r="D20" s="37" t="s">
        <v>29</v>
      </c>
      <c r="E20" s="37">
        <v>277.79537780888165</v>
      </c>
      <c r="F20" s="41">
        <v>0.41255523074529399</v>
      </c>
      <c r="G20" s="41">
        <v>0.41255523074529399</v>
      </c>
      <c r="H20" s="37" t="s">
        <v>125</v>
      </c>
      <c r="I20" s="37" t="s">
        <v>29</v>
      </c>
      <c r="J20" s="39" t="s">
        <v>126</v>
      </c>
    </row>
    <row r="21" spans="1:10">
      <c r="A21" s="40">
        <v>1.6324542099999998E-3</v>
      </c>
      <c r="B21" s="37">
        <v>1632.4542099999999</v>
      </c>
      <c r="C21" s="37" t="s">
        <v>29</v>
      </c>
      <c r="D21" s="37" t="s">
        <v>29</v>
      </c>
      <c r="E21" s="37">
        <v>281.69213891442399</v>
      </c>
      <c r="F21" s="41">
        <v>0.41263596349699555</v>
      </c>
      <c r="G21" s="41">
        <v>0.41263596349699555</v>
      </c>
      <c r="H21" s="37" t="s">
        <v>125</v>
      </c>
      <c r="I21" s="37" t="s">
        <v>29</v>
      </c>
      <c r="J21" s="39" t="s">
        <v>126</v>
      </c>
    </row>
    <row r="22" spans="1:10">
      <c r="A22" s="40">
        <v>1.6543954299999999E-3</v>
      </c>
      <c r="B22" s="37">
        <v>1654.39543</v>
      </c>
      <c r="C22" s="37" t="s">
        <v>29</v>
      </c>
      <c r="D22" s="37" t="s">
        <v>29</v>
      </c>
      <c r="E22" s="37">
        <v>280.90895985419689</v>
      </c>
      <c r="F22" s="41">
        <v>0.41261964863839229</v>
      </c>
      <c r="G22" s="41">
        <v>0.41261964863839229</v>
      </c>
      <c r="H22" s="37" t="s">
        <v>125</v>
      </c>
      <c r="I22" s="37" t="s">
        <v>29</v>
      </c>
      <c r="J22" s="39" t="s">
        <v>126</v>
      </c>
    </row>
    <row r="23" spans="1:10">
      <c r="A23" s="40">
        <v>1.67555608E-3</v>
      </c>
      <c r="B23" s="37">
        <v>1675.5560800000001</v>
      </c>
      <c r="C23" s="37" t="s">
        <v>29</v>
      </c>
      <c r="D23" s="37" t="s">
        <v>29</v>
      </c>
      <c r="E23" s="37">
        <v>280.24449220598888</v>
      </c>
      <c r="F23" s="41">
        <v>2.5636353662178482</v>
      </c>
      <c r="G23" s="41">
        <v>2.5636353662178482</v>
      </c>
      <c r="H23" s="37" t="s">
        <v>125</v>
      </c>
      <c r="I23" s="37" t="s">
        <v>29</v>
      </c>
      <c r="J23" s="39" t="s">
        <v>126</v>
      </c>
    </row>
    <row r="24" spans="1:10">
      <c r="A24" s="40">
        <v>1.6839046899999998E-3</v>
      </c>
      <c r="B24" s="37">
        <v>1683.9046899999998</v>
      </c>
      <c r="C24" s="37" t="s">
        <v>29</v>
      </c>
      <c r="D24" s="37" t="s">
        <v>29</v>
      </c>
      <c r="E24" s="37">
        <v>278.31439989271746</v>
      </c>
      <c r="F24" s="41">
        <v>0.61645381008595401</v>
      </c>
      <c r="G24" s="41">
        <v>0.61645381008595401</v>
      </c>
      <c r="H24" s="37" t="s">
        <v>125</v>
      </c>
      <c r="I24" s="37" t="s">
        <v>29</v>
      </c>
      <c r="J24" s="39" t="s">
        <v>126</v>
      </c>
    </row>
    <row r="25" spans="1:10">
      <c r="A25" s="40">
        <v>1.7093986E-3</v>
      </c>
      <c r="B25" s="37">
        <v>1709.3986</v>
      </c>
      <c r="C25" s="37" t="s">
        <v>29</v>
      </c>
      <c r="D25" s="37" t="s">
        <v>29</v>
      </c>
      <c r="E25" s="37">
        <v>280.24908719030117</v>
      </c>
      <c r="F25" s="41">
        <v>0.61648059273370293</v>
      </c>
      <c r="G25" s="41">
        <v>0.61648059273370293</v>
      </c>
      <c r="H25" s="37" t="s">
        <v>125</v>
      </c>
      <c r="I25" s="37" t="s">
        <v>29</v>
      </c>
      <c r="J25" s="39" t="s">
        <v>126</v>
      </c>
    </row>
    <row r="26" spans="1:10">
      <c r="A26" s="40">
        <v>1.7754663800000001E-3</v>
      </c>
      <c r="B26" s="37">
        <v>1775.4663800000001</v>
      </c>
      <c r="C26" s="37" t="s">
        <v>29</v>
      </c>
      <c r="D26" s="37" t="s">
        <v>29</v>
      </c>
      <c r="E26" s="37">
        <v>277.55589209790946</v>
      </c>
      <c r="F26" s="41">
        <v>0.412550305271284</v>
      </c>
      <c r="G26" s="41">
        <v>0.412550305271284</v>
      </c>
      <c r="H26" s="37" t="s">
        <v>125</v>
      </c>
      <c r="I26" s="37" t="s">
        <v>29</v>
      </c>
      <c r="J26" s="39" t="s">
        <v>126</v>
      </c>
    </row>
    <row r="27" spans="1:10">
      <c r="A27" s="40">
        <v>1.7964692399999999E-3</v>
      </c>
      <c r="B27" s="37">
        <v>1796.4692399999999</v>
      </c>
      <c r="C27" s="37" t="s">
        <v>29</v>
      </c>
      <c r="D27" s="37" t="s">
        <v>29</v>
      </c>
      <c r="E27" s="37">
        <v>278.07199542401611</v>
      </c>
      <c r="F27" s="41">
        <v>0.41256092512054493</v>
      </c>
      <c r="G27" s="41">
        <v>0.41256092512054493</v>
      </c>
      <c r="H27" s="37" t="s">
        <v>125</v>
      </c>
      <c r="I27" s="37" t="s">
        <v>29</v>
      </c>
      <c r="J27" s="39" t="s">
        <v>126</v>
      </c>
    </row>
    <row r="28" spans="1:10">
      <c r="A28" s="40">
        <v>1.8140000000000001E-3</v>
      </c>
      <c r="B28" s="37">
        <v>1814</v>
      </c>
      <c r="C28" s="37" t="s">
        <v>29</v>
      </c>
      <c r="D28" s="37" t="s">
        <v>29</v>
      </c>
      <c r="E28" s="37">
        <v>278.10000000000002</v>
      </c>
      <c r="F28" s="41">
        <v>1</v>
      </c>
      <c r="G28" s="41">
        <v>1</v>
      </c>
      <c r="H28" s="37" t="s">
        <v>125</v>
      </c>
      <c r="I28" s="37" t="s">
        <v>29</v>
      </c>
      <c r="J28" s="39" t="s">
        <v>127</v>
      </c>
    </row>
    <row r="29" spans="1:10">
      <c r="A29" s="40">
        <v>1.846E-3</v>
      </c>
      <c r="B29" s="37">
        <v>1846</v>
      </c>
      <c r="C29" s="37" t="s">
        <v>29</v>
      </c>
      <c r="D29" s="37" t="s">
        <v>29</v>
      </c>
      <c r="E29" s="37">
        <v>277.5</v>
      </c>
      <c r="F29" s="41">
        <v>1</v>
      </c>
      <c r="G29" s="41">
        <v>1</v>
      </c>
      <c r="H29" s="37" t="s">
        <v>125</v>
      </c>
      <c r="I29" s="37" t="s">
        <v>29</v>
      </c>
      <c r="J29" s="39" t="s">
        <v>127</v>
      </c>
    </row>
    <row r="30" spans="1:10">
      <c r="A30" s="40">
        <v>1.8940000000000001E-3</v>
      </c>
      <c r="B30" s="37">
        <v>1894</v>
      </c>
      <c r="C30" s="37" t="s">
        <v>29</v>
      </c>
      <c r="D30" s="37" t="s">
        <v>29</v>
      </c>
      <c r="E30" s="37">
        <v>277.39999999999998</v>
      </c>
      <c r="F30" s="41">
        <v>1</v>
      </c>
      <c r="G30" s="41">
        <v>1</v>
      </c>
      <c r="H30" s="37" t="s">
        <v>125</v>
      </c>
      <c r="I30" s="37" t="s">
        <v>29</v>
      </c>
      <c r="J30" s="39" t="s">
        <v>127</v>
      </c>
    </row>
    <row r="31" spans="1:10">
      <c r="A31" s="40">
        <v>1.92E-3</v>
      </c>
      <c r="B31" s="37">
        <v>1920</v>
      </c>
      <c r="C31" s="37" t="s">
        <v>29</v>
      </c>
      <c r="D31" s="37" t="s">
        <v>29</v>
      </c>
      <c r="E31" s="37">
        <v>277.89999999999998</v>
      </c>
      <c r="F31" s="41">
        <v>1</v>
      </c>
      <c r="G31" s="41">
        <v>1</v>
      </c>
      <c r="H31" s="37" t="s">
        <v>125</v>
      </c>
      <c r="I31" s="37" t="s">
        <v>29</v>
      </c>
      <c r="J31" s="39" t="s">
        <v>127</v>
      </c>
    </row>
    <row r="32" spans="1:10">
      <c r="A32" s="40">
        <v>1.949E-3</v>
      </c>
      <c r="B32" s="37">
        <v>1949</v>
      </c>
      <c r="C32" s="37" t="s">
        <v>29</v>
      </c>
      <c r="D32" s="37" t="s">
        <v>29</v>
      </c>
      <c r="E32" s="37">
        <v>276.7</v>
      </c>
      <c r="F32" s="41">
        <v>1</v>
      </c>
      <c r="G32" s="41">
        <v>1</v>
      </c>
      <c r="H32" s="37" t="s">
        <v>125</v>
      </c>
      <c r="I32" s="37" t="s">
        <v>29</v>
      </c>
      <c r="J32" s="39" t="s">
        <v>127</v>
      </c>
    </row>
    <row r="33" spans="1:10">
      <c r="A33" s="40">
        <v>1.9997090909090898E-3</v>
      </c>
      <c r="B33" s="37">
        <v>1999.7090909090898</v>
      </c>
      <c r="C33" s="37" t="s">
        <v>29</v>
      </c>
      <c r="D33" s="37" t="s">
        <v>29</v>
      </c>
      <c r="E33" s="37">
        <v>278</v>
      </c>
      <c r="F33" s="41">
        <v>1.2</v>
      </c>
      <c r="G33" s="41">
        <v>1.2</v>
      </c>
      <c r="H33" s="37" t="s">
        <v>125</v>
      </c>
      <c r="I33" s="37" t="s">
        <v>29</v>
      </c>
      <c r="J33" s="39" t="s">
        <v>128</v>
      </c>
    </row>
    <row r="34" spans="1:10">
      <c r="A34" s="40">
        <v>2.0933590909090914E-3</v>
      </c>
      <c r="B34" s="37">
        <v>2093.3590909090913</v>
      </c>
      <c r="C34" s="37" t="s">
        <v>29</v>
      </c>
      <c r="D34" s="37" t="s">
        <v>29</v>
      </c>
      <c r="E34" s="37">
        <v>276.89999999999998</v>
      </c>
      <c r="F34" s="41">
        <v>0.7</v>
      </c>
      <c r="G34" s="41">
        <v>0.7</v>
      </c>
      <c r="H34" s="37" t="s">
        <v>125</v>
      </c>
      <c r="I34" s="37" t="s">
        <v>29</v>
      </c>
      <c r="J34" s="39" t="s">
        <v>128</v>
      </c>
    </row>
    <row r="35" spans="1:10">
      <c r="A35" s="40">
        <v>2.2342352727272724E-3</v>
      </c>
      <c r="B35" s="37">
        <v>2234.2352727272723</v>
      </c>
      <c r="C35" s="37" t="s">
        <v>29</v>
      </c>
      <c r="D35" s="37" t="s">
        <v>29</v>
      </c>
      <c r="E35" s="37">
        <v>276.7</v>
      </c>
      <c r="F35" s="41">
        <v>0.8</v>
      </c>
      <c r="G35" s="41">
        <v>0.8</v>
      </c>
      <c r="H35" s="37" t="s">
        <v>125</v>
      </c>
      <c r="I35" s="37" t="s">
        <v>29</v>
      </c>
      <c r="J35" s="39" t="s">
        <v>128</v>
      </c>
    </row>
    <row r="36" spans="1:10">
      <c r="A36" s="40">
        <v>2.2655493333333335E-3</v>
      </c>
      <c r="B36" s="37">
        <v>2265.5493333333334</v>
      </c>
      <c r="C36" s="37" t="s">
        <v>29</v>
      </c>
      <c r="D36" s="37" t="s">
        <v>29</v>
      </c>
      <c r="E36" s="37">
        <v>276.7</v>
      </c>
      <c r="F36" s="41">
        <v>0.8</v>
      </c>
      <c r="G36" s="41">
        <v>0.8</v>
      </c>
      <c r="H36" s="37" t="s">
        <v>125</v>
      </c>
      <c r="I36" s="37" t="s">
        <v>29</v>
      </c>
      <c r="J36" s="39" t="s">
        <v>128</v>
      </c>
    </row>
    <row r="37" spans="1:10">
      <c r="A37" s="40">
        <v>2.4143166666666664E-3</v>
      </c>
      <c r="B37" s="37">
        <v>2414.3166666666666</v>
      </c>
      <c r="C37" s="37" t="s">
        <v>29</v>
      </c>
      <c r="D37" s="37" t="s">
        <v>29</v>
      </c>
      <c r="E37" s="37">
        <v>277.60000000000002</v>
      </c>
      <c r="F37" s="41">
        <v>1.3</v>
      </c>
      <c r="G37" s="41">
        <v>1.3</v>
      </c>
      <c r="H37" s="37" t="s">
        <v>125</v>
      </c>
      <c r="I37" s="37" t="s">
        <v>29</v>
      </c>
      <c r="J37" s="39" t="s">
        <v>128</v>
      </c>
    </row>
    <row r="38" spans="1:10">
      <c r="A38" s="40">
        <v>2.5261249696969697E-3</v>
      </c>
      <c r="B38" s="37">
        <v>2526.1249696969699</v>
      </c>
      <c r="C38" s="37" t="s">
        <v>29</v>
      </c>
      <c r="D38" s="37" t="s">
        <v>29</v>
      </c>
      <c r="E38" s="37">
        <v>277.89999999999998</v>
      </c>
      <c r="F38" s="41">
        <v>0.5</v>
      </c>
      <c r="G38" s="41">
        <v>0.5</v>
      </c>
      <c r="H38" s="37" t="s">
        <v>125</v>
      </c>
      <c r="I38" s="37" t="s">
        <v>29</v>
      </c>
      <c r="J38" s="39" t="s">
        <v>128</v>
      </c>
    </row>
    <row r="39" spans="1:10">
      <c r="A39" s="40">
        <v>2.6280157575757569E-3</v>
      </c>
      <c r="B39" s="37">
        <v>2628.0157575757571</v>
      </c>
      <c r="C39" s="37" t="s">
        <v>29</v>
      </c>
      <c r="D39" s="37" t="s">
        <v>29</v>
      </c>
      <c r="E39" s="37">
        <v>273.89999999999998</v>
      </c>
      <c r="F39" s="41">
        <v>1.1000000000000001</v>
      </c>
      <c r="G39" s="41">
        <v>1.1000000000000001</v>
      </c>
      <c r="H39" s="37" t="s">
        <v>125</v>
      </c>
      <c r="I39" s="37" t="s">
        <v>29</v>
      </c>
      <c r="J39" s="39" t="s">
        <v>128</v>
      </c>
    </row>
    <row r="40" spans="1:10">
      <c r="A40" s="40">
        <v>2.7084754545454548E-3</v>
      </c>
      <c r="B40" s="37">
        <v>2708.4754545454548</v>
      </c>
      <c r="C40" s="37" t="s">
        <v>29</v>
      </c>
      <c r="D40" s="37" t="s">
        <v>29</v>
      </c>
      <c r="E40" s="37">
        <v>278.89999999999998</v>
      </c>
      <c r="F40" s="41">
        <v>0.6</v>
      </c>
      <c r="G40" s="41">
        <v>0.6</v>
      </c>
      <c r="H40" s="37" t="s">
        <v>125</v>
      </c>
      <c r="I40" s="37" t="s">
        <v>29</v>
      </c>
      <c r="J40" s="39" t="s">
        <v>128</v>
      </c>
    </row>
    <row r="41" spans="1:10">
      <c r="A41" s="40">
        <v>2.8017606666666658E-3</v>
      </c>
      <c r="B41" s="37">
        <v>2801.7606666666657</v>
      </c>
      <c r="C41" s="37" t="s">
        <v>29</v>
      </c>
      <c r="D41" s="37" t="s">
        <v>29</v>
      </c>
      <c r="E41" s="37">
        <v>275.3</v>
      </c>
      <c r="F41" s="41">
        <v>1.6</v>
      </c>
      <c r="G41" s="41">
        <v>1.6</v>
      </c>
      <c r="H41" s="37" t="s">
        <v>125</v>
      </c>
      <c r="I41" s="37" t="s">
        <v>29</v>
      </c>
      <c r="J41" s="39" t="s">
        <v>128</v>
      </c>
    </row>
    <row r="42" spans="1:10">
      <c r="A42" s="40">
        <v>2.9045469090909085E-3</v>
      </c>
      <c r="B42" s="37">
        <v>2904.5469090909087</v>
      </c>
      <c r="C42" s="37" t="s">
        <v>29</v>
      </c>
      <c r="D42" s="37" t="s">
        <v>29</v>
      </c>
      <c r="E42" s="37">
        <v>274.7</v>
      </c>
      <c r="F42" s="41">
        <v>1.2</v>
      </c>
      <c r="G42" s="41">
        <v>1.2</v>
      </c>
      <c r="H42" s="37" t="s">
        <v>125</v>
      </c>
      <c r="I42" s="37" t="s">
        <v>29</v>
      </c>
      <c r="J42" s="39" t="s">
        <v>128</v>
      </c>
    </row>
    <row r="43" spans="1:10">
      <c r="A43" s="40">
        <v>2.948816303030303E-3</v>
      </c>
      <c r="B43" s="37">
        <v>2948.8163030303031</v>
      </c>
      <c r="C43" s="37" t="s">
        <v>29</v>
      </c>
      <c r="D43" s="37" t="s">
        <v>29</v>
      </c>
      <c r="E43" s="37">
        <v>276.3</v>
      </c>
      <c r="F43" s="41">
        <v>0.9</v>
      </c>
      <c r="G43" s="41">
        <v>0.9</v>
      </c>
      <c r="H43" s="37" t="s">
        <v>125</v>
      </c>
      <c r="I43" s="37" t="s">
        <v>29</v>
      </c>
      <c r="J43" s="39" t="s">
        <v>128</v>
      </c>
    </row>
    <row r="44" spans="1:10">
      <c r="A44" s="40">
        <v>3.0566042424242418E-3</v>
      </c>
      <c r="B44" s="37">
        <v>3056.6042424242419</v>
      </c>
      <c r="C44" s="37" t="s">
        <v>29</v>
      </c>
      <c r="D44" s="37" t="s">
        <v>29</v>
      </c>
      <c r="E44" s="37">
        <v>274.60000000000002</v>
      </c>
      <c r="F44" s="41">
        <v>0.8</v>
      </c>
      <c r="G44" s="41">
        <v>0.8</v>
      </c>
      <c r="H44" s="37" t="s">
        <v>125</v>
      </c>
      <c r="I44" s="37" t="s">
        <v>29</v>
      </c>
      <c r="J44" s="39" t="s">
        <v>128</v>
      </c>
    </row>
    <row r="45" spans="1:10">
      <c r="A45" s="40">
        <v>3.2557281818181819E-3</v>
      </c>
      <c r="B45" s="37">
        <v>3255.7281818181818</v>
      </c>
      <c r="C45" s="37" t="s">
        <v>29</v>
      </c>
      <c r="D45" s="37" t="s">
        <v>29</v>
      </c>
      <c r="E45" s="37">
        <v>276.3</v>
      </c>
      <c r="F45" s="41">
        <v>1.5</v>
      </c>
      <c r="G45" s="41">
        <v>1.5</v>
      </c>
      <c r="H45" s="37" t="s">
        <v>125</v>
      </c>
      <c r="I45" s="37" t="s">
        <v>29</v>
      </c>
      <c r="J45" s="39" t="s">
        <v>128</v>
      </c>
    </row>
    <row r="46" spans="1:10">
      <c r="A46" s="40">
        <v>3.2836615757575759E-3</v>
      </c>
      <c r="B46" s="37">
        <v>3283.661575757576</v>
      </c>
      <c r="C46" s="37" t="s">
        <v>29</v>
      </c>
      <c r="D46" s="37" t="s">
        <v>29</v>
      </c>
      <c r="E46" s="37">
        <v>273.10000000000002</v>
      </c>
      <c r="F46" s="41">
        <v>1.1000000000000001</v>
      </c>
      <c r="G46" s="41">
        <v>1.1000000000000001</v>
      </c>
      <c r="H46" s="37" t="s">
        <v>125</v>
      </c>
      <c r="I46" s="37" t="s">
        <v>29</v>
      </c>
      <c r="J46" s="39" t="s">
        <v>128</v>
      </c>
    </row>
    <row r="47" spans="1:10">
      <c r="A47" s="40">
        <v>3.4311192727272729E-3</v>
      </c>
      <c r="B47" s="37">
        <v>3431.1192727272728</v>
      </c>
      <c r="C47" s="37" t="s">
        <v>29</v>
      </c>
      <c r="D47" s="37" t="s">
        <v>29</v>
      </c>
      <c r="E47" s="37">
        <v>274</v>
      </c>
      <c r="F47" s="41">
        <v>0.3</v>
      </c>
      <c r="G47" s="41">
        <v>0.3</v>
      </c>
      <c r="H47" s="37" t="s">
        <v>125</v>
      </c>
      <c r="I47" s="37" t="s">
        <v>29</v>
      </c>
      <c r="J47" s="39" t="s">
        <v>128</v>
      </c>
    </row>
    <row r="48" spans="1:10">
      <c r="A48" s="40">
        <v>3.5282878787878786E-3</v>
      </c>
      <c r="B48" s="37">
        <v>3528.2878787878785</v>
      </c>
      <c r="C48" s="37" t="s">
        <v>29</v>
      </c>
      <c r="D48" s="37" t="s">
        <v>29</v>
      </c>
      <c r="E48" s="37">
        <v>275</v>
      </c>
      <c r="F48" s="41">
        <v>0.6</v>
      </c>
      <c r="G48" s="41">
        <v>0.6</v>
      </c>
      <c r="H48" s="37" t="s">
        <v>125</v>
      </c>
      <c r="I48" s="37" t="s">
        <v>29</v>
      </c>
      <c r="J48" s="39" t="s">
        <v>128</v>
      </c>
    </row>
    <row r="49" spans="1:10">
      <c r="A49" s="40">
        <v>3.6444627272727279E-3</v>
      </c>
      <c r="B49" s="37">
        <v>3644.462727272728</v>
      </c>
      <c r="C49" s="37" t="s">
        <v>29</v>
      </c>
      <c r="D49" s="37" t="s">
        <v>29</v>
      </c>
      <c r="E49" s="37">
        <v>273.39999999999998</v>
      </c>
      <c r="F49" s="41">
        <v>1.3</v>
      </c>
      <c r="G49" s="41">
        <v>1.3</v>
      </c>
      <c r="H49" s="37" t="s">
        <v>125</v>
      </c>
      <c r="I49" s="37" t="s">
        <v>29</v>
      </c>
      <c r="J49" s="39" t="s">
        <v>128</v>
      </c>
    </row>
    <row r="50" spans="1:10">
      <c r="A50" s="40">
        <v>3.6934076969696969E-3</v>
      </c>
      <c r="B50" s="37">
        <v>3693.4076969696971</v>
      </c>
      <c r="C50" s="37" t="s">
        <v>29</v>
      </c>
      <c r="D50" s="37" t="s">
        <v>29</v>
      </c>
      <c r="E50" s="37">
        <v>273</v>
      </c>
      <c r="F50" s="41">
        <v>0.8</v>
      </c>
      <c r="G50" s="41">
        <v>0.8</v>
      </c>
      <c r="H50" s="37" t="s">
        <v>125</v>
      </c>
      <c r="I50" s="37" t="s">
        <v>29</v>
      </c>
      <c r="J50" s="39" t="s">
        <v>128</v>
      </c>
    </row>
    <row r="51" spans="1:10">
      <c r="A51" s="40">
        <v>3.8068569696969689E-3</v>
      </c>
      <c r="B51" s="37">
        <v>3806.8569696969689</v>
      </c>
      <c r="C51" s="37" t="s">
        <v>29</v>
      </c>
      <c r="D51" s="37" t="s">
        <v>29</v>
      </c>
      <c r="E51" s="37">
        <v>271.5</v>
      </c>
      <c r="F51" s="41">
        <v>1</v>
      </c>
      <c r="G51" s="41">
        <v>1</v>
      </c>
      <c r="H51" s="37" t="s">
        <v>125</v>
      </c>
      <c r="I51" s="37" t="s">
        <v>29</v>
      </c>
      <c r="J51" s="39" t="s">
        <v>128</v>
      </c>
    </row>
    <row r="52" spans="1:10">
      <c r="A52" s="40">
        <v>3.8561663636363639E-3</v>
      </c>
      <c r="B52" s="37">
        <v>3856.1663636363637</v>
      </c>
      <c r="C52" s="37" t="s">
        <v>29</v>
      </c>
      <c r="D52" s="37" t="s">
        <v>29</v>
      </c>
      <c r="E52" s="37">
        <v>275.39999999999998</v>
      </c>
      <c r="F52" s="41">
        <v>0.5</v>
      </c>
      <c r="G52" s="41">
        <v>0.5</v>
      </c>
      <c r="H52" s="37" t="s">
        <v>125</v>
      </c>
      <c r="I52" s="37" t="s">
        <v>29</v>
      </c>
      <c r="J52" s="39" t="s">
        <v>128</v>
      </c>
    </row>
    <row r="53" spans="1:10">
      <c r="A53" s="40">
        <v>3.9689506060606051E-3</v>
      </c>
      <c r="B53" s="37">
        <v>3968.950606060605</v>
      </c>
      <c r="C53" s="37" t="s">
        <v>29</v>
      </c>
      <c r="D53" s="37" t="s">
        <v>29</v>
      </c>
      <c r="E53" s="37">
        <v>274.89999999999998</v>
      </c>
      <c r="F53" s="41">
        <v>1.3</v>
      </c>
      <c r="G53" s="41">
        <v>1.3</v>
      </c>
      <c r="H53" s="37" t="s">
        <v>125</v>
      </c>
      <c r="I53" s="37" t="s">
        <v>29</v>
      </c>
      <c r="J53" s="39" t="s">
        <v>128</v>
      </c>
    </row>
    <row r="54" spans="1:10">
      <c r="A54" s="40">
        <v>4.1086667272727277E-3</v>
      </c>
      <c r="B54" s="37">
        <v>4108.6667272727273</v>
      </c>
      <c r="C54" s="37" t="s">
        <v>29</v>
      </c>
      <c r="D54" s="37" t="s">
        <v>29</v>
      </c>
      <c r="E54" s="37">
        <v>271.7</v>
      </c>
      <c r="F54" s="41">
        <v>1</v>
      </c>
      <c r="G54" s="41">
        <v>1</v>
      </c>
      <c r="H54" s="37" t="s">
        <v>125</v>
      </c>
      <c r="I54" s="37" t="s">
        <v>29</v>
      </c>
      <c r="J54" s="39" t="s">
        <v>128</v>
      </c>
    </row>
    <row r="55" spans="1:10">
      <c r="A55" s="40">
        <v>4.2058423636363645E-3</v>
      </c>
      <c r="B55" s="37">
        <v>4205.8423636363641</v>
      </c>
      <c r="C55" s="37" t="s">
        <v>29</v>
      </c>
      <c r="D55" s="37" t="s">
        <v>29</v>
      </c>
      <c r="E55" s="37">
        <v>271.60000000000002</v>
      </c>
      <c r="F55" s="41">
        <v>0.7</v>
      </c>
      <c r="G55" s="41">
        <v>0.7</v>
      </c>
      <c r="H55" s="37" t="s">
        <v>125</v>
      </c>
      <c r="I55" s="37" t="s">
        <v>29</v>
      </c>
      <c r="J55" s="39" t="s">
        <v>128</v>
      </c>
    </row>
    <row r="56" spans="1:10">
      <c r="A56" s="40">
        <v>4.2750766666666672E-3</v>
      </c>
      <c r="B56" s="37">
        <v>4275.0766666666668</v>
      </c>
      <c r="C56" s="37" t="s">
        <v>29</v>
      </c>
      <c r="D56" s="37" t="s">
        <v>29</v>
      </c>
      <c r="E56" s="37">
        <v>272.8</v>
      </c>
      <c r="F56" s="41">
        <v>0.8</v>
      </c>
      <c r="G56" s="41">
        <v>0.8</v>
      </c>
      <c r="H56" s="37" t="s">
        <v>125</v>
      </c>
      <c r="I56" s="37" t="s">
        <v>29</v>
      </c>
      <c r="J56" s="39" t="s">
        <v>128</v>
      </c>
    </row>
    <row r="57" spans="1:10">
      <c r="A57" s="40">
        <v>4.3428224242424238E-3</v>
      </c>
      <c r="B57" s="37">
        <v>4342.8224242424239</v>
      </c>
      <c r="C57" s="37" t="s">
        <v>29</v>
      </c>
      <c r="D57" s="37" t="s">
        <v>29</v>
      </c>
      <c r="E57" s="37">
        <v>271.5</v>
      </c>
      <c r="F57" s="41">
        <v>0.9</v>
      </c>
      <c r="G57" s="41">
        <v>0.9</v>
      </c>
      <c r="H57" s="37" t="s">
        <v>125</v>
      </c>
      <c r="I57" s="37" t="s">
        <v>29</v>
      </c>
      <c r="J57" s="39" t="s">
        <v>128</v>
      </c>
    </row>
    <row r="58" spans="1:10">
      <c r="A58" s="40">
        <v>4.4943624242424251E-3</v>
      </c>
      <c r="B58" s="37">
        <v>4494.3624242424248</v>
      </c>
      <c r="C58" s="37" t="s">
        <v>29</v>
      </c>
      <c r="D58" s="37" t="s">
        <v>29</v>
      </c>
      <c r="E58" s="37">
        <v>271.10000000000002</v>
      </c>
      <c r="F58" s="41">
        <v>0.8</v>
      </c>
      <c r="G58" s="41">
        <v>0.8</v>
      </c>
      <c r="H58" s="37" t="s">
        <v>125</v>
      </c>
      <c r="I58" s="37" t="s">
        <v>29</v>
      </c>
      <c r="J58" s="39" t="s">
        <v>128</v>
      </c>
    </row>
    <row r="59" spans="1:10">
      <c r="A59" s="40">
        <v>4.5928192727272728E-3</v>
      </c>
      <c r="B59" s="37">
        <v>4592.8192727272726</v>
      </c>
      <c r="C59" s="37" t="s">
        <v>29</v>
      </c>
      <c r="D59" s="37" t="s">
        <v>29</v>
      </c>
      <c r="E59" s="37">
        <v>269.10000000000002</v>
      </c>
      <c r="F59" s="41">
        <v>0.6</v>
      </c>
      <c r="G59" s="41">
        <v>0.6</v>
      </c>
      <c r="H59" s="37" t="s">
        <v>125</v>
      </c>
      <c r="I59" s="37" t="s">
        <v>29</v>
      </c>
      <c r="J59" s="39" t="s">
        <v>128</v>
      </c>
    </row>
    <row r="60" spans="1:10">
      <c r="A60" s="40">
        <v>4.6474629090909091E-3</v>
      </c>
      <c r="B60" s="37">
        <v>4647.4629090909093</v>
      </c>
      <c r="C60" s="37" t="s">
        <v>29</v>
      </c>
      <c r="D60" s="37" t="s">
        <v>29</v>
      </c>
      <c r="E60" s="37">
        <v>269.8</v>
      </c>
      <c r="F60" s="41">
        <v>1</v>
      </c>
      <c r="G60" s="41">
        <v>1</v>
      </c>
      <c r="H60" s="37" t="s">
        <v>125</v>
      </c>
      <c r="I60" s="37" t="s">
        <v>29</v>
      </c>
      <c r="J60" s="39" t="s">
        <v>128</v>
      </c>
    </row>
    <row r="61" spans="1:10">
      <c r="A61" s="40">
        <v>4.773001515151515E-3</v>
      </c>
      <c r="B61" s="37">
        <v>4773.0015151515154</v>
      </c>
      <c r="C61" s="37" t="s">
        <v>29</v>
      </c>
      <c r="D61" s="37" t="s">
        <v>29</v>
      </c>
      <c r="E61" s="37">
        <v>271.5</v>
      </c>
      <c r="F61" s="41">
        <v>0.8</v>
      </c>
      <c r="G61" s="41">
        <v>0.8</v>
      </c>
      <c r="H61" s="37" t="s">
        <v>125</v>
      </c>
      <c r="I61" s="37" t="s">
        <v>29</v>
      </c>
      <c r="J61" s="39" t="s">
        <v>128</v>
      </c>
    </row>
    <row r="62" spans="1:10">
      <c r="A62" s="40">
        <v>4.9212018181818184E-3</v>
      </c>
      <c r="B62" s="37">
        <v>4921.2018181818185</v>
      </c>
      <c r="C62" s="37" t="s">
        <v>29</v>
      </c>
      <c r="D62" s="37" t="s">
        <v>29</v>
      </c>
      <c r="E62" s="37">
        <v>270.7</v>
      </c>
      <c r="F62" s="41">
        <v>0.5</v>
      </c>
      <c r="G62" s="41">
        <v>0.5</v>
      </c>
      <c r="H62" s="37" t="s">
        <v>125</v>
      </c>
      <c r="I62" s="37" t="s">
        <v>29</v>
      </c>
      <c r="J62" s="39" t="s">
        <v>128</v>
      </c>
    </row>
    <row r="63" spans="1:10">
      <c r="A63" s="40">
        <v>4.9815798787878783E-3</v>
      </c>
      <c r="B63" s="37">
        <v>4981.5798787878784</v>
      </c>
      <c r="C63" s="37" t="s">
        <v>29</v>
      </c>
      <c r="D63" s="37" t="s">
        <v>29</v>
      </c>
      <c r="E63" s="37">
        <v>269.3</v>
      </c>
      <c r="F63" s="41">
        <v>1</v>
      </c>
      <c r="G63" s="41">
        <v>1</v>
      </c>
      <c r="H63" s="37" t="s">
        <v>125</v>
      </c>
      <c r="I63" s="37" t="s">
        <v>29</v>
      </c>
      <c r="J63" s="39" t="s">
        <v>128</v>
      </c>
    </row>
    <row r="64" spans="1:10">
      <c r="A64" s="40">
        <v>5.0867899393939389E-3</v>
      </c>
      <c r="B64" s="37">
        <v>5086.7899393939388</v>
      </c>
      <c r="C64" s="37" t="s">
        <v>29</v>
      </c>
      <c r="D64" s="37" t="s">
        <v>29</v>
      </c>
      <c r="E64" s="37">
        <v>268.60000000000002</v>
      </c>
      <c r="F64" s="41">
        <v>1.1000000000000001</v>
      </c>
      <c r="G64" s="41">
        <v>1.1000000000000001</v>
      </c>
      <c r="H64" s="37" t="s">
        <v>125</v>
      </c>
      <c r="I64" s="37" t="s">
        <v>29</v>
      </c>
      <c r="J64" s="39" t="s">
        <v>128</v>
      </c>
    </row>
    <row r="65" spans="1:10">
      <c r="A65" s="40">
        <v>5.2185661818181829E-3</v>
      </c>
      <c r="B65" s="37">
        <v>5218.5661818181825</v>
      </c>
      <c r="C65" s="37" t="s">
        <v>29</v>
      </c>
      <c r="D65" s="37" t="s">
        <v>29</v>
      </c>
      <c r="E65" s="37">
        <v>269.8</v>
      </c>
      <c r="F65" s="41">
        <v>1.2</v>
      </c>
      <c r="G65" s="41">
        <v>1.2</v>
      </c>
      <c r="H65" s="37" t="s">
        <v>125</v>
      </c>
      <c r="I65" s="37" t="s">
        <v>29</v>
      </c>
      <c r="J65" s="39" t="s">
        <v>128</v>
      </c>
    </row>
    <row r="66" spans="1:10">
      <c r="A66" s="40">
        <v>5.3111757575757578E-3</v>
      </c>
      <c r="B66" s="37">
        <v>5311.1757575757574</v>
      </c>
      <c r="C66" s="37" t="s">
        <v>29</v>
      </c>
      <c r="D66" s="37" t="s">
        <v>29</v>
      </c>
      <c r="E66" s="37">
        <v>267.60000000000002</v>
      </c>
      <c r="F66" s="41">
        <v>0.6</v>
      </c>
      <c r="G66" s="41">
        <v>0.6</v>
      </c>
      <c r="H66" s="37" t="s">
        <v>125</v>
      </c>
      <c r="I66" s="37" t="s">
        <v>29</v>
      </c>
      <c r="J66" s="39" t="s">
        <v>128</v>
      </c>
    </row>
    <row r="67" spans="1:10">
      <c r="A67" s="40">
        <v>5.3575485454545454E-3</v>
      </c>
      <c r="B67" s="37">
        <v>5357.5485454545451</v>
      </c>
      <c r="C67" s="37" t="s">
        <v>29</v>
      </c>
      <c r="D67" s="37" t="s">
        <v>29</v>
      </c>
      <c r="E67" s="37">
        <v>265.3</v>
      </c>
      <c r="F67" s="41">
        <v>1.7</v>
      </c>
      <c r="G67" s="41">
        <v>1.7</v>
      </c>
      <c r="H67" s="37" t="s">
        <v>125</v>
      </c>
      <c r="I67" s="37" t="s">
        <v>29</v>
      </c>
      <c r="J67" s="39" t="s">
        <v>128</v>
      </c>
    </row>
    <row r="68" spans="1:10">
      <c r="A68" s="40">
        <v>5.5332895757575764E-3</v>
      </c>
      <c r="B68" s="37">
        <v>5533.2895757575761</v>
      </c>
      <c r="C68" s="37" t="s">
        <v>29</v>
      </c>
      <c r="D68" s="37" t="s">
        <v>29</v>
      </c>
      <c r="E68" s="37">
        <v>265.2</v>
      </c>
      <c r="F68" s="41">
        <v>0.8</v>
      </c>
      <c r="G68" s="41">
        <v>0.8</v>
      </c>
      <c r="H68" s="37" t="s">
        <v>125</v>
      </c>
      <c r="I68" s="37" t="s">
        <v>29</v>
      </c>
      <c r="J68" s="39" t="s">
        <v>128</v>
      </c>
    </row>
    <row r="69" spans="1:10">
      <c r="A69" s="40">
        <v>5.581297333333333E-3</v>
      </c>
      <c r="B69" s="37">
        <v>5581.297333333333</v>
      </c>
      <c r="C69" s="37" t="s">
        <v>29</v>
      </c>
      <c r="D69" s="37" t="s">
        <v>29</v>
      </c>
      <c r="E69" s="37">
        <v>267.60000000000002</v>
      </c>
      <c r="F69" s="41">
        <v>2</v>
      </c>
      <c r="G69" s="41">
        <v>2</v>
      </c>
      <c r="H69" s="37" t="s">
        <v>125</v>
      </c>
      <c r="I69" s="37" t="s">
        <v>29</v>
      </c>
      <c r="J69" s="39" t="s">
        <v>128</v>
      </c>
    </row>
    <row r="70" spans="1:10">
      <c r="A70" s="40">
        <v>5.7576063636363634E-3</v>
      </c>
      <c r="B70" s="37">
        <v>5757.6063636363633</v>
      </c>
      <c r="C70" s="37" t="s">
        <v>29</v>
      </c>
      <c r="D70" s="37" t="s">
        <v>29</v>
      </c>
      <c r="E70" s="37">
        <v>265.89999999999998</v>
      </c>
      <c r="F70" s="41">
        <v>0.9</v>
      </c>
      <c r="G70" s="41">
        <v>0.9</v>
      </c>
      <c r="H70" s="37" t="s">
        <v>125</v>
      </c>
      <c r="I70" s="37" t="s">
        <v>29</v>
      </c>
      <c r="J70" s="39" t="s">
        <v>128</v>
      </c>
    </row>
    <row r="71" spans="1:10">
      <c r="A71" s="40">
        <v>5.8522596363636357E-3</v>
      </c>
      <c r="B71" s="37">
        <v>5852.2596363636358</v>
      </c>
      <c r="C71" s="37" t="s">
        <v>29</v>
      </c>
      <c r="D71" s="37" t="s">
        <v>29</v>
      </c>
      <c r="E71" s="37">
        <v>265.5</v>
      </c>
      <c r="F71" s="41">
        <v>0.8</v>
      </c>
      <c r="G71" s="41">
        <v>0.8</v>
      </c>
      <c r="H71" s="37" t="s">
        <v>125</v>
      </c>
      <c r="I71" s="37" t="s">
        <v>29</v>
      </c>
      <c r="J71" s="39" t="s">
        <v>128</v>
      </c>
    </row>
    <row r="72" spans="1:10">
      <c r="A72" s="40">
        <v>5.9340914545454541E-3</v>
      </c>
      <c r="B72" s="37">
        <v>5934.0914545454543</v>
      </c>
      <c r="C72" s="37" t="s">
        <v>29</v>
      </c>
      <c r="D72" s="37" t="s">
        <v>29</v>
      </c>
      <c r="E72" s="37">
        <v>260.7</v>
      </c>
      <c r="F72" s="41">
        <v>1.6</v>
      </c>
      <c r="G72" s="41">
        <v>1.6</v>
      </c>
      <c r="H72" s="37" t="s">
        <v>125</v>
      </c>
      <c r="I72" s="37" t="s">
        <v>29</v>
      </c>
      <c r="J72" s="39" t="s">
        <v>128</v>
      </c>
    </row>
    <row r="73" spans="1:10">
      <c r="A73" s="40">
        <v>5.9993760606060608E-3</v>
      </c>
      <c r="B73" s="37">
        <v>5999.3760606060605</v>
      </c>
      <c r="C73" s="37" t="s">
        <v>29</v>
      </c>
      <c r="D73" s="37" t="s">
        <v>29</v>
      </c>
      <c r="E73" s="37">
        <v>266.7</v>
      </c>
      <c r="F73" s="41">
        <v>0.9</v>
      </c>
      <c r="G73" s="41">
        <v>0.9</v>
      </c>
      <c r="H73" s="37" t="s">
        <v>125</v>
      </c>
      <c r="I73" s="37" t="s">
        <v>29</v>
      </c>
      <c r="J73" s="39" t="s">
        <v>128</v>
      </c>
    </row>
    <row r="74" spans="1:10">
      <c r="A74" s="40">
        <v>6.0898078787878793E-3</v>
      </c>
      <c r="B74" s="37">
        <v>6089.8078787878794</v>
      </c>
      <c r="C74" s="37" t="s">
        <v>29</v>
      </c>
      <c r="D74" s="37" t="s">
        <v>29</v>
      </c>
      <c r="E74" s="37">
        <v>265.5</v>
      </c>
      <c r="F74" s="41">
        <v>0.8</v>
      </c>
      <c r="G74" s="41">
        <v>0.8</v>
      </c>
      <c r="H74" s="37" t="s">
        <v>125</v>
      </c>
      <c r="I74" s="37" t="s">
        <v>29</v>
      </c>
      <c r="J74" s="39" t="s">
        <v>128</v>
      </c>
    </row>
    <row r="75" spans="1:10">
      <c r="A75" s="40">
        <v>6.301963333333333E-3</v>
      </c>
      <c r="B75" s="37">
        <v>6301.9633333333331</v>
      </c>
      <c r="C75" s="37" t="s">
        <v>29</v>
      </c>
      <c r="D75" s="37" t="s">
        <v>29</v>
      </c>
      <c r="E75" s="37">
        <v>263.2</v>
      </c>
      <c r="F75" s="41">
        <v>0.6</v>
      </c>
      <c r="G75" s="41">
        <v>0.6</v>
      </c>
      <c r="H75" s="37" t="s">
        <v>125</v>
      </c>
      <c r="I75" s="37" t="s">
        <v>29</v>
      </c>
      <c r="J75" s="39" t="s">
        <v>128</v>
      </c>
    </row>
    <row r="76" spans="1:10">
      <c r="A76" s="40">
        <v>6.3372069090909091E-3</v>
      </c>
      <c r="B76" s="37">
        <v>6337.206909090909</v>
      </c>
      <c r="C76" s="37" t="s">
        <v>29</v>
      </c>
      <c r="D76" s="37" t="s">
        <v>29</v>
      </c>
      <c r="E76" s="37">
        <v>262.7</v>
      </c>
      <c r="F76" s="41">
        <v>0.9</v>
      </c>
      <c r="G76" s="41">
        <v>0.9</v>
      </c>
      <c r="H76" s="37" t="s">
        <v>125</v>
      </c>
      <c r="I76" s="37" t="s">
        <v>29</v>
      </c>
      <c r="J76" s="39" t="s">
        <v>128</v>
      </c>
    </row>
    <row r="77" spans="1:10">
      <c r="A77" s="40">
        <v>6.401244848484847E-3</v>
      </c>
      <c r="B77" s="37">
        <v>6401.2448484848474</v>
      </c>
      <c r="C77" s="37" t="s">
        <v>29</v>
      </c>
      <c r="D77" s="37" t="s">
        <v>29</v>
      </c>
      <c r="E77" s="37">
        <v>261.2</v>
      </c>
      <c r="F77" s="41">
        <v>0.7</v>
      </c>
      <c r="G77" s="41">
        <v>0.7</v>
      </c>
      <c r="H77" s="37" t="s">
        <v>125</v>
      </c>
      <c r="I77" s="37" t="s">
        <v>29</v>
      </c>
      <c r="J77" s="39" t="s">
        <v>128</v>
      </c>
    </row>
    <row r="78" spans="1:10">
      <c r="A78" s="40">
        <v>6.5722915757575745E-3</v>
      </c>
      <c r="B78" s="37">
        <v>6572.2915757575747</v>
      </c>
      <c r="C78" s="37" t="s">
        <v>29</v>
      </c>
      <c r="D78" s="37" t="s">
        <v>29</v>
      </c>
      <c r="E78" s="37">
        <v>261.10000000000002</v>
      </c>
      <c r="F78" s="41">
        <v>0.4</v>
      </c>
      <c r="G78" s="41">
        <v>0.4</v>
      </c>
      <c r="H78" s="37" t="s">
        <v>125</v>
      </c>
      <c r="I78" s="37" t="s">
        <v>29</v>
      </c>
      <c r="J78" s="39" t="s">
        <v>128</v>
      </c>
    </row>
    <row r="79" spans="1:10">
      <c r="A79" s="40">
        <v>6.6825453939393931E-3</v>
      </c>
      <c r="B79" s="37">
        <v>6682.5453939393929</v>
      </c>
      <c r="C79" s="37" t="s">
        <v>29</v>
      </c>
      <c r="D79" s="37" t="s">
        <v>29</v>
      </c>
      <c r="E79" s="37">
        <v>259.39999999999998</v>
      </c>
      <c r="F79" s="41">
        <v>0.6</v>
      </c>
      <c r="G79" s="41">
        <v>0.6</v>
      </c>
      <c r="H79" s="37" t="s">
        <v>125</v>
      </c>
      <c r="I79" s="37" t="s">
        <v>29</v>
      </c>
      <c r="J79" s="39" t="s">
        <v>128</v>
      </c>
    </row>
    <row r="80" spans="1:10">
      <c r="A80" s="40">
        <v>6.7696525454545454E-3</v>
      </c>
      <c r="B80" s="37">
        <v>6769.6525454545454</v>
      </c>
      <c r="C80" s="37" t="s">
        <v>29</v>
      </c>
      <c r="D80" s="37" t="s">
        <v>29</v>
      </c>
      <c r="E80" s="37">
        <v>262.10000000000002</v>
      </c>
      <c r="F80" s="41">
        <v>0.9</v>
      </c>
      <c r="G80" s="41">
        <v>0.9</v>
      </c>
      <c r="H80" s="37" t="s">
        <v>125</v>
      </c>
      <c r="I80" s="37" t="s">
        <v>29</v>
      </c>
      <c r="J80" s="39" t="s">
        <v>128</v>
      </c>
    </row>
    <row r="81" spans="1:10">
      <c r="A81" s="40">
        <v>6.880308666666668E-3</v>
      </c>
      <c r="B81" s="37">
        <v>6880.3086666666677</v>
      </c>
      <c r="C81" s="37" t="s">
        <v>29</v>
      </c>
      <c r="D81" s="37" t="s">
        <v>29</v>
      </c>
      <c r="E81" s="37">
        <v>262.89999999999998</v>
      </c>
      <c r="F81" s="41">
        <v>0.5</v>
      </c>
      <c r="G81" s="41">
        <v>0.5</v>
      </c>
      <c r="H81" s="37" t="s">
        <v>125</v>
      </c>
      <c r="I81" s="37" t="s">
        <v>29</v>
      </c>
      <c r="J81" s="39" t="s">
        <v>128</v>
      </c>
    </row>
    <row r="82" spans="1:10">
      <c r="A82" s="40">
        <v>6.9700773939393957E-3</v>
      </c>
      <c r="B82" s="37">
        <v>6970.0773939393957</v>
      </c>
      <c r="C82" s="37" t="s">
        <v>29</v>
      </c>
      <c r="D82" s="37" t="s">
        <v>29</v>
      </c>
      <c r="E82" s="37">
        <v>258.10000000000002</v>
      </c>
      <c r="F82" s="41">
        <v>1.4</v>
      </c>
      <c r="G82" s="41">
        <v>1.4</v>
      </c>
      <c r="H82" s="37" t="s">
        <v>125</v>
      </c>
      <c r="I82" s="37" t="s">
        <v>29</v>
      </c>
      <c r="J82" s="39" t="s">
        <v>128</v>
      </c>
    </row>
    <row r="83" spans="1:10">
      <c r="A83" s="40">
        <v>7.038269878787879E-3</v>
      </c>
      <c r="B83" s="37">
        <v>7038.269878787879</v>
      </c>
      <c r="C83" s="37" t="s">
        <v>29</v>
      </c>
      <c r="D83" s="37" t="s">
        <v>29</v>
      </c>
      <c r="E83" s="37">
        <v>257.60000000000002</v>
      </c>
      <c r="F83" s="41">
        <v>0.9</v>
      </c>
      <c r="G83" s="41">
        <v>0.9</v>
      </c>
      <c r="H83" s="37" t="s">
        <v>125</v>
      </c>
      <c r="I83" s="37" t="s">
        <v>29</v>
      </c>
      <c r="J83" s="39" t="s">
        <v>128</v>
      </c>
    </row>
    <row r="84" spans="1:10">
      <c r="A84" s="40">
        <v>7.1880703030303018E-3</v>
      </c>
      <c r="B84" s="37">
        <v>7188.0703030303021</v>
      </c>
      <c r="C84" s="37" t="s">
        <v>29</v>
      </c>
      <c r="D84" s="37" t="s">
        <v>29</v>
      </c>
      <c r="E84" s="37">
        <v>262.3</v>
      </c>
      <c r="F84" s="41">
        <v>0.9</v>
      </c>
      <c r="G84" s="41">
        <v>0.9</v>
      </c>
      <c r="H84" s="37" t="s">
        <v>125</v>
      </c>
      <c r="I84" s="37" t="s">
        <v>29</v>
      </c>
      <c r="J84" s="39" t="s">
        <v>128</v>
      </c>
    </row>
    <row r="85" spans="1:10">
      <c r="A85" s="40">
        <v>7.2740099999999992E-3</v>
      </c>
      <c r="B85" s="37">
        <v>7274.0099999999993</v>
      </c>
      <c r="C85" s="37" t="s">
        <v>29</v>
      </c>
      <c r="D85" s="37" t="s">
        <v>29</v>
      </c>
      <c r="E85" s="37">
        <v>263</v>
      </c>
      <c r="F85" s="41">
        <v>0.7</v>
      </c>
      <c r="G85" s="41">
        <v>0.7</v>
      </c>
      <c r="H85" s="37" t="s">
        <v>125</v>
      </c>
      <c r="I85" s="37" t="s">
        <v>29</v>
      </c>
      <c r="J85" s="39" t="s">
        <v>128</v>
      </c>
    </row>
    <row r="86" spans="1:10">
      <c r="A86" s="40">
        <v>7.4053238181818175E-3</v>
      </c>
      <c r="B86" s="37">
        <v>7405.3238181818178</v>
      </c>
      <c r="C86" s="37" t="s">
        <v>29</v>
      </c>
      <c r="D86" s="37" t="s">
        <v>29</v>
      </c>
      <c r="E86" s="37">
        <v>260.7</v>
      </c>
      <c r="F86" s="41">
        <v>0.6</v>
      </c>
      <c r="G86" s="41">
        <v>0.6</v>
      </c>
      <c r="H86" s="37" t="s">
        <v>125</v>
      </c>
      <c r="I86" s="37" t="s">
        <v>29</v>
      </c>
      <c r="J86" s="39" t="s">
        <v>128</v>
      </c>
    </row>
    <row r="87" spans="1:10">
      <c r="A87" s="40">
        <v>7.4978653939393953E-3</v>
      </c>
      <c r="B87" s="37">
        <v>7497.8653939393953</v>
      </c>
      <c r="C87" s="37" t="s">
        <v>29</v>
      </c>
      <c r="D87" s="37" t="s">
        <v>29</v>
      </c>
      <c r="E87" s="37">
        <v>258.39999999999998</v>
      </c>
      <c r="F87" s="41">
        <v>0.8</v>
      </c>
      <c r="G87" s="41">
        <v>0.8</v>
      </c>
      <c r="H87" s="37" t="s">
        <v>125</v>
      </c>
      <c r="I87" s="37" t="s">
        <v>29</v>
      </c>
      <c r="J87" s="39" t="s">
        <v>128</v>
      </c>
    </row>
    <row r="88" spans="1:10">
      <c r="A88" s="40">
        <v>7.6613663636363634E-3</v>
      </c>
      <c r="B88" s="37">
        <v>7661.3663636363635</v>
      </c>
      <c r="C88" s="37" t="s">
        <v>29</v>
      </c>
      <c r="D88" s="37" t="s">
        <v>29</v>
      </c>
      <c r="E88" s="37">
        <v>260.10000000000002</v>
      </c>
      <c r="F88" s="41">
        <v>0.6</v>
      </c>
      <c r="G88" s="41">
        <v>0.6</v>
      </c>
      <c r="H88" s="37" t="s">
        <v>125</v>
      </c>
      <c r="I88" s="37" t="s">
        <v>29</v>
      </c>
      <c r="J88" s="39" t="s">
        <v>128</v>
      </c>
    </row>
    <row r="89" spans="1:10">
      <c r="A89" s="40">
        <v>7.7195915151515157E-3</v>
      </c>
      <c r="B89" s="37">
        <v>7719.5915151515155</v>
      </c>
      <c r="C89" s="37" t="s">
        <v>29</v>
      </c>
      <c r="D89" s="37" t="s">
        <v>29</v>
      </c>
      <c r="E89" s="37">
        <v>260.39999999999998</v>
      </c>
      <c r="F89" s="41">
        <v>0.4</v>
      </c>
      <c r="G89" s="41">
        <v>0.4</v>
      </c>
      <c r="H89" s="37" t="s">
        <v>125</v>
      </c>
      <c r="I89" s="37" t="s">
        <v>29</v>
      </c>
      <c r="J89" s="39" t="s">
        <v>128</v>
      </c>
    </row>
    <row r="90" spans="1:10">
      <c r="A90" s="40">
        <v>7.8601816363636327E-3</v>
      </c>
      <c r="B90" s="37">
        <v>7860.1816363636326</v>
      </c>
      <c r="C90" s="37" t="s">
        <v>29</v>
      </c>
      <c r="D90" s="37" t="s">
        <v>29</v>
      </c>
      <c r="E90" s="37">
        <v>259.7</v>
      </c>
      <c r="F90" s="41">
        <v>0.9</v>
      </c>
      <c r="G90" s="41">
        <v>0.9</v>
      </c>
      <c r="H90" s="37" t="s">
        <v>125</v>
      </c>
      <c r="I90" s="37" t="s">
        <v>29</v>
      </c>
      <c r="J90" s="39" t="s">
        <v>128</v>
      </c>
    </row>
    <row r="91" spans="1:10">
      <c r="A91" s="40">
        <v>7.9263653939393927E-3</v>
      </c>
      <c r="B91" s="37">
        <v>7926.3653939393926</v>
      </c>
      <c r="C91" s="37" t="s">
        <v>29</v>
      </c>
      <c r="D91" s="37" t="s">
        <v>29</v>
      </c>
      <c r="E91" s="37">
        <v>259.2</v>
      </c>
      <c r="F91" s="41">
        <v>0.7</v>
      </c>
      <c r="G91" s="41">
        <v>0.7</v>
      </c>
      <c r="H91" s="37" t="s">
        <v>125</v>
      </c>
      <c r="I91" s="37" t="s">
        <v>29</v>
      </c>
      <c r="J91" s="39" t="s">
        <v>128</v>
      </c>
    </row>
    <row r="92" spans="1:10">
      <c r="A92" s="40">
        <v>7.9758539393939391E-3</v>
      </c>
      <c r="B92" s="37">
        <v>7975.8539393939391</v>
      </c>
      <c r="C92" s="37" t="s">
        <v>29</v>
      </c>
      <c r="D92" s="37" t="s">
        <v>29</v>
      </c>
      <c r="E92" s="37">
        <v>260.8</v>
      </c>
      <c r="F92" s="41">
        <v>1.4</v>
      </c>
      <c r="G92" s="41">
        <v>1.4</v>
      </c>
      <c r="H92" s="37" t="s">
        <v>125</v>
      </c>
      <c r="I92" s="37" t="s">
        <v>29</v>
      </c>
      <c r="J92" s="39" t="s">
        <v>128</v>
      </c>
    </row>
    <row r="93" spans="1:10">
      <c r="A93" s="40">
        <v>8.1162842424242418E-3</v>
      </c>
      <c r="B93" s="37">
        <v>8116.2842424242417</v>
      </c>
      <c r="C93" s="37" t="s">
        <v>29</v>
      </c>
      <c r="D93" s="37" t="s">
        <v>29</v>
      </c>
      <c r="E93" s="37">
        <v>259.60000000000002</v>
      </c>
      <c r="F93" s="41">
        <v>0.5</v>
      </c>
      <c r="G93" s="41">
        <v>0.5</v>
      </c>
      <c r="H93" s="37" t="s">
        <v>125</v>
      </c>
      <c r="I93" s="37" t="s">
        <v>29</v>
      </c>
      <c r="J93" s="39" t="s">
        <v>128</v>
      </c>
    </row>
    <row r="94" spans="1:10">
      <c r="A94" s="40">
        <v>8.1947987878787879E-3</v>
      </c>
      <c r="B94" s="37">
        <v>8194.7987878787881</v>
      </c>
      <c r="C94" s="37" t="s">
        <v>29</v>
      </c>
      <c r="D94" s="37" t="s">
        <v>29</v>
      </c>
      <c r="E94" s="37">
        <v>259.3</v>
      </c>
      <c r="F94" s="41">
        <v>0.9</v>
      </c>
      <c r="G94" s="41">
        <v>0.9</v>
      </c>
      <c r="H94" s="37" t="s">
        <v>125</v>
      </c>
      <c r="I94" s="37" t="s">
        <v>29</v>
      </c>
      <c r="J94" s="39" t="s">
        <v>128</v>
      </c>
    </row>
    <row r="95" spans="1:10">
      <c r="A95" s="40">
        <v>8.3518767272727275E-3</v>
      </c>
      <c r="B95" s="37">
        <v>8351.8767272727273</v>
      </c>
      <c r="C95" s="37" t="s">
        <v>29</v>
      </c>
      <c r="D95" s="37" t="s">
        <v>29</v>
      </c>
      <c r="E95" s="37">
        <v>258.3</v>
      </c>
      <c r="F95" s="41">
        <v>1.2</v>
      </c>
      <c r="G95" s="41">
        <v>1.2</v>
      </c>
      <c r="H95" s="37" t="s">
        <v>125</v>
      </c>
      <c r="I95" s="37" t="s">
        <v>29</v>
      </c>
      <c r="J95" s="39" t="s">
        <v>128</v>
      </c>
    </row>
    <row r="96" spans="1:10">
      <c r="A96" s="40">
        <v>8.4596757575757572E-3</v>
      </c>
      <c r="B96" s="37">
        <v>8459.6757575757565</v>
      </c>
      <c r="C96" s="37" t="s">
        <v>29</v>
      </c>
      <c r="D96" s="37" t="s">
        <v>29</v>
      </c>
      <c r="E96" s="37">
        <v>261.3</v>
      </c>
      <c r="F96" s="41">
        <v>0.9</v>
      </c>
      <c r="G96" s="41">
        <v>0.9</v>
      </c>
      <c r="H96" s="37" t="s">
        <v>125</v>
      </c>
      <c r="I96" s="37" t="s">
        <v>29</v>
      </c>
      <c r="J96" s="39" t="s">
        <v>128</v>
      </c>
    </row>
    <row r="97" spans="1:10">
      <c r="A97" s="40">
        <v>8.5465790909090913E-3</v>
      </c>
      <c r="B97" s="37">
        <v>8546.579090909092</v>
      </c>
      <c r="C97" s="37" t="s">
        <v>29</v>
      </c>
      <c r="D97" s="37" t="s">
        <v>29</v>
      </c>
      <c r="E97" s="37">
        <v>260.7</v>
      </c>
      <c r="F97" s="41">
        <v>0.4</v>
      </c>
      <c r="G97" s="41">
        <v>0.4</v>
      </c>
      <c r="H97" s="37" t="s">
        <v>125</v>
      </c>
      <c r="I97" s="37" t="s">
        <v>29</v>
      </c>
      <c r="J97" s="39" t="s">
        <v>128</v>
      </c>
    </row>
    <row r="98" spans="1:10">
      <c r="A98" s="40">
        <v>8.7106781818181832E-3</v>
      </c>
      <c r="B98" s="37">
        <v>8710.6781818181826</v>
      </c>
      <c r="C98" s="37" t="s">
        <v>29</v>
      </c>
      <c r="D98" s="37" t="s">
        <v>29</v>
      </c>
      <c r="E98" s="37">
        <v>261.8</v>
      </c>
      <c r="F98" s="41">
        <v>1</v>
      </c>
      <c r="G98" s="41">
        <v>1</v>
      </c>
      <c r="H98" s="37" t="s">
        <v>125</v>
      </c>
      <c r="I98" s="37" t="s">
        <v>29</v>
      </c>
      <c r="J98" s="39" t="s">
        <v>128</v>
      </c>
    </row>
    <row r="99" spans="1:10">
      <c r="A99" s="40">
        <v>8.7812823636363654E-3</v>
      </c>
      <c r="B99" s="37">
        <v>8781.2823636363646</v>
      </c>
      <c r="C99" s="37" t="s">
        <v>29</v>
      </c>
      <c r="D99" s="37" t="s">
        <v>29</v>
      </c>
      <c r="E99" s="37">
        <v>259</v>
      </c>
      <c r="F99" s="41">
        <v>1.1000000000000001</v>
      </c>
      <c r="G99" s="41">
        <v>1.1000000000000001</v>
      </c>
      <c r="H99" s="37" t="s">
        <v>125</v>
      </c>
      <c r="I99" s="37" t="s">
        <v>29</v>
      </c>
      <c r="J99" s="39" t="s">
        <v>128</v>
      </c>
    </row>
    <row r="100" spans="1:10">
      <c r="A100" s="40">
        <v>8.9118538787878766E-3</v>
      </c>
      <c r="B100" s="37">
        <v>8911.853878787877</v>
      </c>
      <c r="C100" s="37" t="s">
        <v>29</v>
      </c>
      <c r="D100" s="37" t="s">
        <v>29</v>
      </c>
      <c r="E100" s="37">
        <v>260.89999999999998</v>
      </c>
      <c r="F100" s="41">
        <v>0.7</v>
      </c>
      <c r="G100" s="41">
        <v>0.7</v>
      </c>
      <c r="H100" s="37" t="s">
        <v>125</v>
      </c>
      <c r="I100" s="37" t="s">
        <v>29</v>
      </c>
      <c r="J100" s="39" t="s">
        <v>128</v>
      </c>
    </row>
    <row r="101" spans="1:10">
      <c r="A101" s="40">
        <v>8.9929857575757558E-3</v>
      </c>
      <c r="B101" s="37">
        <v>8992.985757575756</v>
      </c>
      <c r="C101" s="37" t="s">
        <v>29</v>
      </c>
      <c r="D101" s="37" t="s">
        <v>29</v>
      </c>
      <c r="E101" s="37">
        <v>260.39999999999998</v>
      </c>
      <c r="F101" s="41">
        <v>0.6</v>
      </c>
      <c r="G101" s="41">
        <v>0.6</v>
      </c>
      <c r="H101" s="37" t="s">
        <v>125</v>
      </c>
      <c r="I101" s="37" t="s">
        <v>29</v>
      </c>
      <c r="J101" s="39" t="s">
        <v>128</v>
      </c>
    </row>
    <row r="102" spans="1:10">
      <c r="A102" s="40">
        <v>9.0601739393939389E-3</v>
      </c>
      <c r="B102" s="37">
        <v>9060.1739393939388</v>
      </c>
      <c r="C102" s="37" t="s">
        <v>29</v>
      </c>
      <c r="D102" s="37" t="s">
        <v>29</v>
      </c>
      <c r="E102" s="37">
        <v>259.3</v>
      </c>
      <c r="F102" s="41">
        <v>1</v>
      </c>
      <c r="G102" s="41">
        <v>1</v>
      </c>
      <c r="H102" s="37" t="s">
        <v>125</v>
      </c>
      <c r="I102" s="37" t="s">
        <v>29</v>
      </c>
      <c r="J102" s="39" t="s">
        <v>128</v>
      </c>
    </row>
    <row r="103" spans="1:10">
      <c r="A103" s="40">
        <v>9.1430128484848508E-3</v>
      </c>
      <c r="B103" s="37">
        <v>9143.0128484848501</v>
      </c>
      <c r="C103" s="37" t="s">
        <v>29</v>
      </c>
      <c r="D103" s="37" t="s">
        <v>29</v>
      </c>
      <c r="E103" s="37">
        <v>262</v>
      </c>
      <c r="F103" s="41">
        <v>0.8</v>
      </c>
      <c r="G103" s="41">
        <v>0.8</v>
      </c>
      <c r="H103" s="37" t="s">
        <v>125</v>
      </c>
      <c r="I103" s="37" t="s">
        <v>29</v>
      </c>
      <c r="J103" s="39" t="s">
        <v>128</v>
      </c>
    </row>
    <row r="104" spans="1:10">
      <c r="A104" s="40">
        <v>9.2953088484848487E-3</v>
      </c>
      <c r="B104" s="37">
        <v>9295.3088484848486</v>
      </c>
      <c r="C104" s="37" t="s">
        <v>29</v>
      </c>
      <c r="D104" s="37" t="s">
        <v>29</v>
      </c>
      <c r="E104" s="37">
        <v>263.7</v>
      </c>
      <c r="F104" s="41">
        <v>1.2</v>
      </c>
      <c r="G104" s="41">
        <v>1.2</v>
      </c>
      <c r="H104" s="37" t="s">
        <v>125</v>
      </c>
      <c r="I104" s="37" t="s">
        <v>29</v>
      </c>
      <c r="J104" s="39" t="s">
        <v>128</v>
      </c>
    </row>
    <row r="105" spans="1:10">
      <c r="A105" s="40">
        <v>9.3611169696969695E-3</v>
      </c>
      <c r="B105" s="37">
        <v>9361.11696969697</v>
      </c>
      <c r="C105" s="37" t="s">
        <v>29</v>
      </c>
      <c r="D105" s="37" t="s">
        <v>29</v>
      </c>
      <c r="E105" s="37">
        <v>263.8</v>
      </c>
      <c r="F105" s="41">
        <v>0.8</v>
      </c>
      <c r="G105" s="41">
        <v>0.8</v>
      </c>
      <c r="H105" s="37" t="s">
        <v>125</v>
      </c>
      <c r="I105" s="37" t="s">
        <v>29</v>
      </c>
      <c r="J105" s="39" t="s">
        <v>128</v>
      </c>
    </row>
    <row r="106" spans="1:10">
      <c r="A106" s="40">
        <v>9.4367034545454528E-3</v>
      </c>
      <c r="B106" s="37">
        <v>9436.7034545454535</v>
      </c>
      <c r="C106" s="37" t="s">
        <v>29</v>
      </c>
      <c r="D106" s="37" t="s">
        <v>29</v>
      </c>
      <c r="E106" s="37">
        <v>265.2</v>
      </c>
      <c r="F106" s="41">
        <v>0.9</v>
      </c>
      <c r="G106" s="41">
        <v>0.9</v>
      </c>
      <c r="H106" s="37" t="s">
        <v>125</v>
      </c>
      <c r="I106" s="37" t="s">
        <v>29</v>
      </c>
      <c r="J106" s="39" t="s">
        <v>128</v>
      </c>
    </row>
    <row r="107" spans="1:10">
      <c r="A107" s="40">
        <v>9.5180590303030298E-3</v>
      </c>
      <c r="B107" s="37">
        <v>9518.0590303030294</v>
      </c>
      <c r="C107" s="37" t="s">
        <v>29</v>
      </c>
      <c r="D107" s="37" t="s">
        <v>29</v>
      </c>
      <c r="E107" s="37">
        <v>260.60000000000002</v>
      </c>
      <c r="F107" s="41">
        <v>1.7</v>
      </c>
      <c r="G107" s="41">
        <v>1.7</v>
      </c>
      <c r="H107" s="37" t="s">
        <v>125</v>
      </c>
      <c r="I107" s="37" t="s">
        <v>29</v>
      </c>
      <c r="J107" s="39" t="s">
        <v>128</v>
      </c>
    </row>
    <row r="108" spans="1:10">
      <c r="A108" s="40">
        <v>9.5244394545454542E-3</v>
      </c>
      <c r="B108" s="37">
        <v>9524.4394545454543</v>
      </c>
      <c r="C108" s="37" t="s">
        <v>29</v>
      </c>
      <c r="D108" s="37" t="s">
        <v>29</v>
      </c>
      <c r="E108" s="37">
        <v>260.89999999999998</v>
      </c>
      <c r="F108" s="41">
        <v>0.6</v>
      </c>
      <c r="G108" s="41">
        <v>0.6</v>
      </c>
      <c r="H108" s="37" t="s">
        <v>125</v>
      </c>
      <c r="I108" s="37" t="s">
        <v>29</v>
      </c>
      <c r="J108" s="39" t="s">
        <v>128</v>
      </c>
    </row>
    <row r="109" spans="1:10">
      <c r="A109" s="40">
        <v>9.5558639393939389E-3</v>
      </c>
      <c r="B109" s="37">
        <v>9555.8639393939393</v>
      </c>
      <c r="C109" s="37" t="s">
        <v>29</v>
      </c>
      <c r="D109" s="37" t="s">
        <v>29</v>
      </c>
      <c r="E109" s="37">
        <v>263</v>
      </c>
      <c r="F109" s="41">
        <v>0.4</v>
      </c>
      <c r="G109" s="41">
        <v>0.4</v>
      </c>
      <c r="H109" s="37" t="s">
        <v>125</v>
      </c>
      <c r="I109" s="37" t="s">
        <v>29</v>
      </c>
      <c r="J109" s="39" t="s">
        <v>128</v>
      </c>
    </row>
    <row r="110" spans="1:10">
      <c r="A110" s="40">
        <v>9.5732666060606066E-3</v>
      </c>
      <c r="B110" s="37">
        <v>9573.2666060606061</v>
      </c>
      <c r="C110" s="37" t="s">
        <v>29</v>
      </c>
      <c r="D110" s="37" t="s">
        <v>29</v>
      </c>
      <c r="E110" s="37">
        <v>263.8</v>
      </c>
      <c r="F110" s="41">
        <v>1.2</v>
      </c>
      <c r="G110" s="41">
        <v>1.2</v>
      </c>
      <c r="H110" s="37" t="s">
        <v>125</v>
      </c>
      <c r="I110" s="37" t="s">
        <v>29</v>
      </c>
      <c r="J110" s="39" t="s">
        <v>128</v>
      </c>
    </row>
    <row r="111" spans="1:10">
      <c r="A111" s="40">
        <v>9.9010378787878772E-3</v>
      </c>
      <c r="B111" s="37">
        <v>9901.0378787878781</v>
      </c>
      <c r="C111" s="37" t="s">
        <v>29</v>
      </c>
      <c r="D111" s="37" t="s">
        <v>29</v>
      </c>
      <c r="E111" s="37">
        <v>264.39999999999998</v>
      </c>
      <c r="F111" s="41">
        <v>0.4</v>
      </c>
      <c r="G111" s="41">
        <v>0.4</v>
      </c>
      <c r="H111" s="37" t="s">
        <v>125</v>
      </c>
      <c r="I111" s="37" t="s">
        <v>29</v>
      </c>
      <c r="J111" s="39" t="s">
        <v>128</v>
      </c>
    </row>
    <row r="112" spans="1:10">
      <c r="A112" s="40">
        <v>9.9926095757575766E-3</v>
      </c>
      <c r="B112" s="37">
        <v>9992.6095757575767</v>
      </c>
      <c r="C112" s="37" t="s">
        <v>29</v>
      </c>
      <c r="D112" s="37" t="s">
        <v>29</v>
      </c>
      <c r="E112" s="37">
        <v>264.2</v>
      </c>
      <c r="F112" s="41">
        <v>0.9</v>
      </c>
      <c r="G112" s="41">
        <v>0.9</v>
      </c>
      <c r="H112" s="37" t="s">
        <v>125</v>
      </c>
      <c r="I112" s="37" t="s">
        <v>29</v>
      </c>
      <c r="J112" s="39" t="s">
        <v>128</v>
      </c>
    </row>
    <row r="113" spans="1:10">
      <c r="A113" s="40">
        <v>1.013450303030303E-2</v>
      </c>
      <c r="B113" s="37">
        <v>10134.503030303031</v>
      </c>
      <c r="C113" s="37" t="s">
        <v>29</v>
      </c>
      <c r="D113" s="37" t="s">
        <v>29</v>
      </c>
      <c r="E113" s="37">
        <v>264</v>
      </c>
      <c r="F113" s="41">
        <v>0.3</v>
      </c>
      <c r="G113" s="41">
        <v>0.3</v>
      </c>
      <c r="H113" s="37" t="s">
        <v>125</v>
      </c>
      <c r="I113" s="37" t="s">
        <v>29</v>
      </c>
      <c r="J113" s="39" t="s">
        <v>128</v>
      </c>
    </row>
    <row r="114" spans="1:10">
      <c r="A114" s="40">
        <v>1.0192954545454545E-2</v>
      </c>
      <c r="B114" s="37">
        <v>10192.954545454544</v>
      </c>
      <c r="C114" s="37" t="s">
        <v>29</v>
      </c>
      <c r="D114" s="37" t="s">
        <v>29</v>
      </c>
      <c r="E114" s="37">
        <v>263.39999999999998</v>
      </c>
      <c r="F114" s="41">
        <v>0.1</v>
      </c>
      <c r="G114" s="41">
        <v>0.1</v>
      </c>
      <c r="H114" s="37" t="s">
        <v>125</v>
      </c>
      <c r="I114" s="37" t="s">
        <v>29</v>
      </c>
      <c r="J114" s="39" t="s">
        <v>128</v>
      </c>
    </row>
    <row r="115" spans="1:10">
      <c r="A115" s="40">
        <v>1.0299554545454547E-2</v>
      </c>
      <c r="B115" s="37">
        <v>10299.554545454546</v>
      </c>
      <c r="C115" s="37" t="s">
        <v>29</v>
      </c>
      <c r="D115" s="37" t="s">
        <v>29</v>
      </c>
      <c r="E115" s="37">
        <v>265.7</v>
      </c>
      <c r="F115" s="41">
        <v>0.5</v>
      </c>
      <c r="G115" s="41">
        <v>0.5</v>
      </c>
      <c r="H115" s="37" t="s">
        <v>125</v>
      </c>
      <c r="I115" s="37" t="s">
        <v>29</v>
      </c>
      <c r="J115" s="39" t="s">
        <v>128</v>
      </c>
    </row>
    <row r="116" spans="1:10">
      <c r="A116" s="40">
        <v>1.0366555757575759E-2</v>
      </c>
      <c r="B116" s="37">
        <v>10366.555757575759</v>
      </c>
      <c r="C116" s="37" t="s">
        <v>29</v>
      </c>
      <c r="D116" s="37" t="s">
        <v>29</v>
      </c>
      <c r="E116" s="37">
        <v>264.89999999999998</v>
      </c>
      <c r="F116" s="41">
        <v>0.4</v>
      </c>
      <c r="G116" s="41">
        <v>0.4</v>
      </c>
      <c r="H116" s="37" t="s">
        <v>125</v>
      </c>
      <c r="I116" s="37" t="s">
        <v>29</v>
      </c>
      <c r="J116" s="39" t="s">
        <v>128</v>
      </c>
    </row>
    <row r="117" spans="1:10">
      <c r="A117" s="40">
        <v>1.0505551515151515E-2</v>
      </c>
      <c r="B117" s="37">
        <v>10505.551515151516</v>
      </c>
      <c r="C117" s="37" t="s">
        <v>29</v>
      </c>
      <c r="D117" s="37" t="s">
        <v>29</v>
      </c>
      <c r="E117" s="37">
        <v>267.5</v>
      </c>
      <c r="F117" s="41">
        <v>0.4</v>
      </c>
      <c r="G117" s="41">
        <v>0.4</v>
      </c>
      <c r="H117" s="37" t="s">
        <v>125</v>
      </c>
      <c r="I117" s="37" t="s">
        <v>29</v>
      </c>
      <c r="J117" s="39" t="s">
        <v>128</v>
      </c>
    </row>
    <row r="118" spans="1:10">
      <c r="A118" s="40">
        <v>1.0680480000000003E-2</v>
      </c>
      <c r="B118" s="37">
        <v>10680.480000000003</v>
      </c>
      <c r="C118" s="37" t="s">
        <v>29</v>
      </c>
      <c r="D118" s="37" t="s">
        <v>29</v>
      </c>
      <c r="E118" s="37">
        <v>266.89999999999998</v>
      </c>
      <c r="F118" s="41">
        <v>0.6</v>
      </c>
      <c r="G118" s="41">
        <v>0.6</v>
      </c>
      <c r="H118" s="37" t="s">
        <v>125</v>
      </c>
      <c r="I118" s="37" t="s">
        <v>29</v>
      </c>
      <c r="J118" s="39" t="s">
        <v>128</v>
      </c>
    </row>
    <row r="119" spans="1:10">
      <c r="A119" s="40">
        <v>1.0801809090909092E-2</v>
      </c>
      <c r="B119" s="37">
        <v>10801.809090909092</v>
      </c>
      <c r="C119" s="37" t="s">
        <v>29</v>
      </c>
      <c r="D119" s="37" t="s">
        <v>29</v>
      </c>
      <c r="E119" s="37">
        <v>266</v>
      </c>
      <c r="F119" s="41">
        <v>1.1000000000000001</v>
      </c>
      <c r="G119" s="41">
        <v>1.1000000000000001</v>
      </c>
      <c r="H119" s="37" t="s">
        <v>125</v>
      </c>
      <c r="I119" s="37" t="s">
        <v>29</v>
      </c>
      <c r="J119" s="39" t="s">
        <v>128</v>
      </c>
    </row>
    <row r="120" spans="1:10">
      <c r="A120" s="40">
        <v>1.0835743636363636E-2</v>
      </c>
      <c r="B120" s="37">
        <v>10835.743636363635</v>
      </c>
      <c r="C120" s="37" t="s">
        <v>29</v>
      </c>
      <c r="D120" s="37" t="s">
        <v>29</v>
      </c>
      <c r="E120" s="37">
        <v>265.10000000000002</v>
      </c>
      <c r="F120" s="41">
        <v>1.6</v>
      </c>
      <c r="G120" s="41">
        <v>1.6</v>
      </c>
      <c r="H120" s="37" t="s">
        <v>125</v>
      </c>
      <c r="I120" s="37" t="s">
        <v>29</v>
      </c>
      <c r="J120" s="39" t="s">
        <v>128</v>
      </c>
    </row>
    <row r="121" spans="1:10">
      <c r="A121" s="40">
        <v>1.0954478787878788E-2</v>
      </c>
      <c r="B121" s="37">
        <v>10954.478787878788</v>
      </c>
      <c r="C121" s="37" t="s">
        <v>29</v>
      </c>
      <c r="D121" s="37" t="s">
        <v>29</v>
      </c>
      <c r="E121" s="37">
        <v>267.60000000000002</v>
      </c>
      <c r="F121" s="41">
        <v>0.7</v>
      </c>
      <c r="G121" s="41">
        <v>0.7</v>
      </c>
      <c r="H121" s="37" t="s">
        <v>125</v>
      </c>
      <c r="I121" s="37" t="s">
        <v>29</v>
      </c>
      <c r="J121" s="39" t="s">
        <v>128</v>
      </c>
    </row>
    <row r="122" spans="1:10">
      <c r="A122" s="40">
        <v>1.1089615757575754E-2</v>
      </c>
      <c r="B122" s="37">
        <v>11089.615757575755</v>
      </c>
      <c r="C122" s="37" t="s">
        <v>29</v>
      </c>
      <c r="D122" s="37" t="s">
        <v>29</v>
      </c>
      <c r="E122" s="37">
        <v>264.8</v>
      </c>
      <c r="F122" s="41">
        <v>0.6</v>
      </c>
      <c r="G122" s="41">
        <v>0.6</v>
      </c>
      <c r="H122" s="37" t="s">
        <v>125</v>
      </c>
      <c r="I122" s="37" t="s">
        <v>29</v>
      </c>
      <c r="J122" s="39" t="s">
        <v>128</v>
      </c>
    </row>
    <row r="123" spans="1:10">
      <c r="A123" s="40">
        <v>1.1161063636363636E-2</v>
      </c>
      <c r="B123" s="37">
        <v>11161.063636363637</v>
      </c>
      <c r="C123" s="37" t="s">
        <v>29</v>
      </c>
      <c r="D123" s="37" t="s">
        <v>29</v>
      </c>
      <c r="E123" s="37">
        <v>264.8</v>
      </c>
      <c r="F123" s="41">
        <v>0.4</v>
      </c>
      <c r="G123" s="41">
        <v>0.4</v>
      </c>
      <c r="H123" s="37" t="s">
        <v>125</v>
      </c>
      <c r="I123" s="37" t="s">
        <v>29</v>
      </c>
      <c r="J123" s="39" t="s">
        <v>128</v>
      </c>
    </row>
    <row r="124" spans="1:10">
      <c r="A124" s="40">
        <v>1.1185870909090911E-2</v>
      </c>
      <c r="B124" s="37">
        <v>11185.870909090911</v>
      </c>
      <c r="C124" s="37" t="s">
        <v>29</v>
      </c>
      <c r="D124" s="37" t="s">
        <v>29</v>
      </c>
      <c r="E124" s="37">
        <v>265</v>
      </c>
      <c r="F124" s="41">
        <v>0.8</v>
      </c>
      <c r="G124" s="41">
        <v>0.8</v>
      </c>
      <c r="H124" s="37" t="s">
        <v>125</v>
      </c>
      <c r="I124" s="37" t="s">
        <v>29</v>
      </c>
      <c r="J124" s="39" t="s">
        <v>128</v>
      </c>
    </row>
    <row r="125" spans="1:10">
      <c r="A125" s="40">
        <v>1.1200576363636363E-2</v>
      </c>
      <c r="B125" s="37">
        <v>11200.576363636363</v>
      </c>
      <c r="C125" s="37" t="s">
        <v>29</v>
      </c>
      <c r="D125" s="37" t="s">
        <v>29</v>
      </c>
      <c r="E125" s="37">
        <v>265.3</v>
      </c>
      <c r="F125" s="41">
        <v>0.4</v>
      </c>
      <c r="G125" s="41">
        <v>0.4</v>
      </c>
      <c r="H125" s="37" t="s">
        <v>125</v>
      </c>
      <c r="I125" s="37" t="s">
        <v>29</v>
      </c>
      <c r="J125" s="39" t="s">
        <v>128</v>
      </c>
    </row>
    <row r="126" spans="1:10">
      <c r="A126" s="40">
        <v>1.125656787878788E-2</v>
      </c>
      <c r="B126" s="37">
        <v>11256.567878787879</v>
      </c>
      <c r="C126" s="37" t="s">
        <v>29</v>
      </c>
      <c r="D126" s="37" t="s">
        <v>29</v>
      </c>
      <c r="E126" s="37">
        <v>264.39999999999998</v>
      </c>
      <c r="F126" s="41">
        <v>1.5</v>
      </c>
      <c r="G126" s="41">
        <v>1.5</v>
      </c>
      <c r="H126" s="37" t="s">
        <v>125</v>
      </c>
      <c r="I126" s="37" t="s">
        <v>29</v>
      </c>
      <c r="J126" s="39" t="s">
        <v>128</v>
      </c>
    </row>
    <row r="127" spans="1:10">
      <c r="A127" s="40">
        <v>1.1316978787878788E-2</v>
      </c>
      <c r="B127" s="37">
        <v>11316.978787878788</v>
      </c>
      <c r="C127" s="37" t="s">
        <v>29</v>
      </c>
      <c r="D127" s="37" t="s">
        <v>29</v>
      </c>
      <c r="E127" s="37">
        <v>264.10000000000002</v>
      </c>
      <c r="F127" s="41">
        <v>0.7</v>
      </c>
      <c r="G127" s="41">
        <v>0.7</v>
      </c>
      <c r="H127" s="37" t="s">
        <v>125</v>
      </c>
      <c r="I127" s="37" t="s">
        <v>29</v>
      </c>
      <c r="J127" s="39" t="s">
        <v>128</v>
      </c>
    </row>
    <row r="128" spans="1:10">
      <c r="A128" s="40">
        <v>1.1339370999999999E-2</v>
      </c>
      <c r="B128" s="37">
        <v>11339.370999999999</v>
      </c>
      <c r="C128" s="37" t="s">
        <v>29</v>
      </c>
      <c r="D128" s="37" t="s">
        <v>29</v>
      </c>
      <c r="E128" s="37">
        <v>264.80625149252393</v>
      </c>
      <c r="F128" s="41">
        <v>1.6656998706343706</v>
      </c>
      <c r="G128" s="41">
        <v>1.6656998706343706</v>
      </c>
      <c r="H128" s="37" t="s">
        <v>125</v>
      </c>
      <c r="I128" s="37" t="s">
        <v>29</v>
      </c>
      <c r="J128" s="39" t="s">
        <v>129</v>
      </c>
    </row>
    <row r="129" spans="1:10">
      <c r="A129" s="40">
        <v>1.1383156E-2</v>
      </c>
      <c r="B129" s="37">
        <v>11383.156000000001</v>
      </c>
      <c r="C129" s="37" t="s">
        <v>29</v>
      </c>
      <c r="D129" s="37" t="s">
        <v>29</v>
      </c>
      <c r="E129" s="37">
        <v>264.83963441627708</v>
      </c>
      <c r="F129" s="41">
        <v>1.2909166784259549</v>
      </c>
      <c r="G129" s="41">
        <v>1.2909166784259549</v>
      </c>
      <c r="H129" s="37" t="s">
        <v>125</v>
      </c>
      <c r="I129" s="37" t="s">
        <v>29</v>
      </c>
      <c r="J129" s="39" t="s">
        <v>129</v>
      </c>
    </row>
    <row r="130" spans="1:10">
      <c r="A130" s="40">
        <v>1.1399861000000001E-2</v>
      </c>
      <c r="B130" s="37">
        <v>11399.861000000001</v>
      </c>
      <c r="C130" s="37" t="s">
        <v>29</v>
      </c>
      <c r="D130" s="37" t="s">
        <v>29</v>
      </c>
      <c r="E130" s="37">
        <v>268.1638827775123</v>
      </c>
      <c r="F130" s="41">
        <v>2.5459070312438925</v>
      </c>
      <c r="G130" s="41">
        <v>2.5459070312438925</v>
      </c>
      <c r="H130" s="37" t="s">
        <v>125</v>
      </c>
      <c r="I130" s="37" t="s">
        <v>29</v>
      </c>
      <c r="J130" s="39" t="s">
        <v>129</v>
      </c>
    </row>
    <row r="131" spans="1:10">
      <c r="A131" s="40">
        <v>1.1417452999999999E-2</v>
      </c>
      <c r="B131" s="37">
        <v>11417.453</v>
      </c>
      <c r="C131" s="37" t="s">
        <v>29</v>
      </c>
      <c r="D131" s="37" t="s">
        <v>29</v>
      </c>
      <c r="E131" s="37">
        <v>264.4831386910426</v>
      </c>
      <c r="F131" s="41">
        <v>2.0387746759625922</v>
      </c>
      <c r="G131" s="41">
        <v>2.0387746759625922</v>
      </c>
      <c r="H131" s="37" t="s">
        <v>125</v>
      </c>
      <c r="I131" s="37" t="s">
        <v>29</v>
      </c>
      <c r="J131" s="39" t="s">
        <v>129</v>
      </c>
    </row>
    <row r="132" spans="1:10">
      <c r="A132" s="40">
        <v>1.1435931E-2</v>
      </c>
      <c r="B132" s="37">
        <v>11435.931</v>
      </c>
      <c r="C132" s="37" t="s">
        <v>29</v>
      </c>
      <c r="D132" s="37" t="s">
        <v>29</v>
      </c>
      <c r="E132" s="37">
        <v>270.14345909208504</v>
      </c>
      <c r="F132" s="41">
        <v>2.1099587251623033</v>
      </c>
      <c r="G132" s="41">
        <v>2.1099587251623033</v>
      </c>
      <c r="H132" s="37" t="s">
        <v>125</v>
      </c>
      <c r="I132" s="37" t="s">
        <v>29</v>
      </c>
      <c r="J132" s="39" t="s">
        <v>129</v>
      </c>
    </row>
    <row r="133" spans="1:10">
      <c r="A133" s="40">
        <v>1.1453064000000001E-2</v>
      </c>
      <c r="B133" s="37">
        <v>11453.064</v>
      </c>
      <c r="C133" s="37" t="s">
        <v>29</v>
      </c>
      <c r="D133" s="37" t="s">
        <v>29</v>
      </c>
      <c r="E133" s="37">
        <v>268.86948241809176</v>
      </c>
      <c r="F133" s="41">
        <v>0.69548114520893711</v>
      </c>
      <c r="G133" s="41">
        <v>0.69548114520893711</v>
      </c>
      <c r="H133" s="37" t="s">
        <v>125</v>
      </c>
      <c r="I133" s="37" t="s">
        <v>29</v>
      </c>
      <c r="J133" s="39" t="s">
        <v>129</v>
      </c>
    </row>
    <row r="134" spans="1:10">
      <c r="A134" s="40">
        <v>1.1472799000000001E-2</v>
      </c>
      <c r="B134" s="37">
        <v>11472.799000000001</v>
      </c>
      <c r="C134" s="37" t="s">
        <v>29</v>
      </c>
      <c r="D134" s="37" t="s">
        <v>29</v>
      </c>
      <c r="E134" s="37">
        <v>269.09658248435426</v>
      </c>
      <c r="F134" s="41">
        <v>2.5208974243791173</v>
      </c>
      <c r="G134" s="41">
        <v>2.5208974243791173</v>
      </c>
      <c r="H134" s="37" t="s">
        <v>125</v>
      </c>
      <c r="I134" s="37" t="s">
        <v>29</v>
      </c>
      <c r="J134" s="39" t="s">
        <v>129</v>
      </c>
    </row>
    <row r="135" spans="1:10">
      <c r="A135" s="40">
        <v>1.1490446E-2</v>
      </c>
      <c r="B135" s="37">
        <v>11490.446</v>
      </c>
      <c r="C135" s="37" t="s">
        <v>29</v>
      </c>
      <c r="D135" s="37" t="s">
        <v>29</v>
      </c>
      <c r="E135" s="37">
        <v>267.16598829448083</v>
      </c>
      <c r="F135" s="41">
        <v>0.85151892571389132</v>
      </c>
      <c r="G135" s="41">
        <v>0.85151892571389132</v>
      </c>
      <c r="H135" s="37" t="s">
        <v>125</v>
      </c>
      <c r="I135" s="37" t="s">
        <v>29</v>
      </c>
      <c r="J135" s="39" t="s">
        <v>129</v>
      </c>
    </row>
    <row r="136" spans="1:10">
      <c r="A136" s="40">
        <v>1.1507225000000001E-2</v>
      </c>
      <c r="B136" s="37">
        <v>11507.225</v>
      </c>
      <c r="C136" s="37" t="s">
        <v>29</v>
      </c>
      <c r="D136" s="37" t="s">
        <v>29</v>
      </c>
      <c r="E136" s="37">
        <v>267.66344435702626</v>
      </c>
      <c r="F136" s="41">
        <v>1.1530963256955427</v>
      </c>
      <c r="G136" s="41">
        <v>1.1530963256955427</v>
      </c>
      <c r="H136" s="37" t="s">
        <v>125</v>
      </c>
      <c r="I136" s="37" t="s">
        <v>29</v>
      </c>
      <c r="J136" s="39" t="s">
        <v>129</v>
      </c>
    </row>
    <row r="137" spans="1:10">
      <c r="A137" s="40">
        <v>1.1523934E-2</v>
      </c>
      <c r="B137" s="37">
        <v>11523.933999999999</v>
      </c>
      <c r="C137" s="37" t="s">
        <v>29</v>
      </c>
      <c r="D137" s="37" t="s">
        <v>29</v>
      </c>
      <c r="E137" s="37">
        <v>269.50872675591842</v>
      </c>
      <c r="F137" s="41">
        <v>0.85056919501666417</v>
      </c>
      <c r="G137" s="41">
        <v>0.85056919501666417</v>
      </c>
      <c r="H137" s="37" t="s">
        <v>125</v>
      </c>
      <c r="I137" s="37" t="s">
        <v>29</v>
      </c>
      <c r="J137" s="39" t="s">
        <v>129</v>
      </c>
    </row>
    <row r="138" spans="1:10">
      <c r="A138" s="40">
        <v>1.1543596E-2</v>
      </c>
      <c r="B138" s="37">
        <v>11543.596</v>
      </c>
      <c r="C138" s="37" t="s">
        <v>29</v>
      </c>
      <c r="D138" s="37" t="s">
        <v>29</v>
      </c>
      <c r="E138" s="37">
        <v>266.89753160784142</v>
      </c>
      <c r="F138" s="41">
        <v>0.65827450589014347</v>
      </c>
      <c r="G138" s="41">
        <v>0.65827450589014347</v>
      </c>
      <c r="H138" s="37" t="s">
        <v>125</v>
      </c>
      <c r="I138" s="37" t="s">
        <v>29</v>
      </c>
      <c r="J138" s="39" t="s">
        <v>129</v>
      </c>
    </row>
    <row r="139" spans="1:10">
      <c r="A139" s="40">
        <v>1.1559611999999999E-2</v>
      </c>
      <c r="B139" s="37">
        <v>11559.611999999999</v>
      </c>
      <c r="C139" s="37" t="s">
        <v>29</v>
      </c>
      <c r="D139" s="37" t="s">
        <v>29</v>
      </c>
      <c r="E139" s="37">
        <v>262.74027134248081</v>
      </c>
      <c r="F139" s="41">
        <v>1.420923135639131</v>
      </c>
      <c r="G139" s="41">
        <v>1.420923135639131</v>
      </c>
      <c r="H139" s="37" t="s">
        <v>125</v>
      </c>
      <c r="I139" s="37" t="s">
        <v>29</v>
      </c>
      <c r="J139" s="39" t="s">
        <v>129</v>
      </c>
    </row>
    <row r="140" spans="1:10">
      <c r="A140" s="40">
        <v>1.1576406000000001E-2</v>
      </c>
      <c r="B140" s="37">
        <v>11576.406000000001</v>
      </c>
      <c r="C140" s="37" t="s">
        <v>29</v>
      </c>
      <c r="D140" s="37" t="s">
        <v>29</v>
      </c>
      <c r="E140" s="37">
        <v>267.09264604027982</v>
      </c>
      <c r="F140" s="41">
        <v>0.49857228410979149</v>
      </c>
      <c r="G140" s="41">
        <v>0.49857228410979149</v>
      </c>
      <c r="H140" s="37" t="s">
        <v>125</v>
      </c>
      <c r="I140" s="37" t="s">
        <v>29</v>
      </c>
      <c r="J140" s="39" t="s">
        <v>129</v>
      </c>
    </row>
    <row r="141" spans="1:10">
      <c r="A141" s="40">
        <v>1.1592243E-2</v>
      </c>
      <c r="B141" s="37">
        <v>11592.243</v>
      </c>
      <c r="C141" s="37" t="s">
        <v>29</v>
      </c>
      <c r="D141" s="37" t="s">
        <v>29</v>
      </c>
      <c r="E141" s="37">
        <v>260.70196375960069</v>
      </c>
      <c r="F141" s="41">
        <v>0.28649127816592435</v>
      </c>
      <c r="G141" s="41">
        <v>0.28649127816592435</v>
      </c>
      <c r="H141" s="37" t="s">
        <v>125</v>
      </c>
      <c r="I141" s="37" t="s">
        <v>29</v>
      </c>
      <c r="J141" s="39" t="s">
        <v>129</v>
      </c>
    </row>
    <row r="142" spans="1:10">
      <c r="A142" s="40">
        <v>1.1611307000000001E-2</v>
      </c>
      <c r="B142" s="37">
        <v>11611.307000000001</v>
      </c>
      <c r="C142" s="37" t="s">
        <v>29</v>
      </c>
      <c r="D142" s="37" t="s">
        <v>29</v>
      </c>
      <c r="E142" s="37">
        <v>261.30355709088508</v>
      </c>
      <c r="F142" s="41">
        <v>1.5221230058969524</v>
      </c>
      <c r="G142" s="41">
        <v>1.5221230058969524</v>
      </c>
      <c r="H142" s="37" t="s">
        <v>125</v>
      </c>
      <c r="I142" s="37" t="s">
        <v>29</v>
      </c>
      <c r="J142" s="39" t="s">
        <v>129</v>
      </c>
    </row>
    <row r="143" spans="1:10">
      <c r="A143" s="40">
        <v>1.1628966000000001E-2</v>
      </c>
      <c r="B143" s="37">
        <v>11628.966</v>
      </c>
      <c r="C143" s="37" t="s">
        <v>29</v>
      </c>
      <c r="D143" s="37" t="s">
        <v>29</v>
      </c>
      <c r="E143" s="37">
        <v>266.22020919292942</v>
      </c>
      <c r="F143" s="41">
        <v>2.4128234790424679</v>
      </c>
      <c r="G143" s="41">
        <v>2.4128234790424679</v>
      </c>
      <c r="H143" s="37" t="s">
        <v>125</v>
      </c>
      <c r="I143" s="37" t="s">
        <v>29</v>
      </c>
      <c r="J143" s="39" t="s">
        <v>129</v>
      </c>
    </row>
    <row r="144" spans="1:10">
      <c r="A144" s="40">
        <v>1.1647924E-2</v>
      </c>
      <c r="B144" s="37">
        <v>11647.924000000001</v>
      </c>
      <c r="C144" s="37" t="s">
        <v>29</v>
      </c>
      <c r="D144" s="37" t="s">
        <v>29</v>
      </c>
      <c r="E144" s="37">
        <v>257.13429330946656</v>
      </c>
      <c r="F144" s="41">
        <v>1.3404357790494443</v>
      </c>
      <c r="G144" s="41">
        <v>1.3404357790494443</v>
      </c>
      <c r="H144" s="37" t="s">
        <v>125</v>
      </c>
      <c r="I144" s="37" t="s">
        <v>29</v>
      </c>
      <c r="J144" s="39" t="s">
        <v>129</v>
      </c>
    </row>
    <row r="145" spans="1:10">
      <c r="A145" s="40">
        <v>1.1664542E-2</v>
      </c>
      <c r="B145" s="37">
        <v>11664.541999999999</v>
      </c>
      <c r="C145" s="37" t="s">
        <v>29</v>
      </c>
      <c r="D145" s="37" t="s">
        <v>29</v>
      </c>
      <c r="E145" s="37">
        <v>247.5528586529488</v>
      </c>
      <c r="F145" s="41">
        <v>0.3435083847400987</v>
      </c>
      <c r="G145" s="41">
        <v>0.3435083847400987</v>
      </c>
      <c r="H145" s="37" t="s">
        <v>125</v>
      </c>
      <c r="I145" s="37" t="s">
        <v>29</v>
      </c>
      <c r="J145" s="39" t="s">
        <v>129</v>
      </c>
    </row>
    <row r="146" spans="1:10">
      <c r="A146" s="40">
        <v>1.1682817999999999E-2</v>
      </c>
      <c r="B146" s="37">
        <v>11682.817999999999</v>
      </c>
      <c r="C146" s="37" t="s">
        <v>29</v>
      </c>
      <c r="D146" s="37" t="s">
        <v>29</v>
      </c>
      <c r="E146" s="37">
        <v>254.6155973344712</v>
      </c>
      <c r="F146" s="41">
        <v>0.88403335415853701</v>
      </c>
      <c r="G146" s="41">
        <v>0.88403335415853701</v>
      </c>
      <c r="H146" s="37" t="s">
        <v>125</v>
      </c>
      <c r="I146" s="37" t="s">
        <v>29</v>
      </c>
      <c r="J146" s="39" t="s">
        <v>129</v>
      </c>
    </row>
    <row r="147" spans="1:10">
      <c r="A147" s="40">
        <v>1.1701438E-2</v>
      </c>
      <c r="B147" s="37">
        <v>11701.438</v>
      </c>
      <c r="C147" s="37" t="s">
        <v>29</v>
      </c>
      <c r="D147" s="37" t="s">
        <v>29</v>
      </c>
      <c r="E147" s="37">
        <v>253.99089690085395</v>
      </c>
      <c r="F147" s="41">
        <v>1.4599509194956937</v>
      </c>
      <c r="G147" s="41">
        <v>1.4599509194956937</v>
      </c>
      <c r="H147" s="37" t="s">
        <v>125</v>
      </c>
      <c r="I147" s="37" t="s">
        <v>29</v>
      </c>
      <c r="J147" s="39" t="s">
        <v>129</v>
      </c>
    </row>
    <row r="148" spans="1:10">
      <c r="A148" s="40">
        <v>1.1719717000000001E-2</v>
      </c>
      <c r="B148" s="37">
        <v>11719.717000000001</v>
      </c>
      <c r="C148" s="37" t="s">
        <v>29</v>
      </c>
      <c r="D148" s="37" t="s">
        <v>29</v>
      </c>
      <c r="E148" s="37">
        <v>256.04306086030613</v>
      </c>
      <c r="F148" s="41">
        <v>1.2558245486807351</v>
      </c>
      <c r="G148" s="41">
        <v>1.2558245486807351</v>
      </c>
      <c r="H148" s="37" t="s">
        <v>125</v>
      </c>
      <c r="I148" s="37" t="s">
        <v>29</v>
      </c>
      <c r="J148" s="39" t="s">
        <v>129</v>
      </c>
    </row>
    <row r="149" spans="1:10">
      <c r="A149" s="40">
        <v>1.174065E-2</v>
      </c>
      <c r="B149" s="37">
        <v>11740.65</v>
      </c>
      <c r="C149" s="37" t="s">
        <v>29</v>
      </c>
      <c r="D149" s="37" t="s">
        <v>29</v>
      </c>
      <c r="E149" s="37">
        <v>255.89086904448925</v>
      </c>
      <c r="F149" s="41">
        <v>1.3999473114283951</v>
      </c>
      <c r="G149" s="41">
        <v>1.3999473114283951</v>
      </c>
      <c r="H149" s="37" t="s">
        <v>125</v>
      </c>
      <c r="I149" s="37" t="s">
        <v>29</v>
      </c>
      <c r="J149" s="39" t="s">
        <v>129</v>
      </c>
    </row>
    <row r="150" spans="1:10">
      <c r="A150" s="40">
        <v>1.1759212E-2</v>
      </c>
      <c r="B150" s="37">
        <v>11759.212</v>
      </c>
      <c r="C150" s="37" t="s">
        <v>29</v>
      </c>
      <c r="D150" s="37" t="s">
        <v>29</v>
      </c>
      <c r="E150" s="37">
        <v>258.74196820406638</v>
      </c>
      <c r="F150" s="41">
        <v>1.4823001657464081</v>
      </c>
      <c r="G150" s="41">
        <v>1.4823001657464081</v>
      </c>
      <c r="H150" s="37" t="s">
        <v>125</v>
      </c>
      <c r="I150" s="37" t="s">
        <v>29</v>
      </c>
      <c r="J150" s="39" t="s">
        <v>129</v>
      </c>
    </row>
    <row r="151" spans="1:10">
      <c r="A151" s="40">
        <v>1.1780723E-2</v>
      </c>
      <c r="B151" s="37">
        <v>11780.723</v>
      </c>
      <c r="C151" s="37" t="s">
        <v>29</v>
      </c>
      <c r="D151" s="37" t="s">
        <v>29</v>
      </c>
      <c r="E151" s="37">
        <v>258.24947010276907</v>
      </c>
      <c r="F151" s="41">
        <v>0.33244042312113337</v>
      </c>
      <c r="G151" s="41">
        <v>0.33244042312113337</v>
      </c>
      <c r="H151" s="37" t="s">
        <v>125</v>
      </c>
      <c r="I151" s="37" t="s">
        <v>29</v>
      </c>
      <c r="J151" s="39" t="s">
        <v>129</v>
      </c>
    </row>
    <row r="152" spans="1:10">
      <c r="A152" s="40">
        <v>1.1802789000000001E-2</v>
      </c>
      <c r="B152" s="37">
        <v>11802.789000000001</v>
      </c>
      <c r="C152" s="37" t="s">
        <v>29</v>
      </c>
      <c r="D152" s="37" t="s">
        <v>29</v>
      </c>
      <c r="E152" s="37">
        <v>258.53058047537485</v>
      </c>
      <c r="F152" s="41">
        <v>1.7812288191168291</v>
      </c>
      <c r="G152" s="41">
        <v>1.7812288191168291</v>
      </c>
      <c r="H152" s="37" t="s">
        <v>125</v>
      </c>
      <c r="I152" s="37" t="s">
        <v>29</v>
      </c>
      <c r="J152" s="39" t="s">
        <v>129</v>
      </c>
    </row>
    <row r="153" spans="1:10">
      <c r="A153" s="40">
        <v>1.1820499999999999E-2</v>
      </c>
      <c r="B153" s="37">
        <v>11820.5</v>
      </c>
      <c r="C153" s="37" t="s">
        <v>29</v>
      </c>
      <c r="D153" s="37" t="s">
        <v>29</v>
      </c>
      <c r="E153" s="37">
        <v>257.16871076552565</v>
      </c>
      <c r="F153" s="41">
        <v>1.4848144359415976</v>
      </c>
      <c r="G153" s="41">
        <v>1.4848144359415976</v>
      </c>
      <c r="H153" s="37" t="s">
        <v>125</v>
      </c>
      <c r="I153" s="37" t="s">
        <v>29</v>
      </c>
      <c r="J153" s="39" t="s">
        <v>129</v>
      </c>
    </row>
    <row r="154" spans="1:10">
      <c r="A154" s="40">
        <v>1.1843326999999999E-2</v>
      </c>
      <c r="B154" s="37">
        <v>11843.326999999999</v>
      </c>
      <c r="C154" s="37" t="s">
        <v>29</v>
      </c>
      <c r="D154" s="37" t="s">
        <v>29</v>
      </c>
      <c r="E154" s="37">
        <v>254.31017470730887</v>
      </c>
      <c r="F154" s="41">
        <v>1.3448357106506248</v>
      </c>
      <c r="G154" s="41">
        <v>1.3448357106506248</v>
      </c>
      <c r="H154" s="37" t="s">
        <v>125</v>
      </c>
      <c r="I154" s="37" t="s">
        <v>29</v>
      </c>
      <c r="J154" s="39" t="s">
        <v>129</v>
      </c>
    </row>
    <row r="155" spans="1:10">
      <c r="A155" s="40">
        <v>1.1863118000000001E-2</v>
      </c>
      <c r="B155" s="37">
        <v>11863.118</v>
      </c>
      <c r="C155" s="37" t="s">
        <v>29</v>
      </c>
      <c r="D155" s="37" t="s">
        <v>29</v>
      </c>
      <c r="E155" s="37">
        <v>253.6295799831633</v>
      </c>
      <c r="F155" s="41">
        <v>1.5930774046070213</v>
      </c>
      <c r="G155" s="41">
        <v>1.5930774046070213</v>
      </c>
      <c r="H155" s="37" t="s">
        <v>125</v>
      </c>
      <c r="I155" s="37" t="s">
        <v>29</v>
      </c>
      <c r="J155" s="39" t="s">
        <v>129</v>
      </c>
    </row>
    <row r="156" spans="1:10">
      <c r="A156" s="40">
        <v>1.1883165999999999E-2</v>
      </c>
      <c r="B156" s="37">
        <v>11883.165999999999</v>
      </c>
      <c r="C156" s="37" t="s">
        <v>29</v>
      </c>
      <c r="D156" s="37" t="s">
        <v>29</v>
      </c>
      <c r="E156" s="37">
        <v>251.56174454316204</v>
      </c>
      <c r="F156" s="41">
        <v>0.58138100501372036</v>
      </c>
      <c r="G156" s="41">
        <v>0.58138100501372036</v>
      </c>
      <c r="H156" s="37" t="s">
        <v>125</v>
      </c>
      <c r="I156" s="37" t="s">
        <v>29</v>
      </c>
      <c r="J156" s="39" t="s">
        <v>129</v>
      </c>
    </row>
    <row r="157" spans="1:10">
      <c r="A157" s="40">
        <v>1.1904912E-2</v>
      </c>
      <c r="B157" s="37">
        <v>11904.912</v>
      </c>
      <c r="C157" s="37" t="s">
        <v>29</v>
      </c>
      <c r="D157" s="37" t="s">
        <v>29</v>
      </c>
      <c r="E157" s="37">
        <v>255.89657531323917</v>
      </c>
      <c r="F157" s="41">
        <v>1.1569847106772602</v>
      </c>
      <c r="G157" s="41">
        <v>1.1569847106772602</v>
      </c>
      <c r="H157" s="37" t="s">
        <v>125</v>
      </c>
      <c r="I157" s="37" t="s">
        <v>29</v>
      </c>
      <c r="J157" s="39" t="s">
        <v>129</v>
      </c>
    </row>
    <row r="158" spans="1:10">
      <c r="A158" s="40">
        <v>1.1926956000000001E-2</v>
      </c>
      <c r="B158" s="37">
        <v>11926.956</v>
      </c>
      <c r="C158" s="37" t="s">
        <v>29</v>
      </c>
      <c r="D158" s="37" t="s">
        <v>29</v>
      </c>
      <c r="E158" s="37">
        <v>258.57498699245264</v>
      </c>
      <c r="F158" s="41">
        <v>5.263207753720935</v>
      </c>
      <c r="G158" s="41">
        <v>5.263207753720935</v>
      </c>
      <c r="H158" s="37" t="s">
        <v>125</v>
      </c>
      <c r="I158" s="37" t="s">
        <v>29</v>
      </c>
      <c r="J158" s="39" t="s">
        <v>129</v>
      </c>
    </row>
    <row r="159" spans="1:10">
      <c r="A159" s="40">
        <v>1.1948086E-2</v>
      </c>
      <c r="B159" s="37">
        <v>11948.085999999999</v>
      </c>
      <c r="C159" s="37" t="s">
        <v>29</v>
      </c>
      <c r="D159" s="37" t="s">
        <v>29</v>
      </c>
      <c r="E159" s="37">
        <v>248.91570205793047</v>
      </c>
      <c r="F159" s="41">
        <v>2.0423481441827143</v>
      </c>
      <c r="G159" s="41">
        <v>2.0423481441827143</v>
      </c>
      <c r="H159" s="37" t="s">
        <v>125</v>
      </c>
      <c r="I159" s="37" t="s">
        <v>29</v>
      </c>
      <c r="J159" s="39" t="s">
        <v>129</v>
      </c>
    </row>
    <row r="160" spans="1:10">
      <c r="A160" s="40">
        <v>1.1969551E-2</v>
      </c>
      <c r="B160" s="37">
        <v>11969.550999999999</v>
      </c>
      <c r="C160" s="37" t="s">
        <v>29</v>
      </c>
      <c r="D160" s="37" t="s">
        <v>29</v>
      </c>
      <c r="E160" s="37">
        <v>253.9931437879996</v>
      </c>
      <c r="F160" s="41">
        <v>1.299308075453149</v>
      </c>
      <c r="G160" s="41">
        <v>1.299308075453149</v>
      </c>
      <c r="H160" s="37" t="s">
        <v>125</v>
      </c>
      <c r="I160" s="37" t="s">
        <v>29</v>
      </c>
      <c r="J160" s="39" t="s">
        <v>129</v>
      </c>
    </row>
    <row r="161" spans="1:10">
      <c r="A161" s="40">
        <v>1.1990691000000001E-2</v>
      </c>
      <c r="B161" s="37">
        <v>11990.691000000001</v>
      </c>
      <c r="C161" s="37" t="s">
        <v>29</v>
      </c>
      <c r="D161" s="37" t="s">
        <v>29</v>
      </c>
      <c r="E161" s="37">
        <v>255.39129776024521</v>
      </c>
      <c r="F161" s="41">
        <v>1.3864577081067966</v>
      </c>
      <c r="G161" s="41">
        <v>1.3864577081067966</v>
      </c>
      <c r="H161" s="37" t="s">
        <v>125</v>
      </c>
      <c r="I161" s="37" t="s">
        <v>29</v>
      </c>
      <c r="J161" s="39" t="s">
        <v>129</v>
      </c>
    </row>
    <row r="162" spans="1:10">
      <c r="A162" s="40">
        <v>1.2015895E-2</v>
      </c>
      <c r="B162" s="37">
        <v>12015.895</v>
      </c>
      <c r="C162" s="37" t="s">
        <v>29</v>
      </c>
      <c r="D162" s="37" t="s">
        <v>29</v>
      </c>
      <c r="E162" s="37">
        <v>247.85064164274337</v>
      </c>
      <c r="F162" s="41">
        <v>1.4520154974176349</v>
      </c>
      <c r="G162" s="41">
        <v>1.4520154974176349</v>
      </c>
      <c r="H162" s="37" t="s">
        <v>125</v>
      </c>
      <c r="I162" s="37" t="s">
        <v>29</v>
      </c>
      <c r="J162" s="39" t="s">
        <v>129</v>
      </c>
    </row>
    <row r="163" spans="1:10">
      <c r="A163" s="40">
        <v>1.2037316000000001E-2</v>
      </c>
      <c r="B163" s="37">
        <v>12037.316000000001</v>
      </c>
      <c r="C163" s="37" t="s">
        <v>29</v>
      </c>
      <c r="D163" s="37" t="s">
        <v>29</v>
      </c>
      <c r="E163" s="37">
        <v>248.40713321971356</v>
      </c>
      <c r="F163" s="41">
        <v>0.3529837130095197</v>
      </c>
      <c r="G163" s="41">
        <v>0.3529837130095197</v>
      </c>
      <c r="H163" s="37" t="s">
        <v>125</v>
      </c>
      <c r="I163" s="37" t="s">
        <v>29</v>
      </c>
      <c r="J163" s="39" t="s">
        <v>129</v>
      </c>
    </row>
    <row r="164" spans="1:10">
      <c r="A164" s="40">
        <v>1.2058796E-2</v>
      </c>
      <c r="B164" s="37">
        <v>12058.796</v>
      </c>
      <c r="C164" s="37" t="s">
        <v>29</v>
      </c>
      <c r="D164" s="37" t="s">
        <v>29</v>
      </c>
      <c r="E164" s="37">
        <v>253.09803694796494</v>
      </c>
      <c r="F164" s="41">
        <v>0.69564068195342843</v>
      </c>
      <c r="G164" s="41">
        <v>0.69564068195342843</v>
      </c>
      <c r="H164" s="37" t="s">
        <v>125</v>
      </c>
      <c r="I164" s="37" t="s">
        <v>29</v>
      </c>
      <c r="J164" s="39" t="s">
        <v>129</v>
      </c>
    </row>
    <row r="165" spans="1:10">
      <c r="A165" s="40">
        <v>1.2079849E-2</v>
      </c>
      <c r="B165" s="37">
        <v>12079.849</v>
      </c>
      <c r="C165" s="37" t="s">
        <v>29</v>
      </c>
      <c r="D165" s="37" t="s">
        <v>29</v>
      </c>
      <c r="E165" s="37">
        <v>251.03138662276533</v>
      </c>
      <c r="F165" s="41">
        <v>2.5685204930827545</v>
      </c>
      <c r="G165" s="41">
        <v>2.5685204930827545</v>
      </c>
      <c r="H165" s="37" t="s">
        <v>125</v>
      </c>
      <c r="I165" s="37" t="s">
        <v>29</v>
      </c>
      <c r="J165" s="39" t="s">
        <v>129</v>
      </c>
    </row>
    <row r="166" spans="1:10">
      <c r="A166" s="40">
        <v>1.2105247999999999E-2</v>
      </c>
      <c r="B166" s="37">
        <v>12105.248</v>
      </c>
      <c r="C166" s="37" t="s">
        <v>29</v>
      </c>
      <c r="D166" s="37" t="s">
        <v>29</v>
      </c>
      <c r="E166" s="37">
        <v>255.65704017485251</v>
      </c>
      <c r="F166" s="41">
        <v>1.9876851919274323</v>
      </c>
      <c r="G166" s="41">
        <v>1.9876851919274323</v>
      </c>
      <c r="H166" s="37" t="s">
        <v>125</v>
      </c>
      <c r="I166" s="37" t="s">
        <v>29</v>
      </c>
      <c r="J166" s="39" t="s">
        <v>129</v>
      </c>
    </row>
    <row r="167" spans="1:10">
      <c r="A167" s="40">
        <v>1.2124583000000001E-2</v>
      </c>
      <c r="B167" s="37">
        <v>12124.583000000001</v>
      </c>
      <c r="C167" s="37" t="s">
        <v>29</v>
      </c>
      <c r="D167" s="37" t="s">
        <v>29</v>
      </c>
      <c r="E167" s="37">
        <v>253.01913649818056</v>
      </c>
      <c r="F167" s="41">
        <v>0.8701877668305773</v>
      </c>
      <c r="G167" s="41">
        <v>0.8701877668305773</v>
      </c>
      <c r="H167" s="37" t="s">
        <v>125</v>
      </c>
      <c r="I167" s="37" t="s">
        <v>29</v>
      </c>
      <c r="J167" s="39" t="s">
        <v>129</v>
      </c>
    </row>
    <row r="168" spans="1:10">
      <c r="A168" s="40">
        <v>1.2146495E-2</v>
      </c>
      <c r="B168" s="37">
        <v>12146.495000000001</v>
      </c>
      <c r="C168" s="37" t="s">
        <v>29</v>
      </c>
      <c r="D168" s="37" t="s">
        <v>29</v>
      </c>
      <c r="E168" s="37">
        <v>251.13879991205624</v>
      </c>
      <c r="F168" s="41">
        <v>1.4124741531467471</v>
      </c>
      <c r="G168" s="41">
        <v>1.4124741531467471</v>
      </c>
      <c r="H168" s="37" t="s">
        <v>125</v>
      </c>
      <c r="I168" s="37" t="s">
        <v>29</v>
      </c>
      <c r="J168" s="39" t="s">
        <v>129</v>
      </c>
    </row>
    <row r="169" spans="1:10">
      <c r="A169" s="40">
        <v>1.2168481E-2</v>
      </c>
      <c r="B169" s="37">
        <v>12168.481</v>
      </c>
      <c r="C169" s="37" t="s">
        <v>29</v>
      </c>
      <c r="D169" s="37" t="s">
        <v>29</v>
      </c>
      <c r="E169" s="37">
        <v>251.42428040746907</v>
      </c>
      <c r="F169" s="41">
        <v>0.85493393237688919</v>
      </c>
      <c r="G169" s="41">
        <v>0.85493393237688919</v>
      </c>
      <c r="H169" s="37" t="s">
        <v>125</v>
      </c>
      <c r="I169" s="37" t="s">
        <v>29</v>
      </c>
      <c r="J169" s="39" t="s">
        <v>129</v>
      </c>
    </row>
    <row r="170" spans="1:10">
      <c r="A170" s="40">
        <v>1.2190414E-2</v>
      </c>
      <c r="B170" s="37">
        <v>12190.414000000001</v>
      </c>
      <c r="C170" s="37" t="s">
        <v>29</v>
      </c>
      <c r="D170" s="37" t="s">
        <v>29</v>
      </c>
      <c r="E170" s="37">
        <v>250.96816256782247</v>
      </c>
      <c r="F170" s="41">
        <v>0.73186028063978936</v>
      </c>
      <c r="G170" s="41">
        <v>0.73186028063978936</v>
      </c>
      <c r="H170" s="37" t="s">
        <v>125</v>
      </c>
      <c r="I170" s="37" t="s">
        <v>29</v>
      </c>
      <c r="J170" s="39" t="s">
        <v>129</v>
      </c>
    </row>
    <row r="171" spans="1:10">
      <c r="A171" s="40">
        <v>1.2211339999999999E-2</v>
      </c>
      <c r="B171" s="37">
        <v>12211.34</v>
      </c>
      <c r="C171" s="37" t="s">
        <v>29</v>
      </c>
      <c r="D171" s="37" t="s">
        <v>29</v>
      </c>
      <c r="E171" s="37">
        <v>249.65334008028131</v>
      </c>
      <c r="F171" s="41">
        <v>1.2272778365713779</v>
      </c>
      <c r="G171" s="41">
        <v>1.2272778365713779</v>
      </c>
      <c r="H171" s="37" t="s">
        <v>125</v>
      </c>
      <c r="I171" s="37" t="s">
        <v>29</v>
      </c>
      <c r="J171" s="39" t="s">
        <v>129</v>
      </c>
    </row>
    <row r="172" spans="1:10">
      <c r="A172" s="40">
        <v>1.2232921000000001E-2</v>
      </c>
      <c r="B172" s="37">
        <v>12232.921</v>
      </c>
      <c r="C172" s="37" t="s">
        <v>29</v>
      </c>
      <c r="D172" s="37" t="s">
        <v>29</v>
      </c>
      <c r="E172" s="37">
        <v>249.23182055441774</v>
      </c>
      <c r="F172" s="41">
        <v>1.6042965419405086</v>
      </c>
      <c r="G172" s="41">
        <v>1.6042965419405086</v>
      </c>
      <c r="H172" s="37" t="s">
        <v>125</v>
      </c>
      <c r="I172" s="37" t="s">
        <v>29</v>
      </c>
      <c r="J172" s="39" t="s">
        <v>129</v>
      </c>
    </row>
    <row r="173" spans="1:10">
      <c r="A173" s="40">
        <v>1.2256477E-2</v>
      </c>
      <c r="B173" s="37">
        <v>12256.477000000001</v>
      </c>
      <c r="C173" s="37" t="s">
        <v>29</v>
      </c>
      <c r="D173" s="37" t="s">
        <v>29</v>
      </c>
      <c r="E173" s="37">
        <v>248.95174624217293</v>
      </c>
      <c r="F173" s="41">
        <v>1.4827762724022882</v>
      </c>
      <c r="G173" s="41">
        <v>1.4827762724022882</v>
      </c>
      <c r="H173" s="37" t="s">
        <v>125</v>
      </c>
      <c r="I173" s="37" t="s">
        <v>29</v>
      </c>
      <c r="J173" s="39" t="s">
        <v>129</v>
      </c>
    </row>
    <row r="174" spans="1:10">
      <c r="A174" s="40">
        <v>1.2280774E-2</v>
      </c>
      <c r="B174" s="37">
        <v>12280.773999999999</v>
      </c>
      <c r="C174" s="37" t="s">
        <v>29</v>
      </c>
      <c r="D174" s="37" t="s">
        <v>29</v>
      </c>
      <c r="E174" s="37">
        <v>249.37721064234103</v>
      </c>
      <c r="F174" s="41">
        <v>1.3322521569434795</v>
      </c>
      <c r="G174" s="41">
        <v>1.3322521569434795</v>
      </c>
      <c r="H174" s="37" t="s">
        <v>125</v>
      </c>
      <c r="I174" s="37" t="s">
        <v>29</v>
      </c>
      <c r="J174" s="39" t="s">
        <v>129</v>
      </c>
    </row>
    <row r="175" spans="1:10">
      <c r="A175" s="40">
        <v>1.2301036E-2</v>
      </c>
      <c r="B175" s="37">
        <v>12301.036</v>
      </c>
      <c r="C175" s="37" t="s">
        <v>29</v>
      </c>
      <c r="D175" s="37" t="s">
        <v>29</v>
      </c>
      <c r="E175" s="37">
        <v>248.9240190698803</v>
      </c>
      <c r="F175" s="41">
        <v>0.29409533440473062</v>
      </c>
      <c r="G175" s="41">
        <v>0.29409533440473062</v>
      </c>
      <c r="H175" s="37" t="s">
        <v>125</v>
      </c>
      <c r="I175" s="37" t="s">
        <v>29</v>
      </c>
      <c r="J175" s="39" t="s">
        <v>129</v>
      </c>
    </row>
    <row r="176" spans="1:10">
      <c r="A176" s="40">
        <v>1.2321275999999999E-2</v>
      </c>
      <c r="B176" s="37">
        <v>12321.276</v>
      </c>
      <c r="C176" s="37" t="s">
        <v>29</v>
      </c>
      <c r="D176" s="37" t="s">
        <v>29</v>
      </c>
      <c r="E176" s="37">
        <v>250.73154369365116</v>
      </c>
      <c r="F176" s="41">
        <v>1.3729762132867072</v>
      </c>
      <c r="G176" s="41">
        <v>1.3729762132867072</v>
      </c>
      <c r="H176" s="37" t="s">
        <v>125</v>
      </c>
      <c r="I176" s="37" t="s">
        <v>29</v>
      </c>
      <c r="J176" s="39" t="s">
        <v>129</v>
      </c>
    </row>
    <row r="177" spans="1:10">
      <c r="A177" s="40">
        <v>1.2343120999999999E-2</v>
      </c>
      <c r="B177" s="37">
        <v>12343.120999999999</v>
      </c>
      <c r="C177" s="37" t="s">
        <v>29</v>
      </c>
      <c r="D177" s="37" t="s">
        <v>29</v>
      </c>
      <c r="E177" s="37">
        <v>246.96650793371879</v>
      </c>
      <c r="F177" s="41">
        <v>0.7624581789404119</v>
      </c>
      <c r="G177" s="41">
        <v>0.7624581789404119</v>
      </c>
      <c r="H177" s="37" t="s">
        <v>125</v>
      </c>
      <c r="I177" s="37" t="s">
        <v>29</v>
      </c>
      <c r="J177" s="39" t="s">
        <v>129</v>
      </c>
    </row>
    <row r="178" spans="1:10">
      <c r="A178" s="40">
        <v>1.2365281000000001E-2</v>
      </c>
      <c r="B178" s="37">
        <v>12365.281000000001</v>
      </c>
      <c r="C178" s="37" t="s">
        <v>29</v>
      </c>
      <c r="D178" s="37" t="s">
        <v>29</v>
      </c>
      <c r="E178" s="37">
        <v>244.30941964788178</v>
      </c>
      <c r="F178" s="41">
        <v>1.1644445095978526</v>
      </c>
      <c r="G178" s="41">
        <v>1.1644445095978526</v>
      </c>
      <c r="H178" s="37" t="s">
        <v>125</v>
      </c>
      <c r="I178" s="37" t="s">
        <v>29</v>
      </c>
      <c r="J178" s="39" t="s">
        <v>129</v>
      </c>
    </row>
    <row r="179" spans="1:10">
      <c r="A179" s="40">
        <v>1.2388308000000001E-2</v>
      </c>
      <c r="B179" s="37">
        <v>12388.308000000001</v>
      </c>
      <c r="C179" s="37" t="s">
        <v>29</v>
      </c>
      <c r="D179" s="37" t="s">
        <v>29</v>
      </c>
      <c r="E179" s="37">
        <v>243.00399847303908</v>
      </c>
      <c r="F179" s="41">
        <v>1.2076765807664009</v>
      </c>
      <c r="G179" s="41">
        <v>1.2076765807664009</v>
      </c>
      <c r="H179" s="37" t="s">
        <v>125</v>
      </c>
      <c r="I179" s="37" t="s">
        <v>29</v>
      </c>
      <c r="J179" s="39" t="s">
        <v>129</v>
      </c>
    </row>
    <row r="180" spans="1:10">
      <c r="A180" s="40">
        <v>1.2409378E-2</v>
      </c>
      <c r="B180" s="37">
        <v>12409.378000000001</v>
      </c>
      <c r="C180" s="37" t="s">
        <v>29</v>
      </c>
      <c r="D180" s="37" t="s">
        <v>29</v>
      </c>
      <c r="E180" s="37">
        <v>246.40343686071321</v>
      </c>
      <c r="F180" s="41">
        <v>1.4510225043370562</v>
      </c>
      <c r="G180" s="41">
        <v>1.4510225043370562</v>
      </c>
      <c r="H180" s="37" t="s">
        <v>125</v>
      </c>
      <c r="I180" s="37" t="s">
        <v>29</v>
      </c>
      <c r="J180" s="39" t="s">
        <v>129</v>
      </c>
    </row>
    <row r="181" spans="1:10">
      <c r="A181" s="40">
        <v>1.2431925E-2</v>
      </c>
      <c r="B181" s="37">
        <v>12431.924999999999</v>
      </c>
      <c r="C181" s="37" t="s">
        <v>29</v>
      </c>
      <c r="D181" s="37" t="s">
        <v>29</v>
      </c>
      <c r="E181" s="37">
        <v>247.67023851530323</v>
      </c>
      <c r="F181" s="41">
        <v>0.82442902410259933</v>
      </c>
      <c r="G181" s="41">
        <v>0.82442902410259933</v>
      </c>
      <c r="H181" s="37" t="s">
        <v>125</v>
      </c>
      <c r="I181" s="37" t="s">
        <v>29</v>
      </c>
      <c r="J181" s="39" t="s">
        <v>129</v>
      </c>
    </row>
    <row r="182" spans="1:10">
      <c r="A182" s="40">
        <v>1.2454816999999998E-2</v>
      </c>
      <c r="B182" s="37">
        <v>12454.816999999999</v>
      </c>
      <c r="C182" s="37" t="s">
        <v>29</v>
      </c>
      <c r="D182" s="37" t="s">
        <v>29</v>
      </c>
      <c r="E182" s="37">
        <v>245.828192028346</v>
      </c>
      <c r="F182" s="41">
        <v>0.55572307178854963</v>
      </c>
      <c r="G182" s="41">
        <v>0.55572307178854963</v>
      </c>
      <c r="H182" s="37" t="s">
        <v>125</v>
      </c>
      <c r="I182" s="37" t="s">
        <v>29</v>
      </c>
      <c r="J182" s="39" t="s">
        <v>129</v>
      </c>
    </row>
    <row r="183" spans="1:10">
      <c r="A183" s="40">
        <v>1.2475389999999999E-2</v>
      </c>
      <c r="B183" s="37">
        <v>12475.39</v>
      </c>
      <c r="C183" s="37" t="s">
        <v>29</v>
      </c>
      <c r="D183" s="37" t="s">
        <v>29</v>
      </c>
      <c r="E183" s="37">
        <v>246.17917534767042</v>
      </c>
      <c r="F183" s="41">
        <v>0.78669647762826689</v>
      </c>
      <c r="G183" s="41">
        <v>0.78669647762826689</v>
      </c>
      <c r="H183" s="37" t="s">
        <v>125</v>
      </c>
      <c r="I183" s="37" t="s">
        <v>29</v>
      </c>
      <c r="J183" s="39" t="s">
        <v>129</v>
      </c>
    </row>
    <row r="184" spans="1:10">
      <c r="A184" s="40">
        <v>1.2495838E-2</v>
      </c>
      <c r="B184" s="37">
        <v>12495.838</v>
      </c>
      <c r="C184" s="37" t="s">
        <v>29</v>
      </c>
      <c r="D184" s="37" t="s">
        <v>29</v>
      </c>
      <c r="E184" s="37">
        <v>244.42282246806465</v>
      </c>
      <c r="F184" s="41">
        <v>1.1797272460582895</v>
      </c>
      <c r="G184" s="41">
        <v>1.1797272460582895</v>
      </c>
      <c r="H184" s="37" t="s">
        <v>125</v>
      </c>
      <c r="I184" s="37" t="s">
        <v>29</v>
      </c>
      <c r="J184" s="39" t="s">
        <v>129</v>
      </c>
    </row>
    <row r="185" spans="1:10">
      <c r="A185" s="40">
        <v>1.2521350000000001E-2</v>
      </c>
      <c r="B185" s="37">
        <v>12521.35</v>
      </c>
      <c r="C185" s="37" t="s">
        <v>29</v>
      </c>
      <c r="D185" s="37" t="s">
        <v>29</v>
      </c>
      <c r="E185" s="37">
        <v>246.73616039779091</v>
      </c>
      <c r="F185" s="41">
        <v>1.2895316864650215</v>
      </c>
      <c r="G185" s="41">
        <v>1.2895316864650215</v>
      </c>
      <c r="H185" s="37" t="s">
        <v>125</v>
      </c>
      <c r="I185" s="37" t="s">
        <v>29</v>
      </c>
      <c r="J185" s="39" t="s">
        <v>129</v>
      </c>
    </row>
    <row r="186" spans="1:10">
      <c r="A186" s="40">
        <v>1.2543717000000001E-2</v>
      </c>
      <c r="B186" s="37">
        <v>12543.717000000001</v>
      </c>
      <c r="C186" s="37" t="s">
        <v>29</v>
      </c>
      <c r="D186" s="37" t="s">
        <v>29</v>
      </c>
      <c r="E186" s="37">
        <v>249.9226267174943</v>
      </c>
      <c r="F186" s="41">
        <v>1.7213319336477375</v>
      </c>
      <c r="G186" s="41">
        <v>1.7213319336477375</v>
      </c>
      <c r="H186" s="37" t="s">
        <v>125</v>
      </c>
      <c r="I186" s="37" t="s">
        <v>29</v>
      </c>
      <c r="J186" s="39" t="s">
        <v>129</v>
      </c>
    </row>
    <row r="187" spans="1:10">
      <c r="A187" s="40">
        <v>1.2564614999999999E-2</v>
      </c>
      <c r="B187" s="37">
        <v>12564.615</v>
      </c>
      <c r="C187" s="37" t="s">
        <v>29</v>
      </c>
      <c r="D187" s="37" t="s">
        <v>29</v>
      </c>
      <c r="E187" s="37">
        <v>244.27496932125192</v>
      </c>
      <c r="F187" s="41">
        <v>1.2142870688424796</v>
      </c>
      <c r="G187" s="41">
        <v>1.2142870688424796</v>
      </c>
      <c r="H187" s="37" t="s">
        <v>125</v>
      </c>
      <c r="I187" s="37" t="s">
        <v>29</v>
      </c>
      <c r="J187" s="39" t="s">
        <v>129</v>
      </c>
    </row>
    <row r="188" spans="1:10">
      <c r="A188" s="40">
        <v>1.2586604E-2</v>
      </c>
      <c r="B188" s="37">
        <v>12586.603999999999</v>
      </c>
      <c r="C188" s="37" t="s">
        <v>29</v>
      </c>
      <c r="D188" s="37" t="s">
        <v>29</v>
      </c>
      <c r="E188" s="37">
        <v>247.01866418752644</v>
      </c>
      <c r="F188" s="41">
        <v>0.27186519336681292</v>
      </c>
      <c r="G188" s="41">
        <v>0.27186519336681292</v>
      </c>
      <c r="H188" s="37" t="s">
        <v>125</v>
      </c>
      <c r="I188" s="37" t="s">
        <v>29</v>
      </c>
      <c r="J188" s="39" t="s">
        <v>129</v>
      </c>
    </row>
    <row r="189" spans="1:10">
      <c r="A189" s="40">
        <v>1.2607643999999999E-2</v>
      </c>
      <c r="B189" s="37">
        <v>12607.644</v>
      </c>
      <c r="C189" s="37" t="s">
        <v>29</v>
      </c>
      <c r="D189" s="37" t="s">
        <v>29</v>
      </c>
      <c r="E189" s="37">
        <v>248.09151906637942</v>
      </c>
      <c r="F189" s="41">
        <v>1.1762043538652089</v>
      </c>
      <c r="G189" s="41">
        <v>1.1762043538652089</v>
      </c>
      <c r="H189" s="37" t="s">
        <v>125</v>
      </c>
      <c r="I189" s="37" t="s">
        <v>29</v>
      </c>
      <c r="J189" s="39" t="s">
        <v>129</v>
      </c>
    </row>
    <row r="190" spans="1:10">
      <c r="A190" s="40">
        <v>1.2629853E-2</v>
      </c>
      <c r="B190" s="37">
        <v>12629.852999999999</v>
      </c>
      <c r="C190" s="37" t="s">
        <v>29</v>
      </c>
      <c r="D190" s="37" t="s">
        <v>29</v>
      </c>
      <c r="E190" s="37">
        <v>246.94327763185444</v>
      </c>
      <c r="F190" s="41">
        <v>0.45259361155483935</v>
      </c>
      <c r="G190" s="41">
        <v>0.45259361155483935</v>
      </c>
      <c r="H190" s="37" t="s">
        <v>125</v>
      </c>
      <c r="I190" s="37" t="s">
        <v>29</v>
      </c>
      <c r="J190" s="39" t="s">
        <v>129</v>
      </c>
    </row>
    <row r="191" spans="1:10">
      <c r="A191" s="40">
        <v>1.2653637000000001E-2</v>
      </c>
      <c r="B191" s="37">
        <v>12653.637000000001</v>
      </c>
      <c r="C191" s="37" t="s">
        <v>29</v>
      </c>
      <c r="D191" s="37" t="s">
        <v>29</v>
      </c>
      <c r="E191" s="37">
        <v>243.94829999483662</v>
      </c>
      <c r="F191" s="41">
        <v>1.6819891525674522</v>
      </c>
      <c r="G191" s="41">
        <v>1.6819891525674522</v>
      </c>
      <c r="H191" s="37" t="s">
        <v>125</v>
      </c>
      <c r="I191" s="37" t="s">
        <v>29</v>
      </c>
      <c r="J191" s="39" t="s">
        <v>129</v>
      </c>
    </row>
    <row r="192" spans="1:10">
      <c r="A192" s="40">
        <v>1.2673897000000002E-2</v>
      </c>
      <c r="B192" s="37">
        <v>12673.897000000001</v>
      </c>
      <c r="C192" s="37" t="s">
        <v>29</v>
      </c>
      <c r="D192" s="37" t="s">
        <v>29</v>
      </c>
      <c r="E192" s="37">
        <v>242.52904430354567</v>
      </c>
      <c r="F192" s="41">
        <v>0.95500913815917976</v>
      </c>
      <c r="G192" s="41">
        <v>0.95500913815917976</v>
      </c>
      <c r="H192" s="37" t="s">
        <v>125</v>
      </c>
      <c r="I192" s="37" t="s">
        <v>29</v>
      </c>
      <c r="J192" s="39" t="s">
        <v>129</v>
      </c>
    </row>
    <row r="193" spans="1:10">
      <c r="A193" s="40">
        <v>1.2697141E-2</v>
      </c>
      <c r="B193" s="37">
        <v>12697.141</v>
      </c>
      <c r="C193" s="37" t="s">
        <v>29</v>
      </c>
      <c r="D193" s="37" t="s">
        <v>29</v>
      </c>
      <c r="E193" s="37">
        <v>244.24252191664183</v>
      </c>
      <c r="F193" s="41">
        <v>0.95939770075285669</v>
      </c>
      <c r="G193" s="41">
        <v>0.95939770075285669</v>
      </c>
      <c r="H193" s="37" t="s">
        <v>125</v>
      </c>
      <c r="I193" s="37" t="s">
        <v>29</v>
      </c>
      <c r="J193" s="39" t="s">
        <v>129</v>
      </c>
    </row>
    <row r="194" spans="1:10">
      <c r="A194" s="40">
        <v>1.27198E-2</v>
      </c>
      <c r="B194" s="37">
        <v>12719.8</v>
      </c>
      <c r="C194" s="37" t="s">
        <v>29</v>
      </c>
      <c r="D194" s="37" t="s">
        <v>29</v>
      </c>
      <c r="E194" s="37">
        <v>241.59193944714991</v>
      </c>
      <c r="F194" s="41">
        <v>1.072175936925353</v>
      </c>
      <c r="G194" s="41">
        <v>1.072175936925353</v>
      </c>
      <c r="H194" s="37" t="s">
        <v>125</v>
      </c>
      <c r="I194" s="37" t="s">
        <v>29</v>
      </c>
      <c r="J194" s="39" t="s">
        <v>129</v>
      </c>
    </row>
    <row r="195" spans="1:10">
      <c r="A195" s="40">
        <v>1.2739914000000001E-2</v>
      </c>
      <c r="B195" s="37">
        <v>12739.914000000001</v>
      </c>
      <c r="C195" s="37" t="s">
        <v>29</v>
      </c>
      <c r="D195" s="37" t="s">
        <v>29</v>
      </c>
      <c r="E195" s="37">
        <v>247.29878007926465</v>
      </c>
      <c r="F195" s="41">
        <v>0.41251427393787737</v>
      </c>
      <c r="G195" s="41">
        <v>0.41251427393787737</v>
      </c>
      <c r="H195" s="37" t="s">
        <v>125</v>
      </c>
      <c r="I195" s="37" t="s">
        <v>29</v>
      </c>
      <c r="J195" s="39" t="s">
        <v>129</v>
      </c>
    </row>
    <row r="196" spans="1:10">
      <c r="A196" s="40">
        <v>1.2762576999999999E-2</v>
      </c>
      <c r="B196" s="37">
        <v>12762.576999999999</v>
      </c>
      <c r="C196" s="37" t="s">
        <v>29</v>
      </c>
      <c r="D196" s="37" t="s">
        <v>29</v>
      </c>
      <c r="E196" s="37">
        <v>240.01944039217156</v>
      </c>
      <c r="F196" s="41">
        <v>1.1185804377555943</v>
      </c>
      <c r="G196" s="41">
        <v>1.1185804377555943</v>
      </c>
      <c r="H196" s="37" t="s">
        <v>125</v>
      </c>
      <c r="I196" s="37" t="s">
        <v>29</v>
      </c>
      <c r="J196" s="39" t="s">
        <v>129</v>
      </c>
    </row>
    <row r="197" spans="1:10">
      <c r="A197" s="40">
        <v>1.2785627000000001E-2</v>
      </c>
      <c r="B197" s="37">
        <v>12785.627</v>
      </c>
      <c r="C197" s="37" t="s">
        <v>29</v>
      </c>
      <c r="D197" s="37" t="s">
        <v>29</v>
      </c>
      <c r="E197" s="37">
        <v>241.49602014897292</v>
      </c>
      <c r="F197" s="41">
        <v>2.0892692093580534</v>
      </c>
      <c r="G197" s="41">
        <v>2.0892692093580534</v>
      </c>
      <c r="H197" s="37" t="s">
        <v>125</v>
      </c>
      <c r="I197" s="37" t="s">
        <v>29</v>
      </c>
      <c r="J197" s="39" t="s">
        <v>129</v>
      </c>
    </row>
    <row r="198" spans="1:10">
      <c r="A198" s="40">
        <v>1.2809270000000001E-2</v>
      </c>
      <c r="B198" s="37">
        <v>12809.27</v>
      </c>
      <c r="C198" s="37" t="s">
        <v>29</v>
      </c>
      <c r="D198" s="37" t="s">
        <v>29</v>
      </c>
      <c r="E198" s="37">
        <v>242.23335017876875</v>
      </c>
      <c r="F198" s="41">
        <v>1.9472923880165072</v>
      </c>
      <c r="G198" s="41">
        <v>1.9472923880165072</v>
      </c>
      <c r="H198" s="37" t="s">
        <v>125</v>
      </c>
      <c r="I198" s="37" t="s">
        <v>29</v>
      </c>
      <c r="J198" s="39" t="s">
        <v>129</v>
      </c>
    </row>
    <row r="199" spans="1:10">
      <c r="A199" s="40">
        <v>1.2830151999999999E-2</v>
      </c>
      <c r="B199" s="37">
        <v>12830.152</v>
      </c>
      <c r="C199" s="37" t="s">
        <v>29</v>
      </c>
      <c r="D199" s="37" t="s">
        <v>29</v>
      </c>
      <c r="E199" s="37">
        <v>242.14661205332536</v>
      </c>
      <c r="F199" s="41">
        <v>1.3353903526336806</v>
      </c>
      <c r="G199" s="41">
        <v>1.3353903526336806</v>
      </c>
      <c r="H199" s="37" t="s">
        <v>125</v>
      </c>
      <c r="I199" s="37" t="s">
        <v>29</v>
      </c>
      <c r="J199" s="39" t="s">
        <v>129</v>
      </c>
    </row>
    <row r="200" spans="1:10">
      <c r="A200" s="40">
        <v>1.2852706E-2</v>
      </c>
      <c r="B200" s="37">
        <v>12852.706</v>
      </c>
      <c r="C200" s="37" t="s">
        <v>29</v>
      </c>
      <c r="D200" s="37" t="s">
        <v>29</v>
      </c>
      <c r="E200" s="37">
        <v>239.34501708789696</v>
      </c>
      <c r="F200" s="41">
        <v>1.2925466754401673</v>
      </c>
      <c r="G200" s="41">
        <v>1.2925466754401673</v>
      </c>
      <c r="H200" s="37" t="s">
        <v>125</v>
      </c>
      <c r="I200" s="37" t="s">
        <v>29</v>
      </c>
      <c r="J200" s="39" t="s">
        <v>129</v>
      </c>
    </row>
    <row r="201" spans="1:10">
      <c r="A201" s="40">
        <v>1.2873977E-2</v>
      </c>
      <c r="B201" s="37">
        <v>12873.977000000001</v>
      </c>
      <c r="C201" s="37" t="s">
        <v>29</v>
      </c>
      <c r="D201" s="37" t="s">
        <v>29</v>
      </c>
      <c r="E201" s="37">
        <v>241.23830636192221</v>
      </c>
      <c r="F201" s="41">
        <v>1.2981515105668255</v>
      </c>
      <c r="G201" s="41">
        <v>1.2981515105668255</v>
      </c>
      <c r="H201" s="37" t="s">
        <v>125</v>
      </c>
      <c r="I201" s="37" t="s">
        <v>29</v>
      </c>
      <c r="J201" s="39" t="s">
        <v>129</v>
      </c>
    </row>
    <row r="202" spans="1:10">
      <c r="A202" s="40">
        <v>1.2893384000000001E-2</v>
      </c>
      <c r="B202" s="37">
        <v>12893.384</v>
      </c>
      <c r="C202" s="37" t="s">
        <v>29</v>
      </c>
      <c r="D202" s="37" t="s">
        <v>29</v>
      </c>
      <c r="E202" s="37">
        <v>239.43542944264073</v>
      </c>
      <c r="F202" s="41">
        <v>0.78820179294759918</v>
      </c>
      <c r="G202" s="41">
        <v>0.78820179294759918</v>
      </c>
      <c r="H202" s="37" t="s">
        <v>125</v>
      </c>
      <c r="I202" s="37" t="s">
        <v>29</v>
      </c>
      <c r="J202" s="39" t="s">
        <v>129</v>
      </c>
    </row>
    <row r="203" spans="1:10">
      <c r="A203" s="40">
        <v>1.2917105E-2</v>
      </c>
      <c r="B203" s="37">
        <v>12917.105</v>
      </c>
      <c r="C203" s="37" t="s">
        <v>29</v>
      </c>
      <c r="D203" s="37" t="s">
        <v>29</v>
      </c>
      <c r="E203" s="37">
        <v>238.79424189969041</v>
      </c>
      <c r="F203" s="41">
        <v>1.1224172467227629</v>
      </c>
      <c r="G203" s="41">
        <v>1.1224172467227629</v>
      </c>
      <c r="H203" s="37" t="s">
        <v>125</v>
      </c>
      <c r="I203" s="37" t="s">
        <v>29</v>
      </c>
      <c r="J203" s="39" t="s">
        <v>129</v>
      </c>
    </row>
    <row r="204" spans="1:10">
      <c r="A204" s="40">
        <v>1.2939227999999999E-2</v>
      </c>
      <c r="B204" s="37">
        <v>12939.227999999999</v>
      </c>
      <c r="C204" s="37" t="s">
        <v>29</v>
      </c>
      <c r="D204" s="37" t="s">
        <v>29</v>
      </c>
      <c r="E204" s="37">
        <v>238.17670710529902</v>
      </c>
      <c r="F204" s="41">
        <v>2.8238892225625056</v>
      </c>
      <c r="G204" s="41">
        <v>2.8238892225625056</v>
      </c>
      <c r="H204" s="37" t="s">
        <v>125</v>
      </c>
      <c r="I204" s="37" t="s">
        <v>29</v>
      </c>
      <c r="J204" s="39" t="s">
        <v>129</v>
      </c>
    </row>
    <row r="205" spans="1:10">
      <c r="A205" s="40">
        <v>1.2959751E-2</v>
      </c>
      <c r="B205" s="37">
        <v>12959.751</v>
      </c>
      <c r="C205" s="37" t="s">
        <v>29</v>
      </c>
      <c r="D205" s="37" t="s">
        <v>29</v>
      </c>
      <c r="E205" s="37">
        <v>240.70726166247849</v>
      </c>
      <c r="F205" s="41">
        <v>0.94679876972252675</v>
      </c>
      <c r="G205" s="41">
        <v>0.94679876972252675</v>
      </c>
      <c r="H205" s="37" t="s">
        <v>125</v>
      </c>
      <c r="I205" s="37" t="s">
        <v>29</v>
      </c>
      <c r="J205" s="39" t="s">
        <v>129</v>
      </c>
    </row>
    <row r="206" spans="1:10">
      <c r="A206" s="40">
        <v>1.2980883E-2</v>
      </c>
      <c r="B206" s="37">
        <v>12980.883</v>
      </c>
      <c r="C206" s="37" t="s">
        <v>29</v>
      </c>
      <c r="D206" s="37" t="s">
        <v>29</v>
      </c>
      <c r="E206" s="37">
        <v>237.14801820813656</v>
      </c>
      <c r="F206" s="41">
        <v>0.80761026653413504</v>
      </c>
      <c r="G206" s="41">
        <v>0.80761026653413504</v>
      </c>
      <c r="H206" s="37" t="s">
        <v>125</v>
      </c>
      <c r="I206" s="37" t="s">
        <v>29</v>
      </c>
      <c r="J206" s="39" t="s">
        <v>129</v>
      </c>
    </row>
    <row r="207" spans="1:10">
      <c r="A207" s="40">
        <v>1.3001057E-2</v>
      </c>
      <c r="B207" s="37">
        <v>13001.057000000001</v>
      </c>
      <c r="C207" s="37" t="s">
        <v>29</v>
      </c>
      <c r="D207" s="37" t="s">
        <v>29</v>
      </c>
      <c r="E207" s="37">
        <v>239.41877622767902</v>
      </c>
      <c r="F207" s="41">
        <v>2.0926556758314119</v>
      </c>
      <c r="G207" s="41">
        <v>2.0926556758314119</v>
      </c>
      <c r="H207" s="37" t="s">
        <v>125</v>
      </c>
      <c r="I207" s="37" t="s">
        <v>29</v>
      </c>
      <c r="J207" s="39" t="s">
        <v>129</v>
      </c>
    </row>
    <row r="208" spans="1:10">
      <c r="A208" s="40">
        <v>1.3021916E-2</v>
      </c>
      <c r="B208" s="37">
        <v>13021.915999999999</v>
      </c>
      <c r="C208" s="37" t="s">
        <v>29</v>
      </c>
      <c r="D208" s="37" t="s">
        <v>29</v>
      </c>
      <c r="E208" s="37">
        <v>234.67711437690164</v>
      </c>
      <c r="F208" s="41">
        <v>0.19145773094123278</v>
      </c>
      <c r="G208" s="41">
        <v>0.19145773094123278</v>
      </c>
      <c r="H208" s="37" t="s">
        <v>125</v>
      </c>
      <c r="I208" s="37" t="s">
        <v>29</v>
      </c>
      <c r="J208" s="39" t="s">
        <v>129</v>
      </c>
    </row>
    <row r="209" spans="1:10">
      <c r="A209" s="40">
        <v>1.3043692999999999E-2</v>
      </c>
      <c r="B209" s="37">
        <v>13043.692999999999</v>
      </c>
      <c r="C209" s="37" t="s">
        <v>29</v>
      </c>
      <c r="D209" s="37" t="s">
        <v>29</v>
      </c>
      <c r="E209" s="37">
        <v>238.86480110696388</v>
      </c>
      <c r="F209" s="41">
        <v>1.9379105503363823</v>
      </c>
      <c r="G209" s="41">
        <v>1.9379105503363823</v>
      </c>
      <c r="H209" s="37" t="s">
        <v>125</v>
      </c>
      <c r="I209" s="37" t="s">
        <v>29</v>
      </c>
      <c r="J209" s="39" t="s">
        <v>129</v>
      </c>
    </row>
    <row r="210" spans="1:10">
      <c r="A210" s="40">
        <v>1.3066591000000001E-2</v>
      </c>
      <c r="B210" s="37">
        <v>13066.591</v>
      </c>
      <c r="C210" s="37" t="s">
        <v>29</v>
      </c>
      <c r="D210" s="37" t="s">
        <v>29</v>
      </c>
      <c r="E210" s="37">
        <v>237.90902544878452</v>
      </c>
      <c r="F210" s="41">
        <v>2.2357790640357043</v>
      </c>
      <c r="G210" s="41">
        <v>2.2357790640357043</v>
      </c>
      <c r="H210" s="37" t="s">
        <v>125</v>
      </c>
      <c r="I210" s="37" t="s">
        <v>29</v>
      </c>
      <c r="J210" s="39" t="s">
        <v>129</v>
      </c>
    </row>
    <row r="211" spans="1:10">
      <c r="A211" s="40">
        <v>1.3088223E-2</v>
      </c>
      <c r="B211" s="37">
        <v>13088.223</v>
      </c>
      <c r="C211" s="37" t="s">
        <v>29</v>
      </c>
      <c r="D211" s="37" t="s">
        <v>29</v>
      </c>
      <c r="E211" s="37">
        <v>241.55529990301139</v>
      </c>
      <c r="F211" s="41">
        <v>1.1589696936117735</v>
      </c>
      <c r="G211" s="41">
        <v>1.1589696936117735</v>
      </c>
      <c r="H211" s="37" t="s">
        <v>125</v>
      </c>
      <c r="I211" s="37" t="s">
        <v>29</v>
      </c>
      <c r="J211" s="39" t="s">
        <v>129</v>
      </c>
    </row>
    <row r="212" spans="1:10">
      <c r="A212" s="40">
        <v>1.3128448000000001E-2</v>
      </c>
      <c r="B212" s="37">
        <v>13128.448</v>
      </c>
      <c r="C212" s="37" t="s">
        <v>29</v>
      </c>
      <c r="D212" s="37" t="s">
        <v>29</v>
      </c>
      <c r="E212" s="37">
        <v>234.81728458052149</v>
      </c>
      <c r="F212" s="41">
        <v>0.11006763112890043</v>
      </c>
      <c r="G212" s="41">
        <v>0.11006763112890043</v>
      </c>
      <c r="H212" s="37" t="s">
        <v>125</v>
      </c>
      <c r="I212" s="37" t="s">
        <v>29</v>
      </c>
      <c r="J212" s="39" t="s">
        <v>129</v>
      </c>
    </row>
    <row r="213" spans="1:10">
      <c r="A213" s="40">
        <v>1.3172670000000001E-2</v>
      </c>
      <c r="B213" s="37">
        <v>13172.67</v>
      </c>
      <c r="C213" s="37" t="s">
        <v>29</v>
      </c>
      <c r="D213" s="37" t="s">
        <v>29</v>
      </c>
      <c r="E213" s="37">
        <v>236.91006470650157</v>
      </c>
      <c r="F213" s="41">
        <v>0.96230418580859023</v>
      </c>
      <c r="G213" s="41">
        <v>0.96230418580859023</v>
      </c>
      <c r="H213" s="37" t="s">
        <v>125</v>
      </c>
      <c r="I213" s="37" t="s">
        <v>29</v>
      </c>
      <c r="J213" s="39" t="s">
        <v>129</v>
      </c>
    </row>
    <row r="214" spans="1:10">
      <c r="A214" s="40">
        <v>1.3216195E-2</v>
      </c>
      <c r="B214" s="37">
        <v>13216.195</v>
      </c>
      <c r="C214" s="37" t="s">
        <v>29</v>
      </c>
      <c r="D214" s="37" t="s">
        <v>29</v>
      </c>
      <c r="E214" s="37">
        <v>239.4098936541896</v>
      </c>
      <c r="F214" s="41">
        <v>0.69363443357608068</v>
      </c>
      <c r="G214" s="41">
        <v>0.69363443357608068</v>
      </c>
      <c r="H214" s="37" t="s">
        <v>125</v>
      </c>
      <c r="I214" s="37" t="s">
        <v>29</v>
      </c>
      <c r="J214" s="39" t="s">
        <v>129</v>
      </c>
    </row>
    <row r="215" spans="1:10">
      <c r="A215" s="40">
        <v>1.3266965E-2</v>
      </c>
      <c r="B215" s="37">
        <v>13266.965</v>
      </c>
      <c r="C215" s="37" t="s">
        <v>29</v>
      </c>
      <c r="D215" s="37" t="s">
        <v>29</v>
      </c>
      <c r="E215" s="37">
        <v>240.41977337800461</v>
      </c>
      <c r="F215" s="41">
        <v>0.14624444254500113</v>
      </c>
      <c r="G215" s="41">
        <v>0.14624444254500113</v>
      </c>
      <c r="H215" s="37" t="s">
        <v>125</v>
      </c>
      <c r="I215" s="37" t="s">
        <v>29</v>
      </c>
      <c r="J215" s="39" t="s">
        <v>129</v>
      </c>
    </row>
    <row r="216" spans="1:10">
      <c r="A216" s="40">
        <v>1.3304148999999999E-2</v>
      </c>
      <c r="B216" s="37">
        <v>13304.148999999999</v>
      </c>
      <c r="C216" s="37" t="s">
        <v>29</v>
      </c>
      <c r="D216" s="37" t="s">
        <v>29</v>
      </c>
      <c r="E216" s="37">
        <v>236.86022090165332</v>
      </c>
      <c r="F216" s="41">
        <v>0.34277105198985114</v>
      </c>
      <c r="G216" s="41">
        <v>0.34277105198985114</v>
      </c>
      <c r="H216" s="37" t="s">
        <v>125</v>
      </c>
      <c r="I216" s="37" t="s">
        <v>29</v>
      </c>
      <c r="J216" s="39" t="s">
        <v>129</v>
      </c>
    </row>
    <row r="217" spans="1:10">
      <c r="A217" s="40">
        <v>1.3418102999999999E-2</v>
      </c>
      <c r="B217" s="37">
        <v>13418.102999999999</v>
      </c>
      <c r="C217" s="37" t="s">
        <v>29</v>
      </c>
      <c r="D217" s="37" t="s">
        <v>29</v>
      </c>
      <c r="E217" s="37">
        <v>237.82629259075324</v>
      </c>
      <c r="F217" s="41">
        <v>1.8701703755605315</v>
      </c>
      <c r="G217" s="41">
        <v>1.8701703755605315</v>
      </c>
      <c r="H217" s="37" t="s">
        <v>125</v>
      </c>
      <c r="I217" s="37" t="s">
        <v>29</v>
      </c>
      <c r="J217" s="39" t="s">
        <v>129</v>
      </c>
    </row>
    <row r="218" spans="1:10">
      <c r="A218" s="40">
        <v>1.3486736999999999E-2</v>
      </c>
      <c r="B218" s="37">
        <v>13486.736999999999</v>
      </c>
      <c r="C218" s="37" t="s">
        <v>29</v>
      </c>
      <c r="D218" s="37" t="s">
        <v>29</v>
      </c>
      <c r="E218" s="37">
        <v>240.25427358439862</v>
      </c>
      <c r="F218" s="41">
        <v>1.4095543785119697</v>
      </c>
      <c r="G218" s="41">
        <v>1.4095543785119697</v>
      </c>
      <c r="H218" s="37" t="s">
        <v>125</v>
      </c>
      <c r="I218" s="37" t="s">
        <v>29</v>
      </c>
      <c r="J218" s="39" t="s">
        <v>129</v>
      </c>
    </row>
    <row r="219" spans="1:10">
      <c r="A219" s="40">
        <v>1.3531748999999999E-2</v>
      </c>
      <c r="B219" s="37">
        <v>13531.749</v>
      </c>
      <c r="C219" s="37" t="s">
        <v>29</v>
      </c>
      <c r="D219" s="37" t="s">
        <v>29</v>
      </c>
      <c r="E219" s="37">
        <v>235.82552914230371</v>
      </c>
      <c r="F219" s="41">
        <v>0.3958262052733707</v>
      </c>
      <c r="G219" s="41">
        <v>0.3958262052733707</v>
      </c>
      <c r="H219" s="37" t="s">
        <v>125</v>
      </c>
      <c r="I219" s="37" t="s">
        <v>29</v>
      </c>
      <c r="J219" s="39" t="s">
        <v>129</v>
      </c>
    </row>
    <row r="220" spans="1:10">
      <c r="A220" s="40">
        <v>1.3600808999999998E-2</v>
      </c>
      <c r="B220" s="37">
        <v>13600.808999999999</v>
      </c>
      <c r="C220" s="37" t="s">
        <v>29</v>
      </c>
      <c r="D220" s="37" t="s">
        <v>29</v>
      </c>
      <c r="E220" s="37">
        <v>243.85979844716996</v>
      </c>
      <c r="F220" s="41">
        <v>0.12464859418708243</v>
      </c>
      <c r="G220" s="41">
        <v>0.12464859418708243</v>
      </c>
      <c r="H220" s="37" t="s">
        <v>125</v>
      </c>
      <c r="I220" s="37" t="s">
        <v>29</v>
      </c>
      <c r="J220" s="39" t="s">
        <v>129</v>
      </c>
    </row>
    <row r="221" spans="1:10">
      <c r="A221" s="40">
        <v>1.3645345999999999E-2</v>
      </c>
      <c r="B221" s="37">
        <v>13645.346</v>
      </c>
      <c r="C221" s="37" t="s">
        <v>29</v>
      </c>
      <c r="D221" s="37" t="s">
        <v>29</v>
      </c>
      <c r="E221" s="37">
        <v>238.54747522687632</v>
      </c>
      <c r="F221" s="41">
        <v>0.45893872238818556</v>
      </c>
      <c r="G221" s="41">
        <v>0.45893872238818556</v>
      </c>
      <c r="H221" s="37" t="s">
        <v>125</v>
      </c>
      <c r="I221" s="37" t="s">
        <v>29</v>
      </c>
      <c r="J221" s="39" t="s">
        <v>129</v>
      </c>
    </row>
    <row r="222" spans="1:10">
      <c r="A222" s="40">
        <v>1.3712825999999999E-2</v>
      </c>
      <c r="B222" s="37">
        <v>13712.825999999999</v>
      </c>
      <c r="C222" s="37" t="s">
        <v>29</v>
      </c>
      <c r="D222" s="37" t="s">
        <v>29</v>
      </c>
      <c r="E222" s="37">
        <v>241.59139134507328</v>
      </c>
      <c r="F222" s="41">
        <v>1.2324573125188449</v>
      </c>
      <c r="G222" s="41">
        <v>1.2324573125188449</v>
      </c>
      <c r="H222" s="37" t="s">
        <v>125</v>
      </c>
      <c r="I222" s="37" t="s">
        <v>29</v>
      </c>
      <c r="J222" s="39" t="s">
        <v>129</v>
      </c>
    </row>
    <row r="223" spans="1:10">
      <c r="A223" s="40">
        <v>1.375873E-2</v>
      </c>
      <c r="B223" s="37">
        <v>13758.73</v>
      </c>
      <c r="C223" s="37" t="s">
        <v>29</v>
      </c>
      <c r="D223" s="37" t="s">
        <v>29</v>
      </c>
      <c r="E223" s="37">
        <v>241.11490412197253</v>
      </c>
      <c r="F223" s="41">
        <v>2.2202425085619373</v>
      </c>
      <c r="G223" s="41">
        <v>2.2202425085619373</v>
      </c>
      <c r="H223" s="37" t="s">
        <v>125</v>
      </c>
      <c r="I223" s="37" t="s">
        <v>29</v>
      </c>
      <c r="J223" s="39" t="s">
        <v>129</v>
      </c>
    </row>
    <row r="224" spans="1:10">
      <c r="A224" s="40">
        <v>1.3827203999999999E-2</v>
      </c>
      <c r="B224" s="37">
        <v>13827.204</v>
      </c>
      <c r="C224" s="37" t="s">
        <v>29</v>
      </c>
      <c r="D224" s="37" t="s">
        <v>29</v>
      </c>
      <c r="E224" s="37">
        <v>239.08435072354874</v>
      </c>
      <c r="F224" s="41">
        <v>0.10007470310427478</v>
      </c>
      <c r="G224" s="41">
        <v>0.10007470310427478</v>
      </c>
      <c r="H224" s="37" t="s">
        <v>125</v>
      </c>
      <c r="I224" s="37" t="s">
        <v>29</v>
      </c>
      <c r="J224" s="39" t="s">
        <v>129</v>
      </c>
    </row>
    <row r="225" spans="1:10">
      <c r="A225" s="40">
        <v>1.3871566E-2</v>
      </c>
      <c r="B225" s="37">
        <v>13871.566000000001</v>
      </c>
      <c r="C225" s="37" t="s">
        <v>29</v>
      </c>
      <c r="D225" s="37" t="s">
        <v>29</v>
      </c>
      <c r="E225" s="37">
        <v>237.95158516671214</v>
      </c>
      <c r="F225" s="41">
        <v>0.85352272978100396</v>
      </c>
      <c r="G225" s="41">
        <v>0.85352272978100396</v>
      </c>
      <c r="H225" s="37" t="s">
        <v>125</v>
      </c>
      <c r="I225" s="37" t="s">
        <v>29</v>
      </c>
      <c r="J225" s="39" t="s">
        <v>129</v>
      </c>
    </row>
    <row r="226" spans="1:10">
      <c r="A226" s="40">
        <v>1.3940227999999999E-2</v>
      </c>
      <c r="B226" s="37">
        <v>13940.227999999999</v>
      </c>
      <c r="C226" s="37" t="s">
        <v>29</v>
      </c>
      <c r="D226" s="37" t="s">
        <v>29</v>
      </c>
      <c r="E226" s="37">
        <v>240.57033864454209</v>
      </c>
      <c r="F226" s="41">
        <v>0.57165384698019561</v>
      </c>
      <c r="G226" s="41">
        <v>0.57165384698019561</v>
      </c>
      <c r="H226" s="37" t="s">
        <v>125</v>
      </c>
      <c r="I226" s="37" t="s">
        <v>29</v>
      </c>
      <c r="J226" s="39" t="s">
        <v>129</v>
      </c>
    </row>
    <row r="227" spans="1:10">
      <c r="A227" s="40">
        <v>1.4001788000000001E-2</v>
      </c>
      <c r="B227" s="37">
        <v>14001.788</v>
      </c>
      <c r="C227" s="37" t="s">
        <v>29</v>
      </c>
      <c r="D227" s="37" t="s">
        <v>29</v>
      </c>
      <c r="E227" s="37">
        <v>235.91958262522573</v>
      </c>
      <c r="F227" s="41">
        <v>1.0386939571796365</v>
      </c>
      <c r="G227" s="41">
        <v>1.0386939571796365</v>
      </c>
      <c r="H227" s="37" t="s">
        <v>125</v>
      </c>
      <c r="I227" s="37" t="s">
        <v>29</v>
      </c>
      <c r="J227" s="39" t="s">
        <v>129</v>
      </c>
    </row>
    <row r="228" spans="1:10">
      <c r="A228" s="40">
        <v>1.4022859E-2</v>
      </c>
      <c r="B228" s="37">
        <v>14022.859</v>
      </c>
      <c r="C228" s="37" t="s">
        <v>29</v>
      </c>
      <c r="D228" s="37" t="s">
        <v>29</v>
      </c>
      <c r="E228" s="37">
        <v>237.8687866200197</v>
      </c>
      <c r="F228" s="41">
        <v>1.085182218857085</v>
      </c>
      <c r="G228" s="41">
        <v>1.085182218857085</v>
      </c>
      <c r="H228" s="37" t="s">
        <v>125</v>
      </c>
      <c r="I228" s="37" t="s">
        <v>29</v>
      </c>
      <c r="J228" s="39" t="s">
        <v>129</v>
      </c>
    </row>
    <row r="229" spans="1:10">
      <c r="A229" s="40">
        <v>1.4060093000000001E-2</v>
      </c>
      <c r="B229" s="37">
        <v>14060.093000000001</v>
      </c>
      <c r="C229" s="37" t="s">
        <v>29</v>
      </c>
      <c r="D229" s="37" t="s">
        <v>29</v>
      </c>
      <c r="E229" s="37">
        <v>241.26916500368534</v>
      </c>
      <c r="F229" s="41">
        <v>1.1731028607568064</v>
      </c>
      <c r="G229" s="41">
        <v>1.1731028607568064</v>
      </c>
      <c r="H229" s="37" t="s">
        <v>125</v>
      </c>
      <c r="I229" s="37" t="s">
        <v>29</v>
      </c>
      <c r="J229" s="39" t="s">
        <v>129</v>
      </c>
    </row>
    <row r="230" spans="1:10">
      <c r="A230" s="40">
        <v>1.4084471999999999E-2</v>
      </c>
      <c r="B230" s="37">
        <v>14084.472</v>
      </c>
      <c r="C230" s="37" t="s">
        <v>29</v>
      </c>
      <c r="D230" s="37" t="s">
        <v>29</v>
      </c>
      <c r="E230" s="37">
        <v>232.88000615516702</v>
      </c>
      <c r="F230" s="41">
        <v>1.5244854427350565</v>
      </c>
      <c r="G230" s="41">
        <v>1.5244854427350565</v>
      </c>
      <c r="H230" s="37" t="s">
        <v>125</v>
      </c>
      <c r="I230" s="37" t="s">
        <v>29</v>
      </c>
      <c r="J230" s="39" t="s">
        <v>129</v>
      </c>
    </row>
    <row r="231" spans="1:10">
      <c r="A231" s="40">
        <v>1.4120057E-2</v>
      </c>
      <c r="B231" s="37">
        <v>14120.057000000001</v>
      </c>
      <c r="C231" s="37" t="s">
        <v>29</v>
      </c>
      <c r="D231" s="37" t="s">
        <v>29</v>
      </c>
      <c r="E231" s="37">
        <v>236.39805979670948</v>
      </c>
      <c r="F231" s="41">
        <v>0.1335912368682948</v>
      </c>
      <c r="G231" s="41">
        <v>0.1335912368682948</v>
      </c>
      <c r="H231" s="37" t="s">
        <v>125</v>
      </c>
      <c r="I231" s="37" t="s">
        <v>29</v>
      </c>
      <c r="J231" s="39" t="s">
        <v>129</v>
      </c>
    </row>
    <row r="232" spans="1:10">
      <c r="A232" s="40">
        <v>1.4156604E-2</v>
      </c>
      <c r="B232" s="37">
        <v>14156.603999999999</v>
      </c>
      <c r="C232" s="37" t="s">
        <v>29</v>
      </c>
      <c r="D232" s="37" t="s">
        <v>29</v>
      </c>
      <c r="E232" s="37">
        <v>239.23818680138615</v>
      </c>
      <c r="F232" s="41">
        <v>0.41922109209682534</v>
      </c>
      <c r="G232" s="41">
        <v>0.41922109209682534</v>
      </c>
      <c r="H232" s="37" t="s">
        <v>125</v>
      </c>
      <c r="I232" s="37" t="s">
        <v>29</v>
      </c>
      <c r="J232" s="39" t="s">
        <v>129</v>
      </c>
    </row>
    <row r="233" spans="1:10">
      <c r="A233" s="40">
        <v>1.4179551E-2</v>
      </c>
      <c r="B233" s="37">
        <v>14179.550999999999</v>
      </c>
      <c r="C233" s="37" t="s">
        <v>29</v>
      </c>
      <c r="D233" s="37" t="s">
        <v>29</v>
      </c>
      <c r="E233" s="37">
        <v>239.36064776017062</v>
      </c>
      <c r="F233" s="41">
        <v>0.81172582972073737</v>
      </c>
      <c r="G233" s="41">
        <v>0.81172582972073737</v>
      </c>
      <c r="H233" s="37" t="s">
        <v>125</v>
      </c>
      <c r="I233" s="37" t="s">
        <v>29</v>
      </c>
      <c r="J233" s="39" t="s">
        <v>129</v>
      </c>
    </row>
    <row r="234" spans="1:10">
      <c r="A234" s="40">
        <v>1.4205559E-2</v>
      </c>
      <c r="B234" s="37">
        <v>14205.558999999999</v>
      </c>
      <c r="C234" s="37" t="s">
        <v>29</v>
      </c>
      <c r="D234" s="37" t="s">
        <v>29</v>
      </c>
      <c r="E234" s="37">
        <v>238.36133641906829</v>
      </c>
      <c r="F234" s="41">
        <v>1.8905012806153203</v>
      </c>
      <c r="G234" s="41">
        <v>1.8905012806153203</v>
      </c>
      <c r="H234" s="37" t="s">
        <v>125</v>
      </c>
      <c r="I234" s="37" t="s">
        <v>29</v>
      </c>
      <c r="J234" s="39" t="s">
        <v>129</v>
      </c>
    </row>
    <row r="235" spans="1:10">
      <c r="A235" s="40">
        <v>1.4237445E-2</v>
      </c>
      <c r="B235" s="37">
        <v>14237.445</v>
      </c>
      <c r="C235" s="37" t="s">
        <v>29</v>
      </c>
      <c r="D235" s="37" t="s">
        <v>29</v>
      </c>
      <c r="E235" s="37">
        <v>236.59503531115416</v>
      </c>
      <c r="F235" s="41">
        <v>1.1879444793815279</v>
      </c>
      <c r="G235" s="41">
        <v>1.1879444793815279</v>
      </c>
      <c r="H235" s="37" t="s">
        <v>125</v>
      </c>
      <c r="I235" s="37" t="s">
        <v>29</v>
      </c>
      <c r="J235" s="39" t="s">
        <v>129</v>
      </c>
    </row>
    <row r="236" spans="1:10">
      <c r="A236" s="40">
        <v>1.4273023999999999E-2</v>
      </c>
      <c r="B236" s="37">
        <v>14273.023999999999</v>
      </c>
      <c r="C236" s="37" t="s">
        <v>29</v>
      </c>
      <c r="D236" s="37" t="s">
        <v>29</v>
      </c>
      <c r="E236" s="37">
        <v>240.21229536304708</v>
      </c>
      <c r="F236" s="41">
        <v>1.333690692180971</v>
      </c>
      <c r="G236" s="41">
        <v>1.333690692180971</v>
      </c>
      <c r="H236" s="37" t="s">
        <v>125</v>
      </c>
      <c r="I236" s="37" t="s">
        <v>29</v>
      </c>
      <c r="J236" s="39" t="s">
        <v>129</v>
      </c>
    </row>
    <row r="237" spans="1:10">
      <c r="A237" s="40">
        <v>1.4298717000000001E-2</v>
      </c>
      <c r="B237" s="37">
        <v>14298.717000000001</v>
      </c>
      <c r="C237" s="37" t="s">
        <v>29</v>
      </c>
      <c r="D237" s="37" t="s">
        <v>29</v>
      </c>
      <c r="E237" s="37">
        <v>239.03677680876376</v>
      </c>
      <c r="F237" s="41">
        <v>0.21531202598486271</v>
      </c>
      <c r="G237" s="41">
        <v>0.21531202598486271</v>
      </c>
      <c r="H237" s="37" t="s">
        <v>125</v>
      </c>
      <c r="I237" s="37" t="s">
        <v>29</v>
      </c>
      <c r="J237" s="39" t="s">
        <v>129</v>
      </c>
    </row>
    <row r="238" spans="1:10">
      <c r="A238" s="40">
        <v>1.4308608E-2</v>
      </c>
      <c r="B238" s="37">
        <v>14308.608</v>
      </c>
      <c r="C238" s="37" t="s">
        <v>29</v>
      </c>
      <c r="D238" s="37" t="s">
        <v>29</v>
      </c>
      <c r="E238" s="37">
        <v>235.80137221686019</v>
      </c>
      <c r="F238" s="41">
        <v>1.0996246937402585</v>
      </c>
      <c r="G238" s="41">
        <v>1.0996246937402585</v>
      </c>
      <c r="H238" s="37" t="s">
        <v>125</v>
      </c>
      <c r="I238" s="37" t="s">
        <v>29</v>
      </c>
      <c r="J238" s="39" t="s">
        <v>129</v>
      </c>
    </row>
    <row r="239" spans="1:10">
      <c r="A239" s="40">
        <v>1.4343156000000001E-2</v>
      </c>
      <c r="B239" s="37">
        <v>14343.156000000001</v>
      </c>
      <c r="C239" s="37" t="s">
        <v>29</v>
      </c>
      <c r="D239" s="37" t="s">
        <v>29</v>
      </c>
      <c r="E239" s="37">
        <v>242.07891889663432</v>
      </c>
      <c r="F239" s="41">
        <v>1.0942604116875656</v>
      </c>
      <c r="G239" s="41">
        <v>1.0942604116875656</v>
      </c>
      <c r="H239" s="37" t="s">
        <v>125</v>
      </c>
      <c r="I239" s="37" t="s">
        <v>29</v>
      </c>
      <c r="J239" s="39" t="s">
        <v>129</v>
      </c>
    </row>
    <row r="240" spans="1:10">
      <c r="A240" s="40">
        <v>1.4354482999999999E-2</v>
      </c>
      <c r="B240" s="37">
        <v>14354.483</v>
      </c>
      <c r="C240" s="37" t="s">
        <v>29</v>
      </c>
      <c r="D240" s="37" t="s">
        <v>29</v>
      </c>
      <c r="E240" s="37">
        <v>238.39005888170098</v>
      </c>
      <c r="F240" s="41">
        <v>0.49090487675608979</v>
      </c>
      <c r="G240" s="41">
        <v>0.49090487675608979</v>
      </c>
      <c r="H240" s="37" t="s">
        <v>125</v>
      </c>
      <c r="I240" s="37" t="s">
        <v>29</v>
      </c>
      <c r="J240" s="39" t="s">
        <v>129</v>
      </c>
    </row>
    <row r="241" spans="1:10">
      <c r="A241" s="40">
        <v>1.4374988999999999E-2</v>
      </c>
      <c r="B241" s="37">
        <v>14374.989</v>
      </c>
      <c r="C241" s="37" t="s">
        <v>29</v>
      </c>
      <c r="D241" s="37" t="s">
        <v>29</v>
      </c>
      <c r="E241" s="37">
        <v>240.32523522604649</v>
      </c>
      <c r="F241" s="41">
        <v>1.0466464124405748</v>
      </c>
      <c r="G241" s="41">
        <v>1.0466464124405748</v>
      </c>
      <c r="H241" s="37" t="s">
        <v>125</v>
      </c>
      <c r="I241" s="37" t="s">
        <v>29</v>
      </c>
      <c r="J241" s="39" t="s">
        <v>129</v>
      </c>
    </row>
    <row r="242" spans="1:10">
      <c r="A242" s="40">
        <v>1.4410596999999999E-2</v>
      </c>
      <c r="B242" s="37">
        <v>14410.597</v>
      </c>
      <c r="C242" s="37" t="s">
        <v>29</v>
      </c>
      <c r="D242" s="37" t="s">
        <v>29</v>
      </c>
      <c r="E242" s="37">
        <v>242.54639159925861</v>
      </c>
      <c r="F242" s="41">
        <v>1.4233246603570187</v>
      </c>
      <c r="G242" s="41">
        <v>1.4233246603570187</v>
      </c>
      <c r="H242" s="37" t="s">
        <v>125</v>
      </c>
      <c r="I242" s="37" t="s">
        <v>29</v>
      </c>
      <c r="J242" s="39" t="s">
        <v>129</v>
      </c>
    </row>
    <row r="243" spans="1:10">
      <c r="A243" s="40">
        <v>1.4422234000000001E-2</v>
      </c>
      <c r="B243" s="37">
        <v>14422.234</v>
      </c>
      <c r="C243" s="37" t="s">
        <v>29</v>
      </c>
      <c r="D243" s="37" t="s">
        <v>29</v>
      </c>
      <c r="E243" s="37">
        <v>242.60460298931037</v>
      </c>
      <c r="F243" s="41">
        <v>1.7556664246639746</v>
      </c>
      <c r="G243" s="41">
        <v>1.7556664246639746</v>
      </c>
      <c r="H243" s="37" t="s">
        <v>125</v>
      </c>
      <c r="I243" s="37" t="s">
        <v>29</v>
      </c>
      <c r="J243" s="39" t="s">
        <v>129</v>
      </c>
    </row>
    <row r="244" spans="1:10">
      <c r="A244" s="40">
        <v>1.4443282999999999E-2</v>
      </c>
      <c r="B244" s="37">
        <v>14443.282999999999</v>
      </c>
      <c r="C244" s="37" t="s">
        <v>29</v>
      </c>
      <c r="D244" s="37" t="s">
        <v>29</v>
      </c>
      <c r="E244" s="37">
        <v>240.94890260982271</v>
      </c>
      <c r="F244" s="41">
        <v>0.34543522949961541</v>
      </c>
      <c r="G244" s="41">
        <v>0.34543522949961541</v>
      </c>
      <c r="H244" s="37" t="s">
        <v>125</v>
      </c>
      <c r="I244" s="37" t="s">
        <v>29</v>
      </c>
      <c r="J244" s="39" t="s">
        <v>129</v>
      </c>
    </row>
    <row r="245" spans="1:10">
      <c r="A245" s="40">
        <v>1.4463583E-2</v>
      </c>
      <c r="B245" s="37">
        <v>14463.583000000001</v>
      </c>
      <c r="C245" s="37" t="s">
        <v>29</v>
      </c>
      <c r="D245" s="37" t="s">
        <v>29</v>
      </c>
      <c r="E245" s="37">
        <v>238.61345734214723</v>
      </c>
      <c r="F245" s="41">
        <v>0.76520966483454456</v>
      </c>
      <c r="G245" s="41">
        <v>0.76520966483454456</v>
      </c>
      <c r="H245" s="37" t="s">
        <v>125</v>
      </c>
      <c r="I245" s="37" t="s">
        <v>29</v>
      </c>
      <c r="J245" s="39" t="s">
        <v>129</v>
      </c>
    </row>
    <row r="246" spans="1:10">
      <c r="A246" s="40">
        <v>1.4497209E-2</v>
      </c>
      <c r="B246" s="37">
        <v>14497.209000000001</v>
      </c>
      <c r="C246" s="37" t="s">
        <v>29</v>
      </c>
      <c r="D246" s="37" t="s">
        <v>29</v>
      </c>
      <c r="E246" s="37">
        <v>242.05538663336657</v>
      </c>
      <c r="F246" s="41">
        <v>2.2467485024161653</v>
      </c>
      <c r="G246" s="41">
        <v>2.2467485024161653</v>
      </c>
      <c r="H246" s="37" t="s">
        <v>125</v>
      </c>
      <c r="I246" s="37" t="s">
        <v>29</v>
      </c>
      <c r="J246" s="39" t="s">
        <v>129</v>
      </c>
    </row>
    <row r="247" spans="1:10">
      <c r="A247" s="40">
        <v>1.4520852000000001E-2</v>
      </c>
      <c r="B247" s="37">
        <v>14520.852000000001</v>
      </c>
      <c r="C247" s="37" t="s">
        <v>29</v>
      </c>
      <c r="D247" s="37" t="s">
        <v>29</v>
      </c>
      <c r="E247" s="37">
        <v>241.14411641924522</v>
      </c>
      <c r="F247" s="41">
        <v>1.2655358550826663</v>
      </c>
      <c r="G247" s="41">
        <v>1.2655358550826663</v>
      </c>
      <c r="H247" s="37" t="s">
        <v>125</v>
      </c>
      <c r="I247" s="37" t="s">
        <v>29</v>
      </c>
      <c r="J247" s="39" t="s">
        <v>129</v>
      </c>
    </row>
    <row r="248" spans="1:10">
      <c r="A248" s="40">
        <v>1.4531297E-2</v>
      </c>
      <c r="B248" s="37">
        <v>14531.297</v>
      </c>
      <c r="C248" s="37" t="s">
        <v>29</v>
      </c>
      <c r="D248" s="37" t="s">
        <v>29</v>
      </c>
      <c r="E248" s="37">
        <v>243.17377294839466</v>
      </c>
      <c r="F248" s="41">
        <v>0.81126505146404215</v>
      </c>
      <c r="G248" s="41">
        <v>0.81126505146404215</v>
      </c>
      <c r="H248" s="37" t="s">
        <v>125</v>
      </c>
      <c r="I248" s="37" t="s">
        <v>29</v>
      </c>
      <c r="J248" s="39" t="s">
        <v>129</v>
      </c>
    </row>
    <row r="249" spans="1:10">
      <c r="A249" s="40">
        <v>1.4541662E-2</v>
      </c>
      <c r="B249" s="37">
        <v>14541.662</v>
      </c>
      <c r="C249" s="37" t="s">
        <v>29</v>
      </c>
      <c r="D249" s="37" t="s">
        <v>29</v>
      </c>
      <c r="E249" s="37">
        <v>235.8323421305916</v>
      </c>
      <c r="F249" s="41">
        <v>0.56437461686517987</v>
      </c>
      <c r="G249" s="41">
        <v>0.56437461686517987</v>
      </c>
      <c r="H249" s="37" t="s">
        <v>125</v>
      </c>
      <c r="I249" s="37" t="s">
        <v>29</v>
      </c>
      <c r="J249" s="39" t="s">
        <v>129</v>
      </c>
    </row>
    <row r="250" spans="1:10">
      <c r="A250" s="40">
        <v>1.4552933000000001E-2</v>
      </c>
      <c r="B250" s="37">
        <v>14552.933000000001</v>
      </c>
      <c r="C250" s="37" t="s">
        <v>29</v>
      </c>
      <c r="D250" s="37" t="s">
        <v>29</v>
      </c>
      <c r="E250" s="37">
        <v>241.72980764994301</v>
      </c>
      <c r="F250" s="41">
        <v>0.41994573319519585</v>
      </c>
      <c r="G250" s="41">
        <v>0.41994573319519585</v>
      </c>
      <c r="H250" s="37" t="s">
        <v>125</v>
      </c>
      <c r="I250" s="37" t="s">
        <v>29</v>
      </c>
      <c r="J250" s="39" t="s">
        <v>129</v>
      </c>
    </row>
    <row r="251" spans="1:10">
      <c r="A251" s="40">
        <v>1.4563517999999999E-2</v>
      </c>
      <c r="B251" s="37">
        <v>14563.518</v>
      </c>
      <c r="C251" s="37" t="s">
        <v>29</v>
      </c>
      <c r="D251" s="37" t="s">
        <v>29</v>
      </c>
      <c r="E251" s="37">
        <v>239.85999766133673</v>
      </c>
      <c r="F251" s="41">
        <v>1.4558688378127933</v>
      </c>
      <c r="G251" s="41">
        <v>1.4558688378127933</v>
      </c>
      <c r="H251" s="37" t="s">
        <v>125</v>
      </c>
      <c r="I251" s="37" t="s">
        <v>29</v>
      </c>
      <c r="J251" s="39" t="s">
        <v>129</v>
      </c>
    </row>
    <row r="252" spans="1:10">
      <c r="A252" s="40">
        <v>1.4575933000000001E-2</v>
      </c>
      <c r="B252" s="37">
        <v>14575.933000000001</v>
      </c>
      <c r="C252" s="37" t="s">
        <v>29</v>
      </c>
      <c r="D252" s="37" t="s">
        <v>29</v>
      </c>
      <c r="E252" s="37">
        <v>239.76503812675872</v>
      </c>
      <c r="F252" s="41">
        <v>1.7380011297995386</v>
      </c>
      <c r="G252" s="41">
        <v>1.7380011297995386</v>
      </c>
      <c r="H252" s="37" t="s">
        <v>125</v>
      </c>
      <c r="I252" s="37" t="s">
        <v>29</v>
      </c>
      <c r="J252" s="39" t="s">
        <v>129</v>
      </c>
    </row>
    <row r="253" spans="1:10">
      <c r="A253" s="40">
        <v>1.4586185E-2</v>
      </c>
      <c r="B253" s="37">
        <v>14586.184999999999</v>
      </c>
      <c r="C253" s="37" t="s">
        <v>29</v>
      </c>
      <c r="D253" s="37" t="s">
        <v>29</v>
      </c>
      <c r="E253" s="37">
        <v>237.9659544143376</v>
      </c>
      <c r="F253" s="41">
        <v>1.1374192767721589</v>
      </c>
      <c r="G253" s="41">
        <v>1.1374192767721589</v>
      </c>
      <c r="H253" s="37" t="s">
        <v>125</v>
      </c>
      <c r="I253" s="37" t="s">
        <v>29</v>
      </c>
      <c r="J253" s="39" t="s">
        <v>129</v>
      </c>
    </row>
    <row r="254" spans="1:10">
      <c r="A254" s="40">
        <v>1.4595468E-2</v>
      </c>
      <c r="B254" s="37">
        <v>14595.468000000001</v>
      </c>
      <c r="C254" s="37" t="s">
        <v>29</v>
      </c>
      <c r="D254" s="37" t="s">
        <v>29</v>
      </c>
      <c r="E254" s="37">
        <v>235.30951417343593</v>
      </c>
      <c r="F254" s="41">
        <v>0.61360675501583617</v>
      </c>
      <c r="G254" s="41">
        <v>0.61360675501583617</v>
      </c>
      <c r="H254" s="37" t="s">
        <v>125</v>
      </c>
      <c r="I254" s="37" t="s">
        <v>29</v>
      </c>
      <c r="J254" s="39" t="s">
        <v>129</v>
      </c>
    </row>
    <row r="255" spans="1:10">
      <c r="A255" s="40">
        <v>1.4606209E-2</v>
      </c>
      <c r="B255" s="37">
        <v>14606.209000000001</v>
      </c>
      <c r="C255" s="37" t="s">
        <v>29</v>
      </c>
      <c r="D255" s="37" t="s">
        <v>29</v>
      </c>
      <c r="E255" s="37">
        <v>237.58632963935628</v>
      </c>
      <c r="F255" s="41">
        <v>0.85174218536117641</v>
      </c>
      <c r="G255" s="41">
        <v>0.85174218536117641</v>
      </c>
      <c r="H255" s="37" t="s">
        <v>125</v>
      </c>
      <c r="I255" s="37" t="s">
        <v>29</v>
      </c>
      <c r="J255" s="39" t="s">
        <v>129</v>
      </c>
    </row>
    <row r="256" spans="1:10">
      <c r="A256" s="40">
        <v>1.4619389E-2</v>
      </c>
      <c r="B256" s="37">
        <v>14619.388999999999</v>
      </c>
      <c r="C256" s="37" t="s">
        <v>29</v>
      </c>
      <c r="D256" s="37" t="s">
        <v>29</v>
      </c>
      <c r="E256" s="37">
        <v>237.97072384125397</v>
      </c>
      <c r="F256" s="41">
        <v>0.7613632280058652</v>
      </c>
      <c r="G256" s="41">
        <v>0.7613632280058652</v>
      </c>
      <c r="H256" s="37" t="s">
        <v>125</v>
      </c>
      <c r="I256" s="37" t="s">
        <v>29</v>
      </c>
      <c r="J256" s="39" t="s">
        <v>129</v>
      </c>
    </row>
    <row r="257" spans="1:10">
      <c r="A257" s="40">
        <v>1.4629986999999999E-2</v>
      </c>
      <c r="B257" s="37">
        <v>14629.986999999999</v>
      </c>
      <c r="C257" s="37" t="s">
        <v>29</v>
      </c>
      <c r="D257" s="37" t="s">
        <v>29</v>
      </c>
      <c r="E257" s="37">
        <v>240.10202126482596</v>
      </c>
      <c r="F257" s="41">
        <v>1.1154250879480561</v>
      </c>
      <c r="G257" s="41">
        <v>1.1154250879480561</v>
      </c>
      <c r="H257" s="37" t="s">
        <v>125</v>
      </c>
      <c r="I257" s="37" t="s">
        <v>29</v>
      </c>
      <c r="J257" s="39" t="s">
        <v>129</v>
      </c>
    </row>
    <row r="258" spans="1:10">
      <c r="A258" s="40">
        <v>1.4645202E-2</v>
      </c>
      <c r="B258" s="37">
        <v>14645.201999999999</v>
      </c>
      <c r="C258" s="37" t="s">
        <v>29</v>
      </c>
      <c r="D258" s="37" t="s">
        <v>29</v>
      </c>
      <c r="E258" s="37">
        <v>238.11592408247537</v>
      </c>
      <c r="F258" s="41">
        <v>0.59828742008962543</v>
      </c>
      <c r="G258" s="41">
        <v>0.59828742008962543</v>
      </c>
      <c r="H258" s="37" t="s">
        <v>125</v>
      </c>
      <c r="I258" s="37" t="s">
        <v>29</v>
      </c>
      <c r="J258" s="39" t="s">
        <v>129</v>
      </c>
    </row>
    <row r="259" spans="1:10">
      <c r="A259" s="40">
        <v>1.4652255999999999E-2</v>
      </c>
      <c r="B259" s="37">
        <v>14652.255999999999</v>
      </c>
      <c r="C259" s="37" t="s">
        <v>29</v>
      </c>
      <c r="D259" s="37" t="s">
        <v>29</v>
      </c>
      <c r="E259" s="37">
        <v>234.62208303328032</v>
      </c>
      <c r="F259" s="41">
        <v>0.39236385770134968</v>
      </c>
      <c r="G259" s="41">
        <v>0.39236385770134968</v>
      </c>
      <c r="H259" s="37" t="s">
        <v>125</v>
      </c>
      <c r="I259" s="37" t="s">
        <v>29</v>
      </c>
      <c r="J259" s="39" t="s">
        <v>129</v>
      </c>
    </row>
    <row r="260" spans="1:10">
      <c r="A260" s="40">
        <v>1.4664086999999999E-2</v>
      </c>
      <c r="B260" s="37">
        <v>14664.087</v>
      </c>
      <c r="C260" s="37" t="s">
        <v>29</v>
      </c>
      <c r="D260" s="37" t="s">
        <v>29</v>
      </c>
      <c r="E260" s="37">
        <v>233.41678590018034</v>
      </c>
      <c r="F260" s="41">
        <v>0.28541857454839875</v>
      </c>
      <c r="G260" s="41">
        <v>0.28541857454839875</v>
      </c>
      <c r="H260" s="37" t="s">
        <v>125</v>
      </c>
      <c r="I260" s="37" t="s">
        <v>29</v>
      </c>
      <c r="J260" s="39" t="s">
        <v>129</v>
      </c>
    </row>
    <row r="261" spans="1:10">
      <c r="A261" s="40">
        <v>1.4675119E-2</v>
      </c>
      <c r="B261" s="37">
        <v>14675.119000000001</v>
      </c>
      <c r="C261" s="37" t="s">
        <v>29</v>
      </c>
      <c r="D261" s="37" t="s">
        <v>29</v>
      </c>
      <c r="E261" s="37">
        <v>234.33541847308942</v>
      </c>
      <c r="F261" s="41">
        <v>1.0422984517358862</v>
      </c>
      <c r="G261" s="41">
        <v>1.0422984517358862</v>
      </c>
      <c r="H261" s="37" t="s">
        <v>125</v>
      </c>
      <c r="I261" s="37" t="s">
        <v>29</v>
      </c>
      <c r="J261" s="39" t="s">
        <v>129</v>
      </c>
    </row>
    <row r="262" spans="1:10">
      <c r="A262" s="40">
        <v>1.4686374E-2</v>
      </c>
      <c r="B262" s="37">
        <v>14686.374</v>
      </c>
      <c r="C262" s="37" t="s">
        <v>29</v>
      </c>
      <c r="D262" s="37" t="s">
        <v>29</v>
      </c>
      <c r="E262" s="37">
        <v>237.49243901935716</v>
      </c>
      <c r="F262" s="41">
        <v>0.2935424748877703</v>
      </c>
      <c r="G262" s="41">
        <v>0.2935424748877703</v>
      </c>
      <c r="H262" s="37" t="s">
        <v>125</v>
      </c>
      <c r="I262" s="37" t="s">
        <v>29</v>
      </c>
      <c r="J262" s="39" t="s">
        <v>129</v>
      </c>
    </row>
    <row r="263" spans="1:10">
      <c r="A263" s="40">
        <v>1.4696689000000001E-2</v>
      </c>
      <c r="B263" s="37">
        <v>14696.689</v>
      </c>
      <c r="C263" s="37" t="s">
        <v>29</v>
      </c>
      <c r="D263" s="37" t="s">
        <v>29</v>
      </c>
      <c r="E263" s="37">
        <v>228.9069484734525</v>
      </c>
      <c r="F263" s="41">
        <v>0.43595365597654745</v>
      </c>
      <c r="G263" s="41">
        <v>0.43595365597654745</v>
      </c>
      <c r="H263" s="37" t="s">
        <v>125</v>
      </c>
      <c r="I263" s="37" t="s">
        <v>29</v>
      </c>
      <c r="J263" s="39" t="s">
        <v>129</v>
      </c>
    </row>
    <row r="264" spans="1:10">
      <c r="A264" s="40">
        <v>1.4706958000000001E-2</v>
      </c>
      <c r="B264" s="37">
        <v>14706.958000000001</v>
      </c>
      <c r="C264" s="37" t="s">
        <v>29</v>
      </c>
      <c r="D264" s="37" t="s">
        <v>29</v>
      </c>
      <c r="E264" s="37">
        <v>228.1794674192821</v>
      </c>
      <c r="F264" s="41">
        <v>0.77078687299674553</v>
      </c>
      <c r="G264" s="41">
        <v>0.77078687299674553</v>
      </c>
      <c r="H264" s="37" t="s">
        <v>125</v>
      </c>
      <c r="I264" s="37" t="s">
        <v>29</v>
      </c>
      <c r="J264" s="39" t="s">
        <v>129</v>
      </c>
    </row>
    <row r="265" spans="1:10">
      <c r="A265" s="40">
        <v>1.4718123999999999E-2</v>
      </c>
      <c r="B265" s="37">
        <v>14718.124</v>
      </c>
      <c r="C265" s="37" t="s">
        <v>29</v>
      </c>
      <c r="D265" s="37" t="s">
        <v>29</v>
      </c>
      <c r="E265" s="37">
        <v>230.52961913650429</v>
      </c>
      <c r="F265" s="41">
        <v>1.0957759406440268</v>
      </c>
      <c r="G265" s="41">
        <v>1.0957759406440268</v>
      </c>
      <c r="H265" s="37" t="s">
        <v>125</v>
      </c>
      <c r="I265" s="37" t="s">
        <v>29</v>
      </c>
      <c r="J265" s="39" t="s">
        <v>129</v>
      </c>
    </row>
    <row r="266" spans="1:10">
      <c r="A266" s="40">
        <v>1.4730883E-2</v>
      </c>
      <c r="B266" s="37">
        <v>14730.883</v>
      </c>
      <c r="C266" s="37" t="s">
        <v>29</v>
      </c>
      <c r="D266" s="37" t="s">
        <v>29</v>
      </c>
      <c r="E266" s="37">
        <v>234.53668908061695</v>
      </c>
      <c r="F266" s="41">
        <v>1.2309773820367913</v>
      </c>
      <c r="G266" s="41">
        <v>1.2309773820367913</v>
      </c>
      <c r="H266" s="37" t="s">
        <v>125</v>
      </c>
      <c r="I266" s="37" t="s">
        <v>29</v>
      </c>
      <c r="J266" s="39" t="s">
        <v>129</v>
      </c>
    </row>
    <row r="267" spans="1:10">
      <c r="A267" s="40">
        <v>1.4743189E-2</v>
      </c>
      <c r="B267" s="37">
        <v>14743.189</v>
      </c>
      <c r="C267" s="37" t="s">
        <v>29</v>
      </c>
      <c r="D267" s="37" t="s">
        <v>29</v>
      </c>
      <c r="E267" s="37">
        <v>231.47501430697426</v>
      </c>
      <c r="F267" s="41">
        <v>1.1049347180389382</v>
      </c>
      <c r="G267" s="41">
        <v>1.1049347180389382</v>
      </c>
      <c r="H267" s="37" t="s">
        <v>125</v>
      </c>
      <c r="I267" s="37" t="s">
        <v>29</v>
      </c>
      <c r="J267" s="39" t="s">
        <v>129</v>
      </c>
    </row>
    <row r="268" spans="1:10">
      <c r="A268" s="40">
        <v>1.4758515E-2</v>
      </c>
      <c r="B268" s="37">
        <v>14758.514999999999</v>
      </c>
      <c r="C268" s="37" t="s">
        <v>29</v>
      </c>
      <c r="D268" s="37" t="s">
        <v>29</v>
      </c>
      <c r="E268" s="37">
        <v>227.90258211780809</v>
      </c>
      <c r="F268" s="41">
        <v>0.74817334555484005</v>
      </c>
      <c r="G268" s="41">
        <v>0.74817334555484005</v>
      </c>
      <c r="H268" s="37" t="s">
        <v>125</v>
      </c>
      <c r="I268" s="37" t="s">
        <v>29</v>
      </c>
      <c r="J268" s="39" t="s">
        <v>129</v>
      </c>
    </row>
    <row r="269" spans="1:10">
      <c r="A269" s="40">
        <v>1.4763412E-2</v>
      </c>
      <c r="B269" s="37">
        <v>14763.412</v>
      </c>
      <c r="C269" s="37" t="s">
        <v>29</v>
      </c>
      <c r="D269" s="37" t="s">
        <v>29</v>
      </c>
      <c r="E269" s="37">
        <v>224.64412988292017</v>
      </c>
      <c r="F269" s="41">
        <v>0.7824148574908405</v>
      </c>
      <c r="G269" s="41">
        <v>0.7824148574908405</v>
      </c>
      <c r="H269" s="37" t="s">
        <v>125</v>
      </c>
      <c r="I269" s="37" t="s">
        <v>29</v>
      </c>
      <c r="J269" s="39" t="s">
        <v>129</v>
      </c>
    </row>
    <row r="270" spans="1:10">
      <c r="A270" s="40">
        <v>1.4776282999999999E-2</v>
      </c>
      <c r="B270" s="37">
        <v>14776.282999999999</v>
      </c>
      <c r="C270" s="37" t="s">
        <v>29</v>
      </c>
      <c r="D270" s="37" t="s">
        <v>29</v>
      </c>
      <c r="E270" s="37">
        <v>227.39272967198517</v>
      </c>
      <c r="F270" s="41">
        <v>1.1157662988911881</v>
      </c>
      <c r="G270" s="41">
        <v>1.1157662988911881</v>
      </c>
      <c r="H270" s="37" t="s">
        <v>125</v>
      </c>
      <c r="I270" s="37" t="s">
        <v>29</v>
      </c>
      <c r="J270" s="39" t="s">
        <v>129</v>
      </c>
    </row>
    <row r="271" spans="1:10">
      <c r="A271" s="40">
        <v>1.4787831E-2</v>
      </c>
      <c r="B271" s="37">
        <v>14787.831</v>
      </c>
      <c r="C271" s="37" t="s">
        <v>29</v>
      </c>
      <c r="D271" s="37" t="s">
        <v>29</v>
      </c>
      <c r="E271" s="37">
        <v>227.78536212593403</v>
      </c>
      <c r="F271" s="41">
        <v>0.23076070475812085</v>
      </c>
      <c r="G271" s="41">
        <v>0.23076070475812085</v>
      </c>
      <c r="H271" s="37" t="s">
        <v>125</v>
      </c>
      <c r="I271" s="37" t="s">
        <v>29</v>
      </c>
      <c r="J271" s="39" t="s">
        <v>129</v>
      </c>
    </row>
    <row r="272" spans="1:10">
      <c r="A272" s="40">
        <v>1.4799135E-2</v>
      </c>
      <c r="B272" s="37">
        <v>14799.135</v>
      </c>
      <c r="C272" s="37" t="s">
        <v>29</v>
      </c>
      <c r="D272" s="37" t="s">
        <v>29</v>
      </c>
      <c r="E272" s="37">
        <v>228.50250206425628</v>
      </c>
      <c r="F272" s="41">
        <v>1.0241105505628754</v>
      </c>
      <c r="G272" s="41">
        <v>1.0241105505628754</v>
      </c>
      <c r="H272" s="37" t="s">
        <v>125</v>
      </c>
      <c r="I272" s="37" t="s">
        <v>29</v>
      </c>
      <c r="J272" s="39" t="s">
        <v>129</v>
      </c>
    </row>
    <row r="273" spans="1:10">
      <c r="A273" s="40">
        <v>1.4810614E-2</v>
      </c>
      <c r="B273" s="37">
        <v>14810.614</v>
      </c>
      <c r="C273" s="37" t="s">
        <v>29</v>
      </c>
      <c r="D273" s="37" t="s">
        <v>29</v>
      </c>
      <c r="E273" s="37">
        <v>227.5760816830967</v>
      </c>
      <c r="F273" s="41">
        <v>0.43244438113693151</v>
      </c>
      <c r="G273" s="41">
        <v>0.43244438113693151</v>
      </c>
      <c r="H273" s="37" t="s">
        <v>125</v>
      </c>
      <c r="I273" s="37" t="s">
        <v>29</v>
      </c>
      <c r="J273" s="39" t="s">
        <v>129</v>
      </c>
    </row>
    <row r="274" spans="1:10">
      <c r="A274" s="40">
        <v>1.4822390999999999E-2</v>
      </c>
      <c r="B274" s="37">
        <v>14822.391</v>
      </c>
      <c r="C274" s="37" t="s">
        <v>29</v>
      </c>
      <c r="D274" s="37" t="s">
        <v>29</v>
      </c>
      <c r="E274" s="37">
        <v>226.50690563613685</v>
      </c>
      <c r="F274" s="41">
        <v>0.69909729473285287</v>
      </c>
      <c r="G274" s="41">
        <v>0.69909729473285287</v>
      </c>
      <c r="H274" s="37" t="s">
        <v>125</v>
      </c>
      <c r="I274" s="37" t="s">
        <v>29</v>
      </c>
      <c r="J274" s="39" t="s">
        <v>129</v>
      </c>
    </row>
    <row r="275" spans="1:10">
      <c r="A275" s="40">
        <v>1.4834750000000001E-2</v>
      </c>
      <c r="B275" s="37">
        <v>14834.75</v>
      </c>
      <c r="C275" s="37" t="s">
        <v>29</v>
      </c>
      <c r="D275" s="37" t="s">
        <v>29</v>
      </c>
      <c r="E275" s="37">
        <v>228.40418732319571</v>
      </c>
      <c r="F275" s="41">
        <v>1.1029132928224222E-2</v>
      </c>
      <c r="G275" s="41">
        <v>1.1029132928224222E-2</v>
      </c>
      <c r="H275" s="37" t="s">
        <v>125</v>
      </c>
      <c r="I275" s="37" t="s">
        <v>29</v>
      </c>
      <c r="J275" s="39" t="s">
        <v>129</v>
      </c>
    </row>
    <row r="276" spans="1:10">
      <c r="A276" s="40">
        <v>1.4844772000000001E-2</v>
      </c>
      <c r="B276" s="37">
        <v>14844.772000000001</v>
      </c>
      <c r="C276" s="37" t="s">
        <v>29</v>
      </c>
      <c r="D276" s="37" t="s">
        <v>29</v>
      </c>
      <c r="E276" s="37">
        <v>227.87363187172843</v>
      </c>
      <c r="F276" s="41">
        <v>0.41042627119645858</v>
      </c>
      <c r="G276" s="41">
        <v>0.41042627119645858</v>
      </c>
      <c r="H276" s="37" t="s">
        <v>125</v>
      </c>
      <c r="I276" s="37" t="s">
        <v>29</v>
      </c>
      <c r="J276" s="39" t="s">
        <v>129</v>
      </c>
    </row>
    <row r="277" spans="1:10">
      <c r="A277" s="40">
        <v>1.4857525E-2</v>
      </c>
      <c r="B277" s="37">
        <v>14857.525</v>
      </c>
      <c r="C277" s="37" t="s">
        <v>29</v>
      </c>
      <c r="D277" s="37" t="s">
        <v>29</v>
      </c>
      <c r="E277" s="37">
        <v>233.1674385645637</v>
      </c>
      <c r="F277" s="41">
        <v>1.4724014735922233</v>
      </c>
      <c r="G277" s="41">
        <v>1.4724014735922233</v>
      </c>
      <c r="H277" s="37" t="s">
        <v>125</v>
      </c>
      <c r="I277" s="37" t="s">
        <v>29</v>
      </c>
      <c r="J277" s="39" t="s">
        <v>129</v>
      </c>
    </row>
    <row r="278" spans="1:10">
      <c r="A278" s="40">
        <v>1.4869176999999999E-2</v>
      </c>
      <c r="B278" s="37">
        <v>14869.177</v>
      </c>
      <c r="C278" s="37" t="s">
        <v>29</v>
      </c>
      <c r="D278" s="37" t="s">
        <v>29</v>
      </c>
      <c r="E278" s="37">
        <v>232.22123314488178</v>
      </c>
      <c r="F278" s="41">
        <v>0.58523937741089305</v>
      </c>
      <c r="G278" s="41">
        <v>0.58523937741089305</v>
      </c>
      <c r="H278" s="37" t="s">
        <v>125</v>
      </c>
      <c r="I278" s="37" t="s">
        <v>29</v>
      </c>
      <c r="J278" s="39" t="s">
        <v>129</v>
      </c>
    </row>
    <row r="279" spans="1:10">
      <c r="A279" s="40">
        <v>1.4880662000000001E-2</v>
      </c>
      <c r="B279" s="37">
        <v>14880.662</v>
      </c>
      <c r="C279" s="37" t="s">
        <v>29</v>
      </c>
      <c r="D279" s="37" t="s">
        <v>29</v>
      </c>
      <c r="E279" s="37">
        <v>227.85150672131329</v>
      </c>
      <c r="F279" s="41">
        <v>1.1093788571105547</v>
      </c>
      <c r="G279" s="41">
        <v>1.1093788571105547</v>
      </c>
      <c r="H279" s="37" t="s">
        <v>125</v>
      </c>
      <c r="I279" s="37" t="s">
        <v>29</v>
      </c>
      <c r="J279" s="39" t="s">
        <v>129</v>
      </c>
    </row>
    <row r="280" spans="1:10">
      <c r="A280" s="40">
        <v>1.4892457E-2</v>
      </c>
      <c r="B280" s="37">
        <v>14892.457</v>
      </c>
      <c r="C280" s="37" t="s">
        <v>29</v>
      </c>
      <c r="D280" s="37" t="s">
        <v>29</v>
      </c>
      <c r="E280" s="37">
        <v>230.63014237853329</v>
      </c>
      <c r="F280" s="41">
        <v>1.2447439252123165</v>
      </c>
      <c r="G280" s="41">
        <v>1.2447439252123165</v>
      </c>
      <c r="H280" s="37" t="s">
        <v>125</v>
      </c>
      <c r="I280" s="37" t="s">
        <v>29</v>
      </c>
      <c r="J280" s="39" t="s">
        <v>129</v>
      </c>
    </row>
    <row r="281" spans="1:10">
      <c r="A281" s="40">
        <v>1.4904212E-2</v>
      </c>
      <c r="B281" s="37">
        <v>14904.212</v>
      </c>
      <c r="C281" s="37" t="s">
        <v>29</v>
      </c>
      <c r="D281" s="37" t="s">
        <v>29</v>
      </c>
      <c r="E281" s="37">
        <v>228.71528957073212</v>
      </c>
      <c r="F281" s="41">
        <v>0.53956541267035563</v>
      </c>
      <c r="G281" s="41">
        <v>0.53956541267035563</v>
      </c>
      <c r="H281" s="37" t="s">
        <v>125</v>
      </c>
      <c r="I281" s="37" t="s">
        <v>29</v>
      </c>
      <c r="J281" s="39" t="s">
        <v>129</v>
      </c>
    </row>
    <row r="282" spans="1:10">
      <c r="A282" s="40">
        <v>1.4915908E-2</v>
      </c>
      <c r="B282" s="37">
        <v>14915.907999999999</v>
      </c>
      <c r="C282" s="37" t="s">
        <v>29</v>
      </c>
      <c r="D282" s="37" t="s">
        <v>29</v>
      </c>
      <c r="E282" s="37">
        <v>228.35879507223092</v>
      </c>
      <c r="F282" s="41">
        <v>0.53259178837522891</v>
      </c>
      <c r="G282" s="41">
        <v>0.53259178837522891</v>
      </c>
      <c r="H282" s="37" t="s">
        <v>125</v>
      </c>
      <c r="I282" s="37" t="s">
        <v>29</v>
      </c>
      <c r="J282" s="39" t="s">
        <v>129</v>
      </c>
    </row>
    <row r="283" spans="1:10">
      <c r="A283" s="40">
        <v>1.4929020000000001E-2</v>
      </c>
      <c r="B283" s="37">
        <v>14929.02</v>
      </c>
      <c r="C283" s="37" t="s">
        <v>29</v>
      </c>
      <c r="D283" s="37" t="s">
        <v>29</v>
      </c>
      <c r="E283" s="37">
        <v>228.46979297537328</v>
      </c>
      <c r="F283" s="41">
        <v>0.33507688174527955</v>
      </c>
      <c r="G283" s="41">
        <v>0.33507688174527955</v>
      </c>
      <c r="H283" s="37" t="s">
        <v>125</v>
      </c>
      <c r="I283" s="37" t="s">
        <v>29</v>
      </c>
      <c r="J283" s="39" t="s">
        <v>129</v>
      </c>
    </row>
    <row r="284" spans="1:10">
      <c r="A284" s="40">
        <v>1.4953662E-2</v>
      </c>
      <c r="B284" s="37">
        <v>14953.662</v>
      </c>
      <c r="C284" s="37" t="s">
        <v>29</v>
      </c>
      <c r="D284" s="37" t="s">
        <v>29</v>
      </c>
      <c r="E284" s="37">
        <v>228.89029554430701</v>
      </c>
      <c r="F284" s="41">
        <v>1.2267728038776453</v>
      </c>
      <c r="G284" s="41">
        <v>1.2267728038776453</v>
      </c>
      <c r="H284" s="37" t="s">
        <v>125</v>
      </c>
      <c r="I284" s="37" t="s">
        <v>29</v>
      </c>
      <c r="J284" s="39" t="s">
        <v>129</v>
      </c>
    </row>
    <row r="285" spans="1:10">
      <c r="A285" s="40">
        <v>1.4976478E-2</v>
      </c>
      <c r="B285" s="37">
        <v>14976.477999999999</v>
      </c>
      <c r="C285" s="37" t="s">
        <v>29</v>
      </c>
      <c r="D285" s="37" t="s">
        <v>29</v>
      </c>
      <c r="E285" s="37">
        <v>229.78672581367329</v>
      </c>
      <c r="F285" s="41">
        <v>2.0894914892990073</v>
      </c>
      <c r="G285" s="41">
        <v>2.0894914892990073</v>
      </c>
      <c r="H285" s="37" t="s">
        <v>125</v>
      </c>
      <c r="I285" s="37" t="s">
        <v>29</v>
      </c>
      <c r="J285" s="39" t="s">
        <v>129</v>
      </c>
    </row>
    <row r="286" spans="1:10">
      <c r="A286" s="40">
        <v>1.4987255999999999E-2</v>
      </c>
      <c r="B286" s="37">
        <v>14987.255999999999</v>
      </c>
      <c r="C286" s="37" t="s">
        <v>29</v>
      </c>
      <c r="D286" s="37" t="s">
        <v>29</v>
      </c>
      <c r="E286" s="37">
        <v>227.65098593922204</v>
      </c>
      <c r="F286" s="41">
        <v>1.2191716092428557</v>
      </c>
      <c r="G286" s="41">
        <v>1.2191716092428557</v>
      </c>
      <c r="H286" s="37" t="s">
        <v>125</v>
      </c>
      <c r="I286" s="37" t="s">
        <v>29</v>
      </c>
      <c r="J286" s="39" t="s">
        <v>129</v>
      </c>
    </row>
    <row r="287" spans="1:10">
      <c r="A287" s="40">
        <v>1.5011479999999999E-2</v>
      </c>
      <c r="B287" s="37">
        <v>15011.48</v>
      </c>
      <c r="C287" s="37" t="s">
        <v>29</v>
      </c>
      <c r="D287" s="37" t="s">
        <v>29</v>
      </c>
      <c r="E287" s="37">
        <v>228.36506552442481</v>
      </c>
      <c r="F287" s="41">
        <v>1.0180657938156641</v>
      </c>
      <c r="G287" s="41">
        <v>1.0180657938156641</v>
      </c>
      <c r="H287" s="37" t="s">
        <v>125</v>
      </c>
      <c r="I287" s="37" t="s">
        <v>29</v>
      </c>
      <c r="J287" s="39" t="s">
        <v>129</v>
      </c>
    </row>
    <row r="288" spans="1:10">
      <c r="A288" s="40">
        <v>1.5034777000000001E-2</v>
      </c>
      <c r="B288" s="37">
        <v>15034.777</v>
      </c>
      <c r="C288" s="37" t="s">
        <v>29</v>
      </c>
      <c r="D288" s="37" t="s">
        <v>29</v>
      </c>
      <c r="E288" s="37">
        <v>225.38083520649624</v>
      </c>
      <c r="F288" s="41">
        <v>0.83886663192994126</v>
      </c>
      <c r="G288" s="41">
        <v>0.83886663192994126</v>
      </c>
      <c r="H288" s="37" t="s">
        <v>125</v>
      </c>
      <c r="I288" s="37" t="s">
        <v>29</v>
      </c>
      <c r="J288" s="39" t="s">
        <v>129</v>
      </c>
    </row>
    <row r="289" spans="1:10">
      <c r="A289" s="40">
        <v>1.5072534E-2</v>
      </c>
      <c r="B289" s="37">
        <v>15072.534</v>
      </c>
      <c r="C289" s="37" t="s">
        <v>29</v>
      </c>
      <c r="D289" s="37" t="s">
        <v>29</v>
      </c>
      <c r="E289" s="37">
        <v>228.99480745157686</v>
      </c>
      <c r="F289" s="41">
        <v>0.24117238927844434</v>
      </c>
      <c r="G289" s="41">
        <v>0.24117238927844434</v>
      </c>
      <c r="H289" s="37" t="s">
        <v>125</v>
      </c>
      <c r="I289" s="37" t="s">
        <v>29</v>
      </c>
      <c r="J289" s="39" t="s">
        <v>129</v>
      </c>
    </row>
    <row r="290" spans="1:10">
      <c r="A290" s="40">
        <v>1.5095809999999999E-2</v>
      </c>
      <c r="B290" s="37">
        <v>15095.81</v>
      </c>
      <c r="C290" s="37" t="s">
        <v>29</v>
      </c>
      <c r="D290" s="37" t="s">
        <v>29</v>
      </c>
      <c r="E290" s="37">
        <v>234.47446894840783</v>
      </c>
      <c r="F290" s="41">
        <v>2.3335995142349564E-2</v>
      </c>
      <c r="G290" s="41">
        <v>2.3335995142349564E-2</v>
      </c>
      <c r="H290" s="37" t="s">
        <v>125</v>
      </c>
      <c r="I290" s="37" t="s">
        <v>29</v>
      </c>
      <c r="J290" s="39" t="s">
        <v>129</v>
      </c>
    </row>
    <row r="291" spans="1:10">
      <c r="A291" s="40">
        <v>1.5133528E-2</v>
      </c>
      <c r="B291" s="37">
        <v>15133.528</v>
      </c>
      <c r="C291" s="37" t="s">
        <v>29</v>
      </c>
      <c r="D291" s="37" t="s">
        <v>29</v>
      </c>
      <c r="E291" s="37">
        <v>229.67160656998294</v>
      </c>
      <c r="F291" s="41">
        <v>0.63060097196216292</v>
      </c>
      <c r="G291" s="41">
        <v>0.63060097196216292</v>
      </c>
      <c r="H291" s="37" t="s">
        <v>125</v>
      </c>
      <c r="I291" s="37" t="s">
        <v>29</v>
      </c>
      <c r="J291" s="39" t="s">
        <v>129</v>
      </c>
    </row>
    <row r="292" spans="1:10">
      <c r="A292" s="40">
        <v>1.5156516E-2</v>
      </c>
      <c r="B292" s="37">
        <v>15156.516</v>
      </c>
      <c r="C292" s="37" t="s">
        <v>29</v>
      </c>
      <c r="D292" s="37" t="s">
        <v>29</v>
      </c>
      <c r="E292" s="37">
        <v>228.80573224229289</v>
      </c>
      <c r="F292" s="41">
        <v>0.89278949692876497</v>
      </c>
      <c r="G292" s="41">
        <v>0.89278949692876497</v>
      </c>
      <c r="H292" s="37" t="s">
        <v>125</v>
      </c>
      <c r="I292" s="37" t="s">
        <v>29</v>
      </c>
      <c r="J292" s="39" t="s">
        <v>129</v>
      </c>
    </row>
    <row r="293" spans="1:10">
      <c r="A293" s="40">
        <v>1.5181113E-2</v>
      </c>
      <c r="B293" s="37">
        <v>15181.112999999999</v>
      </c>
      <c r="C293" s="37" t="s">
        <v>29</v>
      </c>
      <c r="D293" s="37" t="s">
        <v>29</v>
      </c>
      <c r="E293" s="37">
        <v>227.84358475209112</v>
      </c>
      <c r="F293" s="41">
        <v>1.0374004950151621</v>
      </c>
      <c r="G293" s="41">
        <v>1.0374004950151621</v>
      </c>
      <c r="H293" s="37" t="s">
        <v>125</v>
      </c>
      <c r="I293" s="37" t="s">
        <v>29</v>
      </c>
      <c r="J293" s="39" t="s">
        <v>129</v>
      </c>
    </row>
    <row r="294" spans="1:10">
      <c r="A294" s="40">
        <v>1.5218875E-2</v>
      </c>
      <c r="B294" s="37">
        <v>15218.875</v>
      </c>
      <c r="C294" s="37" t="s">
        <v>29</v>
      </c>
      <c r="D294" s="37" t="s">
        <v>29</v>
      </c>
      <c r="E294" s="37">
        <v>230.18339813242306</v>
      </c>
      <c r="F294" s="41">
        <v>0.32846271747068345</v>
      </c>
      <c r="G294" s="41">
        <v>0.32846271747068345</v>
      </c>
      <c r="H294" s="37" t="s">
        <v>125</v>
      </c>
      <c r="I294" s="37" t="s">
        <v>29</v>
      </c>
      <c r="J294" s="39" t="s">
        <v>129</v>
      </c>
    </row>
    <row r="295" spans="1:10">
      <c r="A295" s="40">
        <v>1.5243442999999999E-2</v>
      </c>
      <c r="B295" s="37">
        <v>15243.442999999999</v>
      </c>
      <c r="C295" s="37" t="s">
        <v>29</v>
      </c>
      <c r="D295" s="37" t="s">
        <v>29</v>
      </c>
      <c r="E295" s="37">
        <v>228.26585961041698</v>
      </c>
      <c r="F295" s="41">
        <v>1.2143647518603298</v>
      </c>
      <c r="G295" s="41">
        <v>1.2143647518603298</v>
      </c>
      <c r="H295" s="37" t="s">
        <v>125</v>
      </c>
      <c r="I295" s="37" t="s">
        <v>29</v>
      </c>
      <c r="J295" s="39" t="s">
        <v>129</v>
      </c>
    </row>
    <row r="296" spans="1:10">
      <c r="A296" s="40">
        <v>1.5280741E-2</v>
      </c>
      <c r="B296" s="37">
        <v>15280.741</v>
      </c>
      <c r="C296" s="37" t="s">
        <v>29</v>
      </c>
      <c r="D296" s="37" t="s">
        <v>29</v>
      </c>
      <c r="E296" s="37">
        <v>225.77162913978188</v>
      </c>
      <c r="F296" s="41">
        <v>0.91955168472579429</v>
      </c>
      <c r="G296" s="41">
        <v>0.91955168472579429</v>
      </c>
      <c r="H296" s="37" t="s">
        <v>125</v>
      </c>
      <c r="I296" s="37" t="s">
        <v>29</v>
      </c>
      <c r="J296" s="39" t="s">
        <v>129</v>
      </c>
    </row>
    <row r="297" spans="1:10">
      <c r="A297" s="40">
        <v>1.5320944E-2</v>
      </c>
      <c r="B297" s="37">
        <v>15320.944</v>
      </c>
      <c r="C297" s="37" t="s">
        <v>29</v>
      </c>
      <c r="D297" s="37" t="s">
        <v>29</v>
      </c>
      <c r="E297" s="37">
        <v>227.64306095288393</v>
      </c>
      <c r="F297" s="41">
        <v>1.4176123107845846</v>
      </c>
      <c r="G297" s="41">
        <v>1.4176123107845846</v>
      </c>
      <c r="H297" s="37" t="s">
        <v>125</v>
      </c>
      <c r="I297" s="37" t="s">
        <v>29</v>
      </c>
      <c r="J297" s="39" t="s">
        <v>129</v>
      </c>
    </row>
    <row r="298" spans="1:10">
      <c r="A298" s="40">
        <v>1.5345236999999999E-2</v>
      </c>
      <c r="B298" s="37">
        <v>15345.236999999999</v>
      </c>
      <c r="C298" s="37" t="s">
        <v>29</v>
      </c>
      <c r="D298" s="37" t="s">
        <v>29</v>
      </c>
      <c r="E298" s="37">
        <v>228.91652002838566</v>
      </c>
      <c r="F298" s="41">
        <v>0.95715598747790709</v>
      </c>
      <c r="G298" s="41">
        <v>0.95715598747790709</v>
      </c>
      <c r="H298" s="37" t="s">
        <v>125</v>
      </c>
      <c r="I298" s="37" t="s">
        <v>29</v>
      </c>
      <c r="J298" s="39" t="s">
        <v>129</v>
      </c>
    </row>
    <row r="299" spans="1:10">
      <c r="A299" s="40">
        <v>1.5382846E-2</v>
      </c>
      <c r="B299" s="37">
        <v>15382.846</v>
      </c>
      <c r="C299" s="37" t="s">
        <v>29</v>
      </c>
      <c r="D299" s="37" t="s">
        <v>29</v>
      </c>
      <c r="E299" s="37">
        <v>225.38795165189697</v>
      </c>
      <c r="F299" s="41">
        <v>1.5712303795061731</v>
      </c>
      <c r="G299" s="41">
        <v>1.5712303795061731</v>
      </c>
      <c r="H299" s="37" t="s">
        <v>125</v>
      </c>
      <c r="I299" s="37" t="s">
        <v>29</v>
      </c>
      <c r="J299" s="39" t="s">
        <v>129</v>
      </c>
    </row>
    <row r="300" spans="1:10">
      <c r="A300" s="40">
        <v>1.5410077999999999E-2</v>
      </c>
      <c r="B300" s="37">
        <v>15410.078</v>
      </c>
      <c r="C300" s="37" t="s">
        <v>29</v>
      </c>
      <c r="D300" s="37" t="s">
        <v>29</v>
      </c>
      <c r="E300" s="37">
        <v>224.74311624898786</v>
      </c>
      <c r="F300" s="41">
        <v>0.75318202696170455</v>
      </c>
      <c r="G300" s="41">
        <v>0.75318202696170455</v>
      </c>
      <c r="H300" s="37" t="s">
        <v>125</v>
      </c>
      <c r="I300" s="37" t="s">
        <v>29</v>
      </c>
      <c r="J300" s="39" t="s">
        <v>129</v>
      </c>
    </row>
    <row r="301" spans="1:10">
      <c r="A301" s="40">
        <v>1.5462933999999999E-2</v>
      </c>
      <c r="B301" s="37">
        <v>15462.933999999999</v>
      </c>
      <c r="C301" s="37" t="s">
        <v>29</v>
      </c>
      <c r="D301" s="37" t="s">
        <v>29</v>
      </c>
      <c r="E301" s="37">
        <v>223.27104028909861</v>
      </c>
      <c r="F301" s="41">
        <v>1.3773982635521775</v>
      </c>
      <c r="G301" s="41">
        <v>1.3773982635521775</v>
      </c>
      <c r="H301" s="37" t="s">
        <v>125</v>
      </c>
      <c r="I301" s="37" t="s">
        <v>29</v>
      </c>
      <c r="J301" s="39" t="s">
        <v>129</v>
      </c>
    </row>
    <row r="302" spans="1:10">
      <c r="A302" s="40">
        <v>1.5546395000000001E-2</v>
      </c>
      <c r="B302" s="37">
        <v>15546.395</v>
      </c>
      <c r="C302" s="37" t="s">
        <v>29</v>
      </c>
      <c r="D302" s="37" t="s">
        <v>29</v>
      </c>
      <c r="E302" s="37">
        <v>223.53053433456429</v>
      </c>
      <c r="F302" s="41">
        <v>0.34666034223081493</v>
      </c>
      <c r="G302" s="41">
        <v>0.34666034223081493</v>
      </c>
      <c r="H302" s="37" t="s">
        <v>125</v>
      </c>
      <c r="I302" s="37" t="s">
        <v>29</v>
      </c>
      <c r="J302" s="39" t="s">
        <v>129</v>
      </c>
    </row>
    <row r="303" spans="1:10">
      <c r="A303" s="40">
        <v>1.5649429999999999E-2</v>
      </c>
      <c r="B303" s="37">
        <v>15649.429999999998</v>
      </c>
      <c r="C303" s="37" t="s">
        <v>29</v>
      </c>
      <c r="D303" s="37" t="s">
        <v>29</v>
      </c>
      <c r="E303" s="37">
        <v>222.75834505097234</v>
      </c>
      <c r="F303" s="41">
        <v>1.3704689967578514</v>
      </c>
      <c r="G303" s="41">
        <v>1.3704689967578514</v>
      </c>
      <c r="H303" s="37" t="s">
        <v>125</v>
      </c>
      <c r="I303" s="37" t="s">
        <v>29</v>
      </c>
      <c r="J303" s="39" t="s">
        <v>129</v>
      </c>
    </row>
    <row r="304" spans="1:10">
      <c r="A304" s="40">
        <v>1.5704787000000001E-2</v>
      </c>
      <c r="B304" s="37">
        <v>15704.787000000002</v>
      </c>
      <c r="C304" s="37" t="s">
        <v>29</v>
      </c>
      <c r="D304" s="37" t="s">
        <v>29</v>
      </c>
      <c r="E304" s="37">
        <v>222.15764340429956</v>
      </c>
      <c r="F304" s="41">
        <v>0.56637819469203143</v>
      </c>
      <c r="G304" s="41">
        <v>0.56637819469203143</v>
      </c>
      <c r="H304" s="37" t="s">
        <v>125</v>
      </c>
      <c r="I304" s="37" t="s">
        <v>29</v>
      </c>
      <c r="J304" s="39" t="s">
        <v>129</v>
      </c>
    </row>
    <row r="305" spans="1:10">
      <c r="A305" s="40">
        <v>1.5767681000000002E-2</v>
      </c>
      <c r="B305" s="37">
        <v>15767.681000000002</v>
      </c>
      <c r="C305" s="37" t="s">
        <v>29</v>
      </c>
      <c r="D305" s="37" t="s">
        <v>29</v>
      </c>
      <c r="E305" s="37">
        <v>224.8571801594681</v>
      </c>
      <c r="F305" s="41">
        <v>1.8704061395520675</v>
      </c>
      <c r="G305" s="41">
        <v>1.8704061395520675</v>
      </c>
      <c r="H305" s="37" t="s">
        <v>125</v>
      </c>
      <c r="I305" s="37" t="s">
        <v>29</v>
      </c>
      <c r="J305" s="39" t="s">
        <v>129</v>
      </c>
    </row>
    <row r="306" spans="1:10">
      <c r="A306" s="40">
        <v>1.5844952999999998E-2</v>
      </c>
      <c r="B306" s="37">
        <v>15844.952999999998</v>
      </c>
      <c r="C306" s="37" t="s">
        <v>29</v>
      </c>
      <c r="D306" s="37" t="s">
        <v>29</v>
      </c>
      <c r="E306" s="37">
        <v>222.36468715588023</v>
      </c>
      <c r="F306" s="41">
        <v>0.43665822250453418</v>
      </c>
      <c r="G306" s="41">
        <v>0.43665822250453418</v>
      </c>
      <c r="H306" s="37" t="s">
        <v>125</v>
      </c>
      <c r="I306" s="37" t="s">
        <v>29</v>
      </c>
      <c r="J306" s="39" t="s">
        <v>129</v>
      </c>
    </row>
    <row r="307" spans="1:10">
      <c r="A307" s="40">
        <v>1.5920254000000002E-2</v>
      </c>
      <c r="B307" s="37">
        <v>15920.254000000003</v>
      </c>
      <c r="C307" s="37" t="s">
        <v>29</v>
      </c>
      <c r="D307" s="37" t="s">
        <v>29</v>
      </c>
      <c r="E307" s="37">
        <v>223.51073929747449</v>
      </c>
      <c r="F307" s="41">
        <v>0.64807847610333691</v>
      </c>
      <c r="G307" s="41">
        <v>0.64807847610333691</v>
      </c>
      <c r="H307" s="37" t="s">
        <v>125</v>
      </c>
      <c r="I307" s="37" t="s">
        <v>29</v>
      </c>
      <c r="J307" s="39" t="s">
        <v>129</v>
      </c>
    </row>
    <row r="308" spans="1:10">
      <c r="A308" s="40">
        <v>1.5936522000000002E-2</v>
      </c>
      <c r="B308" s="37">
        <v>15936.522000000001</v>
      </c>
      <c r="C308" s="37" t="s">
        <v>29</v>
      </c>
      <c r="D308" s="37" t="s">
        <v>29</v>
      </c>
      <c r="E308" s="37">
        <v>223.76819095491729</v>
      </c>
      <c r="F308" s="41">
        <v>0.63933466937407168</v>
      </c>
      <c r="G308" s="41">
        <v>0.63933466937407168</v>
      </c>
      <c r="H308" s="37" t="s">
        <v>125</v>
      </c>
      <c r="I308" s="37" t="s">
        <v>29</v>
      </c>
      <c r="J308" s="39" t="s">
        <v>129</v>
      </c>
    </row>
    <row r="309" spans="1:10">
      <c r="A309" s="40">
        <v>1.5995492E-2</v>
      </c>
      <c r="B309" s="37">
        <v>15995.492</v>
      </c>
      <c r="C309" s="37" t="s">
        <v>29</v>
      </c>
      <c r="D309" s="37" t="s">
        <v>29</v>
      </c>
      <c r="E309" s="37">
        <v>223.72245069563519</v>
      </c>
      <c r="F309" s="41">
        <v>2.0623968552695899</v>
      </c>
      <c r="G309" s="41">
        <v>2.0623968552695899</v>
      </c>
      <c r="H309" s="37" t="s">
        <v>125</v>
      </c>
      <c r="I309" s="37" t="s">
        <v>29</v>
      </c>
      <c r="J309" s="39" t="s">
        <v>129</v>
      </c>
    </row>
    <row r="310" spans="1:10">
      <c r="A310" s="40">
        <v>1.5998978000000001E-2</v>
      </c>
      <c r="B310" s="37">
        <v>15998.978000000001</v>
      </c>
      <c r="C310" s="37" t="s">
        <v>29</v>
      </c>
      <c r="D310" s="37" t="s">
        <v>29</v>
      </c>
      <c r="E310" s="37">
        <v>224.40799018156471</v>
      </c>
      <c r="F310" s="41">
        <v>0.17761030070385816</v>
      </c>
      <c r="G310" s="41">
        <v>0.17761030070385816</v>
      </c>
      <c r="H310" s="37" t="s">
        <v>125</v>
      </c>
      <c r="I310" s="37" t="s">
        <v>29</v>
      </c>
      <c r="J310" s="39" t="s">
        <v>129</v>
      </c>
    </row>
    <row r="311" spans="1:10">
      <c r="A311" s="40">
        <v>1.6014670000000002E-2</v>
      </c>
      <c r="B311" s="37">
        <v>16014.670000000002</v>
      </c>
      <c r="C311" s="37" t="s">
        <v>29</v>
      </c>
      <c r="D311" s="37" t="s">
        <v>29</v>
      </c>
      <c r="E311" s="37">
        <v>222.39327867419098</v>
      </c>
      <c r="F311" s="41">
        <v>0.89309419567669757</v>
      </c>
      <c r="G311" s="41">
        <v>0.89309419567669757</v>
      </c>
      <c r="H311" s="37" t="s">
        <v>125</v>
      </c>
      <c r="I311" s="37" t="s">
        <v>29</v>
      </c>
      <c r="J311" s="39" t="s">
        <v>129</v>
      </c>
    </row>
    <row r="312" spans="1:10">
      <c r="A312" s="40">
        <v>1.6033782999999999E-2</v>
      </c>
      <c r="B312" s="37">
        <v>16033.782999999999</v>
      </c>
      <c r="C312" s="37" t="s">
        <v>29</v>
      </c>
      <c r="D312" s="37" t="s">
        <v>29</v>
      </c>
      <c r="E312" s="37">
        <v>224.48022214119129</v>
      </c>
      <c r="F312" s="41">
        <v>1.4333403503178488</v>
      </c>
      <c r="G312" s="41">
        <v>1.4333403503178488</v>
      </c>
      <c r="H312" s="37" t="s">
        <v>125</v>
      </c>
      <c r="I312" s="37" t="s">
        <v>29</v>
      </c>
      <c r="J312" s="39" t="s">
        <v>129</v>
      </c>
    </row>
    <row r="313" spans="1:10">
      <c r="A313" s="40">
        <v>1.6083E-2</v>
      </c>
      <c r="B313" s="37">
        <v>16083</v>
      </c>
      <c r="C313" s="37" t="s">
        <v>29</v>
      </c>
      <c r="D313" s="37" t="s">
        <v>29</v>
      </c>
      <c r="E313" s="37">
        <v>224.242360124708</v>
      </c>
      <c r="F313" s="41">
        <v>0.82034114140036241</v>
      </c>
      <c r="G313" s="41">
        <v>0.82034114140036241</v>
      </c>
      <c r="H313" s="37" t="s">
        <v>125</v>
      </c>
      <c r="I313" s="37" t="s">
        <v>29</v>
      </c>
      <c r="J313" s="39" t="s">
        <v>129</v>
      </c>
    </row>
    <row r="314" spans="1:10">
      <c r="A314" s="40">
        <v>1.6114135000000002E-2</v>
      </c>
      <c r="B314" s="37">
        <v>16114.135000000002</v>
      </c>
      <c r="C314" s="37" t="s">
        <v>29</v>
      </c>
      <c r="D314" s="37" t="s">
        <v>29</v>
      </c>
      <c r="E314" s="37">
        <v>222.4115117516632</v>
      </c>
      <c r="F314" s="41">
        <v>1.3094348918523633</v>
      </c>
      <c r="G314" s="41">
        <v>1.3094348918523633</v>
      </c>
      <c r="H314" s="37" t="s">
        <v>125</v>
      </c>
      <c r="I314" s="37" t="s">
        <v>29</v>
      </c>
      <c r="J314" s="39" t="s">
        <v>129</v>
      </c>
    </row>
    <row r="315" spans="1:10">
      <c r="A315" s="40">
        <v>1.6151209E-2</v>
      </c>
      <c r="B315" s="37">
        <v>16151.208999999999</v>
      </c>
      <c r="C315" s="37" t="s">
        <v>29</v>
      </c>
      <c r="D315" s="37" t="s">
        <v>29</v>
      </c>
      <c r="E315" s="37">
        <v>224.86257849748341</v>
      </c>
      <c r="F315" s="41">
        <v>1.0247434087216374</v>
      </c>
      <c r="G315" s="41">
        <v>1.0247434087216374</v>
      </c>
      <c r="H315" s="37" t="s">
        <v>125</v>
      </c>
      <c r="I315" s="37" t="s">
        <v>29</v>
      </c>
      <c r="J315" s="39" t="s">
        <v>129</v>
      </c>
    </row>
    <row r="316" spans="1:10">
      <c r="A316" s="40">
        <v>1.6166706999999999E-2</v>
      </c>
      <c r="B316" s="37">
        <v>16166.706999999999</v>
      </c>
      <c r="C316" s="37" t="s">
        <v>29</v>
      </c>
      <c r="D316" s="37" t="s">
        <v>29</v>
      </c>
      <c r="E316" s="37">
        <v>226.1908800011438</v>
      </c>
      <c r="F316" s="41">
        <v>7.1697462595214853E-2</v>
      </c>
      <c r="G316" s="41">
        <v>7.1697462595214853E-2</v>
      </c>
      <c r="H316" s="37" t="s">
        <v>125</v>
      </c>
      <c r="I316" s="37" t="s">
        <v>29</v>
      </c>
      <c r="J316" s="39" t="s">
        <v>129</v>
      </c>
    </row>
    <row r="317" spans="1:10">
      <c r="A317" s="40">
        <v>1.6187461E-2</v>
      </c>
      <c r="B317" s="37">
        <v>16187.460999999999</v>
      </c>
      <c r="C317" s="37" t="s">
        <v>29</v>
      </c>
      <c r="D317" s="37" t="s">
        <v>29</v>
      </c>
      <c r="E317" s="37">
        <v>221.48984625503218</v>
      </c>
      <c r="F317" s="41">
        <v>1.1769051062662972</v>
      </c>
      <c r="G317" s="41">
        <v>1.1769051062662972</v>
      </c>
      <c r="H317" s="37" t="s">
        <v>125</v>
      </c>
      <c r="I317" s="37" t="s">
        <v>29</v>
      </c>
      <c r="J317" s="39" t="s">
        <v>129</v>
      </c>
    </row>
    <row r="318" spans="1:10">
      <c r="A318" s="40">
        <v>1.6208708000000002E-2</v>
      </c>
      <c r="B318" s="37">
        <v>16208.708000000002</v>
      </c>
      <c r="C318" s="37" t="s">
        <v>29</v>
      </c>
      <c r="D318" s="37" t="s">
        <v>29</v>
      </c>
      <c r="E318" s="37">
        <v>227.32447423608619</v>
      </c>
      <c r="F318" s="41">
        <v>1.212502893063355</v>
      </c>
      <c r="G318" s="41">
        <v>1.212502893063355</v>
      </c>
      <c r="H318" s="37" t="s">
        <v>125</v>
      </c>
      <c r="I318" s="37" t="s">
        <v>29</v>
      </c>
      <c r="J318" s="39" t="s">
        <v>129</v>
      </c>
    </row>
    <row r="319" spans="1:10">
      <c r="A319" s="40">
        <v>1.6222957E-2</v>
      </c>
      <c r="B319" s="37">
        <v>16222.957</v>
      </c>
      <c r="C319" s="37" t="s">
        <v>29</v>
      </c>
      <c r="D319" s="37" t="s">
        <v>29</v>
      </c>
      <c r="E319" s="37">
        <v>223.23631531576837</v>
      </c>
      <c r="F319" s="41">
        <v>0.55388721683418929</v>
      </c>
      <c r="G319" s="41">
        <v>0.55388721683418929</v>
      </c>
      <c r="H319" s="37" t="s">
        <v>125</v>
      </c>
      <c r="I319" s="37" t="s">
        <v>29</v>
      </c>
      <c r="J319" s="39" t="s">
        <v>129</v>
      </c>
    </row>
    <row r="320" spans="1:10">
      <c r="A320" s="40">
        <v>1.6240563999999999E-2</v>
      </c>
      <c r="B320" s="37">
        <v>16240.563999999998</v>
      </c>
      <c r="C320" s="37" t="s">
        <v>29</v>
      </c>
      <c r="D320" s="37" t="s">
        <v>29</v>
      </c>
      <c r="E320" s="37">
        <v>220.48517092637948</v>
      </c>
      <c r="F320" s="41">
        <v>1.0594512637382953</v>
      </c>
      <c r="G320" s="41">
        <v>1.0594512637382953</v>
      </c>
      <c r="H320" s="37" t="s">
        <v>125</v>
      </c>
      <c r="I320" s="37" t="s">
        <v>29</v>
      </c>
      <c r="J320" s="39" t="s">
        <v>129</v>
      </c>
    </row>
    <row r="321" spans="1:10">
      <c r="A321" s="40">
        <v>1.6260726999999999E-2</v>
      </c>
      <c r="B321" s="37">
        <v>16260.726999999999</v>
      </c>
      <c r="C321" s="37" t="s">
        <v>29</v>
      </c>
      <c r="D321" s="37" t="s">
        <v>29</v>
      </c>
      <c r="E321" s="37">
        <v>218.56382460975144</v>
      </c>
      <c r="F321" s="41">
        <v>0.96678689720874389</v>
      </c>
      <c r="G321" s="41">
        <v>0.96678689720874389</v>
      </c>
      <c r="H321" s="37" t="s">
        <v>125</v>
      </c>
      <c r="I321" s="37" t="s">
        <v>29</v>
      </c>
      <c r="J321" s="39" t="s">
        <v>129</v>
      </c>
    </row>
    <row r="322" spans="1:10">
      <c r="A322" s="40">
        <v>1.6278742999999998E-2</v>
      </c>
      <c r="B322" s="37">
        <v>16278.743000000002</v>
      </c>
      <c r="C322" s="37" t="s">
        <v>29</v>
      </c>
      <c r="D322" s="37" t="s">
        <v>29</v>
      </c>
      <c r="E322" s="37">
        <v>214.22122886828478</v>
      </c>
      <c r="F322" s="41">
        <v>0.59455263130298508</v>
      </c>
      <c r="G322" s="41">
        <v>0.59455263130298508</v>
      </c>
      <c r="H322" s="37" t="s">
        <v>125</v>
      </c>
      <c r="I322" s="37" t="s">
        <v>29</v>
      </c>
      <c r="J322" s="39" t="s">
        <v>129</v>
      </c>
    </row>
    <row r="323" spans="1:10">
      <c r="A323" s="40">
        <v>1.6296958E-2</v>
      </c>
      <c r="B323" s="37">
        <v>16296.958000000001</v>
      </c>
      <c r="C323" s="37" t="s">
        <v>29</v>
      </c>
      <c r="D323" s="37" t="s">
        <v>29</v>
      </c>
      <c r="E323" s="37">
        <v>212.84367513227136</v>
      </c>
      <c r="F323" s="41">
        <v>0.74591262455775698</v>
      </c>
      <c r="G323" s="41">
        <v>0.74591262455775698</v>
      </c>
      <c r="H323" s="37" t="s">
        <v>125</v>
      </c>
      <c r="I323" s="37" t="s">
        <v>29</v>
      </c>
      <c r="J323" s="39" t="s">
        <v>129</v>
      </c>
    </row>
    <row r="324" spans="1:10">
      <c r="A324" s="40">
        <v>1.6317429000000001E-2</v>
      </c>
      <c r="B324" s="37">
        <v>16317.429000000002</v>
      </c>
      <c r="C324" s="37" t="s">
        <v>29</v>
      </c>
      <c r="D324" s="37" t="s">
        <v>29</v>
      </c>
      <c r="E324" s="37">
        <v>214.5978424508933</v>
      </c>
      <c r="F324" s="41">
        <v>0.5964888338406239</v>
      </c>
      <c r="G324" s="41">
        <v>0.5964888338406239</v>
      </c>
      <c r="H324" s="37" t="s">
        <v>125</v>
      </c>
      <c r="I324" s="37" t="s">
        <v>29</v>
      </c>
      <c r="J324" s="39" t="s">
        <v>129</v>
      </c>
    </row>
    <row r="325" spans="1:10">
      <c r="A325" s="40">
        <v>1.6337251000000001E-2</v>
      </c>
      <c r="B325" s="37">
        <v>16337.251</v>
      </c>
      <c r="C325" s="37" t="s">
        <v>29</v>
      </c>
      <c r="D325" s="37" t="s">
        <v>29</v>
      </c>
      <c r="E325" s="37">
        <v>212.42970768970437</v>
      </c>
      <c r="F325" s="41">
        <v>1.1881058980916346</v>
      </c>
      <c r="G325" s="41">
        <v>1.1881058980916346</v>
      </c>
      <c r="H325" s="37" t="s">
        <v>125</v>
      </c>
      <c r="I325" s="37" t="s">
        <v>29</v>
      </c>
      <c r="J325" s="39" t="s">
        <v>129</v>
      </c>
    </row>
    <row r="326" spans="1:10">
      <c r="A326" s="40">
        <v>1.6354227999999998E-2</v>
      </c>
      <c r="B326" s="37">
        <v>16354.227999999999</v>
      </c>
      <c r="C326" s="37" t="s">
        <v>29</v>
      </c>
      <c r="D326" s="37" t="s">
        <v>29</v>
      </c>
      <c r="E326" s="37">
        <v>214.83094793202406</v>
      </c>
      <c r="F326" s="41">
        <v>1.2030660182080497</v>
      </c>
      <c r="G326" s="41">
        <v>1.2030660182080497</v>
      </c>
      <c r="H326" s="37" t="s">
        <v>125</v>
      </c>
      <c r="I326" s="37" t="s">
        <v>29</v>
      </c>
      <c r="J326" s="39" t="s">
        <v>129</v>
      </c>
    </row>
    <row r="327" spans="1:10">
      <c r="A327" s="40">
        <v>1.6374888000000001E-2</v>
      </c>
      <c r="B327" s="37">
        <v>16374.888000000001</v>
      </c>
      <c r="C327" s="37" t="s">
        <v>29</v>
      </c>
      <c r="D327" s="37" t="s">
        <v>29</v>
      </c>
      <c r="E327" s="37">
        <v>211.2133503062316</v>
      </c>
      <c r="F327" s="41">
        <v>0.49980223800319318</v>
      </c>
      <c r="G327" s="41">
        <v>0.49980223800319318</v>
      </c>
      <c r="H327" s="37" t="s">
        <v>125</v>
      </c>
      <c r="I327" s="37" t="s">
        <v>29</v>
      </c>
      <c r="J327" s="39" t="s">
        <v>129</v>
      </c>
    </row>
    <row r="328" spans="1:10">
      <c r="A328" s="40">
        <v>1.6391885999999998E-2</v>
      </c>
      <c r="B328" s="37">
        <v>16391.885999999999</v>
      </c>
      <c r="C328" s="37" t="s">
        <v>29</v>
      </c>
      <c r="D328" s="37" t="s">
        <v>29</v>
      </c>
      <c r="E328" s="37">
        <v>209.50810411665645</v>
      </c>
      <c r="F328" s="41">
        <v>0.81572828316059343</v>
      </c>
      <c r="G328" s="41">
        <v>0.81572828316059343</v>
      </c>
      <c r="H328" s="37" t="s">
        <v>125</v>
      </c>
      <c r="I328" s="37" t="s">
        <v>29</v>
      </c>
      <c r="J328" s="39" t="s">
        <v>129</v>
      </c>
    </row>
    <row r="329" spans="1:10">
      <c r="A329" s="40">
        <v>1.6410705999999997E-2</v>
      </c>
      <c r="B329" s="37">
        <v>16410.705999999998</v>
      </c>
      <c r="C329" s="37" t="s">
        <v>29</v>
      </c>
      <c r="D329" s="37" t="s">
        <v>29</v>
      </c>
      <c r="E329" s="37">
        <v>212.94888538922996</v>
      </c>
      <c r="F329" s="41">
        <v>0.94050881288586641</v>
      </c>
      <c r="G329" s="41">
        <v>0.94050881288586641</v>
      </c>
      <c r="H329" s="37" t="s">
        <v>125</v>
      </c>
      <c r="I329" s="37" t="s">
        <v>29</v>
      </c>
      <c r="J329" s="39" t="s">
        <v>129</v>
      </c>
    </row>
    <row r="330" spans="1:10">
      <c r="A330" s="40">
        <v>1.6431323000000001E-2</v>
      </c>
      <c r="B330" s="37">
        <v>16431.323</v>
      </c>
      <c r="C330" s="37" t="s">
        <v>29</v>
      </c>
      <c r="D330" s="37" t="s">
        <v>29</v>
      </c>
      <c r="E330" s="37">
        <v>211.79344980120629</v>
      </c>
      <c r="F330" s="41">
        <v>1.8071328020237429</v>
      </c>
      <c r="G330" s="41">
        <v>1.8071328020237429</v>
      </c>
      <c r="H330" s="37" t="s">
        <v>125</v>
      </c>
      <c r="I330" s="37" t="s">
        <v>29</v>
      </c>
      <c r="J330" s="39" t="s">
        <v>129</v>
      </c>
    </row>
    <row r="331" spans="1:10">
      <c r="A331" s="40">
        <v>1.6458381000000001E-2</v>
      </c>
      <c r="B331" s="37">
        <v>16458.381000000001</v>
      </c>
      <c r="C331" s="37" t="s">
        <v>29</v>
      </c>
      <c r="D331" s="37" t="s">
        <v>29</v>
      </c>
      <c r="E331" s="37">
        <v>217.18722610003746</v>
      </c>
      <c r="F331" s="41">
        <v>0.27905676325660833</v>
      </c>
      <c r="G331" s="41">
        <v>0.27905676325660833</v>
      </c>
      <c r="H331" s="37" t="s">
        <v>125</v>
      </c>
      <c r="I331" s="37" t="s">
        <v>29</v>
      </c>
      <c r="J331" s="39" t="s">
        <v>129</v>
      </c>
    </row>
    <row r="332" spans="1:10">
      <c r="A332" s="40">
        <v>1.6472034E-2</v>
      </c>
      <c r="B332" s="37">
        <v>16472.034</v>
      </c>
      <c r="C332" s="37" t="s">
        <v>29</v>
      </c>
      <c r="D332" s="37" t="s">
        <v>29</v>
      </c>
      <c r="E332" s="37">
        <v>213.9380167825644</v>
      </c>
      <c r="F332" s="41">
        <v>1.1134129547932179</v>
      </c>
      <c r="G332" s="41">
        <v>1.1134129547932179</v>
      </c>
      <c r="H332" s="37" t="s">
        <v>125</v>
      </c>
      <c r="I332" s="37" t="s">
        <v>29</v>
      </c>
      <c r="J332" s="39" t="s">
        <v>129</v>
      </c>
    </row>
    <row r="333" spans="1:10">
      <c r="A333" s="40">
        <v>1.6509932000000001E-2</v>
      </c>
      <c r="B333" s="37">
        <v>16509.932000000001</v>
      </c>
      <c r="C333" s="37" t="s">
        <v>29</v>
      </c>
      <c r="D333" s="37" t="s">
        <v>29</v>
      </c>
      <c r="E333" s="37">
        <v>207.94707338537606</v>
      </c>
      <c r="F333" s="41">
        <v>0.12297867634990271</v>
      </c>
      <c r="G333" s="41">
        <v>0.12297867634990271</v>
      </c>
      <c r="H333" s="37" t="s">
        <v>125</v>
      </c>
      <c r="I333" s="37" t="s">
        <v>29</v>
      </c>
      <c r="J333" s="39" t="s">
        <v>129</v>
      </c>
    </row>
    <row r="334" spans="1:10">
      <c r="A334" s="40">
        <v>1.6553508999999998E-2</v>
      </c>
      <c r="B334" s="37">
        <v>16553.508999999998</v>
      </c>
      <c r="C334" s="37" t="s">
        <v>29</v>
      </c>
      <c r="D334" s="37" t="s">
        <v>29</v>
      </c>
      <c r="E334" s="37">
        <v>208.65010901966778</v>
      </c>
      <c r="F334" s="41">
        <v>0.52123258062177324</v>
      </c>
      <c r="G334" s="41">
        <v>0.52123258062177324</v>
      </c>
      <c r="H334" s="37" t="s">
        <v>125</v>
      </c>
      <c r="I334" s="37" t="s">
        <v>29</v>
      </c>
      <c r="J334" s="39" t="s">
        <v>129</v>
      </c>
    </row>
    <row r="335" spans="1:10">
      <c r="A335" s="40">
        <v>1.6590011999999998E-2</v>
      </c>
      <c r="B335" s="37">
        <v>16590.011999999999</v>
      </c>
      <c r="C335" s="37" t="s">
        <v>29</v>
      </c>
      <c r="D335" s="37" t="s">
        <v>29</v>
      </c>
      <c r="E335" s="37">
        <v>208.46142761667059</v>
      </c>
      <c r="F335" s="41">
        <v>0.83949900192494731</v>
      </c>
      <c r="G335" s="41">
        <v>0.83949900192494731</v>
      </c>
      <c r="H335" s="37" t="s">
        <v>125</v>
      </c>
      <c r="I335" s="37" t="s">
        <v>29</v>
      </c>
      <c r="J335" s="39" t="s">
        <v>129</v>
      </c>
    </row>
    <row r="336" spans="1:10">
      <c r="A336" s="40">
        <v>1.6655879000000002E-2</v>
      </c>
      <c r="B336" s="37">
        <v>16655.879000000001</v>
      </c>
      <c r="C336" s="37" t="s">
        <v>29</v>
      </c>
      <c r="D336" s="37" t="s">
        <v>29</v>
      </c>
      <c r="E336" s="37">
        <v>213.15469236971649</v>
      </c>
      <c r="F336" s="41">
        <v>0.8085332659341804</v>
      </c>
      <c r="G336" s="41">
        <v>0.8085332659341804</v>
      </c>
      <c r="H336" s="37" t="s">
        <v>125</v>
      </c>
      <c r="I336" s="37" t="s">
        <v>29</v>
      </c>
      <c r="J336" s="39" t="s">
        <v>129</v>
      </c>
    </row>
    <row r="337" spans="1:10">
      <c r="A337" s="40">
        <v>1.6733527999999998E-2</v>
      </c>
      <c r="B337" s="37">
        <v>16733.527999999998</v>
      </c>
      <c r="C337" s="37" t="s">
        <v>29</v>
      </c>
      <c r="D337" s="37" t="s">
        <v>29</v>
      </c>
      <c r="E337" s="37">
        <v>210.24939480334604</v>
      </c>
      <c r="F337" s="41">
        <v>1.1019346596459119</v>
      </c>
      <c r="G337" s="41">
        <v>1.1019346596459119</v>
      </c>
      <c r="H337" s="37" t="s">
        <v>125</v>
      </c>
      <c r="I337" s="37" t="s">
        <v>29</v>
      </c>
      <c r="J337" s="39" t="s">
        <v>129</v>
      </c>
    </row>
    <row r="338" spans="1:10">
      <c r="A338" s="40">
        <v>1.6797544999999997E-2</v>
      </c>
      <c r="B338" s="37">
        <v>16797.544999999998</v>
      </c>
      <c r="C338" s="37" t="s">
        <v>29</v>
      </c>
      <c r="D338" s="37" t="s">
        <v>29</v>
      </c>
      <c r="E338" s="37">
        <v>205.52548876941438</v>
      </c>
      <c r="F338" s="41">
        <v>0.96174110134254731</v>
      </c>
      <c r="G338" s="41">
        <v>0.96174110134254731</v>
      </c>
      <c r="H338" s="37" t="s">
        <v>125</v>
      </c>
      <c r="I338" s="37" t="s">
        <v>29</v>
      </c>
      <c r="J338" s="39" t="s">
        <v>129</v>
      </c>
    </row>
    <row r="339" spans="1:10">
      <c r="A339" s="40">
        <v>1.6869314999999999E-2</v>
      </c>
      <c r="B339" s="37">
        <v>16869.314999999999</v>
      </c>
      <c r="C339" s="37" t="s">
        <v>29</v>
      </c>
      <c r="D339" s="37" t="s">
        <v>29</v>
      </c>
      <c r="E339" s="37">
        <v>205.18509194320177</v>
      </c>
      <c r="F339" s="41">
        <v>0.961741101338764</v>
      </c>
      <c r="G339" s="41">
        <v>0.961741101338764</v>
      </c>
      <c r="H339" s="37" t="s">
        <v>125</v>
      </c>
      <c r="I339" s="37" t="s">
        <v>29</v>
      </c>
      <c r="J339" s="39" t="s">
        <v>129</v>
      </c>
    </row>
    <row r="340" spans="1:10">
      <c r="A340" s="40">
        <v>1.6928830999999998E-2</v>
      </c>
      <c r="B340" s="37">
        <v>16928.830999999998</v>
      </c>
      <c r="C340" s="37" t="s">
        <v>29</v>
      </c>
      <c r="D340" s="37" t="s">
        <v>29</v>
      </c>
      <c r="E340" s="37">
        <v>202.92904768161341</v>
      </c>
      <c r="F340" s="41">
        <v>0.67502997394429687</v>
      </c>
      <c r="G340" s="41">
        <v>0.67502997394429687</v>
      </c>
      <c r="H340" s="37" t="s">
        <v>125</v>
      </c>
      <c r="I340" s="37" t="s">
        <v>29</v>
      </c>
      <c r="J340" s="39" t="s">
        <v>129</v>
      </c>
    </row>
    <row r="341" spans="1:10">
      <c r="A341" s="40">
        <v>1.6994774000000001E-2</v>
      </c>
      <c r="B341" s="37">
        <v>16994.774000000001</v>
      </c>
      <c r="C341" s="37" t="s">
        <v>29</v>
      </c>
      <c r="D341" s="37" t="s">
        <v>29</v>
      </c>
      <c r="E341" s="37">
        <v>204.32473834267671</v>
      </c>
      <c r="F341" s="41">
        <v>1.0886961808547952</v>
      </c>
      <c r="G341" s="41">
        <v>1.0886961808547952</v>
      </c>
      <c r="H341" s="37" t="s">
        <v>125</v>
      </c>
      <c r="I341" s="37" t="s">
        <v>29</v>
      </c>
      <c r="J341" s="39" t="s">
        <v>129</v>
      </c>
    </row>
    <row r="342" spans="1:10">
      <c r="A342" s="40">
        <v>1.7091847E-2</v>
      </c>
      <c r="B342" s="37">
        <v>17091.847000000002</v>
      </c>
      <c r="C342" s="37" t="s">
        <v>29</v>
      </c>
      <c r="D342" s="37" t="s">
        <v>29</v>
      </c>
      <c r="E342" s="37">
        <v>202.1012164231453</v>
      </c>
      <c r="F342" s="41">
        <v>1.0521531700623763</v>
      </c>
      <c r="G342" s="41">
        <v>1.0521531700623763</v>
      </c>
      <c r="H342" s="37" t="s">
        <v>125</v>
      </c>
      <c r="I342" s="37" t="s">
        <v>29</v>
      </c>
      <c r="J342" s="39" t="s">
        <v>129</v>
      </c>
    </row>
    <row r="343" spans="1:10">
      <c r="A343" s="40">
        <v>1.7163698000000002E-2</v>
      </c>
      <c r="B343" s="37">
        <v>17163.698</v>
      </c>
      <c r="C343" s="37" t="s">
        <v>29</v>
      </c>
      <c r="D343" s="37" t="s">
        <v>29</v>
      </c>
      <c r="E343" s="37">
        <v>198.63108925293099</v>
      </c>
      <c r="F343" s="41">
        <v>1.3007075917823727</v>
      </c>
      <c r="G343" s="41">
        <v>1.3007075917823727</v>
      </c>
      <c r="H343" s="37" t="s">
        <v>125</v>
      </c>
      <c r="I343" s="37" t="s">
        <v>29</v>
      </c>
      <c r="J343" s="39" t="s">
        <v>129</v>
      </c>
    </row>
    <row r="344" spans="1:10">
      <c r="A344" s="40">
        <v>1.7236244999999997E-2</v>
      </c>
      <c r="B344" s="37">
        <v>17236.244999999999</v>
      </c>
      <c r="C344" s="37" t="s">
        <v>29</v>
      </c>
      <c r="D344" s="37" t="s">
        <v>29</v>
      </c>
      <c r="E344" s="37">
        <v>198.29417538469403</v>
      </c>
      <c r="F344" s="41">
        <v>0.77666007723424524</v>
      </c>
      <c r="G344" s="41">
        <v>0.77666007723424524</v>
      </c>
      <c r="H344" s="37" t="s">
        <v>125</v>
      </c>
      <c r="I344" s="37" t="s">
        <v>29</v>
      </c>
      <c r="J344" s="39" t="s">
        <v>129</v>
      </c>
    </row>
    <row r="345" spans="1:10">
      <c r="A345" s="40">
        <v>1.7287896000000001E-2</v>
      </c>
      <c r="B345" s="37">
        <v>17287.896000000001</v>
      </c>
      <c r="C345" s="37" t="s">
        <v>29</v>
      </c>
      <c r="D345" s="37" t="s">
        <v>29</v>
      </c>
      <c r="E345" s="37">
        <v>195.87573909141443</v>
      </c>
      <c r="F345" s="41">
        <v>0.49713302392337427</v>
      </c>
      <c r="G345" s="41">
        <v>0.49713302392337427</v>
      </c>
      <c r="H345" s="37" t="s">
        <v>125</v>
      </c>
      <c r="I345" s="37" t="s">
        <v>29</v>
      </c>
      <c r="J345" s="39" t="s">
        <v>129</v>
      </c>
    </row>
    <row r="346" spans="1:10">
      <c r="A346" s="40">
        <v>1.7311872999999998E-2</v>
      </c>
      <c r="B346" s="37">
        <v>17311.873</v>
      </c>
      <c r="C346" s="37" t="s">
        <v>29</v>
      </c>
      <c r="D346" s="37" t="s">
        <v>29</v>
      </c>
      <c r="E346" s="37">
        <v>194.65141317549399</v>
      </c>
      <c r="F346" s="41">
        <v>0.26604797941165964</v>
      </c>
      <c r="G346" s="41">
        <v>0.26604797941165964</v>
      </c>
      <c r="H346" s="37" t="s">
        <v>125</v>
      </c>
      <c r="I346" s="37" t="s">
        <v>29</v>
      </c>
      <c r="J346" s="39" t="s">
        <v>129</v>
      </c>
    </row>
    <row r="347" spans="1:10">
      <c r="A347" s="40">
        <v>1.7360496E-2</v>
      </c>
      <c r="B347" s="37">
        <v>17360.495999999999</v>
      </c>
      <c r="C347" s="37" t="s">
        <v>29</v>
      </c>
      <c r="D347" s="37" t="s">
        <v>29</v>
      </c>
      <c r="E347" s="37">
        <v>190.50284337603904</v>
      </c>
      <c r="F347" s="41">
        <v>0.909033112140748</v>
      </c>
      <c r="G347" s="41">
        <v>0.909033112140748</v>
      </c>
      <c r="H347" s="37" t="s">
        <v>125</v>
      </c>
      <c r="I347" s="37" t="s">
        <v>29</v>
      </c>
      <c r="J347" s="39" t="s">
        <v>129</v>
      </c>
    </row>
    <row r="348" spans="1:10">
      <c r="A348" s="40">
        <v>1.7385299E-2</v>
      </c>
      <c r="B348" s="37">
        <v>17385.298999999999</v>
      </c>
      <c r="C348" s="37" t="s">
        <v>29</v>
      </c>
      <c r="D348" s="37" t="s">
        <v>29</v>
      </c>
      <c r="E348" s="37">
        <v>193.02021337722056</v>
      </c>
      <c r="F348" s="41">
        <v>0.39380858908988714</v>
      </c>
      <c r="G348" s="41">
        <v>0.39380858908988714</v>
      </c>
      <c r="H348" s="37" t="s">
        <v>125</v>
      </c>
      <c r="I348" s="37" t="s">
        <v>29</v>
      </c>
      <c r="J348" s="39" t="s">
        <v>129</v>
      </c>
    </row>
    <row r="349" spans="1:10">
      <c r="A349" s="40">
        <v>1.7410026000000002E-2</v>
      </c>
      <c r="B349" s="37">
        <v>17410.026000000002</v>
      </c>
      <c r="C349" s="37" t="s">
        <v>29</v>
      </c>
      <c r="D349" s="37" t="s">
        <v>29</v>
      </c>
      <c r="E349" s="37">
        <v>191.88566736855631</v>
      </c>
      <c r="F349" s="41">
        <v>0.26945788655263653</v>
      </c>
      <c r="G349" s="41">
        <v>0.26945788655263653</v>
      </c>
      <c r="H349" s="37" t="s">
        <v>125</v>
      </c>
      <c r="I349" s="37" t="s">
        <v>29</v>
      </c>
      <c r="J349" s="39" t="s">
        <v>129</v>
      </c>
    </row>
    <row r="350" spans="1:10">
      <c r="A350" s="40">
        <v>1.7434971E-2</v>
      </c>
      <c r="B350" s="37">
        <v>17434.971000000001</v>
      </c>
      <c r="C350" s="37" t="s">
        <v>29</v>
      </c>
      <c r="D350" s="37" t="s">
        <v>29</v>
      </c>
      <c r="E350" s="37">
        <v>190.75739808941378</v>
      </c>
      <c r="F350" s="41">
        <v>0.46529941580413253</v>
      </c>
      <c r="G350" s="41">
        <v>0.46529941580413253</v>
      </c>
      <c r="H350" s="37" t="s">
        <v>125</v>
      </c>
      <c r="I350" s="37" t="s">
        <v>29</v>
      </c>
      <c r="J350" s="39" t="s">
        <v>129</v>
      </c>
    </row>
    <row r="351" spans="1:10">
      <c r="A351" s="40">
        <v>1.7460991000000002E-2</v>
      </c>
      <c r="B351" s="37">
        <v>17460.991000000002</v>
      </c>
      <c r="C351" s="37" t="s">
        <v>29</v>
      </c>
      <c r="D351" s="37" t="s">
        <v>29</v>
      </c>
      <c r="E351" s="37">
        <v>193.00049226913703</v>
      </c>
      <c r="F351" s="41">
        <v>0.46110486137926515</v>
      </c>
      <c r="G351" s="41">
        <v>0.46110486137926515</v>
      </c>
      <c r="H351" s="37" t="s">
        <v>125</v>
      </c>
      <c r="I351" s="37" t="s">
        <v>29</v>
      </c>
      <c r="J351" s="39" t="s">
        <v>129</v>
      </c>
    </row>
    <row r="352" spans="1:10">
      <c r="A352" s="40">
        <v>1.7485291E-2</v>
      </c>
      <c r="B352" s="37">
        <v>17485.291000000001</v>
      </c>
      <c r="C352" s="37" t="s">
        <v>29</v>
      </c>
      <c r="D352" s="37" t="s">
        <v>29</v>
      </c>
      <c r="E352" s="37">
        <v>191.47611429594139</v>
      </c>
      <c r="F352" s="41">
        <v>0.5012961161068531</v>
      </c>
      <c r="G352" s="41">
        <v>0.5012961161068531</v>
      </c>
      <c r="H352" s="37" t="s">
        <v>125</v>
      </c>
      <c r="I352" s="37" t="s">
        <v>29</v>
      </c>
      <c r="J352" s="39" t="s">
        <v>129</v>
      </c>
    </row>
    <row r="353" spans="1:10">
      <c r="A353" s="40">
        <v>1.7510867999999999E-2</v>
      </c>
      <c r="B353" s="37">
        <v>17510.867999999999</v>
      </c>
      <c r="C353" s="37" t="s">
        <v>29</v>
      </c>
      <c r="D353" s="37" t="s">
        <v>29</v>
      </c>
      <c r="E353" s="37">
        <v>191.58573439908614</v>
      </c>
      <c r="F353" s="41">
        <v>5.4238037453648288E-2</v>
      </c>
      <c r="G353" s="41">
        <v>5.4238037453648288E-2</v>
      </c>
      <c r="H353" s="37" t="s">
        <v>125</v>
      </c>
      <c r="I353" s="37" t="s">
        <v>29</v>
      </c>
      <c r="J353" s="39" t="s">
        <v>129</v>
      </c>
    </row>
    <row r="354" spans="1:10">
      <c r="A354" s="40">
        <v>1.7534589E-2</v>
      </c>
      <c r="B354" s="37">
        <v>17534.589</v>
      </c>
      <c r="C354" s="37" t="s">
        <v>29</v>
      </c>
      <c r="D354" s="37" t="s">
        <v>29</v>
      </c>
      <c r="E354" s="37">
        <v>192.37047527166976</v>
      </c>
      <c r="F354" s="41">
        <v>0.60556993378873958</v>
      </c>
      <c r="G354" s="41">
        <v>0.60556993378873958</v>
      </c>
      <c r="H354" s="37" t="s">
        <v>125</v>
      </c>
      <c r="I354" s="37" t="s">
        <v>29</v>
      </c>
      <c r="J354" s="39" t="s">
        <v>129</v>
      </c>
    </row>
    <row r="355" spans="1:10">
      <c r="A355" s="40">
        <v>1.7561458999999998E-2</v>
      </c>
      <c r="B355" s="37">
        <v>17561.458999999999</v>
      </c>
      <c r="C355" s="37" t="s">
        <v>29</v>
      </c>
      <c r="D355" s="37" t="s">
        <v>29</v>
      </c>
      <c r="E355" s="37">
        <v>192.62364839309151</v>
      </c>
      <c r="F355" s="41">
        <v>0.29863733358414885</v>
      </c>
      <c r="G355" s="41">
        <v>0.29863733358414885</v>
      </c>
      <c r="H355" s="37" t="s">
        <v>125</v>
      </c>
      <c r="I355" s="37" t="s">
        <v>29</v>
      </c>
      <c r="J355" s="39" t="s">
        <v>129</v>
      </c>
    </row>
    <row r="356" spans="1:10">
      <c r="A356" s="40">
        <v>1.7586251000000001E-2</v>
      </c>
      <c r="B356" s="37">
        <v>17586.251</v>
      </c>
      <c r="C356" s="37" t="s">
        <v>29</v>
      </c>
      <c r="D356" s="37" t="s">
        <v>29</v>
      </c>
      <c r="E356" s="37">
        <v>196.96328822867957</v>
      </c>
      <c r="F356" s="41">
        <v>0.86350922889845616</v>
      </c>
      <c r="G356" s="41">
        <v>0.86350922889845616</v>
      </c>
      <c r="H356" s="37" t="s">
        <v>125</v>
      </c>
      <c r="I356" s="37" t="s">
        <v>29</v>
      </c>
      <c r="J356" s="39" t="s">
        <v>129</v>
      </c>
    </row>
    <row r="357" spans="1:10">
      <c r="A357" s="40">
        <v>1.7612004000000001E-2</v>
      </c>
      <c r="B357" s="37">
        <v>17612.004000000001</v>
      </c>
      <c r="C357" s="37" t="s">
        <v>29</v>
      </c>
      <c r="D357" s="37" t="s">
        <v>29</v>
      </c>
      <c r="E357" s="37">
        <v>195.79039289658348</v>
      </c>
      <c r="F357" s="41">
        <v>0.2391586375813789</v>
      </c>
      <c r="G357" s="41">
        <v>0.2391586375813789</v>
      </c>
      <c r="H357" s="37" t="s">
        <v>125</v>
      </c>
      <c r="I357" s="37" t="s">
        <v>29</v>
      </c>
      <c r="J357" s="39" t="s">
        <v>129</v>
      </c>
    </row>
    <row r="358" spans="1:10">
      <c r="A358" s="40">
        <v>1.7637877999999999E-2</v>
      </c>
      <c r="B358" s="37">
        <v>17637.878000000001</v>
      </c>
      <c r="C358" s="37" t="s">
        <v>29</v>
      </c>
      <c r="D358" s="37" t="s">
        <v>29</v>
      </c>
      <c r="E358" s="37">
        <v>193.21020619774924</v>
      </c>
      <c r="F358" s="41">
        <v>1.2286838327921574</v>
      </c>
      <c r="G358" s="41">
        <v>1.2286838327921574</v>
      </c>
      <c r="H358" s="37" t="s">
        <v>125</v>
      </c>
      <c r="I358" s="37" t="s">
        <v>29</v>
      </c>
      <c r="J358" s="39" t="s">
        <v>129</v>
      </c>
    </row>
    <row r="359" spans="1:10">
      <c r="A359" s="40">
        <v>1.7665057000000001E-2</v>
      </c>
      <c r="B359" s="37">
        <v>17665.057000000001</v>
      </c>
      <c r="C359" s="37" t="s">
        <v>29</v>
      </c>
      <c r="D359" s="37" t="s">
        <v>29</v>
      </c>
      <c r="E359" s="37">
        <v>194.37600353690419</v>
      </c>
      <c r="F359" s="41">
        <v>0.55502869881693817</v>
      </c>
      <c r="G359" s="41">
        <v>0.55502869881693817</v>
      </c>
      <c r="H359" s="37" t="s">
        <v>125</v>
      </c>
      <c r="I359" s="37" t="s">
        <v>29</v>
      </c>
      <c r="J359" s="39" t="s">
        <v>129</v>
      </c>
    </row>
    <row r="360" spans="1:10">
      <c r="A360" s="40">
        <v>1.7691214E-2</v>
      </c>
      <c r="B360" s="37">
        <v>17691.214</v>
      </c>
      <c r="C360" s="37" t="s">
        <v>29</v>
      </c>
      <c r="D360" s="37" t="s">
        <v>29</v>
      </c>
      <c r="E360" s="37">
        <v>191.51895944996556</v>
      </c>
      <c r="F360" s="41">
        <v>1.3346281819664174</v>
      </c>
      <c r="G360" s="41">
        <v>1.3346281819664174</v>
      </c>
      <c r="H360" s="37" t="s">
        <v>125</v>
      </c>
      <c r="I360" s="37" t="s">
        <v>29</v>
      </c>
      <c r="J360" s="39" t="s">
        <v>129</v>
      </c>
    </row>
    <row r="361" spans="1:10">
      <c r="A361" s="40">
        <v>1.7717048999999999E-2</v>
      </c>
      <c r="B361" s="37">
        <v>17717.048999999999</v>
      </c>
      <c r="C361" s="37" t="s">
        <v>29</v>
      </c>
      <c r="D361" s="37" t="s">
        <v>29</v>
      </c>
      <c r="E361" s="37">
        <v>189.52313905154722</v>
      </c>
      <c r="F361" s="41">
        <v>0.56430225232113473</v>
      </c>
      <c r="G361" s="41">
        <v>0.56430225232113473</v>
      </c>
      <c r="H361" s="37" t="s">
        <v>125</v>
      </c>
      <c r="I361" s="37" t="s">
        <v>29</v>
      </c>
      <c r="J361" s="39" t="s">
        <v>129</v>
      </c>
    </row>
    <row r="362" spans="1:10">
      <c r="A362" s="40">
        <v>1.7743749999999999E-2</v>
      </c>
      <c r="B362" s="37">
        <v>17743.75</v>
      </c>
      <c r="C362" s="37" t="s">
        <v>29</v>
      </c>
      <c r="D362" s="37" t="s">
        <v>29</v>
      </c>
      <c r="E362" s="37">
        <v>190.41145637495399</v>
      </c>
      <c r="F362" s="41">
        <v>0.23965616851367205</v>
      </c>
      <c r="G362" s="41">
        <v>0.23965616851367205</v>
      </c>
      <c r="H362" s="37" t="s">
        <v>125</v>
      </c>
      <c r="I362" s="37" t="s">
        <v>29</v>
      </c>
      <c r="J362" s="39" t="s">
        <v>129</v>
      </c>
    </row>
    <row r="363" spans="1:10">
      <c r="A363" s="40">
        <v>1.7769712999999999E-2</v>
      </c>
      <c r="B363" s="37">
        <v>17769.713</v>
      </c>
      <c r="C363" s="37" t="s">
        <v>29</v>
      </c>
      <c r="D363" s="37" t="s">
        <v>29</v>
      </c>
      <c r="E363" s="37">
        <v>191.7049630706334</v>
      </c>
      <c r="F363" s="41">
        <v>0.33080679868936025</v>
      </c>
      <c r="G363" s="41">
        <v>0.33080679868936025</v>
      </c>
      <c r="H363" s="37" t="s">
        <v>125</v>
      </c>
      <c r="I363" s="37" t="s">
        <v>29</v>
      </c>
      <c r="J363" s="39" t="s">
        <v>129</v>
      </c>
    </row>
    <row r="364" spans="1:10">
      <c r="A364" s="40">
        <v>1.7797574E-2</v>
      </c>
      <c r="B364" s="37">
        <v>17797.574000000001</v>
      </c>
      <c r="C364" s="37" t="s">
        <v>29</v>
      </c>
      <c r="D364" s="37" t="s">
        <v>29</v>
      </c>
      <c r="E364" s="37">
        <v>187.25256339861124</v>
      </c>
      <c r="F364" s="41">
        <v>0.66216327631887162</v>
      </c>
      <c r="G364" s="41">
        <v>0.66216327631887162</v>
      </c>
      <c r="H364" s="37" t="s">
        <v>125</v>
      </c>
      <c r="I364" s="37" t="s">
        <v>29</v>
      </c>
      <c r="J364" s="39" t="s">
        <v>129</v>
      </c>
    </row>
    <row r="365" spans="1:10">
      <c r="A365" s="40">
        <v>1.7825432000000002E-2</v>
      </c>
      <c r="B365" s="37">
        <v>17825.432000000001</v>
      </c>
      <c r="C365" s="37" t="s">
        <v>29</v>
      </c>
      <c r="D365" s="37" t="s">
        <v>29</v>
      </c>
      <c r="E365" s="37">
        <v>191.20739896471937</v>
      </c>
      <c r="F365" s="41">
        <v>1.2382021197722488</v>
      </c>
      <c r="G365" s="41">
        <v>1.2382021197722488</v>
      </c>
      <c r="H365" s="37" t="s">
        <v>125</v>
      </c>
      <c r="I365" s="37" t="s">
        <v>29</v>
      </c>
      <c r="J365" s="39" t="s">
        <v>129</v>
      </c>
    </row>
    <row r="366" spans="1:10">
      <c r="A366" s="40">
        <v>1.7854603E-2</v>
      </c>
      <c r="B366" s="37">
        <v>17854.602999999999</v>
      </c>
      <c r="C366" s="37" t="s">
        <v>29</v>
      </c>
      <c r="D366" s="37" t="s">
        <v>29</v>
      </c>
      <c r="E366" s="37">
        <v>189.51763426245728</v>
      </c>
      <c r="F366" s="41">
        <v>0.71904952988395232</v>
      </c>
      <c r="G366" s="41">
        <v>0.71904952988395232</v>
      </c>
      <c r="H366" s="37" t="s">
        <v>125</v>
      </c>
      <c r="I366" s="37" t="s">
        <v>29</v>
      </c>
      <c r="J366" s="39" t="s">
        <v>129</v>
      </c>
    </row>
    <row r="367" spans="1:10">
      <c r="A367" s="40">
        <v>1.7880995E-2</v>
      </c>
      <c r="B367" s="37">
        <v>17880.994999999999</v>
      </c>
      <c r="C367" s="37" t="s">
        <v>29</v>
      </c>
      <c r="D367" s="37" t="s">
        <v>29</v>
      </c>
      <c r="E367" s="37">
        <v>190.2606131810841</v>
      </c>
      <c r="F367" s="41">
        <v>1.1923060852551808</v>
      </c>
      <c r="G367" s="41">
        <v>1.1923060852551808</v>
      </c>
      <c r="H367" s="37" t="s">
        <v>125</v>
      </c>
      <c r="I367" s="37" t="s">
        <v>29</v>
      </c>
      <c r="J367" s="39" t="s">
        <v>129</v>
      </c>
    </row>
    <row r="368" spans="1:10">
      <c r="A368" s="40">
        <v>1.7907157999999999E-2</v>
      </c>
      <c r="B368" s="37">
        <v>17907.157999999999</v>
      </c>
      <c r="C368" s="37" t="s">
        <v>29</v>
      </c>
      <c r="D368" s="37" t="s">
        <v>29</v>
      </c>
      <c r="E368" s="37">
        <v>191.72379100533919</v>
      </c>
      <c r="F368" s="41">
        <v>0.26146940741275265</v>
      </c>
      <c r="G368" s="41">
        <v>0.26146940741275265</v>
      </c>
      <c r="H368" s="37" t="s">
        <v>125</v>
      </c>
      <c r="I368" s="37" t="s">
        <v>29</v>
      </c>
      <c r="J368" s="39" t="s">
        <v>129</v>
      </c>
    </row>
    <row r="369" spans="1:10">
      <c r="A369" s="40">
        <v>1.7935988E-2</v>
      </c>
      <c r="B369" s="37">
        <v>17935.988000000001</v>
      </c>
      <c r="C369" s="37" t="s">
        <v>29</v>
      </c>
      <c r="D369" s="37" t="s">
        <v>29</v>
      </c>
      <c r="E369" s="37">
        <v>188.54215704394005</v>
      </c>
      <c r="F369" s="41">
        <v>0.98214282477995152</v>
      </c>
      <c r="G369" s="41">
        <v>0.98214282477995152</v>
      </c>
      <c r="H369" s="37" t="s">
        <v>125</v>
      </c>
      <c r="I369" s="37" t="s">
        <v>29</v>
      </c>
      <c r="J369" s="39" t="s">
        <v>129</v>
      </c>
    </row>
    <row r="370" spans="1:10">
      <c r="A370" s="40">
        <v>1.7965825000000001E-2</v>
      </c>
      <c r="B370" s="37">
        <v>17965.825000000001</v>
      </c>
      <c r="C370" s="37" t="s">
        <v>29</v>
      </c>
      <c r="D370" s="37" t="s">
        <v>29</v>
      </c>
      <c r="E370" s="37">
        <v>188.65649898360979</v>
      </c>
      <c r="F370" s="41">
        <v>0.10486478156066993</v>
      </c>
      <c r="G370" s="41">
        <v>0.10486478156066993</v>
      </c>
      <c r="H370" s="37" t="s">
        <v>125</v>
      </c>
      <c r="I370" s="37" t="s">
        <v>29</v>
      </c>
      <c r="J370" s="39" t="s">
        <v>129</v>
      </c>
    </row>
    <row r="371" spans="1:10">
      <c r="A371" s="40">
        <v>1.7992042E-2</v>
      </c>
      <c r="B371" s="37">
        <v>17992.042000000001</v>
      </c>
      <c r="C371" s="37" t="s">
        <v>29</v>
      </c>
      <c r="D371" s="37" t="s">
        <v>29</v>
      </c>
      <c r="E371" s="37">
        <v>188.9556833468375</v>
      </c>
      <c r="F371" s="41">
        <v>0.64306592821332997</v>
      </c>
      <c r="G371" s="41">
        <v>0.64306592821332997</v>
      </c>
      <c r="H371" s="37" t="s">
        <v>125</v>
      </c>
      <c r="I371" s="37" t="s">
        <v>29</v>
      </c>
      <c r="J371" s="39" t="s">
        <v>129</v>
      </c>
    </row>
    <row r="372" spans="1:10">
      <c r="A372" s="40">
        <v>1.8024450000000001E-2</v>
      </c>
      <c r="B372" s="37">
        <v>18024.45</v>
      </c>
      <c r="C372" s="37" t="s">
        <v>29</v>
      </c>
      <c r="D372" s="37" t="s">
        <v>29</v>
      </c>
      <c r="E372" s="37">
        <v>187.78531136917942</v>
      </c>
      <c r="F372" s="41">
        <v>1.0961213128518206</v>
      </c>
      <c r="G372" s="41">
        <v>1.0961213128518206</v>
      </c>
      <c r="H372" s="37" t="s">
        <v>125</v>
      </c>
      <c r="I372" s="37" t="s">
        <v>29</v>
      </c>
      <c r="J372" s="39" t="s">
        <v>129</v>
      </c>
    </row>
    <row r="373" spans="1:10">
      <c r="A373" s="40">
        <v>1.8050092E-2</v>
      </c>
      <c r="B373" s="37">
        <v>18050.092000000001</v>
      </c>
      <c r="C373" s="37" t="s">
        <v>29</v>
      </c>
      <c r="D373" s="37" t="s">
        <v>29</v>
      </c>
      <c r="E373" s="37">
        <v>187.7267726989902</v>
      </c>
      <c r="F373" s="41">
        <v>0.49850929991939746</v>
      </c>
      <c r="G373" s="41">
        <v>0.49850929991939746</v>
      </c>
      <c r="H373" s="37" t="s">
        <v>125</v>
      </c>
      <c r="I373" s="37" t="s">
        <v>29</v>
      </c>
      <c r="J373" s="39" t="s">
        <v>129</v>
      </c>
    </row>
    <row r="374" spans="1:10">
      <c r="A374" s="40">
        <v>1.8081597000000001E-2</v>
      </c>
      <c r="B374" s="37">
        <v>18081.597000000002</v>
      </c>
      <c r="C374" s="37" t="s">
        <v>29</v>
      </c>
      <c r="D374" s="37" t="s">
        <v>29</v>
      </c>
      <c r="E374" s="37">
        <v>188.64072093684447</v>
      </c>
      <c r="F374" s="41">
        <v>0.4703207056745532</v>
      </c>
      <c r="G374" s="41">
        <v>0.4703207056745532</v>
      </c>
      <c r="H374" s="37" t="s">
        <v>125</v>
      </c>
      <c r="I374" s="37" t="s">
        <v>29</v>
      </c>
      <c r="J374" s="39" t="s">
        <v>129</v>
      </c>
    </row>
    <row r="375" spans="1:10">
      <c r="A375" s="40">
        <v>1.8110627000000001E-2</v>
      </c>
      <c r="B375" s="37">
        <v>18110.627</v>
      </c>
      <c r="C375" s="37" t="s">
        <v>29</v>
      </c>
      <c r="D375" s="37" t="s">
        <v>29</v>
      </c>
      <c r="E375" s="37">
        <v>188.59044595252618</v>
      </c>
      <c r="F375" s="41">
        <v>1.4805009528332871</v>
      </c>
      <c r="G375" s="41">
        <v>1.4805009528332871</v>
      </c>
      <c r="H375" s="37" t="s">
        <v>125</v>
      </c>
      <c r="I375" s="37" t="s">
        <v>29</v>
      </c>
      <c r="J375" s="39" t="s">
        <v>129</v>
      </c>
    </row>
    <row r="376" spans="1:10">
      <c r="A376" s="40">
        <v>1.8139755E-2</v>
      </c>
      <c r="B376" s="37">
        <v>18139.755000000001</v>
      </c>
      <c r="C376" s="37" t="s">
        <v>29</v>
      </c>
      <c r="D376" s="37" t="s">
        <v>29</v>
      </c>
      <c r="E376" s="37">
        <v>184.87510819689115</v>
      </c>
      <c r="F376" s="41">
        <v>0.22828849331322779</v>
      </c>
      <c r="G376" s="41">
        <v>0.22828849331322779</v>
      </c>
      <c r="H376" s="37" t="s">
        <v>125</v>
      </c>
      <c r="I376" s="37" t="s">
        <v>29</v>
      </c>
      <c r="J376" s="39" t="s">
        <v>129</v>
      </c>
    </row>
    <row r="377" spans="1:10">
      <c r="A377" s="40">
        <v>1.8173162999999999E-2</v>
      </c>
      <c r="B377" s="37">
        <v>18173.163</v>
      </c>
      <c r="C377" s="37" t="s">
        <v>29</v>
      </c>
      <c r="D377" s="37" t="s">
        <v>29</v>
      </c>
      <c r="E377" s="37">
        <v>189.01145740964958</v>
      </c>
      <c r="F377" s="41">
        <v>1.1265105045716719</v>
      </c>
      <c r="G377" s="41">
        <v>1.1265105045716719</v>
      </c>
      <c r="H377" s="37" t="s">
        <v>125</v>
      </c>
      <c r="I377" s="37" t="s">
        <v>29</v>
      </c>
      <c r="J377" s="39" t="s">
        <v>129</v>
      </c>
    </row>
    <row r="378" spans="1:10">
      <c r="A378" s="40">
        <v>1.8201792000000001E-2</v>
      </c>
      <c r="B378" s="37">
        <v>18201.792000000001</v>
      </c>
      <c r="C378" s="37" t="s">
        <v>29</v>
      </c>
      <c r="D378" s="37" t="s">
        <v>29</v>
      </c>
      <c r="E378" s="37">
        <v>185.64837724764448</v>
      </c>
      <c r="F378" s="41">
        <v>0.95282239323491191</v>
      </c>
      <c r="G378" s="41">
        <v>0.95282239323491191</v>
      </c>
      <c r="H378" s="37" t="s">
        <v>125</v>
      </c>
      <c r="I378" s="37" t="s">
        <v>29</v>
      </c>
      <c r="J378" s="39" t="s">
        <v>129</v>
      </c>
    </row>
    <row r="379" spans="1:10">
      <c r="A379" s="40">
        <v>1.8232181E-2</v>
      </c>
      <c r="B379" s="37">
        <v>18232.181</v>
      </c>
      <c r="C379" s="37" t="s">
        <v>29</v>
      </c>
      <c r="D379" s="37" t="s">
        <v>29</v>
      </c>
      <c r="E379" s="37">
        <v>188.87750852438725</v>
      </c>
      <c r="F379" s="41">
        <v>0.47240336251776011</v>
      </c>
      <c r="G379" s="41">
        <v>0.47240336251776011</v>
      </c>
      <c r="H379" s="37" t="s">
        <v>125</v>
      </c>
      <c r="I379" s="37" t="s">
        <v>29</v>
      </c>
      <c r="J379" s="39" t="s">
        <v>129</v>
      </c>
    </row>
    <row r="380" spans="1:10">
      <c r="A380" s="40">
        <v>1.8264682000000001E-2</v>
      </c>
      <c r="B380" s="37">
        <v>18264.682000000001</v>
      </c>
      <c r="C380" s="37" t="s">
        <v>29</v>
      </c>
      <c r="D380" s="37" t="s">
        <v>29</v>
      </c>
      <c r="E380" s="37">
        <v>188.52153443206024</v>
      </c>
      <c r="F380" s="41">
        <v>1.1571075398909414</v>
      </c>
      <c r="G380" s="41">
        <v>1.1571075398909414</v>
      </c>
      <c r="H380" s="37" t="s">
        <v>125</v>
      </c>
      <c r="I380" s="37" t="s">
        <v>29</v>
      </c>
      <c r="J380" s="39" t="s">
        <v>129</v>
      </c>
    </row>
    <row r="381" spans="1:10">
      <c r="A381" s="40">
        <v>1.8295805000000002E-2</v>
      </c>
      <c r="B381" s="37">
        <v>18295.805</v>
      </c>
      <c r="C381" s="37" t="s">
        <v>29</v>
      </c>
      <c r="D381" s="37" t="s">
        <v>29</v>
      </c>
      <c r="E381" s="37">
        <v>189.03208526365853</v>
      </c>
      <c r="F381" s="41">
        <v>0.19260209898468844</v>
      </c>
      <c r="G381" s="41">
        <v>0.19260209898468844</v>
      </c>
      <c r="H381" s="37" t="s">
        <v>125</v>
      </c>
      <c r="I381" s="37" t="s">
        <v>29</v>
      </c>
      <c r="J381" s="39" t="s">
        <v>129</v>
      </c>
    </row>
    <row r="382" spans="1:10">
      <c r="A382" s="40">
        <v>1.8324393000000001E-2</v>
      </c>
      <c r="B382" s="37">
        <v>18324.393</v>
      </c>
      <c r="C382" s="37" t="s">
        <v>29</v>
      </c>
      <c r="D382" s="37" t="s">
        <v>29</v>
      </c>
      <c r="E382" s="37">
        <v>187.12107228232756</v>
      </c>
      <c r="F382" s="41">
        <v>0.83720360551759787</v>
      </c>
      <c r="G382" s="41">
        <v>0.83720360551759787</v>
      </c>
      <c r="H382" s="37" t="s">
        <v>125</v>
      </c>
      <c r="I382" s="37" t="s">
        <v>29</v>
      </c>
      <c r="J382" s="39" t="s">
        <v>129</v>
      </c>
    </row>
    <row r="383" spans="1:10">
      <c r="A383" s="40">
        <v>1.8360352E-2</v>
      </c>
      <c r="B383" s="37">
        <v>18360.351999999999</v>
      </c>
      <c r="C383" s="37" t="s">
        <v>29</v>
      </c>
      <c r="D383" s="37" t="s">
        <v>29</v>
      </c>
      <c r="E383" s="37">
        <v>188.73157502184154</v>
      </c>
      <c r="F383" s="41">
        <v>0.18243274436836557</v>
      </c>
      <c r="G383" s="41">
        <v>0.18243274436836557</v>
      </c>
      <c r="H383" s="37" t="s">
        <v>125</v>
      </c>
      <c r="I383" s="37" t="s">
        <v>29</v>
      </c>
      <c r="J383" s="39" t="s">
        <v>129</v>
      </c>
    </row>
    <row r="384" spans="1:10">
      <c r="A384" s="40">
        <v>1.8391159000000001E-2</v>
      </c>
      <c r="B384" s="37">
        <v>18391.159</v>
      </c>
      <c r="C384" s="37" t="s">
        <v>29</v>
      </c>
      <c r="D384" s="37" t="s">
        <v>29</v>
      </c>
      <c r="E384" s="37">
        <v>188.21271613685059</v>
      </c>
      <c r="F384" s="41">
        <v>1.1573613101510056</v>
      </c>
      <c r="G384" s="41">
        <v>1.1573613101510056</v>
      </c>
      <c r="H384" s="37" t="s">
        <v>125</v>
      </c>
      <c r="I384" s="37" t="s">
        <v>29</v>
      </c>
      <c r="J384" s="39" t="s">
        <v>129</v>
      </c>
    </row>
    <row r="385" spans="1:10">
      <c r="A385" s="40">
        <v>1.8422424999999999E-2</v>
      </c>
      <c r="B385" s="37">
        <v>18422.424999999999</v>
      </c>
      <c r="C385" s="37" t="s">
        <v>29</v>
      </c>
      <c r="D385" s="37" t="s">
        <v>29</v>
      </c>
      <c r="E385" s="37">
        <v>188.46984987600774</v>
      </c>
      <c r="F385" s="41">
        <v>0.74835269952574601</v>
      </c>
      <c r="G385" s="41">
        <v>0.74835269952574601</v>
      </c>
      <c r="H385" s="37" t="s">
        <v>125</v>
      </c>
      <c r="I385" s="37" t="s">
        <v>29</v>
      </c>
      <c r="J385" s="39" t="s">
        <v>129</v>
      </c>
    </row>
    <row r="386" spans="1:10">
      <c r="A386" s="40">
        <v>1.8457829000000002E-2</v>
      </c>
      <c r="B386" s="37">
        <v>18457.829000000002</v>
      </c>
      <c r="C386" s="37" t="s">
        <v>29</v>
      </c>
      <c r="D386" s="37" t="s">
        <v>29</v>
      </c>
      <c r="E386" s="37">
        <v>187.44688100668245</v>
      </c>
      <c r="F386" s="41">
        <v>1.0657551240083385</v>
      </c>
      <c r="G386" s="41">
        <v>1.0657551240083385</v>
      </c>
      <c r="H386" s="37" t="s">
        <v>125</v>
      </c>
      <c r="I386" s="37" t="s">
        <v>29</v>
      </c>
      <c r="J386" s="39" t="s">
        <v>129</v>
      </c>
    </row>
    <row r="387" spans="1:10">
      <c r="A387" s="40">
        <v>1.8486591E-2</v>
      </c>
      <c r="B387" s="37">
        <v>18486.591</v>
      </c>
      <c r="C387" s="37" t="s">
        <v>29</v>
      </c>
      <c r="D387" s="37" t="s">
        <v>29</v>
      </c>
      <c r="E387" s="37">
        <v>187.08794749517838</v>
      </c>
      <c r="F387" s="41">
        <v>0.70365923638844585</v>
      </c>
      <c r="G387" s="41">
        <v>0.70365923638844585</v>
      </c>
      <c r="H387" s="37" t="s">
        <v>125</v>
      </c>
      <c r="I387" s="37" t="s">
        <v>29</v>
      </c>
      <c r="J387" s="39" t="s">
        <v>129</v>
      </c>
    </row>
    <row r="388" spans="1:10">
      <c r="A388" s="40">
        <v>1.8519993999999998E-2</v>
      </c>
      <c r="B388" s="37">
        <v>18519.993999999999</v>
      </c>
      <c r="C388" s="37" t="s">
        <v>29</v>
      </c>
      <c r="D388" s="37" t="s">
        <v>29</v>
      </c>
      <c r="E388" s="37">
        <v>187.66570050456119</v>
      </c>
      <c r="F388" s="41">
        <v>0.14140828673772049</v>
      </c>
      <c r="G388" s="41">
        <v>0.14140828673772049</v>
      </c>
      <c r="H388" s="37" t="s">
        <v>125</v>
      </c>
      <c r="I388" s="37" t="s">
        <v>29</v>
      </c>
      <c r="J388" s="39" t="s">
        <v>129</v>
      </c>
    </row>
    <row r="389" spans="1:10">
      <c r="A389" s="40">
        <v>1.8582942999999998E-2</v>
      </c>
      <c r="B389" s="37">
        <v>18582.942999999999</v>
      </c>
      <c r="C389" s="37" t="s">
        <v>29</v>
      </c>
      <c r="D389" s="37" t="s">
        <v>29</v>
      </c>
      <c r="E389" s="37">
        <v>188.57060817148658</v>
      </c>
      <c r="F389" s="41">
        <v>0.61795563858466884</v>
      </c>
      <c r="G389" s="41">
        <v>0.61795563858466884</v>
      </c>
      <c r="H389" s="37" t="s">
        <v>125</v>
      </c>
      <c r="I389" s="37" t="s">
        <v>29</v>
      </c>
      <c r="J389" s="39" t="s">
        <v>129</v>
      </c>
    </row>
    <row r="390" spans="1:10">
      <c r="A390" s="40">
        <v>1.8677396000000002E-2</v>
      </c>
      <c r="B390" s="37">
        <v>18677.396000000001</v>
      </c>
      <c r="C390" s="37" t="s">
        <v>29</v>
      </c>
      <c r="D390" s="37" t="s">
        <v>29</v>
      </c>
      <c r="E390" s="37">
        <v>193.90294365325792</v>
      </c>
      <c r="F390" s="41">
        <v>0.50184619404857489</v>
      </c>
      <c r="G390" s="41">
        <v>0.50184619404857489</v>
      </c>
      <c r="H390" s="37" t="s">
        <v>125</v>
      </c>
      <c r="I390" s="37" t="s">
        <v>29</v>
      </c>
      <c r="J390" s="39" t="s">
        <v>129</v>
      </c>
    </row>
    <row r="391" spans="1:10">
      <c r="A391" s="40">
        <v>1.8747044999999997E-2</v>
      </c>
      <c r="B391" s="37">
        <v>18747.044999999998</v>
      </c>
      <c r="C391" s="37" t="s">
        <v>29</v>
      </c>
      <c r="D391" s="37" t="s">
        <v>29</v>
      </c>
      <c r="E391" s="37">
        <v>191.27099266967372</v>
      </c>
      <c r="F391" s="41">
        <v>1.0138678790995133</v>
      </c>
      <c r="G391" s="41">
        <v>1.0138678790995133</v>
      </c>
      <c r="H391" s="37" t="s">
        <v>125</v>
      </c>
      <c r="I391" s="37" t="s">
        <v>29</v>
      </c>
      <c r="J391" s="39" t="s">
        <v>129</v>
      </c>
    </row>
    <row r="392" spans="1:10">
      <c r="A392" s="40">
        <v>1.8803634999999999E-2</v>
      </c>
      <c r="B392" s="37">
        <v>18803.634999999998</v>
      </c>
      <c r="C392" s="37" t="s">
        <v>29</v>
      </c>
      <c r="D392" s="37" t="s">
        <v>29</v>
      </c>
      <c r="E392" s="37">
        <v>192.97460624737329</v>
      </c>
      <c r="F392" s="41">
        <v>1.0994077802463795</v>
      </c>
      <c r="G392" s="41">
        <v>1.0994077802463795</v>
      </c>
      <c r="H392" s="37" t="s">
        <v>125</v>
      </c>
      <c r="I392" s="37" t="s">
        <v>29</v>
      </c>
      <c r="J392" s="39" t="s">
        <v>129</v>
      </c>
    </row>
    <row r="393" spans="1:10">
      <c r="A393" s="40">
        <v>1.8835151999999997E-2</v>
      </c>
      <c r="B393" s="37">
        <v>18835.151999999998</v>
      </c>
      <c r="C393" s="37" t="s">
        <v>29</v>
      </c>
      <c r="D393" s="37" t="s">
        <v>29</v>
      </c>
      <c r="E393" s="37">
        <v>188.43646889385016</v>
      </c>
      <c r="F393" s="41">
        <v>0.82275267565930699</v>
      </c>
      <c r="G393" s="41">
        <v>0.82275267565930699</v>
      </c>
      <c r="H393" s="37" t="s">
        <v>125</v>
      </c>
      <c r="I393" s="37" t="s">
        <v>29</v>
      </c>
      <c r="J393" s="39" t="s">
        <v>129</v>
      </c>
    </row>
    <row r="394" spans="1:10">
      <c r="A394" s="40">
        <v>1.8866912999999999E-2</v>
      </c>
      <c r="B394" s="37">
        <v>18866.913</v>
      </c>
      <c r="C394" s="37" t="s">
        <v>29</v>
      </c>
      <c r="D394" s="37" t="s">
        <v>29</v>
      </c>
      <c r="E394" s="37">
        <v>188.49917580509657</v>
      </c>
      <c r="F394" s="41">
        <v>0.52667643095156458</v>
      </c>
      <c r="G394" s="41">
        <v>0.52667643095156458</v>
      </c>
      <c r="H394" s="37" t="s">
        <v>125</v>
      </c>
      <c r="I394" s="37" t="s">
        <v>29</v>
      </c>
      <c r="J394" s="39" t="s">
        <v>129</v>
      </c>
    </row>
    <row r="395" spans="1:10">
      <c r="A395" s="40">
        <v>1.8993816E-2</v>
      </c>
      <c r="B395" s="37">
        <v>18993.815999999999</v>
      </c>
      <c r="C395" s="37" t="s">
        <v>29</v>
      </c>
      <c r="D395" s="37" t="s">
        <v>29</v>
      </c>
      <c r="E395" s="37">
        <v>192.70991400922969</v>
      </c>
      <c r="F395" s="41">
        <v>1.7470090692053926</v>
      </c>
      <c r="G395" s="41">
        <v>1.7470090692053926</v>
      </c>
      <c r="H395" s="37" t="s">
        <v>125</v>
      </c>
      <c r="I395" s="37" t="s">
        <v>29</v>
      </c>
      <c r="J395" s="39" t="s">
        <v>129</v>
      </c>
    </row>
    <row r="396" spans="1:10">
      <c r="A396" s="40">
        <v>1.9152786000000002E-2</v>
      </c>
      <c r="B396" s="37">
        <v>19152.786</v>
      </c>
      <c r="C396" s="37" t="s">
        <v>29</v>
      </c>
      <c r="D396" s="37" t="s">
        <v>29</v>
      </c>
      <c r="E396" s="37">
        <v>191.08550485764974</v>
      </c>
      <c r="F396" s="41">
        <v>1.1210098940254549</v>
      </c>
      <c r="G396" s="41">
        <v>1.1210098940254549</v>
      </c>
      <c r="H396" s="37" t="s">
        <v>125</v>
      </c>
      <c r="I396" s="37" t="s">
        <v>29</v>
      </c>
      <c r="J396" s="39" t="s">
        <v>129</v>
      </c>
    </row>
    <row r="397" spans="1:10">
      <c r="A397" s="40">
        <v>1.9282154999999999E-2</v>
      </c>
      <c r="B397" s="37">
        <v>19282.154999999999</v>
      </c>
      <c r="C397" s="37" t="s">
        <v>29</v>
      </c>
      <c r="D397" s="37" t="s">
        <v>29</v>
      </c>
      <c r="E397" s="37">
        <v>191.58428202340798</v>
      </c>
      <c r="F397" s="41">
        <v>0.84318113800395045</v>
      </c>
      <c r="G397" s="41">
        <v>0.84318113800395045</v>
      </c>
      <c r="H397" s="37" t="s">
        <v>125</v>
      </c>
      <c r="I397" s="37" t="s">
        <v>29</v>
      </c>
      <c r="J397" s="39" t="s">
        <v>129</v>
      </c>
    </row>
    <row r="398" spans="1:10">
      <c r="A398" s="40">
        <v>1.9442724999999998E-2</v>
      </c>
      <c r="B398" s="37">
        <v>19442.724999999999</v>
      </c>
      <c r="C398" s="37" t="s">
        <v>29</v>
      </c>
      <c r="D398" s="37" t="s">
        <v>29</v>
      </c>
      <c r="E398" s="37">
        <v>191.51661846127155</v>
      </c>
      <c r="F398" s="41">
        <v>1.3004106764959464</v>
      </c>
      <c r="G398" s="41">
        <v>1.3004106764959464</v>
      </c>
      <c r="H398" s="37" t="s">
        <v>125</v>
      </c>
      <c r="I398" s="37" t="s">
        <v>29</v>
      </c>
      <c r="J398" s="39" t="s">
        <v>129</v>
      </c>
    </row>
    <row r="399" spans="1:10">
      <c r="A399" s="40">
        <v>1.9568151000000002E-2</v>
      </c>
      <c r="B399" s="37">
        <v>19568.151000000002</v>
      </c>
      <c r="C399" s="37" t="s">
        <v>29</v>
      </c>
      <c r="D399" s="37" t="s">
        <v>29</v>
      </c>
      <c r="E399" s="37">
        <v>188.95303905155185</v>
      </c>
      <c r="F399" s="41">
        <v>0.24551001470689301</v>
      </c>
      <c r="G399" s="41">
        <v>0.24551001470689301</v>
      </c>
      <c r="H399" s="37" t="s">
        <v>125</v>
      </c>
      <c r="I399" s="37" t="s">
        <v>29</v>
      </c>
      <c r="J399" s="39" t="s">
        <v>129</v>
      </c>
    </row>
    <row r="400" spans="1:10">
      <c r="A400" s="40">
        <v>1.9629492999999998E-2</v>
      </c>
      <c r="B400" s="37">
        <v>19629.492999999999</v>
      </c>
      <c r="C400" s="37" t="s">
        <v>29</v>
      </c>
      <c r="D400" s="37" t="s">
        <v>29</v>
      </c>
      <c r="E400" s="37">
        <v>191.41876528996985</v>
      </c>
      <c r="F400" s="41">
        <v>0.58630897548615102</v>
      </c>
      <c r="G400" s="41">
        <v>0.58630897548615102</v>
      </c>
      <c r="H400" s="37" t="s">
        <v>125</v>
      </c>
      <c r="I400" s="37" t="s">
        <v>29</v>
      </c>
      <c r="J400" s="39" t="s">
        <v>129</v>
      </c>
    </row>
    <row r="401" spans="1:10">
      <c r="A401" s="40">
        <v>1.9791187999999998E-2</v>
      </c>
      <c r="B401" s="37">
        <v>19791.187999999998</v>
      </c>
      <c r="C401" s="37" t="s">
        <v>29</v>
      </c>
      <c r="D401" s="37" t="s">
        <v>29</v>
      </c>
      <c r="E401" s="37">
        <v>193.60063929670704</v>
      </c>
      <c r="F401" s="41">
        <v>0.53031974869834064</v>
      </c>
      <c r="G401" s="41">
        <v>0.53031974869834064</v>
      </c>
      <c r="H401" s="37" t="s">
        <v>125</v>
      </c>
      <c r="I401" s="37" t="s">
        <v>29</v>
      </c>
      <c r="J401" s="39" t="s">
        <v>129</v>
      </c>
    </row>
    <row r="402" spans="1:10">
      <c r="A402" s="40">
        <v>1.9883882000000002E-2</v>
      </c>
      <c r="B402" s="37">
        <v>19883.882000000001</v>
      </c>
      <c r="C402" s="37" t="s">
        <v>29</v>
      </c>
      <c r="D402" s="37" t="s">
        <v>29</v>
      </c>
      <c r="E402" s="37">
        <v>196.05515178135056</v>
      </c>
      <c r="F402" s="41">
        <v>0.42209596290871487</v>
      </c>
      <c r="G402" s="41">
        <v>0.42209596290871487</v>
      </c>
      <c r="H402" s="37" t="s">
        <v>125</v>
      </c>
      <c r="I402" s="37" t="s">
        <v>29</v>
      </c>
      <c r="J402" s="39" t="s">
        <v>129</v>
      </c>
    </row>
    <row r="403" spans="1:10">
      <c r="A403" s="40">
        <v>2.0018695999999999E-2</v>
      </c>
      <c r="B403" s="37">
        <v>20018.696</v>
      </c>
      <c r="C403" s="37" t="s">
        <v>29</v>
      </c>
      <c r="D403" s="37" t="s">
        <v>29</v>
      </c>
      <c r="E403" s="37">
        <v>193.72302093582547</v>
      </c>
      <c r="F403" s="41">
        <v>0.75036284452322077</v>
      </c>
      <c r="G403" s="41">
        <v>0.75036284452322077</v>
      </c>
      <c r="H403" s="37" t="s">
        <v>125</v>
      </c>
      <c r="I403" s="37" t="s">
        <v>29</v>
      </c>
      <c r="J403" s="39" t="s">
        <v>129</v>
      </c>
    </row>
    <row r="404" spans="1:10">
      <c r="A404" s="40">
        <v>2.0213307E-2</v>
      </c>
      <c r="B404" s="37">
        <v>20213.307000000001</v>
      </c>
      <c r="C404" s="37" t="s">
        <v>29</v>
      </c>
      <c r="D404" s="37" t="s">
        <v>29</v>
      </c>
      <c r="E404" s="37">
        <v>190.47301770392272</v>
      </c>
      <c r="F404" s="41">
        <v>1.2132922929495944</v>
      </c>
      <c r="G404" s="41">
        <v>1.2132922929495944</v>
      </c>
      <c r="H404" s="37" t="s">
        <v>125</v>
      </c>
      <c r="I404" s="37" t="s">
        <v>29</v>
      </c>
      <c r="J404" s="39" t="s">
        <v>129</v>
      </c>
    </row>
    <row r="405" spans="1:10">
      <c r="A405" s="40">
        <v>2.0407600999999997E-2</v>
      </c>
      <c r="B405" s="37">
        <v>20407.600999999999</v>
      </c>
      <c r="C405" s="37" t="s">
        <v>29</v>
      </c>
      <c r="D405" s="37" t="s">
        <v>29</v>
      </c>
      <c r="E405" s="37">
        <v>189.99022495118814</v>
      </c>
      <c r="F405" s="41">
        <v>0.65425815677705002</v>
      </c>
      <c r="G405" s="41">
        <v>0.65425815677705002</v>
      </c>
      <c r="H405" s="37" t="s">
        <v>125</v>
      </c>
      <c r="I405" s="37" t="s">
        <v>29</v>
      </c>
      <c r="J405" s="39" t="s">
        <v>129</v>
      </c>
    </row>
    <row r="406" spans="1:10">
      <c r="A406" s="40">
        <v>2.0536803999999999E-2</v>
      </c>
      <c r="B406" s="37">
        <v>20536.804</v>
      </c>
      <c r="C406" s="37" t="s">
        <v>29</v>
      </c>
      <c r="D406" s="37" t="s">
        <v>29</v>
      </c>
      <c r="E406" s="37">
        <v>193.92595404672443</v>
      </c>
      <c r="F406" s="41">
        <v>0.69260662735400835</v>
      </c>
      <c r="G406" s="41">
        <v>0.69260662735400835</v>
      </c>
      <c r="H406" s="37" t="s">
        <v>125</v>
      </c>
      <c r="I406" s="37" t="s">
        <v>29</v>
      </c>
      <c r="J406" s="39" t="s">
        <v>129</v>
      </c>
    </row>
    <row r="407" spans="1:10">
      <c r="A407" s="40">
        <v>2.0666489E-2</v>
      </c>
      <c r="B407" s="37">
        <v>20666.489000000001</v>
      </c>
      <c r="C407" s="37" t="s">
        <v>29</v>
      </c>
      <c r="D407" s="37" t="s">
        <v>29</v>
      </c>
      <c r="E407" s="37">
        <v>187.76130879373025</v>
      </c>
      <c r="F407" s="41">
        <v>0.9299760179274259</v>
      </c>
      <c r="G407" s="41">
        <v>0.9299760179274259</v>
      </c>
      <c r="H407" s="37" t="s">
        <v>125</v>
      </c>
      <c r="I407" s="37" t="s">
        <v>29</v>
      </c>
      <c r="J407" s="39" t="s">
        <v>129</v>
      </c>
    </row>
    <row r="408" spans="1:10">
      <c r="A408" s="40">
        <v>2.0828392000000001E-2</v>
      </c>
      <c r="B408" s="37">
        <v>20828.392</v>
      </c>
      <c r="C408" s="37" t="s">
        <v>29</v>
      </c>
      <c r="D408" s="37" t="s">
        <v>29</v>
      </c>
      <c r="E408" s="37">
        <v>192.65750201107113</v>
      </c>
      <c r="F408" s="41">
        <v>1.0946641302511946</v>
      </c>
      <c r="G408" s="41">
        <v>1.0946641302511946</v>
      </c>
      <c r="H408" s="37" t="s">
        <v>125</v>
      </c>
      <c r="I408" s="37" t="s">
        <v>29</v>
      </c>
      <c r="J408" s="39" t="s">
        <v>129</v>
      </c>
    </row>
    <row r="409" spans="1:10">
      <c r="A409" s="40">
        <v>2.0964428E-2</v>
      </c>
      <c r="B409" s="37">
        <v>20964.428</v>
      </c>
      <c r="C409" s="37" t="s">
        <v>29</v>
      </c>
      <c r="D409" s="37" t="s">
        <v>29</v>
      </c>
      <c r="E409" s="37">
        <v>190.87078412905063</v>
      </c>
      <c r="F409" s="41">
        <v>0.81755220815808405</v>
      </c>
      <c r="G409" s="41">
        <v>0.81755220815808405</v>
      </c>
      <c r="H409" s="37" t="s">
        <v>125</v>
      </c>
      <c r="I409" s="37" t="s">
        <v>29</v>
      </c>
      <c r="J409" s="39" t="s">
        <v>129</v>
      </c>
    </row>
    <row r="410" spans="1:10">
      <c r="A410" s="40">
        <v>2.106769E-2</v>
      </c>
      <c r="B410" s="37">
        <v>21067.69</v>
      </c>
      <c r="C410" s="37" t="s">
        <v>29</v>
      </c>
      <c r="D410" s="37" t="s">
        <v>29</v>
      </c>
      <c r="E410" s="37">
        <v>188.40117180397905</v>
      </c>
      <c r="F410" s="41">
        <v>0.86718112825768467</v>
      </c>
      <c r="G410" s="41">
        <v>0.86718112825768467</v>
      </c>
      <c r="H410" s="37" t="s">
        <v>125</v>
      </c>
      <c r="I410" s="37" t="s">
        <v>29</v>
      </c>
      <c r="J410" s="39" t="s">
        <v>129</v>
      </c>
    </row>
    <row r="411" spans="1:10">
      <c r="A411" s="40">
        <v>2.1212702E-2</v>
      </c>
      <c r="B411" s="37">
        <v>21212.702000000001</v>
      </c>
      <c r="C411" s="37" t="s">
        <v>29</v>
      </c>
      <c r="D411" s="37" t="s">
        <v>29</v>
      </c>
      <c r="E411" s="37">
        <v>190.05178294941018</v>
      </c>
      <c r="F411" s="41">
        <v>6.8448655438984277E-2</v>
      </c>
      <c r="G411" s="41">
        <v>6.8448655438984277E-2</v>
      </c>
      <c r="H411" s="37" t="s">
        <v>125</v>
      </c>
      <c r="I411" s="37" t="s">
        <v>29</v>
      </c>
      <c r="J411" s="39" t="s">
        <v>129</v>
      </c>
    </row>
    <row r="412" spans="1:10">
      <c r="A412" s="40">
        <v>2.1345184E-2</v>
      </c>
      <c r="B412" s="37">
        <v>21345.184000000001</v>
      </c>
      <c r="C412" s="37" t="s">
        <v>29</v>
      </c>
      <c r="D412" s="37" t="s">
        <v>29</v>
      </c>
      <c r="E412" s="37">
        <v>187.24278170075527</v>
      </c>
      <c r="F412" s="41">
        <v>1.161275436474382</v>
      </c>
      <c r="G412" s="41">
        <v>1.161275436474382</v>
      </c>
      <c r="H412" s="37" t="s">
        <v>125</v>
      </c>
      <c r="I412" s="37" t="s">
        <v>29</v>
      </c>
      <c r="J412" s="39" t="s">
        <v>129</v>
      </c>
    </row>
    <row r="413" spans="1:10">
      <c r="A413" s="40">
        <v>2.1562853E-2</v>
      </c>
      <c r="B413" s="37">
        <v>21562.852999999999</v>
      </c>
      <c r="C413" s="37" t="s">
        <v>29</v>
      </c>
      <c r="D413" s="37" t="s">
        <v>29</v>
      </c>
      <c r="E413" s="37">
        <v>185.22605259203294</v>
      </c>
      <c r="F413" s="41">
        <v>0.30630979875441522</v>
      </c>
      <c r="G413" s="41">
        <v>0.30630979875441522</v>
      </c>
      <c r="H413" s="37" t="s">
        <v>125</v>
      </c>
      <c r="I413" s="37" t="s">
        <v>29</v>
      </c>
      <c r="J413" s="39" t="s">
        <v>129</v>
      </c>
    </row>
    <row r="414" spans="1:10">
      <c r="A414" s="40">
        <v>2.1790593E-2</v>
      </c>
      <c r="B414" s="37">
        <v>21790.593000000001</v>
      </c>
      <c r="C414" s="37" t="s">
        <v>29</v>
      </c>
      <c r="D414" s="37" t="s">
        <v>29</v>
      </c>
      <c r="E414" s="37">
        <v>187.95717665074309</v>
      </c>
      <c r="F414" s="41">
        <v>0.21874802841448615</v>
      </c>
      <c r="G414" s="41">
        <v>0.21874802841448615</v>
      </c>
      <c r="H414" s="37" t="s">
        <v>125</v>
      </c>
      <c r="I414" s="37" t="s">
        <v>29</v>
      </c>
      <c r="J414" s="39" t="s">
        <v>129</v>
      </c>
    </row>
    <row r="415" spans="1:10">
      <c r="A415" s="40">
        <v>2.1913629E-2</v>
      </c>
      <c r="B415" s="37">
        <v>21913.629000000001</v>
      </c>
      <c r="C415" s="37" t="s">
        <v>29</v>
      </c>
      <c r="D415" s="37" t="s">
        <v>29</v>
      </c>
      <c r="E415" s="37">
        <v>190.7825043804128</v>
      </c>
      <c r="F415" s="41">
        <v>0.95214226573870564</v>
      </c>
      <c r="G415" s="41">
        <v>0.95214226573870564</v>
      </c>
      <c r="H415" s="37" t="s">
        <v>125</v>
      </c>
      <c r="I415" s="37" t="s">
        <v>29</v>
      </c>
      <c r="J415" s="39" t="s">
        <v>129</v>
      </c>
    </row>
    <row r="416" spans="1:10">
      <c r="A416" s="40">
        <v>2.2055594000000001E-2</v>
      </c>
      <c r="B416" s="37">
        <v>22055.594000000001</v>
      </c>
      <c r="C416" s="37" t="s">
        <v>29</v>
      </c>
      <c r="D416" s="37" t="s">
        <v>29</v>
      </c>
      <c r="E416" s="37">
        <v>187.38113959770786</v>
      </c>
      <c r="F416" s="41">
        <v>1.5500556335948474</v>
      </c>
      <c r="G416" s="41">
        <v>1.5500556335948474</v>
      </c>
      <c r="H416" s="37" t="s">
        <v>125</v>
      </c>
      <c r="I416" s="37" t="s">
        <v>29</v>
      </c>
      <c r="J416" s="39" t="s">
        <v>129</v>
      </c>
    </row>
    <row r="417" spans="1:10">
      <c r="A417" s="40">
        <v>2.2230885999999998E-2</v>
      </c>
      <c r="B417" s="37">
        <v>22230.885999999999</v>
      </c>
      <c r="C417" s="37" t="s">
        <v>29</v>
      </c>
      <c r="D417" s="37" t="s">
        <v>29</v>
      </c>
      <c r="E417" s="37">
        <v>191.27052755302162</v>
      </c>
      <c r="F417" s="41">
        <v>0.98820637401892975</v>
      </c>
      <c r="G417" s="41">
        <v>0.98820637401892975</v>
      </c>
      <c r="H417" s="37" t="s">
        <v>125</v>
      </c>
      <c r="I417" s="37" t="s">
        <v>29</v>
      </c>
      <c r="J417" s="39" t="s">
        <v>129</v>
      </c>
    </row>
    <row r="418" spans="1:10">
      <c r="A418" s="40">
        <v>2.2292199999999998E-2</v>
      </c>
      <c r="B418" s="37">
        <v>22292.199999999997</v>
      </c>
      <c r="C418" s="37" t="s">
        <v>29</v>
      </c>
      <c r="D418" s="37" t="s">
        <v>29</v>
      </c>
      <c r="E418" s="37">
        <v>187.22421152410001</v>
      </c>
      <c r="F418" s="41">
        <v>0.44999999999935325</v>
      </c>
      <c r="G418" s="41">
        <v>0.44999999999935325</v>
      </c>
      <c r="H418" s="37" t="s">
        <v>125</v>
      </c>
      <c r="I418" s="37" t="s">
        <v>29</v>
      </c>
      <c r="J418" s="39" t="s">
        <v>130</v>
      </c>
    </row>
    <row r="419" spans="1:10">
      <c r="A419" s="40">
        <v>2.2347600000000002E-2</v>
      </c>
      <c r="B419" s="37">
        <v>22347.600000000002</v>
      </c>
      <c r="C419" s="37" t="s">
        <v>29</v>
      </c>
      <c r="D419" s="37" t="s">
        <v>29</v>
      </c>
      <c r="E419" s="37">
        <v>187.0216472475</v>
      </c>
      <c r="F419" s="41">
        <v>1.25</v>
      </c>
      <c r="G419" s="41">
        <v>1.25</v>
      </c>
      <c r="H419" s="37" t="s">
        <v>125</v>
      </c>
      <c r="I419" s="37" t="s">
        <v>29</v>
      </c>
      <c r="J419" s="39" t="s">
        <v>130</v>
      </c>
    </row>
    <row r="420" spans="1:10">
      <c r="A420" s="40">
        <v>2.2550100000000003E-2</v>
      </c>
      <c r="B420" s="37">
        <v>22550.100000000002</v>
      </c>
      <c r="C420" s="37" t="s">
        <v>29</v>
      </c>
      <c r="D420" s="37" t="s">
        <v>29</v>
      </c>
      <c r="E420" s="37">
        <v>184.67921815</v>
      </c>
      <c r="F420" s="41">
        <v>0.19999999999998863</v>
      </c>
      <c r="G420" s="41">
        <v>0.19999999999998863</v>
      </c>
      <c r="H420" s="37" t="s">
        <v>125</v>
      </c>
      <c r="I420" s="37" t="s">
        <v>29</v>
      </c>
      <c r="J420" s="39" t="s">
        <v>130</v>
      </c>
    </row>
    <row r="421" spans="1:10">
      <c r="A421" s="40">
        <v>2.2604099999999998E-2</v>
      </c>
      <c r="B421" s="37">
        <v>22604.1</v>
      </c>
      <c r="C421" s="37" t="s">
        <v>29</v>
      </c>
      <c r="D421" s="37" t="s">
        <v>29</v>
      </c>
      <c r="E421" s="37">
        <v>185.207494535</v>
      </c>
      <c r="F421" s="41">
        <v>1.6249999999999998</v>
      </c>
      <c r="G421" s="41">
        <v>1.6249999999999998</v>
      </c>
      <c r="H421" s="37" t="s">
        <v>125</v>
      </c>
      <c r="I421" s="37" t="s">
        <v>29</v>
      </c>
      <c r="J421" s="39" t="s">
        <v>130</v>
      </c>
    </row>
    <row r="422" spans="1:10">
      <c r="A422" s="40">
        <v>2.2650799999999999E-2</v>
      </c>
      <c r="B422" s="37">
        <v>22650.799999999999</v>
      </c>
      <c r="C422" s="37" t="s">
        <v>29</v>
      </c>
      <c r="D422" s="37" t="s">
        <v>29</v>
      </c>
      <c r="E422" s="37">
        <v>188.4866056205</v>
      </c>
      <c r="F422" s="41">
        <v>0.22999999999998974</v>
      </c>
      <c r="G422" s="41">
        <v>0.22999999999998974</v>
      </c>
      <c r="H422" s="37" t="s">
        <v>125</v>
      </c>
      <c r="I422" s="37" t="s">
        <v>29</v>
      </c>
      <c r="J422" s="39" t="s">
        <v>130</v>
      </c>
    </row>
    <row r="423" spans="1:10">
      <c r="A423" s="40">
        <v>2.2749300000000004E-2</v>
      </c>
      <c r="B423" s="37">
        <v>22749.300000000003</v>
      </c>
      <c r="C423" s="37" t="s">
        <v>29</v>
      </c>
      <c r="D423" s="37" t="s">
        <v>29</v>
      </c>
      <c r="E423" s="37">
        <v>190.01358890950002</v>
      </c>
      <c r="F423" s="41">
        <v>0.25499999999999545</v>
      </c>
      <c r="G423" s="41">
        <v>0.25499999999999545</v>
      </c>
      <c r="H423" s="37" t="s">
        <v>125</v>
      </c>
      <c r="I423" s="37" t="s">
        <v>29</v>
      </c>
      <c r="J423" s="39" t="s">
        <v>130</v>
      </c>
    </row>
    <row r="424" spans="1:10">
      <c r="A424" s="40">
        <v>2.2833599999999999E-2</v>
      </c>
      <c r="B424" s="37">
        <v>22833.599999999999</v>
      </c>
      <c r="C424" s="37" t="s">
        <v>29</v>
      </c>
      <c r="D424" s="37" t="s">
        <v>29</v>
      </c>
      <c r="E424" s="37">
        <v>186.13368892427502</v>
      </c>
      <c r="F424" s="41">
        <v>0.125</v>
      </c>
      <c r="G424" s="41">
        <v>0.125</v>
      </c>
      <c r="H424" s="37" t="s">
        <v>125</v>
      </c>
      <c r="I424" s="37" t="s">
        <v>29</v>
      </c>
      <c r="J424" s="39" t="s">
        <v>130</v>
      </c>
    </row>
    <row r="425" spans="1:10">
      <c r="A425" s="40">
        <v>2.2994000000000001E-2</v>
      </c>
      <c r="B425" s="37">
        <v>22994</v>
      </c>
      <c r="C425" s="37" t="s">
        <v>29</v>
      </c>
      <c r="D425" s="37" t="s">
        <v>29</v>
      </c>
      <c r="E425" s="37">
        <v>189.397339585125</v>
      </c>
      <c r="F425" s="41">
        <v>1.125</v>
      </c>
      <c r="G425" s="41">
        <v>1.125</v>
      </c>
      <c r="H425" s="37" t="s">
        <v>125</v>
      </c>
      <c r="I425" s="37" t="s">
        <v>29</v>
      </c>
      <c r="J425" s="39" t="s">
        <v>130</v>
      </c>
    </row>
    <row r="426" spans="1:10">
      <c r="A426" s="40">
        <v>2.3013800000000001E-2</v>
      </c>
      <c r="B426" s="37">
        <v>23013.8</v>
      </c>
      <c r="C426" s="37" t="s">
        <v>29</v>
      </c>
      <c r="D426" s="37" t="s">
        <v>29</v>
      </c>
      <c r="E426" s="37">
        <v>190.53007546182502</v>
      </c>
      <c r="F426" s="41">
        <v>0.64499999999329483</v>
      </c>
      <c r="G426" s="41">
        <v>0.64499999999329483</v>
      </c>
      <c r="H426" s="37" t="s">
        <v>125</v>
      </c>
      <c r="I426" s="37" t="s">
        <v>29</v>
      </c>
      <c r="J426" s="39" t="s">
        <v>130</v>
      </c>
    </row>
    <row r="427" spans="1:10">
      <c r="A427" s="40">
        <v>2.3107300000000001E-2</v>
      </c>
      <c r="B427" s="37">
        <v>23107.3</v>
      </c>
      <c r="C427" s="37" t="s">
        <v>29</v>
      </c>
      <c r="D427" s="37" t="s">
        <v>29</v>
      </c>
      <c r="E427" s="37">
        <v>190.08050149462503</v>
      </c>
      <c r="F427" s="41">
        <v>0.82499999999611939</v>
      </c>
      <c r="G427" s="41">
        <v>0.82499999999611939</v>
      </c>
      <c r="H427" s="37" t="s">
        <v>125</v>
      </c>
      <c r="I427" s="37" t="s">
        <v>29</v>
      </c>
      <c r="J427" s="39" t="s">
        <v>130</v>
      </c>
    </row>
    <row r="428" spans="1:10">
      <c r="A428" s="40">
        <v>2.3185000000000001E-2</v>
      </c>
      <c r="B428" s="37">
        <v>23185</v>
      </c>
      <c r="C428" s="37" t="s">
        <v>29</v>
      </c>
      <c r="D428" s="37" t="s">
        <v>29</v>
      </c>
      <c r="E428" s="37">
        <v>188.6041093398</v>
      </c>
      <c r="F428" s="41">
        <v>0.86999999999599897</v>
      </c>
      <c r="G428" s="41">
        <v>0.86999999999599897</v>
      </c>
      <c r="H428" s="37" t="s">
        <v>125</v>
      </c>
      <c r="I428" s="37" t="s">
        <v>29</v>
      </c>
      <c r="J428" s="39" t="s">
        <v>130</v>
      </c>
    </row>
    <row r="429" spans="1:10">
      <c r="A429" s="40">
        <v>2.3276700000000001E-2</v>
      </c>
      <c r="B429" s="37">
        <v>23276.7</v>
      </c>
      <c r="C429" s="37" t="s">
        <v>29</v>
      </c>
      <c r="D429" s="37" t="s">
        <v>29</v>
      </c>
      <c r="E429" s="37">
        <v>197.67188495834998</v>
      </c>
      <c r="F429" s="41">
        <v>1.2850000000033883</v>
      </c>
      <c r="G429" s="41">
        <v>1.2850000000033883</v>
      </c>
      <c r="H429" s="37" t="s">
        <v>125</v>
      </c>
      <c r="I429" s="37" t="s">
        <v>29</v>
      </c>
      <c r="J429" s="39" t="s">
        <v>130</v>
      </c>
    </row>
    <row r="430" spans="1:10">
      <c r="A430" s="40">
        <v>2.3358400000000001E-2</v>
      </c>
      <c r="B430" s="37">
        <v>23358.400000000001</v>
      </c>
      <c r="C430" s="37" t="s">
        <v>29</v>
      </c>
      <c r="D430" s="37" t="s">
        <v>29</v>
      </c>
      <c r="E430" s="37">
        <v>193.532820435975</v>
      </c>
      <c r="F430" s="41">
        <v>1.715000000000672</v>
      </c>
      <c r="G430" s="41">
        <v>1.715000000000672</v>
      </c>
      <c r="H430" s="37" t="s">
        <v>125</v>
      </c>
      <c r="I430" s="37" t="s">
        <v>29</v>
      </c>
      <c r="J430" s="39" t="s">
        <v>130</v>
      </c>
    </row>
    <row r="431" spans="1:10">
      <c r="A431" s="40">
        <v>2.3445199999999999E-2</v>
      </c>
      <c r="B431" s="37">
        <v>23445.200000000001</v>
      </c>
      <c r="C431" s="37" t="s">
        <v>29</v>
      </c>
      <c r="D431" s="37" t="s">
        <v>29</v>
      </c>
      <c r="E431" s="37">
        <v>186.77935625474998</v>
      </c>
      <c r="F431" s="41">
        <v>0.4649999999962196</v>
      </c>
      <c r="G431" s="41">
        <v>0.4649999999962196</v>
      </c>
      <c r="H431" s="37" t="s">
        <v>125</v>
      </c>
      <c r="I431" s="37" t="s">
        <v>29</v>
      </c>
      <c r="J431" s="39" t="s">
        <v>130</v>
      </c>
    </row>
    <row r="432" spans="1:10">
      <c r="A432" s="40">
        <v>2.36005E-2</v>
      </c>
      <c r="B432" s="37">
        <v>23600.5</v>
      </c>
      <c r="C432" s="37" t="s">
        <v>29</v>
      </c>
      <c r="D432" s="37" t="s">
        <v>29</v>
      </c>
      <c r="E432" s="37">
        <v>187.98535915199997</v>
      </c>
      <c r="F432" s="41">
        <v>0.4059556626050127</v>
      </c>
      <c r="G432" s="41">
        <v>0.4059556626050127</v>
      </c>
      <c r="H432" s="37" t="s">
        <v>125</v>
      </c>
      <c r="I432" s="37" t="s">
        <v>29</v>
      </c>
      <c r="J432" s="39" t="s">
        <v>130</v>
      </c>
    </row>
    <row r="433" spans="1:10">
      <c r="A433" s="40">
        <v>2.3873800000000001E-2</v>
      </c>
      <c r="B433" s="37">
        <v>23873.8</v>
      </c>
      <c r="C433" s="37" t="s">
        <v>29</v>
      </c>
      <c r="D433" s="37" t="s">
        <v>29</v>
      </c>
      <c r="E433" s="37">
        <v>183.12944747074999</v>
      </c>
      <c r="F433" s="41">
        <v>3.4999999999996589E-2</v>
      </c>
      <c r="G433" s="41">
        <v>3.4999999999996589E-2</v>
      </c>
      <c r="H433" s="37" t="s">
        <v>125</v>
      </c>
      <c r="I433" s="37" t="s">
        <v>29</v>
      </c>
      <c r="J433" s="39" t="s">
        <v>130</v>
      </c>
    </row>
    <row r="434" spans="1:10">
      <c r="A434" s="40">
        <v>2.4077699999999997E-2</v>
      </c>
      <c r="B434" s="37">
        <v>24077.699999999997</v>
      </c>
      <c r="C434" s="37" t="s">
        <v>29</v>
      </c>
      <c r="D434" s="37" t="s">
        <v>29</v>
      </c>
      <c r="E434" s="37">
        <v>184.68237719999999</v>
      </c>
      <c r="F434" s="41">
        <v>0.62000000000213107</v>
      </c>
      <c r="G434" s="41">
        <v>0.62000000000213107</v>
      </c>
      <c r="H434" s="37" t="s">
        <v>125</v>
      </c>
      <c r="I434" s="37" t="s">
        <v>29</v>
      </c>
      <c r="J434" s="39" t="s">
        <v>130</v>
      </c>
    </row>
    <row r="435" spans="1:10">
      <c r="A435" s="40">
        <v>2.4269799999999998E-2</v>
      </c>
      <c r="B435" s="37">
        <v>24269.8</v>
      </c>
      <c r="C435" s="37" t="s">
        <v>29</v>
      </c>
      <c r="D435" s="37" t="s">
        <v>29</v>
      </c>
      <c r="E435" s="37">
        <v>186.726894870075</v>
      </c>
      <c r="F435" s="41">
        <v>0.92499999999811211</v>
      </c>
      <c r="G435" s="41">
        <v>0.92499999999811211</v>
      </c>
      <c r="H435" s="37" t="s">
        <v>125</v>
      </c>
      <c r="I435" s="37" t="s">
        <v>29</v>
      </c>
      <c r="J435" s="39" t="s">
        <v>130</v>
      </c>
    </row>
    <row r="436" spans="1:10">
      <c r="A436" s="40">
        <v>2.4643599999999998E-2</v>
      </c>
      <c r="B436" s="37">
        <v>24643.599999999999</v>
      </c>
      <c r="C436" s="37" t="s">
        <v>29</v>
      </c>
      <c r="D436" s="37" t="s">
        <v>29</v>
      </c>
      <c r="E436" s="37">
        <v>180.56551678207501</v>
      </c>
      <c r="F436" s="41">
        <v>2.7249999999993055</v>
      </c>
      <c r="G436" s="41">
        <v>2.7249999999993055</v>
      </c>
      <c r="H436" s="37" t="s">
        <v>125</v>
      </c>
      <c r="I436" s="37" t="s">
        <v>29</v>
      </c>
      <c r="J436" s="39" t="s">
        <v>130</v>
      </c>
    </row>
    <row r="437" spans="1:10">
      <c r="A437" s="40">
        <v>2.5163599999999998E-2</v>
      </c>
      <c r="B437" s="37">
        <v>25163.599999999999</v>
      </c>
      <c r="C437" s="37" t="s">
        <v>29</v>
      </c>
      <c r="D437" s="37" t="s">
        <v>29</v>
      </c>
      <c r="E437" s="37">
        <v>180.69369987574999</v>
      </c>
      <c r="F437" s="41">
        <v>0.78499999999868741</v>
      </c>
      <c r="G437" s="41">
        <v>0.78499999999868741</v>
      </c>
      <c r="H437" s="37" t="s">
        <v>125</v>
      </c>
      <c r="I437" s="37" t="s">
        <v>29</v>
      </c>
      <c r="J437" s="39" t="s">
        <v>130</v>
      </c>
    </row>
    <row r="438" spans="1:10">
      <c r="A438" s="40">
        <v>2.5351099999999998E-2</v>
      </c>
      <c r="B438" s="37">
        <v>25351.1</v>
      </c>
      <c r="C438" s="37" t="s">
        <v>29</v>
      </c>
      <c r="D438" s="37" t="s">
        <v>29</v>
      </c>
      <c r="E438" s="37">
        <v>182.66041686875002</v>
      </c>
      <c r="F438" s="41">
        <v>7.5000000000002842E-2</v>
      </c>
      <c r="G438" s="41">
        <v>7.5000000000002842E-2</v>
      </c>
      <c r="H438" s="37" t="s">
        <v>125</v>
      </c>
      <c r="I438" s="37" t="s">
        <v>29</v>
      </c>
      <c r="J438" s="39" t="s">
        <v>130</v>
      </c>
    </row>
    <row r="439" spans="1:10">
      <c r="A439" s="40">
        <v>2.5543600000000003E-2</v>
      </c>
      <c r="B439" s="37">
        <v>25543.600000000002</v>
      </c>
      <c r="C439" s="37" t="s">
        <v>29</v>
      </c>
      <c r="D439" s="37" t="s">
        <v>29</v>
      </c>
      <c r="E439" s="37">
        <v>183.37891829900002</v>
      </c>
      <c r="F439" s="41">
        <v>0.61999999999626343</v>
      </c>
      <c r="G439" s="41">
        <v>0.61999999999626343</v>
      </c>
      <c r="H439" s="37" t="s">
        <v>125</v>
      </c>
      <c r="I439" s="37" t="s">
        <v>29</v>
      </c>
      <c r="J439" s="39" t="s">
        <v>130</v>
      </c>
    </row>
    <row r="440" spans="1:10">
      <c r="A440" s="40">
        <v>2.5786E-2</v>
      </c>
      <c r="B440" s="37">
        <v>25786</v>
      </c>
      <c r="C440" s="37" t="s">
        <v>29</v>
      </c>
      <c r="D440" s="37" t="s">
        <v>29</v>
      </c>
      <c r="E440" s="37">
        <v>186.541161542</v>
      </c>
      <c r="F440" s="41">
        <v>0.57999999999384799</v>
      </c>
      <c r="G440" s="41">
        <v>0.57999999999384799</v>
      </c>
      <c r="H440" s="37" t="s">
        <v>125</v>
      </c>
      <c r="I440" s="37" t="s">
        <v>29</v>
      </c>
      <c r="J440" s="39" t="s">
        <v>130</v>
      </c>
    </row>
    <row r="441" spans="1:10">
      <c r="A441" s="40">
        <v>2.6016000000000004E-2</v>
      </c>
      <c r="B441" s="37">
        <v>26016.000000000004</v>
      </c>
      <c r="C441" s="37" t="s">
        <v>29</v>
      </c>
      <c r="D441" s="37" t="s">
        <v>29</v>
      </c>
      <c r="E441" s="37">
        <v>184.51815170624999</v>
      </c>
      <c r="F441" s="41">
        <v>0.40500000000678366</v>
      </c>
      <c r="G441" s="41">
        <v>0.40500000000678366</v>
      </c>
      <c r="H441" s="37" t="s">
        <v>125</v>
      </c>
      <c r="I441" s="37" t="s">
        <v>29</v>
      </c>
      <c r="J441" s="39" t="s">
        <v>130</v>
      </c>
    </row>
    <row r="442" spans="1:10">
      <c r="A442" s="40">
        <v>2.6254499999999997E-2</v>
      </c>
      <c r="B442" s="37">
        <v>26254.499999999996</v>
      </c>
      <c r="C442" s="37" t="s">
        <v>29</v>
      </c>
      <c r="D442" s="37" t="s">
        <v>29</v>
      </c>
      <c r="E442" s="37">
        <v>184.57168235580002</v>
      </c>
      <c r="F442" s="41">
        <v>0.51500000000274648</v>
      </c>
      <c r="G442" s="41">
        <v>0.51500000000274648</v>
      </c>
      <c r="H442" s="37" t="s">
        <v>125</v>
      </c>
      <c r="I442" s="37" t="s">
        <v>29</v>
      </c>
      <c r="J442" s="39" t="s">
        <v>130</v>
      </c>
    </row>
    <row r="443" spans="1:10">
      <c r="A443" s="40">
        <v>2.6315000000000005E-2</v>
      </c>
      <c r="B443" s="37">
        <v>26315.000000000004</v>
      </c>
      <c r="C443" s="37" t="s">
        <v>29</v>
      </c>
      <c r="D443" s="37" t="s">
        <v>29</v>
      </c>
      <c r="E443" s="37">
        <v>183.7673068405</v>
      </c>
      <c r="F443" s="41">
        <v>0.52999999999804503</v>
      </c>
      <c r="G443" s="41">
        <v>0.52999999999804503</v>
      </c>
      <c r="H443" s="37" t="s">
        <v>125</v>
      </c>
      <c r="I443" s="37" t="s">
        <v>29</v>
      </c>
      <c r="J443" s="39" t="s">
        <v>130</v>
      </c>
    </row>
    <row r="444" spans="1:10">
      <c r="A444" s="40">
        <v>2.64607E-2</v>
      </c>
      <c r="B444" s="37">
        <v>26460.7</v>
      </c>
      <c r="C444" s="37" t="s">
        <v>29</v>
      </c>
      <c r="D444" s="37" t="s">
        <v>29</v>
      </c>
      <c r="E444" s="37">
        <v>186.0128248</v>
      </c>
      <c r="F444" s="41">
        <v>0.81000000000009342</v>
      </c>
      <c r="G444" s="41">
        <v>0.81000000000009342</v>
      </c>
      <c r="H444" s="37" t="s">
        <v>125</v>
      </c>
      <c r="I444" s="37" t="s">
        <v>29</v>
      </c>
      <c r="J444" s="39" t="s">
        <v>130</v>
      </c>
    </row>
    <row r="445" spans="1:10">
      <c r="A445" s="40">
        <v>2.6537099999999997E-2</v>
      </c>
      <c r="B445" s="37">
        <v>26537.1</v>
      </c>
      <c r="C445" s="37" t="s">
        <v>29</v>
      </c>
      <c r="D445" s="37" t="s">
        <v>29</v>
      </c>
      <c r="E445" s="37">
        <v>185.5131813934</v>
      </c>
      <c r="F445" s="41">
        <v>0.52500000000194014</v>
      </c>
      <c r="G445" s="41">
        <v>0.52500000000194014</v>
      </c>
      <c r="H445" s="37" t="s">
        <v>125</v>
      </c>
      <c r="I445" s="37" t="s">
        <v>29</v>
      </c>
      <c r="J445" s="39" t="s">
        <v>130</v>
      </c>
    </row>
    <row r="446" spans="1:10">
      <c r="A446" s="40">
        <v>2.6703699999999997E-2</v>
      </c>
      <c r="B446" s="37">
        <v>26703.699999999997</v>
      </c>
      <c r="C446" s="37" t="s">
        <v>29</v>
      </c>
      <c r="D446" s="37" t="s">
        <v>29</v>
      </c>
      <c r="E446" s="37">
        <v>185.43660435787498</v>
      </c>
      <c r="F446" s="41">
        <v>0.33499999999570823</v>
      </c>
      <c r="G446" s="41">
        <v>0.33499999999570823</v>
      </c>
      <c r="H446" s="37" t="s">
        <v>125</v>
      </c>
      <c r="I446" s="37" t="s">
        <v>29</v>
      </c>
      <c r="J446" s="39" t="s">
        <v>130</v>
      </c>
    </row>
    <row r="447" spans="1:10">
      <c r="A447" s="40">
        <v>2.6857799999999998E-2</v>
      </c>
      <c r="B447" s="37">
        <v>26857.8</v>
      </c>
      <c r="C447" s="37" t="s">
        <v>29</v>
      </c>
      <c r="D447" s="37" t="s">
        <v>29</v>
      </c>
      <c r="E447" s="37">
        <v>186.43114764435001</v>
      </c>
      <c r="F447" s="41">
        <v>0.22499999999999432</v>
      </c>
      <c r="G447" s="41">
        <v>0.22499999999999432</v>
      </c>
      <c r="H447" s="37" t="s">
        <v>125</v>
      </c>
      <c r="I447" s="37" t="s">
        <v>29</v>
      </c>
      <c r="J447" s="39" t="s">
        <v>130</v>
      </c>
    </row>
    <row r="448" spans="1:10">
      <c r="A448" s="40">
        <v>2.69549E-2</v>
      </c>
      <c r="B448" s="37">
        <v>26954.9</v>
      </c>
      <c r="C448" s="37" t="s">
        <v>29</v>
      </c>
      <c r="D448" s="37" t="s">
        <v>29</v>
      </c>
      <c r="E448" s="37">
        <v>188.08462820879998</v>
      </c>
      <c r="F448" s="41">
        <v>0.80000000000418359</v>
      </c>
      <c r="G448" s="41">
        <v>0.80000000000418359</v>
      </c>
      <c r="H448" s="37" t="s">
        <v>125</v>
      </c>
      <c r="I448" s="37" t="s">
        <v>29</v>
      </c>
      <c r="J448" s="39" t="s">
        <v>130</v>
      </c>
    </row>
    <row r="449" spans="1:10">
      <c r="A449" s="40">
        <v>2.7042E-2</v>
      </c>
      <c r="B449" s="37">
        <v>27042</v>
      </c>
      <c r="C449" s="37" t="s">
        <v>29</v>
      </c>
      <c r="D449" s="37" t="s">
        <v>29</v>
      </c>
      <c r="E449" s="37">
        <v>187.39356862860001</v>
      </c>
      <c r="F449" s="41">
        <v>0.21000000000000796</v>
      </c>
      <c r="G449" s="41">
        <v>0.21000000000000796</v>
      </c>
      <c r="H449" s="37" t="s">
        <v>125</v>
      </c>
      <c r="I449" s="37" t="s">
        <v>29</v>
      </c>
      <c r="J449" s="39" t="s">
        <v>130</v>
      </c>
    </row>
    <row r="450" spans="1:10">
      <c r="A450" s="40">
        <v>2.7084800000000003E-2</v>
      </c>
      <c r="B450" s="37">
        <v>27084.800000000003</v>
      </c>
      <c r="C450" s="37" t="s">
        <v>29</v>
      </c>
      <c r="D450" s="37" t="s">
        <v>29</v>
      </c>
      <c r="E450" s="37">
        <v>186.27135896632501</v>
      </c>
      <c r="F450" s="41">
        <v>6.4999999999997726E-2</v>
      </c>
      <c r="G450" s="41">
        <v>6.4999999999997726E-2</v>
      </c>
      <c r="H450" s="37" t="s">
        <v>125</v>
      </c>
      <c r="I450" s="37" t="s">
        <v>29</v>
      </c>
      <c r="J450" s="39" t="s">
        <v>130</v>
      </c>
    </row>
    <row r="451" spans="1:10">
      <c r="A451" s="40">
        <v>2.7170199999999999E-2</v>
      </c>
      <c r="B451" s="37">
        <v>27170.199999999997</v>
      </c>
      <c r="C451" s="37" t="s">
        <v>29</v>
      </c>
      <c r="D451" s="37" t="s">
        <v>29</v>
      </c>
      <c r="E451" s="37">
        <v>194.92815300699999</v>
      </c>
      <c r="F451" s="41">
        <v>0.47921231667032888</v>
      </c>
      <c r="G451" s="41">
        <v>0.47921231667032888</v>
      </c>
      <c r="H451" s="37" t="s">
        <v>125</v>
      </c>
      <c r="I451" s="37" t="s">
        <v>29</v>
      </c>
      <c r="J451" s="39" t="s">
        <v>130</v>
      </c>
    </row>
    <row r="452" spans="1:10">
      <c r="A452" s="40">
        <v>2.7280100000000002E-2</v>
      </c>
      <c r="B452" s="37">
        <v>27280.100000000002</v>
      </c>
      <c r="C452" s="37" t="s">
        <v>29</v>
      </c>
      <c r="D452" s="37" t="s">
        <v>29</v>
      </c>
      <c r="E452" s="37">
        <v>190.06145722619999</v>
      </c>
      <c r="F452" s="41">
        <v>0.47000000000801284</v>
      </c>
      <c r="G452" s="41">
        <v>0.47000000000801284</v>
      </c>
      <c r="H452" s="37" t="s">
        <v>125</v>
      </c>
      <c r="I452" s="37" t="s">
        <v>29</v>
      </c>
      <c r="J452" s="39" t="s">
        <v>130</v>
      </c>
    </row>
    <row r="453" spans="1:10">
      <c r="A453" s="40">
        <v>2.7441900000000002E-2</v>
      </c>
      <c r="B453" s="37">
        <v>27441.9</v>
      </c>
      <c r="C453" s="37" t="s">
        <v>29</v>
      </c>
      <c r="D453" s="37" t="s">
        <v>29</v>
      </c>
      <c r="E453" s="37">
        <v>191.95313370887501</v>
      </c>
      <c r="F453" s="41">
        <v>0.84011283964272621</v>
      </c>
      <c r="G453" s="41">
        <v>0.84011283964272621</v>
      </c>
      <c r="H453" s="37" t="s">
        <v>125</v>
      </c>
      <c r="I453" s="37" t="s">
        <v>29</v>
      </c>
      <c r="J453" s="39" t="s">
        <v>130</v>
      </c>
    </row>
    <row r="454" spans="1:10">
      <c r="A454" s="40">
        <v>2.7502800000000004E-2</v>
      </c>
      <c r="B454" s="37">
        <v>27502.800000000003</v>
      </c>
      <c r="C454" s="37" t="s">
        <v>29</v>
      </c>
      <c r="D454" s="37" t="s">
        <v>29</v>
      </c>
      <c r="E454" s="37">
        <v>191.23379793375</v>
      </c>
      <c r="F454" s="41">
        <v>1.9150000000012248</v>
      </c>
      <c r="G454" s="41">
        <v>1.9150000000012248</v>
      </c>
      <c r="H454" s="37" t="s">
        <v>125</v>
      </c>
      <c r="I454" s="37" t="s">
        <v>29</v>
      </c>
      <c r="J454" s="39" t="s">
        <v>130</v>
      </c>
    </row>
    <row r="455" spans="1:10">
      <c r="A455" s="40">
        <v>2.75497E-2</v>
      </c>
      <c r="B455" s="37">
        <v>27549.7</v>
      </c>
      <c r="C455" s="37" t="s">
        <v>29</v>
      </c>
      <c r="D455" s="37" t="s">
        <v>29</v>
      </c>
      <c r="E455" s="37">
        <v>191.53375878558751</v>
      </c>
      <c r="F455" s="41">
        <v>1.9441552364287014</v>
      </c>
      <c r="G455" s="41">
        <v>1.9441552364287014</v>
      </c>
      <c r="H455" s="37" t="s">
        <v>125</v>
      </c>
      <c r="I455" s="37" t="s">
        <v>29</v>
      </c>
      <c r="J455" s="39" t="s">
        <v>130</v>
      </c>
    </row>
    <row r="456" spans="1:10">
      <c r="A456" s="40">
        <v>2.7586399999999997E-2</v>
      </c>
      <c r="B456" s="37">
        <v>27586.399999999998</v>
      </c>
      <c r="C456" s="37" t="s">
        <v>29</v>
      </c>
      <c r="D456" s="37" t="s">
        <v>29</v>
      </c>
      <c r="E456" s="37">
        <v>191.95350057714998</v>
      </c>
      <c r="F456" s="41">
        <v>0.37999999999658407</v>
      </c>
      <c r="G456" s="41">
        <v>0.37999999999658407</v>
      </c>
      <c r="H456" s="37" t="s">
        <v>125</v>
      </c>
      <c r="I456" s="37" t="s">
        <v>29</v>
      </c>
      <c r="J456" s="39" t="s">
        <v>130</v>
      </c>
    </row>
    <row r="457" spans="1:10">
      <c r="A457" s="40">
        <v>2.76613E-2</v>
      </c>
      <c r="B457" s="37">
        <v>27661.3</v>
      </c>
      <c r="C457" s="37" t="s">
        <v>29</v>
      </c>
      <c r="D457" s="37" t="s">
        <v>29</v>
      </c>
      <c r="E457" s="37">
        <v>191.46001174245001</v>
      </c>
      <c r="F457" s="41">
        <v>0.68500000000053529</v>
      </c>
      <c r="G457" s="41">
        <v>0.68500000000053529</v>
      </c>
      <c r="H457" s="37" t="s">
        <v>125</v>
      </c>
      <c r="I457" s="37" t="s">
        <v>29</v>
      </c>
      <c r="J457" s="39" t="s">
        <v>130</v>
      </c>
    </row>
    <row r="458" spans="1:10">
      <c r="A458" s="40">
        <v>2.7687E-2</v>
      </c>
      <c r="B458" s="37">
        <v>27687</v>
      </c>
      <c r="C458" s="37" t="s">
        <v>29</v>
      </c>
      <c r="D458" s="37" t="s">
        <v>29</v>
      </c>
      <c r="E458" s="37">
        <v>192.712370759625</v>
      </c>
      <c r="F458" s="41">
        <v>7.5000000000002842E-2</v>
      </c>
      <c r="G458" s="41">
        <v>7.5000000000002842E-2</v>
      </c>
      <c r="H458" s="37" t="s">
        <v>125</v>
      </c>
      <c r="I458" s="37" t="s">
        <v>29</v>
      </c>
      <c r="J458" s="39" t="s">
        <v>130</v>
      </c>
    </row>
    <row r="459" spans="1:10">
      <c r="A459" s="40">
        <v>2.7714099999999998E-2</v>
      </c>
      <c r="B459" s="37">
        <v>27714.1</v>
      </c>
      <c r="C459" s="37" t="s">
        <v>29</v>
      </c>
      <c r="D459" s="37" t="s">
        <v>29</v>
      </c>
      <c r="E459" s="37">
        <v>190.6078690615</v>
      </c>
      <c r="F459" s="41">
        <v>1.6350000000018083</v>
      </c>
      <c r="G459" s="41">
        <v>1.6350000000018083</v>
      </c>
      <c r="H459" s="37" t="s">
        <v>125</v>
      </c>
      <c r="I459" s="37" t="s">
        <v>29</v>
      </c>
      <c r="J459" s="39" t="s">
        <v>130</v>
      </c>
    </row>
    <row r="460" spans="1:10">
      <c r="A460" s="40">
        <v>2.7718599999999999E-2</v>
      </c>
      <c r="B460" s="37">
        <v>27718.6</v>
      </c>
      <c r="C460" s="37" t="s">
        <v>29</v>
      </c>
      <c r="D460" s="37" t="s">
        <v>29</v>
      </c>
      <c r="E460" s="37">
        <v>189.304523923175</v>
      </c>
      <c r="F460" s="41">
        <v>0.3150000000085556</v>
      </c>
      <c r="G460" s="41">
        <v>0.3150000000085556</v>
      </c>
      <c r="H460" s="37" t="s">
        <v>125</v>
      </c>
      <c r="I460" s="37" t="s">
        <v>29</v>
      </c>
      <c r="J460" s="39" t="s">
        <v>130</v>
      </c>
    </row>
    <row r="461" spans="1:10">
      <c r="A461" s="40">
        <v>2.78207E-2</v>
      </c>
      <c r="B461" s="37">
        <v>27820.7</v>
      </c>
      <c r="C461" s="37" t="s">
        <v>29</v>
      </c>
      <c r="D461" s="37" t="s">
        <v>29</v>
      </c>
      <c r="E461" s="37">
        <v>187.586392521325</v>
      </c>
      <c r="F461" s="41">
        <v>0.86500000000173616</v>
      </c>
      <c r="G461" s="41">
        <v>0.86500000000173616</v>
      </c>
      <c r="H461" s="37" t="s">
        <v>125</v>
      </c>
      <c r="I461" s="37" t="s">
        <v>29</v>
      </c>
      <c r="J461" s="39" t="s">
        <v>130</v>
      </c>
    </row>
    <row r="462" spans="1:10">
      <c r="A462" s="40">
        <v>2.78664E-2</v>
      </c>
      <c r="B462" s="37">
        <v>27866.399999999998</v>
      </c>
      <c r="C462" s="37" t="s">
        <v>29</v>
      </c>
      <c r="D462" s="37" t="s">
        <v>29</v>
      </c>
      <c r="E462" s="37">
        <v>190.5849616488</v>
      </c>
      <c r="F462" s="41">
        <v>0.49000000000276778</v>
      </c>
      <c r="G462" s="41">
        <v>0.49000000000276778</v>
      </c>
      <c r="H462" s="37" t="s">
        <v>125</v>
      </c>
      <c r="I462" s="37" t="s">
        <v>29</v>
      </c>
      <c r="J462" s="39" t="s">
        <v>130</v>
      </c>
    </row>
    <row r="463" spans="1:10">
      <c r="A463" s="40">
        <v>2.7885E-2</v>
      </c>
      <c r="B463" s="37">
        <v>27885</v>
      </c>
      <c r="C463" s="37" t="s">
        <v>29</v>
      </c>
      <c r="D463" s="37" t="s">
        <v>29</v>
      </c>
      <c r="E463" s="37">
        <v>189.27849064935</v>
      </c>
      <c r="F463" s="41">
        <v>0.11500000000000908</v>
      </c>
      <c r="G463" s="41">
        <v>0.11500000000000908</v>
      </c>
      <c r="H463" s="37" t="s">
        <v>125</v>
      </c>
      <c r="I463" s="37" t="s">
        <v>29</v>
      </c>
      <c r="J463" s="39" t="s">
        <v>130</v>
      </c>
    </row>
    <row r="464" spans="1:10">
      <c r="A464" s="40">
        <v>2.79271E-2</v>
      </c>
      <c r="B464" s="37">
        <v>27927.1</v>
      </c>
      <c r="C464" s="37" t="s">
        <v>29</v>
      </c>
      <c r="D464" s="37" t="s">
        <v>29</v>
      </c>
      <c r="E464" s="37">
        <v>188.98634898427503</v>
      </c>
      <c r="F464" s="41">
        <v>0.39499999998647217</v>
      </c>
      <c r="G464" s="41">
        <v>0.39499999998647217</v>
      </c>
      <c r="H464" s="37" t="s">
        <v>125</v>
      </c>
      <c r="I464" s="37" t="s">
        <v>29</v>
      </c>
      <c r="J464" s="39" t="s">
        <v>130</v>
      </c>
    </row>
    <row r="465" spans="1:10">
      <c r="A465" s="40">
        <v>2.79732E-2</v>
      </c>
      <c r="B465" s="37">
        <v>27973.200000000001</v>
      </c>
      <c r="C465" s="37" t="s">
        <v>29</v>
      </c>
      <c r="D465" s="37" t="s">
        <v>29</v>
      </c>
      <c r="E465" s="37">
        <v>189.28678734562499</v>
      </c>
      <c r="F465" s="41">
        <v>0.3149999999970064</v>
      </c>
      <c r="G465" s="41">
        <v>0.3149999999970064</v>
      </c>
      <c r="H465" s="37" t="s">
        <v>125</v>
      </c>
      <c r="I465" s="37" t="s">
        <v>29</v>
      </c>
      <c r="J465" s="39" t="s">
        <v>130</v>
      </c>
    </row>
    <row r="466" spans="1:10">
      <c r="A466" s="40">
        <v>2.8097299999999999E-2</v>
      </c>
      <c r="B466" s="37">
        <v>28097.3</v>
      </c>
      <c r="C466" s="37" t="s">
        <v>29</v>
      </c>
      <c r="D466" s="37" t="s">
        <v>29</v>
      </c>
      <c r="E466" s="37">
        <v>189.95757968037498</v>
      </c>
      <c r="F466" s="41">
        <v>0.63500000000144829</v>
      </c>
      <c r="G466" s="41">
        <v>0.63500000000144829</v>
      </c>
      <c r="H466" s="37" t="s">
        <v>125</v>
      </c>
      <c r="I466" s="37" t="s">
        <v>29</v>
      </c>
      <c r="J466" s="39" t="s">
        <v>130</v>
      </c>
    </row>
    <row r="467" spans="1:10">
      <c r="A467" s="40">
        <v>2.8214099999999999E-2</v>
      </c>
      <c r="B467" s="37">
        <v>28214.1</v>
      </c>
      <c r="C467" s="37" t="s">
        <v>29</v>
      </c>
      <c r="D467" s="37" t="s">
        <v>29</v>
      </c>
      <c r="E467" s="37">
        <v>191.81613759300001</v>
      </c>
      <c r="F467" s="41">
        <v>0.28000000000000108</v>
      </c>
      <c r="G467" s="41">
        <v>0.28000000000000108</v>
      </c>
      <c r="H467" s="37" t="s">
        <v>125</v>
      </c>
      <c r="I467" s="37" t="s">
        <v>29</v>
      </c>
      <c r="J467" s="39" t="s">
        <v>130</v>
      </c>
    </row>
    <row r="468" spans="1:10">
      <c r="A468" s="40">
        <v>2.8271599999999997E-2</v>
      </c>
      <c r="B468" s="37">
        <v>28271.599999999999</v>
      </c>
      <c r="C468" s="37" t="s">
        <v>29</v>
      </c>
      <c r="D468" s="37" t="s">
        <v>29</v>
      </c>
      <c r="E468" s="37">
        <v>191.59419376510002</v>
      </c>
      <c r="F468" s="41">
        <v>0.32000000000531142</v>
      </c>
      <c r="G468" s="41">
        <v>0.32000000000531142</v>
      </c>
      <c r="H468" s="37" t="s">
        <v>125</v>
      </c>
      <c r="I468" s="37" t="s">
        <v>29</v>
      </c>
      <c r="J468" s="39" t="s">
        <v>130</v>
      </c>
    </row>
    <row r="469" spans="1:10">
      <c r="A469" s="40">
        <v>2.8369699999999998E-2</v>
      </c>
      <c r="B469" s="37">
        <v>28369.699999999997</v>
      </c>
      <c r="C469" s="37" t="s">
        <v>29</v>
      </c>
      <c r="D469" s="37" t="s">
        <v>29</v>
      </c>
      <c r="E469" s="37">
        <v>192.63389865615</v>
      </c>
      <c r="F469" s="41">
        <v>1.6650000000023701</v>
      </c>
      <c r="G469" s="41">
        <v>1.6650000000023701</v>
      </c>
      <c r="H469" s="37" t="s">
        <v>125</v>
      </c>
      <c r="I469" s="37" t="s">
        <v>29</v>
      </c>
      <c r="J469" s="39" t="s">
        <v>130</v>
      </c>
    </row>
    <row r="470" spans="1:10">
      <c r="A470" s="40">
        <v>2.8413900000000002E-2</v>
      </c>
      <c r="B470" s="37">
        <v>28413.9</v>
      </c>
      <c r="C470" s="37" t="s">
        <v>29</v>
      </c>
      <c r="D470" s="37" t="s">
        <v>29</v>
      </c>
      <c r="E470" s="37">
        <v>189.156744422</v>
      </c>
      <c r="F470" s="41">
        <v>0.24000000000000907</v>
      </c>
      <c r="G470" s="41">
        <v>0.24000000000000907</v>
      </c>
      <c r="H470" s="37" t="s">
        <v>125</v>
      </c>
      <c r="I470" s="37" t="s">
        <v>29</v>
      </c>
      <c r="J470" s="39" t="s">
        <v>130</v>
      </c>
    </row>
    <row r="471" spans="1:10">
      <c r="A471" s="40">
        <v>2.8426900000000001E-2</v>
      </c>
      <c r="B471" s="37">
        <v>28426.9</v>
      </c>
      <c r="C471" s="37" t="s">
        <v>29</v>
      </c>
      <c r="D471" s="37" t="s">
        <v>29</v>
      </c>
      <c r="E471" s="37">
        <v>189.6458701976</v>
      </c>
      <c r="F471" s="41">
        <v>0.56000000000117456</v>
      </c>
      <c r="G471" s="41">
        <v>0.56000000000117456</v>
      </c>
      <c r="H471" s="37" t="s">
        <v>125</v>
      </c>
      <c r="I471" s="37" t="s">
        <v>29</v>
      </c>
      <c r="J471" s="39" t="s">
        <v>130</v>
      </c>
    </row>
    <row r="472" spans="1:10">
      <c r="A472" s="40">
        <v>2.8577399999999999E-2</v>
      </c>
      <c r="B472" s="37">
        <v>28577.399999999998</v>
      </c>
      <c r="C472" s="37" t="s">
        <v>29</v>
      </c>
      <c r="D472" s="37" t="s">
        <v>29</v>
      </c>
      <c r="E472" s="37">
        <v>193.10010418009998</v>
      </c>
      <c r="F472" s="41">
        <v>5.499999999999261E-2</v>
      </c>
      <c r="G472" s="41">
        <v>5.499999999999261E-2</v>
      </c>
      <c r="H472" s="37" t="s">
        <v>125</v>
      </c>
      <c r="I472" s="37" t="s">
        <v>29</v>
      </c>
      <c r="J472" s="39" t="s">
        <v>130</v>
      </c>
    </row>
    <row r="473" spans="1:10">
      <c r="A473" s="40">
        <v>2.86264E-2</v>
      </c>
      <c r="B473" s="37">
        <v>28626.400000000001</v>
      </c>
      <c r="C473" s="37" t="s">
        <v>29</v>
      </c>
      <c r="D473" s="37" t="s">
        <v>29</v>
      </c>
      <c r="E473" s="37">
        <v>192.8154242622</v>
      </c>
      <c r="F473" s="41">
        <v>0.15500000000000114</v>
      </c>
      <c r="G473" s="41">
        <v>0.15500000000000114</v>
      </c>
      <c r="H473" s="37" t="s">
        <v>125</v>
      </c>
      <c r="I473" s="37" t="s">
        <v>29</v>
      </c>
      <c r="J473" s="39" t="s">
        <v>130</v>
      </c>
    </row>
    <row r="474" spans="1:10">
      <c r="A474" s="40">
        <v>2.8724299999999998E-2</v>
      </c>
      <c r="B474" s="37">
        <v>28724.3</v>
      </c>
      <c r="C474" s="37" t="s">
        <v>29</v>
      </c>
      <c r="D474" s="37" t="s">
        <v>29</v>
      </c>
      <c r="E474" s="37">
        <v>193.80250764615002</v>
      </c>
      <c r="F474" s="41">
        <v>0.20000000000000284</v>
      </c>
      <c r="G474" s="41">
        <v>0.20000000000000284</v>
      </c>
      <c r="H474" s="37" t="s">
        <v>125</v>
      </c>
      <c r="I474" s="37" t="s">
        <v>29</v>
      </c>
      <c r="J474" s="39" t="s">
        <v>130</v>
      </c>
    </row>
    <row r="475" spans="1:10">
      <c r="A475" s="40">
        <v>2.88419E-2</v>
      </c>
      <c r="B475" s="37">
        <v>28841.9</v>
      </c>
      <c r="C475" s="37" t="s">
        <v>29</v>
      </c>
      <c r="D475" s="37" t="s">
        <v>29</v>
      </c>
      <c r="E475" s="37">
        <v>193.8897968002</v>
      </c>
      <c r="F475" s="41">
        <v>0.34000000000681369</v>
      </c>
      <c r="G475" s="41">
        <v>0.34000000000681369</v>
      </c>
      <c r="H475" s="37" t="s">
        <v>125</v>
      </c>
      <c r="I475" s="37" t="s">
        <v>29</v>
      </c>
      <c r="J475" s="39" t="s">
        <v>130</v>
      </c>
    </row>
    <row r="476" spans="1:10">
      <c r="A476" s="40">
        <v>2.89027E-2</v>
      </c>
      <c r="B476" s="37">
        <v>28902.7</v>
      </c>
      <c r="C476" s="37" t="s">
        <v>29</v>
      </c>
      <c r="D476" s="37" t="s">
        <v>29</v>
      </c>
      <c r="E476" s="37">
        <v>192.68758991724999</v>
      </c>
      <c r="F476" s="41">
        <v>0.5350000000032421</v>
      </c>
      <c r="G476" s="41">
        <v>0.5350000000032421</v>
      </c>
      <c r="H476" s="37" t="s">
        <v>125</v>
      </c>
      <c r="I476" s="37" t="s">
        <v>29</v>
      </c>
      <c r="J476" s="39" t="s">
        <v>130</v>
      </c>
    </row>
    <row r="477" spans="1:10">
      <c r="A477" s="40">
        <v>2.8948599999999998E-2</v>
      </c>
      <c r="B477" s="37">
        <v>28948.6</v>
      </c>
      <c r="C477" s="37" t="s">
        <v>29</v>
      </c>
      <c r="D477" s="37" t="s">
        <v>29</v>
      </c>
      <c r="E477" s="37">
        <v>193.25940327540002</v>
      </c>
      <c r="F477" s="41">
        <v>0.7299999999938761</v>
      </c>
      <c r="G477" s="41">
        <v>0.7299999999938761</v>
      </c>
      <c r="H477" s="37" t="s">
        <v>125</v>
      </c>
      <c r="I477" s="37" t="s">
        <v>29</v>
      </c>
      <c r="J477" s="39" t="s">
        <v>130</v>
      </c>
    </row>
    <row r="478" spans="1:10">
      <c r="A478" s="40">
        <v>2.9008900000000001E-2</v>
      </c>
      <c r="B478" s="37">
        <v>29008.9</v>
      </c>
      <c r="C478" s="37" t="s">
        <v>29</v>
      </c>
      <c r="D478" s="37" t="s">
        <v>29</v>
      </c>
      <c r="E478" s="37">
        <v>192.87247967339999</v>
      </c>
      <c r="F478" s="41">
        <v>0.49000000000276778</v>
      </c>
      <c r="G478" s="41">
        <v>0.49000000000276778</v>
      </c>
      <c r="H478" s="37" t="s">
        <v>125</v>
      </c>
      <c r="I478" s="37" t="s">
        <v>29</v>
      </c>
      <c r="J478" s="39" t="s">
        <v>130</v>
      </c>
    </row>
    <row r="479" spans="1:10">
      <c r="A479" s="40">
        <v>2.9150699999999998E-2</v>
      </c>
      <c r="B479" s="37">
        <v>29150.699999999997</v>
      </c>
      <c r="C479" s="37" t="s">
        <v>29</v>
      </c>
      <c r="D479" s="37" t="s">
        <v>29</v>
      </c>
      <c r="E479" s="37">
        <v>192.26433856792502</v>
      </c>
      <c r="F479" s="41">
        <v>0.16500000000000623</v>
      </c>
      <c r="G479" s="41">
        <v>0.16500000000000623</v>
      </c>
      <c r="H479" s="37" t="s">
        <v>125</v>
      </c>
      <c r="I479" s="37" t="s">
        <v>29</v>
      </c>
      <c r="J479" s="39" t="s">
        <v>130</v>
      </c>
    </row>
    <row r="480" spans="1:10">
      <c r="A480" s="40">
        <v>2.92053E-2</v>
      </c>
      <c r="B480" s="37">
        <v>29205.3</v>
      </c>
      <c r="C480" s="37" t="s">
        <v>29</v>
      </c>
      <c r="D480" s="37" t="s">
        <v>29</v>
      </c>
      <c r="E480" s="37">
        <v>188.09668296429999</v>
      </c>
      <c r="F480" s="41">
        <v>3.4999999999996589E-2</v>
      </c>
      <c r="G480" s="41">
        <v>3.4999999999996589E-2</v>
      </c>
      <c r="H480" s="37" t="s">
        <v>125</v>
      </c>
      <c r="I480" s="37" t="s">
        <v>29</v>
      </c>
      <c r="J480" s="39" t="s">
        <v>130</v>
      </c>
    </row>
    <row r="481" spans="1:10">
      <c r="A481" s="40">
        <v>2.9249600000000001E-2</v>
      </c>
      <c r="B481" s="37">
        <v>29249.600000000002</v>
      </c>
      <c r="C481" s="37" t="s">
        <v>29</v>
      </c>
      <c r="D481" s="37" t="s">
        <v>29</v>
      </c>
      <c r="E481" s="37">
        <v>192.39141674276999</v>
      </c>
      <c r="F481" s="41">
        <v>0.97094490059988892</v>
      </c>
      <c r="G481" s="41">
        <v>0.97094490059988892</v>
      </c>
      <c r="H481" s="37" t="s">
        <v>125</v>
      </c>
      <c r="I481" s="37" t="s">
        <v>29</v>
      </c>
      <c r="J481" s="39" t="s">
        <v>130</v>
      </c>
    </row>
    <row r="482" spans="1:10">
      <c r="A482" s="40">
        <v>2.9323899999999996E-2</v>
      </c>
      <c r="B482" s="37">
        <v>29323.899999999998</v>
      </c>
      <c r="C482" s="37" t="s">
        <v>29</v>
      </c>
      <c r="D482" s="37" t="s">
        <v>29</v>
      </c>
      <c r="E482" s="37">
        <v>191.0119519104</v>
      </c>
      <c r="F482" s="41">
        <v>0.89000000000338775</v>
      </c>
      <c r="G482" s="41">
        <v>0.89000000000338775</v>
      </c>
      <c r="H482" s="37" t="s">
        <v>125</v>
      </c>
      <c r="I482" s="37" t="s">
        <v>29</v>
      </c>
      <c r="J482" s="39" t="s">
        <v>130</v>
      </c>
    </row>
    <row r="483" spans="1:10">
      <c r="A483" s="40">
        <v>2.9366099999999999E-2</v>
      </c>
      <c r="B483" s="37">
        <v>29366.1</v>
      </c>
      <c r="C483" s="37" t="s">
        <v>29</v>
      </c>
      <c r="D483" s="37" t="s">
        <v>29</v>
      </c>
      <c r="E483" s="37">
        <v>189.82870639424999</v>
      </c>
      <c r="F483" s="41">
        <v>0.30499999999999261</v>
      </c>
      <c r="G483" s="41">
        <v>0.30499999999999261</v>
      </c>
      <c r="H483" s="37" t="s">
        <v>125</v>
      </c>
      <c r="I483" s="37" t="s">
        <v>29</v>
      </c>
      <c r="J483" s="39" t="s">
        <v>130</v>
      </c>
    </row>
    <row r="484" spans="1:10">
      <c r="A484" s="40">
        <v>2.9410200000000001E-2</v>
      </c>
      <c r="B484" s="37">
        <v>29410.2</v>
      </c>
      <c r="C484" s="37" t="s">
        <v>29</v>
      </c>
      <c r="D484" s="37" t="s">
        <v>29</v>
      </c>
      <c r="E484" s="37">
        <v>189.2132558424</v>
      </c>
      <c r="F484" s="41">
        <v>0.66078236457321859</v>
      </c>
      <c r="G484" s="41">
        <v>0.66078236457321859</v>
      </c>
      <c r="H484" s="37" t="s">
        <v>125</v>
      </c>
      <c r="I484" s="37" t="s">
        <v>29</v>
      </c>
      <c r="J484" s="39" t="s">
        <v>130</v>
      </c>
    </row>
    <row r="485" spans="1:10">
      <c r="A485" s="40">
        <v>2.9609199999999999E-2</v>
      </c>
      <c r="B485" s="37">
        <v>29609.199999999997</v>
      </c>
      <c r="C485" s="37" t="s">
        <v>29</v>
      </c>
      <c r="D485" s="37" t="s">
        <v>29</v>
      </c>
      <c r="E485" s="37">
        <v>189.24251845000001</v>
      </c>
      <c r="F485" s="41">
        <v>3.9999999999992042E-2</v>
      </c>
      <c r="G485" s="41">
        <v>3.9999999999992042E-2</v>
      </c>
      <c r="H485" s="37" t="s">
        <v>125</v>
      </c>
      <c r="I485" s="37" t="s">
        <v>29</v>
      </c>
      <c r="J485" s="39" t="s">
        <v>130</v>
      </c>
    </row>
    <row r="486" spans="1:10">
      <c r="A486" s="40">
        <v>2.9681200000000001E-2</v>
      </c>
      <c r="B486" s="37">
        <v>29681.200000000001</v>
      </c>
      <c r="C486" s="37" t="s">
        <v>29</v>
      </c>
      <c r="D486" s="37" t="s">
        <v>29</v>
      </c>
      <c r="E486" s="37">
        <v>189.77280474484999</v>
      </c>
      <c r="F486" s="41">
        <v>0.24500000000000452</v>
      </c>
      <c r="G486" s="41">
        <v>0.24500000000000452</v>
      </c>
      <c r="H486" s="37" t="s">
        <v>125</v>
      </c>
      <c r="I486" s="37" t="s">
        <v>29</v>
      </c>
      <c r="J486" s="39" t="s">
        <v>130</v>
      </c>
    </row>
    <row r="487" spans="1:10">
      <c r="A487" s="40">
        <v>2.97428E-2</v>
      </c>
      <c r="B487" s="37">
        <v>29742.799999999999</v>
      </c>
      <c r="C487" s="37" t="s">
        <v>29</v>
      </c>
      <c r="D487" s="37" t="s">
        <v>29</v>
      </c>
      <c r="E487" s="37">
        <v>191.28441196185</v>
      </c>
      <c r="F487" s="41">
        <v>0.26500000000000051</v>
      </c>
      <c r="G487" s="41">
        <v>0.26500000000000051</v>
      </c>
      <c r="H487" s="37" t="s">
        <v>125</v>
      </c>
      <c r="I487" s="37" t="s">
        <v>29</v>
      </c>
      <c r="J487" s="39" t="s">
        <v>130</v>
      </c>
    </row>
    <row r="488" spans="1:10">
      <c r="A488" s="40">
        <v>2.9837800000000005E-2</v>
      </c>
      <c r="B488" s="37">
        <v>29837.800000000003</v>
      </c>
      <c r="C488" s="37" t="s">
        <v>29</v>
      </c>
      <c r="D488" s="37" t="s">
        <v>29</v>
      </c>
      <c r="E488" s="37">
        <v>190.9669244527</v>
      </c>
      <c r="F488" s="41">
        <v>0.15999999999999659</v>
      </c>
      <c r="G488" s="41">
        <v>0.15999999999999659</v>
      </c>
      <c r="H488" s="37" t="s">
        <v>125</v>
      </c>
      <c r="I488" s="37" t="s">
        <v>29</v>
      </c>
      <c r="J488" s="39" t="s">
        <v>130</v>
      </c>
    </row>
    <row r="489" spans="1:10">
      <c r="A489" s="40">
        <v>2.9952100000000002E-2</v>
      </c>
      <c r="B489" s="37">
        <v>29952.100000000002</v>
      </c>
      <c r="C489" s="37" t="s">
        <v>29</v>
      </c>
      <c r="D489" s="37" t="s">
        <v>29</v>
      </c>
      <c r="E489" s="37">
        <v>191.37549674327499</v>
      </c>
      <c r="F489" s="41">
        <v>1.2250000000032073</v>
      </c>
      <c r="G489" s="41">
        <v>1.2250000000032073</v>
      </c>
      <c r="H489" s="37" t="s">
        <v>125</v>
      </c>
      <c r="I489" s="37" t="s">
        <v>29</v>
      </c>
      <c r="J489" s="39" t="s">
        <v>130</v>
      </c>
    </row>
    <row r="490" spans="1:10">
      <c r="A490" s="40">
        <v>2.9999000000000001E-2</v>
      </c>
      <c r="B490" s="37">
        <v>29999</v>
      </c>
      <c r="C490" s="37" t="s">
        <v>29</v>
      </c>
      <c r="D490" s="37" t="s">
        <v>29</v>
      </c>
      <c r="E490" s="37">
        <v>191.56734100790001</v>
      </c>
      <c r="F490" s="41">
        <v>0.22499999999999432</v>
      </c>
      <c r="G490" s="41">
        <v>0.22499999999999432</v>
      </c>
      <c r="H490" s="37" t="s">
        <v>125</v>
      </c>
      <c r="I490" s="37" t="s">
        <v>29</v>
      </c>
      <c r="J490" s="39" t="s">
        <v>130</v>
      </c>
    </row>
    <row r="491" spans="1:10">
      <c r="A491" s="40">
        <v>3.01015E-2</v>
      </c>
      <c r="B491" s="37">
        <v>30101.5</v>
      </c>
      <c r="C491" s="37" t="s">
        <v>29</v>
      </c>
      <c r="D491" s="37" t="s">
        <v>29</v>
      </c>
      <c r="E491" s="37">
        <v>188.24677838779999</v>
      </c>
      <c r="F491" s="41">
        <v>0.58999999999628061</v>
      </c>
      <c r="G491" s="41">
        <v>0.58999999999628061</v>
      </c>
      <c r="H491" s="37" t="s">
        <v>125</v>
      </c>
      <c r="I491" s="37" t="s">
        <v>29</v>
      </c>
      <c r="J491" s="39" t="s">
        <v>130</v>
      </c>
    </row>
    <row r="492" spans="1:10">
      <c r="A492" s="40">
        <v>3.0181700000000002E-2</v>
      </c>
      <c r="B492" s="37">
        <v>30181.7</v>
      </c>
      <c r="C492" s="37" t="s">
        <v>29</v>
      </c>
      <c r="D492" s="37" t="s">
        <v>29</v>
      </c>
      <c r="E492" s="37">
        <v>188.475316491</v>
      </c>
      <c r="F492" s="41">
        <v>0.61999999999626343</v>
      </c>
      <c r="G492" s="41">
        <v>0.61999999999626343</v>
      </c>
      <c r="H492" s="37" t="s">
        <v>125</v>
      </c>
      <c r="I492" s="37" t="s">
        <v>29</v>
      </c>
      <c r="J492" s="39" t="s">
        <v>130</v>
      </c>
    </row>
    <row r="493" spans="1:10">
      <c r="A493" s="40">
        <v>3.02779E-2</v>
      </c>
      <c r="B493" s="37">
        <v>30277.9</v>
      </c>
      <c r="C493" s="37" t="s">
        <v>29</v>
      </c>
      <c r="D493" s="37" t="s">
        <v>29</v>
      </c>
      <c r="E493" s="37">
        <v>186.51738769949998</v>
      </c>
      <c r="F493" s="41">
        <v>7.9999999999998295E-2</v>
      </c>
      <c r="G493" s="41">
        <v>7.9999999999998295E-2</v>
      </c>
      <c r="H493" s="37" t="s">
        <v>125</v>
      </c>
      <c r="I493" s="37" t="s">
        <v>29</v>
      </c>
      <c r="J493" s="39" t="s">
        <v>130</v>
      </c>
    </row>
    <row r="494" spans="1:10">
      <c r="A494" s="40">
        <v>3.0312699999999998E-2</v>
      </c>
      <c r="B494" s="37">
        <v>30312.699999999997</v>
      </c>
      <c r="C494" s="37" t="s">
        <v>29</v>
      </c>
      <c r="D494" s="37" t="s">
        <v>29</v>
      </c>
      <c r="E494" s="37">
        <v>185.98864642130002</v>
      </c>
      <c r="F494" s="41">
        <v>0.60000000000048503</v>
      </c>
      <c r="G494" s="41">
        <v>0.60000000000048503</v>
      </c>
      <c r="H494" s="37" t="s">
        <v>125</v>
      </c>
      <c r="I494" s="37" t="s">
        <v>29</v>
      </c>
      <c r="J494" s="39" t="s">
        <v>130</v>
      </c>
    </row>
    <row r="495" spans="1:10">
      <c r="A495" s="40">
        <v>3.04005E-2</v>
      </c>
      <c r="B495" s="37">
        <v>30400.5</v>
      </c>
      <c r="C495" s="37" t="s">
        <v>29</v>
      </c>
      <c r="D495" s="37" t="s">
        <v>29</v>
      </c>
      <c r="E495" s="37">
        <v>184.2981804458</v>
      </c>
      <c r="F495" s="41">
        <v>0.30000000000001137</v>
      </c>
      <c r="G495" s="41">
        <v>0.30000000000001137</v>
      </c>
      <c r="H495" s="37" t="s">
        <v>125</v>
      </c>
      <c r="I495" s="37" t="s">
        <v>29</v>
      </c>
      <c r="J495" s="39" t="s">
        <v>130</v>
      </c>
    </row>
    <row r="496" spans="1:10">
      <c r="A496" s="40">
        <v>3.0528800000000002E-2</v>
      </c>
      <c r="B496" s="37">
        <v>30528.800000000003</v>
      </c>
      <c r="C496" s="37" t="s">
        <v>29</v>
      </c>
      <c r="D496" s="37" t="s">
        <v>29</v>
      </c>
      <c r="E496" s="37">
        <v>182.93608158422501</v>
      </c>
      <c r="F496" s="41">
        <v>0.43499999999381789</v>
      </c>
      <c r="G496" s="41">
        <v>0.43499999999381789</v>
      </c>
      <c r="H496" s="37" t="s">
        <v>125</v>
      </c>
      <c r="I496" s="37" t="s">
        <v>29</v>
      </c>
      <c r="J496" s="39" t="s">
        <v>130</v>
      </c>
    </row>
    <row r="497" spans="1:10">
      <c r="A497" s="40">
        <v>3.0712999999999997E-2</v>
      </c>
      <c r="B497" s="37">
        <v>30712.999999999996</v>
      </c>
      <c r="C497" s="37" t="s">
        <v>29</v>
      </c>
      <c r="D497" s="37" t="s">
        <v>29</v>
      </c>
      <c r="E497" s="37">
        <v>187.14328122450002</v>
      </c>
      <c r="F497" s="41">
        <v>0.20000000000000284</v>
      </c>
      <c r="G497" s="41">
        <v>0.20000000000000284</v>
      </c>
      <c r="H497" s="37" t="s">
        <v>125</v>
      </c>
      <c r="I497" s="37" t="s">
        <v>29</v>
      </c>
      <c r="J497" s="39" t="s">
        <v>130</v>
      </c>
    </row>
    <row r="498" spans="1:10">
      <c r="A498" s="40">
        <v>3.0775699999999996E-2</v>
      </c>
      <c r="B498" s="37">
        <v>30775.699999999997</v>
      </c>
      <c r="C498" s="37" t="s">
        <v>29</v>
      </c>
      <c r="D498" s="37" t="s">
        <v>29</v>
      </c>
      <c r="E498" s="37">
        <v>190.33222284570002</v>
      </c>
      <c r="F498" s="41">
        <v>0.72999999999885978</v>
      </c>
      <c r="G498" s="41">
        <v>0.72999999999885978</v>
      </c>
      <c r="H498" s="37" t="s">
        <v>125</v>
      </c>
      <c r="I498" s="37" t="s">
        <v>29</v>
      </c>
      <c r="J498" s="39" t="s">
        <v>130</v>
      </c>
    </row>
    <row r="499" spans="1:10">
      <c r="A499" s="40">
        <v>3.11052E-2</v>
      </c>
      <c r="B499" s="37">
        <v>31105.200000000001</v>
      </c>
      <c r="C499" s="37" t="s">
        <v>29</v>
      </c>
      <c r="D499" s="37" t="s">
        <v>29</v>
      </c>
      <c r="E499" s="37">
        <v>187.99956350707501</v>
      </c>
      <c r="F499" s="41">
        <v>5.5000000000006814E-2</v>
      </c>
      <c r="G499" s="41">
        <v>5.5000000000006814E-2</v>
      </c>
      <c r="H499" s="37" t="s">
        <v>125</v>
      </c>
      <c r="I499" s="37" t="s">
        <v>29</v>
      </c>
      <c r="J499" s="39" t="s">
        <v>130</v>
      </c>
    </row>
    <row r="500" spans="1:10">
      <c r="A500" s="40">
        <v>3.13564E-2</v>
      </c>
      <c r="B500" s="37">
        <v>31356.399999999998</v>
      </c>
      <c r="C500" s="37" t="s">
        <v>29</v>
      </c>
      <c r="D500" s="37" t="s">
        <v>29</v>
      </c>
      <c r="E500" s="37">
        <v>188.47532531549999</v>
      </c>
      <c r="F500" s="41">
        <v>0.78000000000296266</v>
      </c>
      <c r="G500" s="41">
        <v>0.78000000000296266</v>
      </c>
      <c r="H500" s="37" t="s">
        <v>125</v>
      </c>
      <c r="I500" s="37" t="s">
        <v>29</v>
      </c>
      <c r="J500" s="39" t="s">
        <v>130</v>
      </c>
    </row>
    <row r="501" spans="1:10">
      <c r="A501" s="40">
        <v>3.1524099999999999E-2</v>
      </c>
      <c r="B501" s="37">
        <v>31524.1</v>
      </c>
      <c r="C501" s="37" t="s">
        <v>29</v>
      </c>
      <c r="D501" s="37" t="s">
        <v>29</v>
      </c>
      <c r="E501" s="37">
        <v>189.94686495800002</v>
      </c>
      <c r="F501" s="41">
        <v>0.35999999998008003</v>
      </c>
      <c r="G501" s="41">
        <v>0.35999999998008003</v>
      </c>
      <c r="H501" s="37" t="s">
        <v>125</v>
      </c>
      <c r="I501" s="37" t="s">
        <v>29</v>
      </c>
      <c r="J501" s="39" t="s">
        <v>130</v>
      </c>
    </row>
    <row r="502" spans="1:10">
      <c r="A502" s="40">
        <v>3.1792100000000004E-2</v>
      </c>
      <c r="B502" s="37">
        <v>31792.100000000002</v>
      </c>
      <c r="C502" s="37" t="s">
        <v>29</v>
      </c>
      <c r="D502" s="37" t="s">
        <v>29</v>
      </c>
      <c r="E502" s="37">
        <v>193.71283854975002</v>
      </c>
      <c r="F502" s="41">
        <v>1.2250000000002377</v>
      </c>
      <c r="G502" s="41">
        <v>1.2250000000002377</v>
      </c>
      <c r="H502" s="37" t="s">
        <v>125</v>
      </c>
      <c r="I502" s="37" t="s">
        <v>29</v>
      </c>
      <c r="J502" s="39" t="s">
        <v>130</v>
      </c>
    </row>
    <row r="503" spans="1:10">
      <c r="A503" s="40">
        <v>3.1818400000000004E-2</v>
      </c>
      <c r="B503" s="37">
        <v>31818.400000000005</v>
      </c>
      <c r="C503" s="37" t="s">
        <v>29</v>
      </c>
      <c r="D503" s="37" t="s">
        <v>29</v>
      </c>
      <c r="E503" s="37">
        <v>192.9276430365</v>
      </c>
      <c r="F503" s="41">
        <v>1.125</v>
      </c>
      <c r="G503" s="41">
        <v>1.125</v>
      </c>
      <c r="H503" s="37" t="s">
        <v>125</v>
      </c>
      <c r="I503" s="37" t="s">
        <v>29</v>
      </c>
      <c r="J503" s="39" t="s">
        <v>130</v>
      </c>
    </row>
    <row r="504" spans="1:10">
      <c r="A504" s="40">
        <v>3.1933900000000001E-2</v>
      </c>
      <c r="B504" s="37">
        <v>31933.9</v>
      </c>
      <c r="C504" s="37" t="s">
        <v>29</v>
      </c>
      <c r="D504" s="37" t="s">
        <v>29</v>
      </c>
      <c r="E504" s="37">
        <v>192.507154839675</v>
      </c>
      <c r="F504" s="41">
        <v>0.10500000000000398</v>
      </c>
      <c r="G504" s="41">
        <v>0.10500000000000398</v>
      </c>
      <c r="H504" s="37" t="s">
        <v>125</v>
      </c>
      <c r="I504" s="37" t="s">
        <v>29</v>
      </c>
      <c r="J504" s="39" t="s">
        <v>130</v>
      </c>
    </row>
    <row r="505" spans="1:10">
      <c r="A505" s="40">
        <v>3.2026900000000004E-2</v>
      </c>
      <c r="B505" s="37">
        <v>32026.900000000005</v>
      </c>
      <c r="C505" s="37" t="s">
        <v>29</v>
      </c>
      <c r="D505" s="37" t="s">
        <v>29</v>
      </c>
      <c r="E505" s="37">
        <v>193.3257604058</v>
      </c>
      <c r="F505" s="41">
        <v>0.43000000000023009</v>
      </c>
      <c r="G505" s="41">
        <v>0.43000000000023009</v>
      </c>
      <c r="H505" s="37" t="s">
        <v>125</v>
      </c>
      <c r="I505" s="37" t="s">
        <v>29</v>
      </c>
      <c r="J505" s="39" t="s">
        <v>130</v>
      </c>
    </row>
    <row r="506" spans="1:10">
      <c r="A506" s="40">
        <v>3.2079599999999993E-2</v>
      </c>
      <c r="B506" s="37">
        <v>32079.599999999991</v>
      </c>
      <c r="C506" s="37" t="s">
        <v>29</v>
      </c>
      <c r="D506" s="37" t="s">
        <v>29</v>
      </c>
      <c r="E506" s="37">
        <v>193.90502757875001</v>
      </c>
      <c r="F506" s="41">
        <v>1.1200000000023491</v>
      </c>
      <c r="G506" s="41">
        <v>1.1200000000023491</v>
      </c>
      <c r="H506" s="37" t="s">
        <v>125</v>
      </c>
      <c r="I506" s="37" t="s">
        <v>29</v>
      </c>
      <c r="J506" s="39" t="s">
        <v>130</v>
      </c>
    </row>
    <row r="507" spans="1:10">
      <c r="A507" s="40">
        <v>3.2147499999999996E-2</v>
      </c>
      <c r="B507" s="37">
        <v>32147.499999999996</v>
      </c>
      <c r="C507" s="37" t="s">
        <v>29</v>
      </c>
      <c r="D507" s="37" t="s">
        <v>29</v>
      </c>
      <c r="E507" s="37">
        <v>196.41665588339998</v>
      </c>
      <c r="F507" s="41">
        <v>0.49000000000276778</v>
      </c>
      <c r="G507" s="41">
        <v>0.49000000000276778</v>
      </c>
      <c r="H507" s="37" t="s">
        <v>125</v>
      </c>
      <c r="I507" s="37" t="s">
        <v>29</v>
      </c>
      <c r="J507" s="39" t="s">
        <v>130</v>
      </c>
    </row>
    <row r="508" spans="1:10">
      <c r="A508" s="40">
        <v>3.2150600000000001E-2</v>
      </c>
      <c r="B508" s="37">
        <v>32150.600000000002</v>
      </c>
      <c r="C508" s="37" t="s">
        <v>29</v>
      </c>
      <c r="D508" s="37" t="s">
        <v>29</v>
      </c>
      <c r="E508" s="37">
        <v>196.9080549903</v>
      </c>
      <c r="F508" s="41">
        <v>1.3050000000009678</v>
      </c>
      <c r="G508" s="41">
        <v>1.3050000000009678</v>
      </c>
      <c r="H508" s="37" t="s">
        <v>125</v>
      </c>
      <c r="I508" s="37" t="s">
        <v>29</v>
      </c>
      <c r="J508" s="39" t="s">
        <v>130</v>
      </c>
    </row>
    <row r="509" spans="1:10">
      <c r="A509" s="40">
        <v>3.2307900000000001E-2</v>
      </c>
      <c r="B509" s="37">
        <v>32307.9</v>
      </c>
      <c r="C509" s="37" t="s">
        <v>29</v>
      </c>
      <c r="D509" s="37" t="s">
        <v>29</v>
      </c>
      <c r="E509" s="37">
        <v>192.46518778166669</v>
      </c>
      <c r="F509" s="41">
        <v>1.9360985971217011</v>
      </c>
      <c r="G509" s="41">
        <v>1.9360985971217011</v>
      </c>
      <c r="H509" s="37" t="s">
        <v>125</v>
      </c>
      <c r="I509" s="37" t="s">
        <v>29</v>
      </c>
      <c r="J509" s="39" t="s">
        <v>130</v>
      </c>
    </row>
    <row r="510" spans="1:10">
      <c r="A510" s="40">
        <v>3.23612E-2</v>
      </c>
      <c r="B510" s="37">
        <v>32361.200000000001</v>
      </c>
      <c r="C510" s="37" t="s">
        <v>29</v>
      </c>
      <c r="D510" s="37" t="s">
        <v>29</v>
      </c>
      <c r="E510" s="37">
        <v>195.247244775875</v>
      </c>
      <c r="F510" s="41">
        <v>0.27500000000000563</v>
      </c>
      <c r="G510" s="41">
        <v>0.27500000000000563</v>
      </c>
      <c r="H510" s="37" t="s">
        <v>125</v>
      </c>
      <c r="I510" s="37" t="s">
        <v>29</v>
      </c>
      <c r="J510" s="39" t="s">
        <v>130</v>
      </c>
    </row>
    <row r="511" spans="1:10">
      <c r="A511" s="40">
        <v>3.24348E-2</v>
      </c>
      <c r="B511" s="37">
        <v>32434.799999999999</v>
      </c>
      <c r="C511" s="37" t="s">
        <v>29</v>
      </c>
      <c r="D511" s="37" t="s">
        <v>29</v>
      </c>
      <c r="E511" s="37">
        <v>194.11042947887501</v>
      </c>
      <c r="F511" s="41">
        <v>0.52500000000194014</v>
      </c>
      <c r="G511" s="41">
        <v>0.52500000000194014</v>
      </c>
      <c r="H511" s="37" t="s">
        <v>125</v>
      </c>
      <c r="I511" s="37" t="s">
        <v>29</v>
      </c>
      <c r="J511" s="39" t="s">
        <v>130</v>
      </c>
    </row>
    <row r="512" spans="1:10">
      <c r="A512" s="40">
        <v>3.2511100000000001E-2</v>
      </c>
      <c r="B512" s="37">
        <v>32511.100000000002</v>
      </c>
      <c r="C512" s="37" t="s">
        <v>29</v>
      </c>
      <c r="D512" s="37" t="s">
        <v>29</v>
      </c>
      <c r="E512" s="37">
        <v>194.60682974099998</v>
      </c>
      <c r="F512" s="41">
        <v>0.37000000000671746</v>
      </c>
      <c r="G512" s="41">
        <v>0.37000000000671746</v>
      </c>
      <c r="H512" s="37" t="s">
        <v>125</v>
      </c>
      <c r="I512" s="37" t="s">
        <v>29</v>
      </c>
      <c r="J512" s="39" t="s">
        <v>130</v>
      </c>
    </row>
    <row r="513" spans="1:10">
      <c r="A513" s="40">
        <v>3.2594600000000001E-2</v>
      </c>
      <c r="B513" s="37">
        <v>32594.600000000002</v>
      </c>
      <c r="C513" s="37" t="s">
        <v>29</v>
      </c>
      <c r="D513" s="37" t="s">
        <v>29</v>
      </c>
      <c r="E513" s="37">
        <v>194.42957429169999</v>
      </c>
      <c r="F513" s="41">
        <v>0.41000000000316589</v>
      </c>
      <c r="G513" s="41">
        <v>0.41000000000316589</v>
      </c>
      <c r="H513" s="37" t="s">
        <v>125</v>
      </c>
      <c r="I513" s="37" t="s">
        <v>29</v>
      </c>
      <c r="J513" s="39" t="s">
        <v>130</v>
      </c>
    </row>
    <row r="514" spans="1:10">
      <c r="A514" s="40">
        <v>3.2677799999999993E-2</v>
      </c>
      <c r="B514" s="37">
        <v>32677.799999999992</v>
      </c>
      <c r="C514" s="37" t="s">
        <v>29</v>
      </c>
      <c r="D514" s="37" t="s">
        <v>29</v>
      </c>
      <c r="E514" s="37">
        <v>195.08012700165003</v>
      </c>
      <c r="F514" s="41">
        <v>0.2850000000000108</v>
      </c>
      <c r="G514" s="41">
        <v>0.2850000000000108</v>
      </c>
      <c r="H514" s="37" t="s">
        <v>125</v>
      </c>
      <c r="I514" s="37" t="s">
        <v>29</v>
      </c>
      <c r="J514" s="39" t="s">
        <v>130</v>
      </c>
    </row>
    <row r="515" spans="1:10">
      <c r="A515" s="40">
        <v>3.2714099999999996E-2</v>
      </c>
      <c r="B515" s="37">
        <v>32714.099999999995</v>
      </c>
      <c r="C515" s="37" t="s">
        <v>29</v>
      </c>
      <c r="D515" s="37" t="s">
        <v>29</v>
      </c>
      <c r="E515" s="37">
        <v>195.93861278715002</v>
      </c>
      <c r="F515" s="41">
        <v>0.26000000000000512</v>
      </c>
      <c r="G515" s="41">
        <v>0.26000000000000512</v>
      </c>
      <c r="H515" s="37" t="s">
        <v>125</v>
      </c>
      <c r="I515" s="37" t="s">
        <v>29</v>
      </c>
      <c r="J515" s="39" t="s">
        <v>130</v>
      </c>
    </row>
    <row r="516" spans="1:10">
      <c r="A516" s="40">
        <v>3.2813100000000005E-2</v>
      </c>
      <c r="B516" s="37">
        <v>32813.100000000006</v>
      </c>
      <c r="C516" s="37" t="s">
        <v>29</v>
      </c>
      <c r="D516" s="37" t="s">
        <v>29</v>
      </c>
      <c r="E516" s="37">
        <v>199.302319209275</v>
      </c>
      <c r="F516" s="41">
        <v>2.5549999999999247</v>
      </c>
      <c r="G516" s="41">
        <v>2.5549999999999247</v>
      </c>
      <c r="H516" s="37" t="s">
        <v>125</v>
      </c>
      <c r="I516" s="37" t="s">
        <v>29</v>
      </c>
      <c r="J516" s="39" t="s">
        <v>130</v>
      </c>
    </row>
    <row r="517" spans="1:10">
      <c r="A517" s="40">
        <v>3.2880900000000005E-2</v>
      </c>
      <c r="B517" s="37">
        <v>32880.9</v>
      </c>
      <c r="C517" s="37" t="s">
        <v>29</v>
      </c>
      <c r="D517" s="37" t="s">
        <v>29</v>
      </c>
      <c r="E517" s="37">
        <v>196.70181603277499</v>
      </c>
      <c r="F517" s="41">
        <v>0.804999999996869</v>
      </c>
      <c r="G517" s="41">
        <v>0.804999999996869</v>
      </c>
      <c r="H517" s="37" t="s">
        <v>125</v>
      </c>
      <c r="I517" s="37" t="s">
        <v>29</v>
      </c>
      <c r="J517" s="39" t="s">
        <v>130</v>
      </c>
    </row>
    <row r="518" spans="1:10">
      <c r="A518" s="40">
        <v>3.3008999999999997E-2</v>
      </c>
      <c r="B518" s="37">
        <v>33009</v>
      </c>
      <c r="C518" s="37" t="s">
        <v>29</v>
      </c>
      <c r="D518" s="37" t="s">
        <v>29</v>
      </c>
      <c r="E518" s="37">
        <v>196.32609642975001</v>
      </c>
      <c r="F518" s="41">
        <v>0.4599999999867514</v>
      </c>
      <c r="G518" s="41">
        <v>0.4599999999867514</v>
      </c>
      <c r="H518" s="37" t="s">
        <v>125</v>
      </c>
      <c r="I518" s="37" t="s">
        <v>29</v>
      </c>
      <c r="J518" s="39" t="s">
        <v>130</v>
      </c>
    </row>
    <row r="519" spans="1:10">
      <c r="A519" s="40">
        <v>3.3148300000000006E-2</v>
      </c>
      <c r="B519" s="37">
        <v>33148.300000000003</v>
      </c>
      <c r="C519" s="37" t="s">
        <v>29</v>
      </c>
      <c r="D519" s="37" t="s">
        <v>29</v>
      </c>
      <c r="E519" s="37">
        <v>197.646004846875</v>
      </c>
      <c r="F519" s="41">
        <v>0.21500000000000338</v>
      </c>
      <c r="G519" s="41">
        <v>0.21500000000000338</v>
      </c>
      <c r="H519" s="37" t="s">
        <v>125</v>
      </c>
      <c r="I519" s="37" t="s">
        <v>29</v>
      </c>
      <c r="J519" s="39" t="s">
        <v>130</v>
      </c>
    </row>
    <row r="520" spans="1:10">
      <c r="A520" s="40">
        <v>3.3417500000000003E-2</v>
      </c>
      <c r="B520" s="37">
        <v>33417.5</v>
      </c>
      <c r="C520" s="37" t="s">
        <v>29</v>
      </c>
      <c r="D520" s="37" t="s">
        <v>29</v>
      </c>
      <c r="E520" s="37">
        <v>196.89622890765</v>
      </c>
      <c r="F520" s="41">
        <v>0.5400000000038051</v>
      </c>
      <c r="G520" s="41">
        <v>0.5400000000038051</v>
      </c>
      <c r="H520" s="37" t="s">
        <v>125</v>
      </c>
      <c r="I520" s="37" t="s">
        <v>29</v>
      </c>
      <c r="J520" s="39" t="s">
        <v>130</v>
      </c>
    </row>
    <row r="521" spans="1:10">
      <c r="A521" s="40">
        <v>3.3491399999999998E-2</v>
      </c>
      <c r="B521" s="37">
        <v>33491.399999999994</v>
      </c>
      <c r="C521" s="37" t="s">
        <v>29</v>
      </c>
      <c r="D521" s="37" t="s">
        <v>29</v>
      </c>
      <c r="E521" s="37">
        <v>197.12526326694999</v>
      </c>
      <c r="F521" s="41">
        <v>0.41000000000316589</v>
      </c>
      <c r="G521" s="41">
        <v>0.41000000000316589</v>
      </c>
      <c r="H521" s="37" t="s">
        <v>125</v>
      </c>
      <c r="I521" s="37" t="s">
        <v>29</v>
      </c>
      <c r="J521" s="39" t="s">
        <v>130</v>
      </c>
    </row>
    <row r="522" spans="1:10">
      <c r="A522" s="40">
        <v>3.3555300000000003E-2</v>
      </c>
      <c r="B522" s="37">
        <v>33555.300000000003</v>
      </c>
      <c r="C522" s="37" t="s">
        <v>29</v>
      </c>
      <c r="D522" s="37" t="s">
        <v>29</v>
      </c>
      <c r="E522" s="37">
        <v>197.79975641044999</v>
      </c>
      <c r="F522" s="41">
        <v>0.27499999999999142</v>
      </c>
      <c r="G522" s="41">
        <v>0.27499999999999142</v>
      </c>
      <c r="H522" s="37" t="s">
        <v>125</v>
      </c>
      <c r="I522" s="37" t="s">
        <v>29</v>
      </c>
      <c r="J522" s="39" t="s">
        <v>130</v>
      </c>
    </row>
    <row r="523" spans="1:10">
      <c r="A523" s="40">
        <v>3.3758100000000006E-2</v>
      </c>
      <c r="B523" s="37">
        <v>33758.100000000006</v>
      </c>
      <c r="C523" s="37" t="s">
        <v>29</v>
      </c>
      <c r="D523" s="37" t="s">
        <v>29</v>
      </c>
      <c r="E523" s="37">
        <v>200.03106638475001</v>
      </c>
      <c r="F523" s="41">
        <v>0.68500000000053529</v>
      </c>
      <c r="G523" s="41">
        <v>0.68500000000053529</v>
      </c>
      <c r="H523" s="37" t="s">
        <v>125</v>
      </c>
      <c r="I523" s="37" t="s">
        <v>29</v>
      </c>
      <c r="J523" s="39" t="s">
        <v>130</v>
      </c>
    </row>
    <row r="524" spans="1:10">
      <c r="A524" s="40">
        <v>3.384100000000001E-2</v>
      </c>
      <c r="B524" s="37">
        <v>33841.000000000007</v>
      </c>
      <c r="C524" s="37" t="s">
        <v>29</v>
      </c>
      <c r="D524" s="37" t="s">
        <v>29</v>
      </c>
      <c r="E524" s="37">
        <v>195.62714834067501</v>
      </c>
      <c r="F524" s="41">
        <v>0.744999999996109</v>
      </c>
      <c r="G524" s="41">
        <v>0.744999999996109</v>
      </c>
      <c r="H524" s="37" t="s">
        <v>125</v>
      </c>
      <c r="I524" s="37" t="s">
        <v>29</v>
      </c>
      <c r="J524" s="39" t="s">
        <v>130</v>
      </c>
    </row>
    <row r="525" spans="1:10">
      <c r="A525" s="40">
        <v>3.3885699999999998E-2</v>
      </c>
      <c r="B525" s="37">
        <v>33885.699999999997</v>
      </c>
      <c r="C525" s="37" t="s">
        <v>29</v>
      </c>
      <c r="D525" s="37" t="s">
        <v>29</v>
      </c>
      <c r="E525" s="37">
        <v>195.2662323655</v>
      </c>
      <c r="F525" s="41">
        <v>0.45373756487464084</v>
      </c>
      <c r="G525" s="41">
        <v>0.45373756487464084</v>
      </c>
      <c r="H525" s="37" t="s">
        <v>125</v>
      </c>
      <c r="I525" s="37" t="s">
        <v>29</v>
      </c>
      <c r="J525" s="39" t="s">
        <v>130</v>
      </c>
    </row>
    <row r="526" spans="1:10">
      <c r="A526" s="40">
        <v>3.3907499999999993E-2</v>
      </c>
      <c r="B526" s="37">
        <v>33907.499999999993</v>
      </c>
      <c r="C526" s="37" t="s">
        <v>29</v>
      </c>
      <c r="D526" s="37" t="s">
        <v>29</v>
      </c>
      <c r="E526" s="37">
        <v>194.46060405394999</v>
      </c>
      <c r="F526" s="41">
        <v>0.66499999999368031</v>
      </c>
      <c r="G526" s="41">
        <v>0.66499999999368031</v>
      </c>
      <c r="H526" s="37" t="s">
        <v>125</v>
      </c>
      <c r="I526" s="37" t="s">
        <v>29</v>
      </c>
      <c r="J526" s="39" t="s">
        <v>130</v>
      </c>
    </row>
    <row r="527" spans="1:10">
      <c r="A527" s="40">
        <v>3.3925899999999995E-2</v>
      </c>
      <c r="B527" s="37">
        <v>33925.899999999994</v>
      </c>
      <c r="C527" s="37" t="s">
        <v>29</v>
      </c>
      <c r="D527" s="37" t="s">
        <v>29</v>
      </c>
      <c r="E527" s="37">
        <v>194.47027317217498</v>
      </c>
      <c r="F527" s="41">
        <v>3.4999999999996589E-2</v>
      </c>
      <c r="G527" s="41">
        <v>3.4999999999996589E-2</v>
      </c>
      <c r="H527" s="37" t="s">
        <v>125</v>
      </c>
      <c r="I527" s="37" t="s">
        <v>29</v>
      </c>
      <c r="J527" s="39" t="s">
        <v>130</v>
      </c>
    </row>
    <row r="528" spans="1:10">
      <c r="A528" s="40">
        <v>3.3957000000000001E-2</v>
      </c>
      <c r="B528" s="37">
        <v>33957</v>
      </c>
      <c r="C528" s="37" t="s">
        <v>29</v>
      </c>
      <c r="D528" s="37" t="s">
        <v>29</v>
      </c>
      <c r="E528" s="37">
        <v>196.47191999325</v>
      </c>
      <c r="F528" s="41">
        <v>0.44500000000578149</v>
      </c>
      <c r="G528" s="41">
        <v>0.44500000000578149</v>
      </c>
      <c r="H528" s="37" t="s">
        <v>125</v>
      </c>
      <c r="I528" s="37" t="s">
        <v>29</v>
      </c>
      <c r="J528" s="39" t="s">
        <v>130</v>
      </c>
    </row>
    <row r="529" spans="1:10">
      <c r="A529" s="40">
        <v>3.3991500000000001E-2</v>
      </c>
      <c r="B529" s="37">
        <v>33991.5</v>
      </c>
      <c r="C529" s="37" t="s">
        <v>29</v>
      </c>
      <c r="D529" s="37" t="s">
        <v>29</v>
      </c>
      <c r="E529" s="37">
        <v>195.41091567172498</v>
      </c>
      <c r="F529" s="41">
        <v>0.32500000000582074</v>
      </c>
      <c r="G529" s="41">
        <v>0.32500000000582074</v>
      </c>
      <c r="H529" s="37" t="s">
        <v>125</v>
      </c>
      <c r="I529" s="37" t="s">
        <v>29</v>
      </c>
      <c r="J529" s="39" t="s">
        <v>130</v>
      </c>
    </row>
    <row r="530" spans="1:10">
      <c r="A530" s="40">
        <v>3.4064200000000003E-2</v>
      </c>
      <c r="B530" s="37">
        <v>34064.200000000004</v>
      </c>
      <c r="C530" s="37" t="s">
        <v>29</v>
      </c>
      <c r="D530" s="37" t="s">
        <v>29</v>
      </c>
      <c r="E530" s="37">
        <v>195.93175875274997</v>
      </c>
      <c r="F530" s="41">
        <v>1.0150000000011066</v>
      </c>
      <c r="G530" s="41">
        <v>1.0150000000011066</v>
      </c>
      <c r="H530" s="37" t="s">
        <v>125</v>
      </c>
      <c r="I530" s="37" t="s">
        <v>29</v>
      </c>
      <c r="J530" s="39" t="s">
        <v>130</v>
      </c>
    </row>
    <row r="531" spans="1:10">
      <c r="A531" s="40">
        <v>3.4190299999999993E-2</v>
      </c>
      <c r="B531" s="37">
        <v>34190.299999999996</v>
      </c>
      <c r="C531" s="37" t="s">
        <v>29</v>
      </c>
      <c r="D531" s="37" t="s">
        <v>29</v>
      </c>
      <c r="E531" s="37">
        <v>194.88747670123331</v>
      </c>
      <c r="F531" s="41">
        <v>0.61650448317888262</v>
      </c>
      <c r="G531" s="41">
        <v>0.61650448317888262</v>
      </c>
      <c r="H531" s="37" t="s">
        <v>125</v>
      </c>
      <c r="I531" s="37" t="s">
        <v>29</v>
      </c>
      <c r="J531" s="39" t="s">
        <v>130</v>
      </c>
    </row>
    <row r="532" spans="1:10">
      <c r="A532" s="40">
        <v>3.4250799999999998E-2</v>
      </c>
      <c r="B532" s="37">
        <v>34250.799999999996</v>
      </c>
      <c r="C532" s="37" t="s">
        <v>29</v>
      </c>
      <c r="D532" s="37" t="s">
        <v>29</v>
      </c>
      <c r="E532" s="37">
        <v>195.79133345349999</v>
      </c>
      <c r="F532" s="41">
        <v>0.76000000000274182</v>
      </c>
      <c r="G532" s="41">
        <v>0.76000000000274182</v>
      </c>
      <c r="H532" s="37" t="s">
        <v>125</v>
      </c>
      <c r="I532" s="37" t="s">
        <v>29</v>
      </c>
      <c r="J532" s="39" t="s">
        <v>130</v>
      </c>
    </row>
    <row r="533" spans="1:10">
      <c r="A533" s="40">
        <v>3.4312800000000004E-2</v>
      </c>
      <c r="B533" s="37">
        <v>34312.800000000003</v>
      </c>
      <c r="C533" s="37" t="s">
        <v>29</v>
      </c>
      <c r="D533" s="37" t="s">
        <v>29</v>
      </c>
      <c r="E533" s="37">
        <v>196.26661332200001</v>
      </c>
      <c r="F533" s="41">
        <v>0.23999999999999486</v>
      </c>
      <c r="G533" s="41">
        <v>0.23999999999999486</v>
      </c>
      <c r="H533" s="37" t="s">
        <v>125</v>
      </c>
      <c r="I533" s="37" t="s">
        <v>29</v>
      </c>
      <c r="J533" s="39" t="s">
        <v>130</v>
      </c>
    </row>
    <row r="534" spans="1:10">
      <c r="A534" s="40">
        <v>3.4334400000000001E-2</v>
      </c>
      <c r="B534" s="37">
        <v>34334.400000000001</v>
      </c>
      <c r="C534" s="37" t="s">
        <v>29</v>
      </c>
      <c r="D534" s="37" t="s">
        <v>29</v>
      </c>
      <c r="E534" s="37">
        <v>196.20185201500001</v>
      </c>
      <c r="F534" s="41">
        <v>0.32499999999462698</v>
      </c>
      <c r="G534" s="41">
        <v>0.32499999999462698</v>
      </c>
      <c r="H534" s="37" t="s">
        <v>125</v>
      </c>
      <c r="I534" s="37" t="s">
        <v>29</v>
      </c>
      <c r="J534" s="39" t="s">
        <v>130</v>
      </c>
    </row>
    <row r="535" spans="1:10">
      <c r="A535" s="40">
        <v>3.4556900000000002E-2</v>
      </c>
      <c r="B535" s="37">
        <v>34556.9</v>
      </c>
      <c r="C535" s="37" t="s">
        <v>29</v>
      </c>
      <c r="D535" s="37" t="s">
        <v>29</v>
      </c>
      <c r="E535" s="37">
        <v>199.64748185490001</v>
      </c>
      <c r="F535" s="41">
        <v>0.73999999999868626</v>
      </c>
      <c r="G535" s="41">
        <v>0.73999999999868626</v>
      </c>
      <c r="H535" s="37" t="s">
        <v>125</v>
      </c>
      <c r="I535" s="37" t="s">
        <v>29</v>
      </c>
      <c r="J535" s="39" t="s">
        <v>130</v>
      </c>
    </row>
    <row r="536" spans="1:10">
      <c r="A536" s="40">
        <v>3.4602599999999997E-2</v>
      </c>
      <c r="B536" s="37">
        <v>34602.6</v>
      </c>
      <c r="C536" s="37" t="s">
        <v>29</v>
      </c>
      <c r="D536" s="37" t="s">
        <v>29</v>
      </c>
      <c r="E536" s="37">
        <v>199.48892963999998</v>
      </c>
      <c r="F536" s="41">
        <v>0.64000000000493851</v>
      </c>
      <c r="G536" s="41">
        <v>0.64000000000493851</v>
      </c>
      <c r="H536" s="37" t="s">
        <v>125</v>
      </c>
      <c r="I536" s="37" t="s">
        <v>29</v>
      </c>
      <c r="J536" s="39" t="s">
        <v>130</v>
      </c>
    </row>
    <row r="537" spans="1:10">
      <c r="A537" s="40">
        <v>3.4619999999999998E-2</v>
      </c>
      <c r="B537" s="37">
        <v>34620</v>
      </c>
      <c r="C537" s="37" t="s">
        <v>29</v>
      </c>
      <c r="D537" s="37" t="s">
        <v>29</v>
      </c>
      <c r="E537" s="37">
        <v>200.29242244139999</v>
      </c>
      <c r="F537" s="41">
        <v>0.43000000000869049</v>
      </c>
      <c r="G537" s="41">
        <v>0.43000000000869049</v>
      </c>
      <c r="H537" s="37" t="s">
        <v>125</v>
      </c>
      <c r="I537" s="37" t="s">
        <v>29</v>
      </c>
      <c r="J537" s="39" t="s">
        <v>130</v>
      </c>
    </row>
    <row r="538" spans="1:10">
      <c r="A538" s="40">
        <v>3.4647800000000006E-2</v>
      </c>
      <c r="B538" s="37">
        <v>34647.800000000003</v>
      </c>
      <c r="C538" s="37" t="s">
        <v>29</v>
      </c>
      <c r="D538" s="37" t="s">
        <v>29</v>
      </c>
      <c r="E538" s="37">
        <v>198.89171239745002</v>
      </c>
      <c r="F538" s="41">
        <v>0.97999999999811105</v>
      </c>
      <c r="G538" s="41">
        <v>0.97999999999811105</v>
      </c>
      <c r="H538" s="37" t="s">
        <v>125</v>
      </c>
      <c r="I538" s="37" t="s">
        <v>29</v>
      </c>
      <c r="J538" s="39" t="s">
        <v>130</v>
      </c>
    </row>
    <row r="539" spans="1:10">
      <c r="A539" s="40">
        <v>3.4710600000000001E-2</v>
      </c>
      <c r="B539" s="37">
        <v>34710.6</v>
      </c>
      <c r="C539" s="37" t="s">
        <v>29</v>
      </c>
      <c r="D539" s="37" t="s">
        <v>29</v>
      </c>
      <c r="E539" s="37">
        <v>197.16130487224999</v>
      </c>
      <c r="F539" s="41">
        <v>1.1950000000004479</v>
      </c>
      <c r="G539" s="41">
        <v>1.1950000000004479</v>
      </c>
      <c r="H539" s="37" t="s">
        <v>125</v>
      </c>
      <c r="I539" s="37" t="s">
        <v>29</v>
      </c>
      <c r="J539" s="39" t="s">
        <v>130</v>
      </c>
    </row>
    <row r="540" spans="1:10">
      <c r="A540" s="40">
        <v>3.4825599999999998E-2</v>
      </c>
      <c r="B540" s="37">
        <v>34825.599999999999</v>
      </c>
      <c r="C540" s="37" t="s">
        <v>29</v>
      </c>
      <c r="D540" s="37" t="s">
        <v>29</v>
      </c>
      <c r="E540" s="37">
        <v>202.795646976</v>
      </c>
      <c r="F540" s="41">
        <v>3.0000000000001133E-2</v>
      </c>
      <c r="G540" s="41">
        <v>3.0000000000001133E-2</v>
      </c>
      <c r="H540" s="37" t="s">
        <v>125</v>
      </c>
      <c r="I540" s="37" t="s">
        <v>29</v>
      </c>
      <c r="J540" s="39" t="s">
        <v>130</v>
      </c>
    </row>
    <row r="541" spans="1:10">
      <c r="A541" s="40">
        <v>3.4866799999999996E-2</v>
      </c>
      <c r="B541" s="37">
        <v>34866.799999999996</v>
      </c>
      <c r="C541" s="37" t="s">
        <v>29</v>
      </c>
      <c r="D541" s="37" t="s">
        <v>29</v>
      </c>
      <c r="E541" s="37">
        <v>203.0917776366</v>
      </c>
      <c r="F541" s="41">
        <v>0.48000000000796711</v>
      </c>
      <c r="G541" s="41">
        <v>0.48000000000796711</v>
      </c>
      <c r="H541" s="37" t="s">
        <v>125</v>
      </c>
      <c r="I541" s="37" t="s">
        <v>29</v>
      </c>
      <c r="J541" s="39" t="s">
        <v>130</v>
      </c>
    </row>
    <row r="542" spans="1:10">
      <c r="A542" s="40">
        <v>3.5089599999999999E-2</v>
      </c>
      <c r="B542" s="37">
        <v>35089.599999999999</v>
      </c>
      <c r="C542" s="37" t="s">
        <v>29</v>
      </c>
      <c r="D542" s="37" t="s">
        <v>29</v>
      </c>
      <c r="E542" s="37">
        <v>198.78283077930001</v>
      </c>
      <c r="F542" s="41">
        <v>0.57499999999569762</v>
      </c>
      <c r="G542" s="41">
        <v>0.57499999999569762</v>
      </c>
      <c r="H542" s="37" t="s">
        <v>125</v>
      </c>
      <c r="I542" s="37" t="s">
        <v>29</v>
      </c>
      <c r="J542" s="39" t="s">
        <v>130</v>
      </c>
    </row>
    <row r="543" spans="1:10">
      <c r="A543" s="40">
        <v>3.5165799999999997E-2</v>
      </c>
      <c r="B543" s="37">
        <v>35165.799999999996</v>
      </c>
      <c r="C543" s="37" t="s">
        <v>29</v>
      </c>
      <c r="D543" s="37" t="s">
        <v>29</v>
      </c>
      <c r="E543" s="37">
        <v>203.60050857025001</v>
      </c>
      <c r="F543" s="41">
        <v>0.35999999999018556</v>
      </c>
      <c r="G543" s="41">
        <v>0.35999999999018556</v>
      </c>
      <c r="H543" s="37" t="s">
        <v>125</v>
      </c>
      <c r="I543" s="37" t="s">
        <v>29</v>
      </c>
      <c r="J543" s="39" t="s">
        <v>130</v>
      </c>
    </row>
    <row r="544" spans="1:10">
      <c r="A544" s="40">
        <v>3.5281699999999999E-2</v>
      </c>
      <c r="B544" s="37">
        <v>35281.699999999997</v>
      </c>
      <c r="C544" s="37" t="s">
        <v>29</v>
      </c>
      <c r="D544" s="37" t="s">
        <v>29</v>
      </c>
      <c r="E544" s="37">
        <v>205.3761847385</v>
      </c>
      <c r="F544" s="41">
        <v>9.9999999999994316E-2</v>
      </c>
      <c r="G544" s="41">
        <v>9.9999999999994316E-2</v>
      </c>
      <c r="H544" s="37" t="s">
        <v>125</v>
      </c>
      <c r="I544" s="37" t="s">
        <v>29</v>
      </c>
      <c r="J544" s="39" t="s">
        <v>130</v>
      </c>
    </row>
    <row r="545" spans="1:10">
      <c r="A545" s="40">
        <v>3.5337E-2</v>
      </c>
      <c r="B545" s="37">
        <v>35337</v>
      </c>
      <c r="C545" s="37" t="s">
        <v>29</v>
      </c>
      <c r="D545" s="37" t="s">
        <v>29</v>
      </c>
      <c r="E545" s="37">
        <v>204.46706210535001</v>
      </c>
      <c r="F545" s="41">
        <v>1.2200000000008204</v>
      </c>
      <c r="G545" s="41">
        <v>1.2200000000008204</v>
      </c>
      <c r="H545" s="37" t="s">
        <v>125</v>
      </c>
      <c r="I545" s="37" t="s">
        <v>29</v>
      </c>
      <c r="J545" s="39" t="s">
        <v>130</v>
      </c>
    </row>
    <row r="546" spans="1:10">
      <c r="A546" s="40">
        <v>3.5359399999999999E-2</v>
      </c>
      <c r="B546" s="37">
        <v>35359.4</v>
      </c>
      <c r="C546" s="37" t="s">
        <v>29</v>
      </c>
      <c r="D546" s="37" t="s">
        <v>29</v>
      </c>
      <c r="E546" s="37">
        <v>203.61852573549999</v>
      </c>
      <c r="F546" s="41">
        <v>0.87000000000018063</v>
      </c>
      <c r="G546" s="41">
        <v>0.87000000000018063</v>
      </c>
      <c r="H546" s="37" t="s">
        <v>125</v>
      </c>
      <c r="I546" s="37" t="s">
        <v>29</v>
      </c>
      <c r="J546" s="39" t="s">
        <v>130</v>
      </c>
    </row>
    <row r="547" spans="1:10">
      <c r="A547" s="40">
        <v>3.5382999999999998E-2</v>
      </c>
      <c r="B547" s="37">
        <v>35383</v>
      </c>
      <c r="C547" s="37" t="s">
        <v>29</v>
      </c>
      <c r="D547" s="37" t="s">
        <v>29</v>
      </c>
      <c r="E547" s="37">
        <v>201.35769286432503</v>
      </c>
      <c r="F547" s="41">
        <v>0.25500000000000966</v>
      </c>
      <c r="G547" s="41">
        <v>0.25500000000000966</v>
      </c>
      <c r="H547" s="37" t="s">
        <v>125</v>
      </c>
      <c r="I547" s="37" t="s">
        <v>29</v>
      </c>
      <c r="J547" s="39" t="s">
        <v>130</v>
      </c>
    </row>
    <row r="548" spans="1:10">
      <c r="A548" s="40">
        <v>3.5445799999999993E-2</v>
      </c>
      <c r="B548" s="37">
        <v>35445.799999999996</v>
      </c>
      <c r="C548" s="37" t="s">
        <v>29</v>
      </c>
      <c r="D548" s="37" t="s">
        <v>29</v>
      </c>
      <c r="E548" s="37">
        <v>200.29875552115001</v>
      </c>
      <c r="F548" s="41">
        <v>0.804999999996869</v>
      </c>
      <c r="G548" s="41">
        <v>0.804999999996869</v>
      </c>
      <c r="H548" s="37" t="s">
        <v>125</v>
      </c>
      <c r="I548" s="37" t="s">
        <v>29</v>
      </c>
      <c r="J548" s="39" t="s">
        <v>130</v>
      </c>
    </row>
    <row r="549" spans="1:10">
      <c r="A549" s="40">
        <v>3.549709999999999E-2</v>
      </c>
      <c r="B549" s="37">
        <v>35497.099999999991</v>
      </c>
      <c r="C549" s="37" t="s">
        <v>29</v>
      </c>
      <c r="D549" s="37" t="s">
        <v>29</v>
      </c>
      <c r="E549" s="37">
        <v>201.06305549865002</v>
      </c>
      <c r="F549" s="41">
        <v>1.0050000000016042</v>
      </c>
      <c r="G549" s="41">
        <v>1.0050000000016042</v>
      </c>
      <c r="H549" s="37" t="s">
        <v>125</v>
      </c>
      <c r="I549" s="37" t="s">
        <v>29</v>
      </c>
      <c r="J549" s="39" t="s">
        <v>130</v>
      </c>
    </row>
    <row r="550" spans="1:10">
      <c r="A550" s="40">
        <v>3.5508499999999998E-2</v>
      </c>
      <c r="B550" s="37">
        <v>35508.5</v>
      </c>
      <c r="C550" s="37" t="s">
        <v>29</v>
      </c>
      <c r="D550" s="37" t="s">
        <v>29</v>
      </c>
      <c r="E550" s="37">
        <v>202.04126672700002</v>
      </c>
      <c r="F550" s="41">
        <v>0.89999999999466429</v>
      </c>
      <c r="G550" s="41">
        <v>0.89999999999466429</v>
      </c>
      <c r="H550" s="37" t="s">
        <v>125</v>
      </c>
      <c r="I550" s="37" t="s">
        <v>29</v>
      </c>
      <c r="J550" s="39" t="s">
        <v>130</v>
      </c>
    </row>
    <row r="551" spans="1:10">
      <c r="A551" s="40">
        <v>3.5530699999999998E-2</v>
      </c>
      <c r="B551" s="37">
        <v>35530.699999999997</v>
      </c>
      <c r="C551" s="37" t="s">
        <v>29</v>
      </c>
      <c r="D551" s="37" t="s">
        <v>29</v>
      </c>
      <c r="E551" s="37">
        <v>201.88660042935001</v>
      </c>
      <c r="F551" s="41">
        <v>0.65000000000044778</v>
      </c>
      <c r="G551" s="41">
        <v>0.65000000000044778</v>
      </c>
      <c r="H551" s="37" t="s">
        <v>125</v>
      </c>
      <c r="I551" s="37" t="s">
        <v>29</v>
      </c>
      <c r="J551" s="39" t="s">
        <v>130</v>
      </c>
    </row>
    <row r="552" spans="1:10">
      <c r="A552" s="40">
        <v>3.5567999999999995E-2</v>
      </c>
      <c r="B552" s="37">
        <v>35567.999999999993</v>
      </c>
      <c r="C552" s="37" t="s">
        <v>29</v>
      </c>
      <c r="D552" s="37" t="s">
        <v>29</v>
      </c>
      <c r="E552" s="37">
        <v>201.82762935010001</v>
      </c>
      <c r="F552" s="41">
        <v>0.98999999999666621</v>
      </c>
      <c r="G552" s="41">
        <v>0.98999999999666621</v>
      </c>
      <c r="H552" s="37" t="s">
        <v>125</v>
      </c>
      <c r="I552" s="37" t="s">
        <v>29</v>
      </c>
      <c r="J552" s="39" t="s">
        <v>130</v>
      </c>
    </row>
    <row r="553" spans="1:10">
      <c r="A553" s="40">
        <v>3.567250000000001E-2</v>
      </c>
      <c r="B553" s="37">
        <v>35672.500000000007</v>
      </c>
      <c r="C553" s="37" t="s">
        <v>29</v>
      </c>
      <c r="D553" s="37" t="s">
        <v>29</v>
      </c>
      <c r="E553" s="37">
        <v>201.81310262977502</v>
      </c>
      <c r="F553" s="41">
        <v>0.24499999999999034</v>
      </c>
      <c r="G553" s="41">
        <v>0.24499999999999034</v>
      </c>
      <c r="H553" s="37" t="s">
        <v>125</v>
      </c>
      <c r="I553" s="37" t="s">
        <v>29</v>
      </c>
      <c r="J553" s="39" t="s">
        <v>130</v>
      </c>
    </row>
    <row r="554" spans="1:10">
      <c r="A554" s="40">
        <v>3.5701600000000007E-2</v>
      </c>
      <c r="B554" s="37">
        <v>35701.600000000006</v>
      </c>
      <c r="C554" s="37" t="s">
        <v>29</v>
      </c>
      <c r="D554" s="37" t="s">
        <v>29</v>
      </c>
      <c r="E554" s="37">
        <v>200.5019756069</v>
      </c>
      <c r="F554" s="41">
        <v>0.62999999999978751</v>
      </c>
      <c r="G554" s="41">
        <v>0.62999999999978751</v>
      </c>
      <c r="H554" s="37" t="s">
        <v>125</v>
      </c>
      <c r="I554" s="37" t="s">
        <v>29</v>
      </c>
      <c r="J554" s="39" t="s">
        <v>130</v>
      </c>
    </row>
    <row r="555" spans="1:10">
      <c r="A555" s="40">
        <v>3.58546E-2</v>
      </c>
      <c r="B555" s="37">
        <v>35854.6</v>
      </c>
      <c r="C555" s="37" t="s">
        <v>29</v>
      </c>
      <c r="D555" s="37" t="s">
        <v>29</v>
      </c>
      <c r="E555" s="37">
        <v>203.28865874520002</v>
      </c>
      <c r="F555" s="41">
        <v>1.0699999999962844</v>
      </c>
      <c r="G555" s="41">
        <v>1.0699999999962844</v>
      </c>
      <c r="H555" s="37" t="s">
        <v>125</v>
      </c>
      <c r="I555" s="37" t="s">
        <v>29</v>
      </c>
      <c r="J555" s="39" t="s">
        <v>130</v>
      </c>
    </row>
    <row r="556" spans="1:10">
      <c r="A556" s="40">
        <v>3.5948300000000002E-2</v>
      </c>
      <c r="B556" s="37">
        <v>35948.300000000003</v>
      </c>
      <c r="C556" s="37" t="s">
        <v>29</v>
      </c>
      <c r="D556" s="37" t="s">
        <v>29</v>
      </c>
      <c r="E556" s="37">
        <v>198.799944457875</v>
      </c>
      <c r="F556" s="41">
        <v>0.36500000000690519</v>
      </c>
      <c r="G556" s="41">
        <v>0.36500000000690519</v>
      </c>
      <c r="H556" s="37" t="s">
        <v>125</v>
      </c>
      <c r="I556" s="37" t="s">
        <v>29</v>
      </c>
      <c r="J556" s="39" t="s">
        <v>130</v>
      </c>
    </row>
    <row r="557" spans="1:10">
      <c r="A557" s="40">
        <v>3.6086500000000001E-2</v>
      </c>
      <c r="B557" s="37">
        <v>36086.5</v>
      </c>
      <c r="C557" s="37" t="s">
        <v>29</v>
      </c>
      <c r="D557" s="37" t="s">
        <v>29</v>
      </c>
      <c r="E557" s="37">
        <v>204.123014498</v>
      </c>
      <c r="F557" s="41">
        <v>1.320000000001067</v>
      </c>
      <c r="G557" s="41">
        <v>1.320000000001067</v>
      </c>
      <c r="H557" s="37" t="s">
        <v>125</v>
      </c>
      <c r="I557" s="37" t="s">
        <v>29</v>
      </c>
      <c r="J557" s="39" t="s">
        <v>130</v>
      </c>
    </row>
    <row r="558" spans="1:10">
      <c r="A558" s="40">
        <v>3.6173100000000007E-2</v>
      </c>
      <c r="B558" s="37">
        <v>36173.100000000006</v>
      </c>
      <c r="C558" s="37" t="s">
        <v>29</v>
      </c>
      <c r="D558" s="37" t="s">
        <v>29</v>
      </c>
      <c r="E558" s="37">
        <v>201.7797825328</v>
      </c>
      <c r="F558" s="41">
        <v>0.23000000000000395</v>
      </c>
      <c r="G558" s="41">
        <v>0.23000000000000395</v>
      </c>
      <c r="H558" s="37" t="s">
        <v>125</v>
      </c>
      <c r="I558" s="37" t="s">
        <v>29</v>
      </c>
      <c r="J558" s="39" t="s">
        <v>130</v>
      </c>
    </row>
    <row r="559" spans="1:10">
      <c r="A559" s="40">
        <v>3.6261799999999997E-2</v>
      </c>
      <c r="B559" s="37">
        <v>36261.799999999996</v>
      </c>
      <c r="C559" s="37" t="s">
        <v>29</v>
      </c>
      <c r="D559" s="37" t="s">
        <v>29</v>
      </c>
      <c r="E559" s="37">
        <v>200.09164615275</v>
      </c>
      <c r="F559" s="41">
        <v>0.62500000000582068</v>
      </c>
      <c r="G559" s="41">
        <v>0.62500000000582068</v>
      </c>
      <c r="H559" s="37" t="s">
        <v>125</v>
      </c>
      <c r="I559" s="37" t="s">
        <v>29</v>
      </c>
      <c r="J559" s="39" t="s">
        <v>130</v>
      </c>
    </row>
    <row r="560" spans="1:10">
      <c r="A560" s="40">
        <v>3.6506300000000005E-2</v>
      </c>
      <c r="B560" s="37">
        <v>36506.300000000003</v>
      </c>
      <c r="C560" s="37" t="s">
        <v>29</v>
      </c>
      <c r="D560" s="37" t="s">
        <v>29</v>
      </c>
      <c r="E560" s="37">
        <v>198.96176452750001</v>
      </c>
      <c r="F560" s="41">
        <v>0.94999999999816187</v>
      </c>
      <c r="G560" s="41">
        <v>0.94999999999816187</v>
      </c>
      <c r="H560" s="37" t="s">
        <v>125</v>
      </c>
      <c r="I560" s="37" t="s">
        <v>29</v>
      </c>
      <c r="J560" s="39" t="s">
        <v>130</v>
      </c>
    </row>
    <row r="561" spans="1:10">
      <c r="A561" s="40">
        <v>3.6591800000000001E-2</v>
      </c>
      <c r="B561" s="37">
        <v>36591.800000000003</v>
      </c>
      <c r="C561" s="37" t="s">
        <v>29</v>
      </c>
      <c r="D561" s="37" t="s">
        <v>29</v>
      </c>
      <c r="E561" s="37">
        <v>205.10239260525</v>
      </c>
      <c r="F561" s="41">
        <v>1.1350000000017078</v>
      </c>
      <c r="G561" s="41">
        <v>1.1350000000017078</v>
      </c>
      <c r="H561" s="37" t="s">
        <v>125</v>
      </c>
      <c r="I561" s="37" t="s">
        <v>29</v>
      </c>
      <c r="J561" s="39" t="s">
        <v>130</v>
      </c>
    </row>
    <row r="562" spans="1:10">
      <c r="A562" s="40">
        <v>3.6669599999999997E-2</v>
      </c>
      <c r="B562" s="37">
        <v>36669.599999999999</v>
      </c>
      <c r="C562" s="37" t="s">
        <v>29</v>
      </c>
      <c r="D562" s="37" t="s">
        <v>29</v>
      </c>
      <c r="E562" s="37">
        <v>203.76951758999999</v>
      </c>
      <c r="F562" s="41">
        <v>0.15999999999999659</v>
      </c>
      <c r="G562" s="41">
        <v>0.15999999999999659</v>
      </c>
      <c r="H562" s="37" t="s">
        <v>125</v>
      </c>
      <c r="I562" s="37" t="s">
        <v>29</v>
      </c>
      <c r="J562" s="39" t="s">
        <v>130</v>
      </c>
    </row>
    <row r="563" spans="1:10">
      <c r="A563" s="40">
        <v>3.6712799999999997E-2</v>
      </c>
      <c r="B563" s="37">
        <v>36712.799999999996</v>
      </c>
      <c r="C563" s="37" t="s">
        <v>29</v>
      </c>
      <c r="D563" s="37" t="s">
        <v>29</v>
      </c>
      <c r="E563" s="37">
        <v>203.7543230524</v>
      </c>
      <c r="F563" s="41">
        <v>9.9999999999909033E-3</v>
      </c>
      <c r="G563" s="41">
        <v>9.9999999999909033E-3</v>
      </c>
      <c r="H563" s="37" t="s">
        <v>125</v>
      </c>
      <c r="I563" s="37" t="s">
        <v>29</v>
      </c>
      <c r="J563" s="39" t="s">
        <v>130</v>
      </c>
    </row>
    <row r="564" spans="1:10">
      <c r="A564" s="40">
        <v>3.6820199999999997E-2</v>
      </c>
      <c r="B564" s="37">
        <v>36820.199999999997</v>
      </c>
      <c r="C564" s="37" t="s">
        <v>29</v>
      </c>
      <c r="D564" s="37" t="s">
        <v>29</v>
      </c>
      <c r="E564" s="37">
        <v>202.76033458287498</v>
      </c>
      <c r="F564" s="41">
        <v>1.1550000000016227</v>
      </c>
      <c r="G564" s="41">
        <v>1.1550000000016227</v>
      </c>
      <c r="H564" s="37" t="s">
        <v>125</v>
      </c>
      <c r="I564" s="37" t="s">
        <v>29</v>
      </c>
      <c r="J564" s="39" t="s">
        <v>130</v>
      </c>
    </row>
    <row r="565" spans="1:10">
      <c r="A565" s="40">
        <v>3.6939800000000002E-2</v>
      </c>
      <c r="B565" s="37">
        <v>36939.800000000003</v>
      </c>
      <c r="C565" s="37" t="s">
        <v>29</v>
      </c>
      <c r="D565" s="37" t="s">
        <v>29</v>
      </c>
      <c r="E565" s="37">
        <v>203.514345808</v>
      </c>
      <c r="F565" s="41">
        <v>0.23000000000000395</v>
      </c>
      <c r="G565" s="41">
        <v>0.23000000000000395</v>
      </c>
      <c r="H565" s="37" t="s">
        <v>125</v>
      </c>
      <c r="I565" s="37" t="s">
        <v>29</v>
      </c>
      <c r="J565" s="39" t="s">
        <v>130</v>
      </c>
    </row>
    <row r="566" spans="1:10">
      <c r="A566" s="40">
        <v>3.7023400000000005E-2</v>
      </c>
      <c r="B566" s="37">
        <v>37023.4</v>
      </c>
      <c r="C566" s="37" t="s">
        <v>29</v>
      </c>
      <c r="D566" s="37" t="s">
        <v>29</v>
      </c>
      <c r="E566" s="37">
        <v>206.3568576216</v>
      </c>
      <c r="F566" s="41">
        <v>1.125</v>
      </c>
      <c r="G566" s="41">
        <v>1.125</v>
      </c>
      <c r="H566" s="37" t="s">
        <v>125</v>
      </c>
      <c r="I566" s="37" t="s">
        <v>29</v>
      </c>
      <c r="J566" s="39" t="s">
        <v>130</v>
      </c>
    </row>
    <row r="567" spans="1:10">
      <c r="A567" s="40">
        <v>3.7118600000000009E-2</v>
      </c>
      <c r="B567" s="37">
        <v>37118.600000000006</v>
      </c>
      <c r="C567" s="37" t="s">
        <v>29</v>
      </c>
      <c r="D567" s="37" t="s">
        <v>29</v>
      </c>
      <c r="E567" s="37">
        <v>210.15717478400001</v>
      </c>
      <c r="F567" s="41">
        <v>0.8920951873796128</v>
      </c>
      <c r="G567" s="41">
        <v>0.8920951873796128</v>
      </c>
      <c r="H567" s="37" t="s">
        <v>125</v>
      </c>
      <c r="I567" s="37" t="s">
        <v>29</v>
      </c>
      <c r="J567" s="39" t="s">
        <v>130</v>
      </c>
    </row>
    <row r="568" spans="1:10">
      <c r="A568" s="40">
        <v>3.7143200000000001E-2</v>
      </c>
      <c r="B568" s="37">
        <v>37143.200000000004</v>
      </c>
      <c r="C568" s="37" t="s">
        <v>29</v>
      </c>
      <c r="D568" s="37" t="s">
        <v>29</v>
      </c>
      <c r="E568" s="37">
        <v>207.34584681974999</v>
      </c>
      <c r="F568" s="41">
        <v>0.15999999999999659</v>
      </c>
      <c r="G568" s="41">
        <v>0.15999999999999659</v>
      </c>
      <c r="H568" s="37" t="s">
        <v>125</v>
      </c>
      <c r="I568" s="37" t="s">
        <v>29</v>
      </c>
      <c r="J568" s="39" t="s">
        <v>130</v>
      </c>
    </row>
    <row r="569" spans="1:10">
      <c r="A569" s="40">
        <v>3.7296500000000003E-2</v>
      </c>
      <c r="B569" s="37">
        <v>37296.5</v>
      </c>
      <c r="C569" s="37" t="s">
        <v>29</v>
      </c>
      <c r="D569" s="37" t="s">
        <v>29</v>
      </c>
      <c r="E569" s="37">
        <v>208.25190909</v>
      </c>
      <c r="F569" s="41">
        <v>0.95000000000582074</v>
      </c>
      <c r="G569" s="41">
        <v>0.95000000000582074</v>
      </c>
      <c r="H569" s="37" t="s">
        <v>125</v>
      </c>
      <c r="I569" s="37" t="s">
        <v>29</v>
      </c>
      <c r="J569" s="39" t="s">
        <v>130</v>
      </c>
    </row>
    <row r="570" spans="1:10">
      <c r="A570" s="40">
        <v>3.7302000000000002E-2</v>
      </c>
      <c r="B570" s="37">
        <v>37302</v>
      </c>
      <c r="C570" s="37" t="s">
        <v>29</v>
      </c>
      <c r="D570" s="37" t="s">
        <v>29</v>
      </c>
      <c r="E570" s="37">
        <v>209.65639175999999</v>
      </c>
      <c r="F570" s="41">
        <v>0.58617403558817416</v>
      </c>
      <c r="G570" s="41">
        <v>0.58617403558817416</v>
      </c>
      <c r="H570" s="37" t="s">
        <v>125</v>
      </c>
      <c r="I570" s="37" t="s">
        <v>29</v>
      </c>
      <c r="J570" s="39" t="s">
        <v>130</v>
      </c>
    </row>
    <row r="571" spans="1:10">
      <c r="A571" s="40">
        <v>3.7338099999999999E-2</v>
      </c>
      <c r="B571" s="37">
        <v>37338.1</v>
      </c>
      <c r="C571" s="37" t="s">
        <v>29</v>
      </c>
      <c r="D571" s="37" t="s">
        <v>29</v>
      </c>
      <c r="E571" s="37">
        <v>206.586570978</v>
      </c>
      <c r="F571" s="41">
        <v>0.12000000000000453</v>
      </c>
      <c r="G571" s="41">
        <v>0.12000000000000453</v>
      </c>
      <c r="H571" s="37" t="s">
        <v>125</v>
      </c>
      <c r="I571" s="37" t="s">
        <v>29</v>
      </c>
      <c r="J571" s="39" t="s">
        <v>130</v>
      </c>
    </row>
    <row r="572" spans="1:10">
      <c r="A572" s="40">
        <v>3.7430999999999999E-2</v>
      </c>
      <c r="B572" s="37">
        <v>37431</v>
      </c>
      <c r="C572" s="37" t="s">
        <v>29</v>
      </c>
      <c r="D572" s="37" t="s">
        <v>29</v>
      </c>
      <c r="E572" s="37">
        <v>212.50552869749998</v>
      </c>
      <c r="F572" s="41">
        <v>1.4699999999984041</v>
      </c>
      <c r="G572" s="41">
        <v>1.4699999999984041</v>
      </c>
      <c r="H572" s="37" t="s">
        <v>125</v>
      </c>
      <c r="I572" s="37" t="s">
        <v>29</v>
      </c>
      <c r="J572" s="39" t="s">
        <v>130</v>
      </c>
    </row>
    <row r="573" spans="1:10">
      <c r="A573" s="40">
        <v>3.7461299999999996E-2</v>
      </c>
      <c r="B573" s="37">
        <v>37461.299999999996</v>
      </c>
      <c r="C573" s="37" t="s">
        <v>29</v>
      </c>
      <c r="D573" s="37" t="s">
        <v>29</v>
      </c>
      <c r="E573" s="37">
        <v>209.83667782650002</v>
      </c>
      <c r="F573" s="41">
        <v>0.53499999999644221</v>
      </c>
      <c r="G573" s="41">
        <v>0.53499999999644221</v>
      </c>
      <c r="H573" s="37" t="s">
        <v>125</v>
      </c>
      <c r="I573" s="37" t="s">
        <v>29</v>
      </c>
      <c r="J573" s="39" t="s">
        <v>130</v>
      </c>
    </row>
    <row r="574" spans="1:10">
      <c r="A574" s="40">
        <v>3.7618600000000009E-2</v>
      </c>
      <c r="B574" s="37">
        <v>37618.600000000006</v>
      </c>
      <c r="C574" s="37" t="s">
        <v>29</v>
      </c>
      <c r="D574" s="37" t="s">
        <v>29</v>
      </c>
      <c r="E574" s="37">
        <v>214.29589900083332</v>
      </c>
      <c r="F574" s="41">
        <v>0.39842746447112803</v>
      </c>
      <c r="G574" s="41">
        <v>0.39842746447112803</v>
      </c>
      <c r="H574" s="37" t="s">
        <v>125</v>
      </c>
      <c r="I574" s="37" t="s">
        <v>29</v>
      </c>
      <c r="J574" s="39" t="s">
        <v>130</v>
      </c>
    </row>
    <row r="575" spans="1:10">
      <c r="A575" s="40">
        <v>3.76475E-2</v>
      </c>
      <c r="B575" s="37">
        <v>37647.5</v>
      </c>
      <c r="C575" s="37" t="s">
        <v>29</v>
      </c>
      <c r="D575" s="37" t="s">
        <v>29</v>
      </c>
      <c r="E575" s="37">
        <v>212.13590596700001</v>
      </c>
      <c r="F575" s="41">
        <v>0.71500000000140829</v>
      </c>
      <c r="G575" s="41">
        <v>0.71500000000140829</v>
      </c>
      <c r="H575" s="37" t="s">
        <v>125</v>
      </c>
      <c r="I575" s="37" t="s">
        <v>29</v>
      </c>
      <c r="J575" s="39" t="s">
        <v>130</v>
      </c>
    </row>
    <row r="576" spans="1:10">
      <c r="A576" s="40">
        <v>3.7777199999999997E-2</v>
      </c>
      <c r="B576" s="37">
        <v>37777.199999999997</v>
      </c>
      <c r="C576" s="37" t="s">
        <v>29</v>
      </c>
      <c r="D576" s="37" t="s">
        <v>29</v>
      </c>
      <c r="E576" s="37">
        <v>212.09241359079002</v>
      </c>
      <c r="F576" s="41">
        <v>1.6164170253985017</v>
      </c>
      <c r="G576" s="41">
        <v>1.6164170253985017</v>
      </c>
      <c r="H576" s="37" t="s">
        <v>125</v>
      </c>
      <c r="I576" s="37" t="s">
        <v>29</v>
      </c>
      <c r="J576" s="39" t="s">
        <v>130</v>
      </c>
    </row>
    <row r="577" spans="1:10">
      <c r="A577" s="40">
        <v>3.7894999999999998E-2</v>
      </c>
      <c r="B577" s="37">
        <v>37895</v>
      </c>
      <c r="C577" s="37" t="s">
        <v>29</v>
      </c>
      <c r="D577" s="37" t="s">
        <v>29</v>
      </c>
      <c r="E577" s="37">
        <v>214.2064208262</v>
      </c>
      <c r="F577" s="41">
        <v>1.0899999999963845</v>
      </c>
      <c r="G577" s="41">
        <v>1.0899999999963845</v>
      </c>
      <c r="H577" s="37" t="s">
        <v>125</v>
      </c>
      <c r="I577" s="37" t="s">
        <v>29</v>
      </c>
      <c r="J577" s="39" t="s">
        <v>130</v>
      </c>
    </row>
    <row r="578" spans="1:10">
      <c r="A578" s="40">
        <v>3.8000300000000001E-2</v>
      </c>
      <c r="B578" s="37">
        <v>38000.300000000003</v>
      </c>
      <c r="C578" s="37" t="s">
        <v>29</v>
      </c>
      <c r="D578" s="37" t="s">
        <v>29</v>
      </c>
      <c r="E578" s="37">
        <v>211.21342521400001</v>
      </c>
      <c r="F578" s="41">
        <v>0.68000000000292748</v>
      </c>
      <c r="G578" s="41">
        <v>0.68000000000292748</v>
      </c>
      <c r="H578" s="37" t="s">
        <v>125</v>
      </c>
      <c r="I578" s="37" t="s">
        <v>29</v>
      </c>
      <c r="J578" s="39" t="s">
        <v>130</v>
      </c>
    </row>
    <row r="579" spans="1:10">
      <c r="A579" s="40">
        <v>3.8088499999999997E-2</v>
      </c>
      <c r="B579" s="37">
        <v>38088.5</v>
      </c>
      <c r="C579" s="37" t="s">
        <v>29</v>
      </c>
      <c r="D579" s="37" t="s">
        <v>29</v>
      </c>
      <c r="E579" s="37">
        <v>214.36039257750002</v>
      </c>
      <c r="F579" s="41">
        <v>1.4849999999992864</v>
      </c>
      <c r="G579" s="41">
        <v>1.4849999999992864</v>
      </c>
      <c r="H579" s="37" t="s">
        <v>125</v>
      </c>
      <c r="I579" s="37" t="s">
        <v>29</v>
      </c>
      <c r="J579" s="39" t="s">
        <v>130</v>
      </c>
    </row>
    <row r="580" spans="1:10">
      <c r="A580" s="40">
        <v>3.8165599999999994E-2</v>
      </c>
      <c r="B580" s="37">
        <v>38165.599999999991</v>
      </c>
      <c r="C580" s="37" t="s">
        <v>29</v>
      </c>
      <c r="D580" s="37" t="s">
        <v>29</v>
      </c>
      <c r="E580" s="37">
        <v>208.33505971042501</v>
      </c>
      <c r="F580" s="41">
        <v>0.58500000000649732</v>
      </c>
      <c r="G580" s="41">
        <v>0.58500000000649732</v>
      </c>
      <c r="H580" s="37" t="s">
        <v>125</v>
      </c>
      <c r="I580" s="37" t="s">
        <v>29</v>
      </c>
      <c r="J580" s="39" t="s">
        <v>130</v>
      </c>
    </row>
    <row r="581" spans="1:10">
      <c r="A581" s="40">
        <v>3.8192399999999994E-2</v>
      </c>
      <c r="B581" s="37">
        <v>38192.399999999994</v>
      </c>
      <c r="C581" s="37" t="s">
        <v>29</v>
      </c>
      <c r="D581" s="37" t="s">
        <v>29</v>
      </c>
      <c r="E581" s="37">
        <v>206.5229252229</v>
      </c>
      <c r="F581" s="41">
        <v>0.45000000000743762</v>
      </c>
      <c r="G581" s="41">
        <v>0.45000000000743762</v>
      </c>
      <c r="H581" s="37" t="s">
        <v>125</v>
      </c>
      <c r="I581" s="37" t="s">
        <v>29</v>
      </c>
      <c r="J581" s="39" t="s">
        <v>130</v>
      </c>
    </row>
    <row r="582" spans="1:10">
      <c r="A582" s="40">
        <v>3.8284200000000004E-2</v>
      </c>
      <c r="B582" s="37">
        <v>38284.200000000004</v>
      </c>
      <c r="C582" s="37" t="s">
        <v>29</v>
      </c>
      <c r="D582" s="37" t="s">
        <v>29</v>
      </c>
      <c r="E582" s="37">
        <v>207.41115700100002</v>
      </c>
      <c r="F582" s="41">
        <v>0.17000000000000168</v>
      </c>
      <c r="G582" s="41">
        <v>0.17000000000000168</v>
      </c>
      <c r="H582" s="37" t="s">
        <v>125</v>
      </c>
      <c r="I582" s="37" t="s">
        <v>29</v>
      </c>
      <c r="J582" s="39" t="s">
        <v>130</v>
      </c>
    </row>
    <row r="583" spans="1:10">
      <c r="A583" s="40">
        <v>3.8359199999999996E-2</v>
      </c>
      <c r="B583" s="37">
        <v>38359.199999999997</v>
      </c>
      <c r="C583" s="37" t="s">
        <v>29</v>
      </c>
      <c r="D583" s="37" t="s">
        <v>29</v>
      </c>
      <c r="E583" s="37">
        <v>207.99977967999999</v>
      </c>
      <c r="F583" s="41">
        <v>0.67000000000227611</v>
      </c>
      <c r="G583" s="41">
        <v>0.67000000000227611</v>
      </c>
      <c r="H583" s="37" t="s">
        <v>125</v>
      </c>
      <c r="I583" s="37" t="s">
        <v>29</v>
      </c>
      <c r="J583" s="39" t="s">
        <v>130</v>
      </c>
    </row>
    <row r="584" spans="1:10">
      <c r="A584" s="40">
        <v>3.8412800000000004E-2</v>
      </c>
      <c r="B584" s="37">
        <v>38412.800000000003</v>
      </c>
      <c r="C584" s="37" t="s">
        <v>29</v>
      </c>
      <c r="D584" s="37" t="s">
        <v>29</v>
      </c>
      <c r="E584" s="37">
        <v>210.79475240549999</v>
      </c>
      <c r="F584" s="41">
        <v>0.64000000000493851</v>
      </c>
      <c r="G584" s="41">
        <v>0.64000000000493851</v>
      </c>
      <c r="H584" s="37" t="s">
        <v>125</v>
      </c>
      <c r="I584" s="37" t="s">
        <v>29</v>
      </c>
      <c r="J584" s="39" t="s">
        <v>130</v>
      </c>
    </row>
    <row r="585" spans="1:10">
      <c r="A585" s="40">
        <v>3.8472900000000004E-2</v>
      </c>
      <c r="B585" s="37">
        <v>38472.9</v>
      </c>
      <c r="C585" s="37" t="s">
        <v>29</v>
      </c>
      <c r="D585" s="37" t="s">
        <v>29</v>
      </c>
      <c r="E585" s="37">
        <v>207.23018258560001</v>
      </c>
      <c r="F585" s="41">
        <v>3.9999999999992042E-2</v>
      </c>
      <c r="G585" s="41">
        <v>3.9999999999992042E-2</v>
      </c>
      <c r="H585" s="37" t="s">
        <v>125</v>
      </c>
      <c r="I585" s="37" t="s">
        <v>29</v>
      </c>
      <c r="J585" s="39" t="s">
        <v>130</v>
      </c>
    </row>
    <row r="586" spans="1:10">
      <c r="A586" s="40">
        <v>3.8533199999999997E-2</v>
      </c>
      <c r="B586" s="37">
        <v>38533.199999999997</v>
      </c>
      <c r="C586" s="37" t="s">
        <v>29</v>
      </c>
      <c r="D586" s="37" t="s">
        <v>29</v>
      </c>
      <c r="E586" s="37">
        <v>210.07869060075001</v>
      </c>
      <c r="F586" s="41">
        <v>0.40457110348474573</v>
      </c>
      <c r="G586" s="41">
        <v>0.40457110348474573</v>
      </c>
      <c r="H586" s="37" t="s">
        <v>125</v>
      </c>
      <c r="I586" s="37" t="s">
        <v>29</v>
      </c>
      <c r="J586" s="39" t="s">
        <v>130</v>
      </c>
    </row>
    <row r="587" spans="1:10">
      <c r="A587" s="40">
        <v>3.85736E-2</v>
      </c>
      <c r="B587" s="37">
        <v>38573.599999999999</v>
      </c>
      <c r="C587" s="37" t="s">
        <v>29</v>
      </c>
      <c r="D587" s="37" t="s">
        <v>29</v>
      </c>
      <c r="E587" s="37">
        <v>208.23327262075</v>
      </c>
      <c r="F587" s="41">
        <v>1.9849999999977799</v>
      </c>
      <c r="G587" s="41">
        <v>1.9849999999977799</v>
      </c>
      <c r="H587" s="37" t="s">
        <v>125</v>
      </c>
      <c r="I587" s="37" t="s">
        <v>29</v>
      </c>
      <c r="J587" s="39" t="s">
        <v>130</v>
      </c>
    </row>
    <row r="588" spans="1:10">
      <c r="A588" s="40">
        <v>3.8621800000000005E-2</v>
      </c>
      <c r="B588" s="37">
        <v>38621.800000000003</v>
      </c>
      <c r="C588" s="37" t="s">
        <v>29</v>
      </c>
      <c r="D588" s="37" t="s">
        <v>29</v>
      </c>
      <c r="E588" s="37">
        <v>204.79190564040002</v>
      </c>
      <c r="F588" s="41">
        <v>0.45999999999466001</v>
      </c>
      <c r="G588" s="41">
        <v>0.45999999999466001</v>
      </c>
      <c r="H588" s="37" t="s">
        <v>125</v>
      </c>
      <c r="I588" s="37" t="s">
        <v>29</v>
      </c>
      <c r="J588" s="39" t="s">
        <v>130</v>
      </c>
    </row>
    <row r="589" spans="1:10">
      <c r="A589" s="40">
        <v>3.8670800000000005E-2</v>
      </c>
      <c r="B589" s="37">
        <v>38670.800000000003</v>
      </c>
      <c r="C589" s="37" t="s">
        <v>29</v>
      </c>
      <c r="D589" s="37" t="s">
        <v>29</v>
      </c>
      <c r="E589" s="37">
        <v>204.45555387262499</v>
      </c>
      <c r="F589" s="41">
        <v>0.74287027804329875</v>
      </c>
      <c r="G589" s="41">
        <v>0.74287027804329875</v>
      </c>
      <c r="H589" s="37" t="s">
        <v>125</v>
      </c>
      <c r="I589" s="37" t="s">
        <v>29</v>
      </c>
      <c r="J589" s="39" t="s">
        <v>130</v>
      </c>
    </row>
    <row r="590" spans="1:10">
      <c r="A590" s="40">
        <v>3.8723399999999991E-2</v>
      </c>
      <c r="B590" s="37">
        <v>38723.399999999994</v>
      </c>
      <c r="C590" s="37" t="s">
        <v>29</v>
      </c>
      <c r="D590" s="37" t="s">
        <v>29</v>
      </c>
      <c r="E590" s="37">
        <v>206.54399403599999</v>
      </c>
      <c r="F590" s="41">
        <v>0.30534133905032607</v>
      </c>
      <c r="G590" s="41">
        <v>0.30534133905032607</v>
      </c>
      <c r="H590" s="37" t="s">
        <v>125</v>
      </c>
      <c r="I590" s="37" t="s">
        <v>29</v>
      </c>
      <c r="J590" s="39" t="s">
        <v>130</v>
      </c>
    </row>
    <row r="591" spans="1:10">
      <c r="A591" s="40">
        <v>3.8812599999999996E-2</v>
      </c>
      <c r="B591" s="37">
        <v>38812.6</v>
      </c>
      <c r="C591" s="37" t="s">
        <v>29</v>
      </c>
      <c r="D591" s="37" t="s">
        <v>29</v>
      </c>
      <c r="E591" s="37">
        <v>206.08578755799999</v>
      </c>
      <c r="F591" s="41">
        <v>0.25640679484843054</v>
      </c>
      <c r="G591" s="41">
        <v>0.25640679484843054</v>
      </c>
      <c r="H591" s="37" t="s">
        <v>125</v>
      </c>
      <c r="I591" s="37" t="s">
        <v>29</v>
      </c>
      <c r="J591" s="39" t="s">
        <v>130</v>
      </c>
    </row>
    <row r="592" spans="1:10">
      <c r="A592" s="40">
        <v>3.8874700000000005E-2</v>
      </c>
      <c r="B592" s="37">
        <v>38874.700000000004</v>
      </c>
      <c r="C592" s="37" t="s">
        <v>29</v>
      </c>
      <c r="D592" s="37" t="s">
        <v>29</v>
      </c>
      <c r="E592" s="37">
        <v>205.65098987799999</v>
      </c>
      <c r="F592" s="41">
        <v>1.9999999999996021E-2</v>
      </c>
      <c r="G592" s="41">
        <v>1.9999999999996021E-2</v>
      </c>
      <c r="H592" s="37" t="s">
        <v>125</v>
      </c>
      <c r="I592" s="37" t="s">
        <v>29</v>
      </c>
      <c r="J592" s="39" t="s">
        <v>130</v>
      </c>
    </row>
    <row r="593" spans="1:10">
      <c r="A593" s="40">
        <v>3.89556E-2</v>
      </c>
      <c r="B593" s="37">
        <v>38955.599999999999</v>
      </c>
      <c r="C593" s="37" t="s">
        <v>29</v>
      </c>
      <c r="D593" s="37" t="s">
        <v>29</v>
      </c>
      <c r="E593" s="37">
        <v>205.98808959113333</v>
      </c>
      <c r="F593" s="41">
        <v>1.3127621431337815</v>
      </c>
      <c r="G593" s="41">
        <v>1.3127621431337815</v>
      </c>
      <c r="H593" s="37" t="s">
        <v>125</v>
      </c>
      <c r="I593" s="37" t="s">
        <v>29</v>
      </c>
      <c r="J593" s="39" t="s">
        <v>130</v>
      </c>
    </row>
    <row r="594" spans="1:10">
      <c r="A594" s="40">
        <v>3.8976800000000006E-2</v>
      </c>
      <c r="B594" s="37">
        <v>38976.800000000003</v>
      </c>
      <c r="C594" s="37" t="s">
        <v>29</v>
      </c>
      <c r="D594" s="37" t="s">
        <v>29</v>
      </c>
      <c r="E594" s="37">
        <v>202.34485243949999</v>
      </c>
      <c r="F594" s="41">
        <v>1.4150000000013492</v>
      </c>
      <c r="G594" s="41">
        <v>1.4150000000013492</v>
      </c>
      <c r="H594" s="37" t="s">
        <v>125</v>
      </c>
      <c r="I594" s="37" t="s">
        <v>29</v>
      </c>
      <c r="J594" s="39" t="s">
        <v>130</v>
      </c>
    </row>
    <row r="595" spans="1:10">
      <c r="A595" s="40">
        <v>3.9053600000000001E-2</v>
      </c>
      <c r="B595" s="37">
        <v>39053.599999999999</v>
      </c>
      <c r="C595" s="37" t="s">
        <v>29</v>
      </c>
      <c r="D595" s="37" t="s">
        <v>29</v>
      </c>
      <c r="E595" s="37">
        <v>204.28298891580002</v>
      </c>
      <c r="F595" s="41">
        <v>0.67500000000711424</v>
      </c>
      <c r="G595" s="41">
        <v>0.67500000000711424</v>
      </c>
      <c r="H595" s="37" t="s">
        <v>125</v>
      </c>
      <c r="I595" s="37" t="s">
        <v>29</v>
      </c>
      <c r="J595" s="39" t="s">
        <v>130</v>
      </c>
    </row>
    <row r="596" spans="1:10">
      <c r="A596" s="40">
        <v>3.9120500000000009E-2</v>
      </c>
      <c r="B596" s="37">
        <v>39120.500000000007</v>
      </c>
      <c r="C596" s="37" t="s">
        <v>29</v>
      </c>
      <c r="D596" s="37" t="s">
        <v>29</v>
      </c>
      <c r="E596" s="37">
        <v>207.32358522299998</v>
      </c>
      <c r="F596" s="41">
        <v>0.20000000000000284</v>
      </c>
      <c r="G596" s="41">
        <v>0.20000000000000284</v>
      </c>
      <c r="H596" s="37" t="s">
        <v>125</v>
      </c>
      <c r="I596" s="37" t="s">
        <v>29</v>
      </c>
      <c r="J596" s="39" t="s">
        <v>130</v>
      </c>
    </row>
    <row r="597" spans="1:10">
      <c r="A597" s="40">
        <v>3.9265699999999994E-2</v>
      </c>
      <c r="B597" s="37">
        <v>39265.699999999997</v>
      </c>
      <c r="C597" s="37" t="s">
        <v>29</v>
      </c>
      <c r="D597" s="37" t="s">
        <v>29</v>
      </c>
      <c r="E597" s="37">
        <v>208.685091262475</v>
      </c>
      <c r="F597" s="41">
        <v>1.6950000000023764</v>
      </c>
      <c r="G597" s="41">
        <v>1.6950000000023764</v>
      </c>
      <c r="H597" s="37" t="s">
        <v>125</v>
      </c>
      <c r="I597" s="37" t="s">
        <v>29</v>
      </c>
      <c r="J597" s="39" t="s">
        <v>130</v>
      </c>
    </row>
    <row r="598" spans="1:10">
      <c r="A598" s="40">
        <v>3.9303200000000003E-2</v>
      </c>
      <c r="B598" s="37">
        <v>39303.200000000004</v>
      </c>
      <c r="C598" s="37" t="s">
        <v>29</v>
      </c>
      <c r="D598" s="37" t="s">
        <v>29</v>
      </c>
      <c r="E598" s="37">
        <v>209.49564188799999</v>
      </c>
      <c r="F598" s="41">
        <v>0.47000000000027242</v>
      </c>
      <c r="G598" s="41">
        <v>0.47000000000027242</v>
      </c>
      <c r="H598" s="37" t="s">
        <v>125</v>
      </c>
      <c r="I598" s="37" t="s">
        <v>29</v>
      </c>
      <c r="J598" s="39" t="s">
        <v>130</v>
      </c>
    </row>
    <row r="599" spans="1:10">
      <c r="A599" s="40">
        <v>3.9319900000000005E-2</v>
      </c>
      <c r="B599" s="37">
        <v>39319.9</v>
      </c>
      <c r="C599" s="37" t="s">
        <v>29</v>
      </c>
      <c r="D599" s="37" t="s">
        <v>29</v>
      </c>
      <c r="E599" s="37">
        <v>209.32645630499999</v>
      </c>
      <c r="F599" s="41">
        <v>0.48499999998911458</v>
      </c>
      <c r="G599" s="41">
        <v>0.48499999998911458</v>
      </c>
      <c r="H599" s="37" t="s">
        <v>125</v>
      </c>
      <c r="I599" s="37" t="s">
        <v>29</v>
      </c>
      <c r="J599" s="39" t="s">
        <v>130</v>
      </c>
    </row>
    <row r="600" spans="1:10">
      <c r="A600" s="40">
        <v>3.9339800000000001E-2</v>
      </c>
      <c r="B600" s="37">
        <v>39339.800000000003</v>
      </c>
      <c r="C600" s="37" t="s">
        <v>29</v>
      </c>
      <c r="D600" s="37" t="s">
        <v>29</v>
      </c>
      <c r="E600" s="37">
        <v>207.86808037567499</v>
      </c>
      <c r="F600" s="41">
        <v>0.78500000000332193</v>
      </c>
      <c r="G600" s="41">
        <v>0.78500000000332193</v>
      </c>
      <c r="H600" s="37" t="s">
        <v>125</v>
      </c>
      <c r="I600" s="37" t="s">
        <v>29</v>
      </c>
      <c r="J600" s="39" t="s">
        <v>130</v>
      </c>
    </row>
    <row r="601" spans="1:10">
      <c r="A601" s="40">
        <v>3.9379400000000002E-2</v>
      </c>
      <c r="B601" s="37">
        <v>39379.4</v>
      </c>
      <c r="C601" s="37" t="s">
        <v>29</v>
      </c>
      <c r="D601" s="37" t="s">
        <v>29</v>
      </c>
      <c r="E601" s="37">
        <v>204.77737582487998</v>
      </c>
      <c r="F601" s="41">
        <v>1.0611145084291942</v>
      </c>
      <c r="G601" s="41">
        <v>1.0611145084291942</v>
      </c>
      <c r="H601" s="37" t="s">
        <v>125</v>
      </c>
      <c r="I601" s="37" t="s">
        <v>29</v>
      </c>
      <c r="J601" s="39" t="s">
        <v>130</v>
      </c>
    </row>
    <row r="602" spans="1:10">
      <c r="A602" s="40">
        <v>3.9402900000000005E-2</v>
      </c>
      <c r="B602" s="37">
        <v>39402.9</v>
      </c>
      <c r="C602" s="37" t="s">
        <v>29</v>
      </c>
      <c r="D602" s="37" t="s">
        <v>29</v>
      </c>
      <c r="E602" s="37">
        <v>191.53156337774999</v>
      </c>
      <c r="F602" s="41">
        <v>0.90499999999837266</v>
      </c>
      <c r="G602" s="41">
        <v>0.90499999999837266</v>
      </c>
      <c r="H602" s="37" t="s">
        <v>125</v>
      </c>
      <c r="I602" s="37" t="s">
        <v>29</v>
      </c>
      <c r="J602" s="39" t="s">
        <v>130</v>
      </c>
    </row>
    <row r="603" spans="1:10">
      <c r="A603" s="40">
        <v>3.9454400000000001E-2</v>
      </c>
      <c r="B603" s="37">
        <v>39454.400000000001</v>
      </c>
      <c r="C603" s="37" t="s">
        <v>29</v>
      </c>
      <c r="D603" s="37" t="s">
        <v>29</v>
      </c>
      <c r="E603" s="37">
        <v>198.13850363099999</v>
      </c>
      <c r="F603" s="41">
        <v>1.0315279928331738</v>
      </c>
      <c r="G603" s="41">
        <v>1.0315279928331738</v>
      </c>
      <c r="H603" s="37" t="s">
        <v>125</v>
      </c>
      <c r="I603" s="37" t="s">
        <v>29</v>
      </c>
      <c r="J603" s="39" t="s">
        <v>130</v>
      </c>
    </row>
    <row r="604" spans="1:10">
      <c r="A604" s="40">
        <v>3.9515399999999992E-2</v>
      </c>
      <c r="B604" s="37">
        <v>39515.399999999994</v>
      </c>
      <c r="C604" s="37" t="s">
        <v>29</v>
      </c>
      <c r="D604" s="37" t="s">
        <v>29</v>
      </c>
      <c r="E604" s="37">
        <v>200.402973875925</v>
      </c>
      <c r="F604" s="41">
        <v>1.3649999999976887</v>
      </c>
      <c r="G604" s="41">
        <v>1.3649999999976887</v>
      </c>
      <c r="H604" s="37" t="s">
        <v>125</v>
      </c>
      <c r="I604" s="37" t="s">
        <v>29</v>
      </c>
      <c r="J604" s="39" t="s">
        <v>130</v>
      </c>
    </row>
    <row r="605" spans="1:10">
      <c r="A605" s="40">
        <v>3.962100000000001E-2</v>
      </c>
      <c r="B605" s="37">
        <v>39621.000000000007</v>
      </c>
      <c r="C605" s="37" t="s">
        <v>29</v>
      </c>
      <c r="D605" s="37" t="s">
        <v>29</v>
      </c>
      <c r="E605" s="37">
        <v>195.70159247466665</v>
      </c>
      <c r="F605" s="41">
        <v>2.0779837984622525</v>
      </c>
      <c r="G605" s="41">
        <v>2.0779837984622525</v>
      </c>
      <c r="H605" s="37" t="s">
        <v>125</v>
      </c>
      <c r="I605" s="37" t="s">
        <v>29</v>
      </c>
      <c r="J605" s="39" t="s">
        <v>130</v>
      </c>
    </row>
    <row r="606" spans="1:10">
      <c r="A606" s="40">
        <v>3.97092E-2</v>
      </c>
      <c r="B606" s="37">
        <v>39709.199999999997</v>
      </c>
      <c r="C606" s="37" t="s">
        <v>29</v>
      </c>
      <c r="D606" s="37" t="s">
        <v>29</v>
      </c>
      <c r="E606" s="37">
        <v>196.6742707386</v>
      </c>
      <c r="F606" s="41">
        <v>1.0599999999995222</v>
      </c>
      <c r="G606" s="41">
        <v>1.0599999999995222</v>
      </c>
      <c r="H606" s="37" t="s">
        <v>125</v>
      </c>
      <c r="I606" s="37" t="s">
        <v>29</v>
      </c>
      <c r="J606" s="39" t="s">
        <v>130</v>
      </c>
    </row>
    <row r="607" spans="1:10">
      <c r="A607" s="40">
        <v>3.9757100000000004E-2</v>
      </c>
      <c r="B607" s="37">
        <v>39757.100000000006</v>
      </c>
      <c r="C607" s="37" t="s">
        <v>29</v>
      </c>
      <c r="D607" s="37" t="s">
        <v>29</v>
      </c>
      <c r="E607" s="37">
        <v>193.58135424062499</v>
      </c>
      <c r="F607" s="41">
        <v>1.1550000000016227</v>
      </c>
      <c r="G607" s="41">
        <v>1.1550000000016227</v>
      </c>
      <c r="H607" s="37" t="s">
        <v>125</v>
      </c>
      <c r="I607" s="37" t="s">
        <v>29</v>
      </c>
      <c r="J607" s="39" t="s">
        <v>130</v>
      </c>
    </row>
    <row r="608" spans="1:10">
      <c r="A608" s="40">
        <v>3.988499999999999E-2</v>
      </c>
      <c r="B608" s="37">
        <v>39884.999999999993</v>
      </c>
      <c r="C608" s="37" t="s">
        <v>29</v>
      </c>
      <c r="D608" s="37" t="s">
        <v>29</v>
      </c>
      <c r="E608" s="37">
        <v>193.87309888799999</v>
      </c>
      <c r="F608" s="41">
        <v>0.2003330560175495</v>
      </c>
      <c r="G608" s="41">
        <v>0.2003330560175495</v>
      </c>
      <c r="H608" s="37" t="s">
        <v>125</v>
      </c>
      <c r="I608" s="37" t="s">
        <v>29</v>
      </c>
      <c r="J608" s="39" t="s">
        <v>130</v>
      </c>
    </row>
    <row r="609" spans="1:10">
      <c r="A609" s="40">
        <v>3.9900499999999998E-2</v>
      </c>
      <c r="B609" s="37">
        <v>39900.5</v>
      </c>
      <c r="C609" s="37" t="s">
        <v>29</v>
      </c>
      <c r="D609" s="37" t="s">
        <v>29</v>
      </c>
      <c r="E609" s="37">
        <v>197.55250733926664</v>
      </c>
      <c r="F609" s="41">
        <v>0.67025699880906631</v>
      </c>
      <c r="G609" s="41">
        <v>0.67025699880906631</v>
      </c>
      <c r="H609" s="37" t="s">
        <v>125</v>
      </c>
      <c r="I609" s="37" t="s">
        <v>29</v>
      </c>
      <c r="J609" s="39" t="s">
        <v>130</v>
      </c>
    </row>
    <row r="610" spans="1:10">
      <c r="A610" s="40">
        <v>4.0042700000000001E-2</v>
      </c>
      <c r="B610" s="37">
        <v>40042.699999999997</v>
      </c>
      <c r="C610" s="37" t="s">
        <v>29</v>
      </c>
      <c r="D610" s="37" t="s">
        <v>29</v>
      </c>
      <c r="E610" s="37">
        <v>192.59565555449998</v>
      </c>
      <c r="F610" s="41">
        <v>2.2133007025713356</v>
      </c>
      <c r="G610" s="41">
        <v>2.2133007025713356</v>
      </c>
      <c r="H610" s="37" t="s">
        <v>125</v>
      </c>
      <c r="I610" s="37" t="s">
        <v>29</v>
      </c>
      <c r="J610" s="39" t="s">
        <v>130</v>
      </c>
    </row>
    <row r="611" spans="1:10">
      <c r="A611" s="40">
        <v>4.0112099999999998E-2</v>
      </c>
      <c r="B611" s="37">
        <v>40112.1</v>
      </c>
      <c r="C611" s="37" t="s">
        <v>29</v>
      </c>
      <c r="D611" s="37" t="s">
        <v>29</v>
      </c>
      <c r="E611" s="37">
        <v>193.08131430805</v>
      </c>
      <c r="F611" s="41">
        <v>0.44499999998943102</v>
      </c>
      <c r="G611" s="41">
        <v>0.44499999998943102</v>
      </c>
      <c r="H611" s="37" t="s">
        <v>125</v>
      </c>
      <c r="I611" s="37" t="s">
        <v>29</v>
      </c>
      <c r="J611" s="39" t="s">
        <v>130</v>
      </c>
    </row>
    <row r="612" spans="1:10">
      <c r="A612" s="40">
        <v>4.0145300000000002E-2</v>
      </c>
      <c r="B612" s="37">
        <v>40145.300000000003</v>
      </c>
      <c r="C612" s="37" t="s">
        <v>29</v>
      </c>
      <c r="D612" s="37" t="s">
        <v>29</v>
      </c>
      <c r="E612" s="37">
        <v>193.690311850125</v>
      </c>
      <c r="F612" s="41">
        <v>0.41500000000249654</v>
      </c>
      <c r="G612" s="41">
        <v>0.41500000000249654</v>
      </c>
      <c r="H612" s="37" t="s">
        <v>125</v>
      </c>
      <c r="I612" s="37" t="s">
        <v>29</v>
      </c>
      <c r="J612" s="39" t="s">
        <v>130</v>
      </c>
    </row>
    <row r="613" spans="1:10">
      <c r="A613" s="40">
        <v>4.0308400000000001E-2</v>
      </c>
      <c r="B613" s="37">
        <v>40308.400000000001</v>
      </c>
      <c r="C613" s="37" t="s">
        <v>29</v>
      </c>
      <c r="D613" s="37" t="s">
        <v>29</v>
      </c>
      <c r="E613" s="37">
        <v>197.90454896091208</v>
      </c>
      <c r="F613" s="41">
        <v>1.3930725903897043</v>
      </c>
      <c r="G613" s="41">
        <v>1.3930725903897043</v>
      </c>
      <c r="H613" s="37" t="s">
        <v>125</v>
      </c>
      <c r="I613" s="37" t="s">
        <v>29</v>
      </c>
      <c r="J613" s="39" t="s">
        <v>131</v>
      </c>
    </row>
    <row r="614" spans="1:10">
      <c r="A614" s="40">
        <v>4.048594648E-2</v>
      </c>
      <c r="B614" s="37">
        <v>40485.946479999999</v>
      </c>
      <c r="C614" s="37" t="s">
        <v>29</v>
      </c>
      <c r="D614" s="37" t="s">
        <v>29</v>
      </c>
      <c r="E614" s="37">
        <v>201.32268604261674</v>
      </c>
      <c r="F614" s="41">
        <v>1.3724813828002622</v>
      </c>
      <c r="G614" s="41">
        <v>1.3724813828002622</v>
      </c>
      <c r="H614" s="37" t="s">
        <v>125</v>
      </c>
      <c r="I614" s="37" t="s">
        <v>29</v>
      </c>
      <c r="J614" s="39" t="s">
        <v>131</v>
      </c>
    </row>
    <row r="615" spans="1:10">
      <c r="A615" s="40">
        <v>4.0553439999999975E-2</v>
      </c>
      <c r="B615" s="37">
        <v>40553.439999999973</v>
      </c>
      <c r="C615" s="37" t="s">
        <v>29</v>
      </c>
      <c r="D615" s="37" t="s">
        <v>29</v>
      </c>
      <c r="E615" s="37">
        <v>201.48445246633034</v>
      </c>
      <c r="F615" s="41">
        <v>1.0892403637428787</v>
      </c>
      <c r="G615" s="41">
        <v>1.0892403637428787</v>
      </c>
      <c r="H615" s="37" t="s">
        <v>125</v>
      </c>
      <c r="I615" s="37" t="s">
        <v>29</v>
      </c>
      <c r="J615" s="39" t="s">
        <v>131</v>
      </c>
    </row>
    <row r="616" spans="1:10">
      <c r="A616" s="40">
        <v>4.07543E-2</v>
      </c>
      <c r="B616" s="37">
        <v>40754.300000000003</v>
      </c>
      <c r="C616" s="37" t="s">
        <v>29</v>
      </c>
      <c r="D616" s="37" t="s">
        <v>29</v>
      </c>
      <c r="E616" s="37">
        <v>200.46615960740988</v>
      </c>
      <c r="F616" s="41">
        <v>0.74415620134437466</v>
      </c>
      <c r="G616" s="41">
        <v>0.74415620134437466</v>
      </c>
      <c r="H616" s="37" t="s">
        <v>125</v>
      </c>
      <c r="I616" s="37" t="s">
        <v>29</v>
      </c>
      <c r="J616" s="39" t="s">
        <v>131</v>
      </c>
    </row>
    <row r="617" spans="1:10">
      <c r="A617" s="40">
        <v>4.0907388600000004E-2</v>
      </c>
      <c r="B617" s="37">
        <v>40907.388600000006</v>
      </c>
      <c r="C617" s="37" t="s">
        <v>29</v>
      </c>
      <c r="D617" s="37" t="s">
        <v>29</v>
      </c>
      <c r="E617" s="37">
        <v>200.96619797440226</v>
      </c>
      <c r="F617" s="41">
        <v>1.9203545824214685</v>
      </c>
      <c r="G617" s="41">
        <v>1.9203545824214685</v>
      </c>
      <c r="H617" s="37" t="s">
        <v>125</v>
      </c>
      <c r="I617" s="37" t="s">
        <v>29</v>
      </c>
      <c r="J617" s="39" t="s">
        <v>131</v>
      </c>
    </row>
    <row r="618" spans="1:10">
      <c r="A618" s="40">
        <v>4.1167904040000008E-2</v>
      </c>
      <c r="B618" s="37">
        <v>41167.904040000009</v>
      </c>
      <c r="C618" s="37" t="s">
        <v>29</v>
      </c>
      <c r="D618" s="37" t="s">
        <v>29</v>
      </c>
      <c r="E618" s="37">
        <v>201.53203042679758</v>
      </c>
      <c r="F618" s="41">
        <v>1.8798664059500019</v>
      </c>
      <c r="G618" s="41">
        <v>1.8798664059500019</v>
      </c>
      <c r="H618" s="37" t="s">
        <v>125</v>
      </c>
      <c r="I618" s="37" t="s">
        <v>29</v>
      </c>
      <c r="J618" s="39" t="s">
        <v>131</v>
      </c>
    </row>
    <row r="619" spans="1:10">
      <c r="A619" s="40">
        <v>4.1303594200000002E-2</v>
      </c>
      <c r="B619" s="37">
        <v>41303.5942</v>
      </c>
      <c r="C619" s="37" t="s">
        <v>29</v>
      </c>
      <c r="D619" s="37" t="s">
        <v>29</v>
      </c>
      <c r="E619" s="37">
        <v>204.18539759772148</v>
      </c>
      <c r="F619" s="41">
        <v>1.544991580352578</v>
      </c>
      <c r="G619" s="41">
        <v>1.544991580352578</v>
      </c>
      <c r="H619" s="37" t="s">
        <v>125</v>
      </c>
      <c r="I619" s="37" t="s">
        <v>29</v>
      </c>
      <c r="J619" s="39" t="s">
        <v>131</v>
      </c>
    </row>
    <row r="620" spans="1:10">
      <c r="A620" s="40">
        <v>4.1605973599999999E-2</v>
      </c>
      <c r="B620" s="37">
        <v>41605.973599999998</v>
      </c>
      <c r="C620" s="37" t="s">
        <v>29</v>
      </c>
      <c r="D620" s="37" t="s">
        <v>29</v>
      </c>
      <c r="E620" s="37">
        <v>205.49006636725477</v>
      </c>
      <c r="F620" s="41">
        <v>0.98726664195570479</v>
      </c>
      <c r="G620" s="41">
        <v>0.98726664195570479</v>
      </c>
      <c r="H620" s="37" t="s">
        <v>125</v>
      </c>
      <c r="I620" s="37" t="s">
        <v>29</v>
      </c>
      <c r="J620" s="39" t="s">
        <v>131</v>
      </c>
    </row>
    <row r="621" spans="1:10">
      <c r="A621" s="40">
        <v>4.1759207500000006E-2</v>
      </c>
      <c r="B621" s="37">
        <v>41759.207500000004</v>
      </c>
      <c r="C621" s="37" t="s">
        <v>29</v>
      </c>
      <c r="D621" s="37" t="s">
        <v>29</v>
      </c>
      <c r="E621" s="37">
        <v>201.12434903906262</v>
      </c>
      <c r="F621" s="41">
        <v>1.0021199469320117</v>
      </c>
      <c r="G621" s="41">
        <v>1.0021199469320117</v>
      </c>
      <c r="H621" s="37" t="s">
        <v>125</v>
      </c>
      <c r="I621" s="37" t="s">
        <v>29</v>
      </c>
      <c r="J621" s="39" t="s">
        <v>131</v>
      </c>
    </row>
    <row r="622" spans="1:10">
      <c r="A622" s="40">
        <v>4.190068680000001E-2</v>
      </c>
      <c r="B622" s="37">
        <v>41900.68680000001</v>
      </c>
      <c r="C622" s="37" t="s">
        <v>29</v>
      </c>
      <c r="D622" s="37" t="s">
        <v>29</v>
      </c>
      <c r="E622" s="37">
        <v>199.89056576724948</v>
      </c>
      <c r="F622" s="41">
        <v>1.3635850489019288</v>
      </c>
      <c r="G622" s="41">
        <v>1.3635850489019288</v>
      </c>
      <c r="H622" s="37" t="s">
        <v>125</v>
      </c>
      <c r="I622" s="37" t="s">
        <v>29</v>
      </c>
      <c r="J622" s="39" t="s">
        <v>131</v>
      </c>
    </row>
    <row r="623" spans="1:10">
      <c r="A623" s="40">
        <v>4.2315817500000005E-2</v>
      </c>
      <c r="B623" s="37">
        <v>42315.817500000005</v>
      </c>
      <c r="C623" s="37" t="s">
        <v>29</v>
      </c>
      <c r="D623" s="37" t="s">
        <v>29</v>
      </c>
      <c r="E623" s="37">
        <v>200.89609173864341</v>
      </c>
      <c r="F623" s="41">
        <v>1.2433347740954794</v>
      </c>
      <c r="G623" s="41">
        <v>1.2433347740954794</v>
      </c>
      <c r="H623" s="37" t="s">
        <v>125</v>
      </c>
      <c r="I623" s="37" t="s">
        <v>29</v>
      </c>
      <c r="J623" s="39" t="s">
        <v>131</v>
      </c>
    </row>
    <row r="624" spans="1:10">
      <c r="A624" s="40">
        <v>4.2628300100000002E-2</v>
      </c>
      <c r="B624" s="37">
        <v>42628.3001</v>
      </c>
      <c r="C624" s="37" t="s">
        <v>29</v>
      </c>
      <c r="D624" s="37" t="s">
        <v>29</v>
      </c>
      <c r="E624" s="37">
        <v>204.82674347655342</v>
      </c>
      <c r="F624" s="41">
        <v>0.19154571022416647</v>
      </c>
      <c r="G624" s="41">
        <v>0.19154571022416647</v>
      </c>
      <c r="H624" s="37" t="s">
        <v>125</v>
      </c>
      <c r="I624" s="37" t="s">
        <v>29</v>
      </c>
      <c r="J624" s="39" t="s">
        <v>131</v>
      </c>
    </row>
    <row r="625" spans="1:10">
      <c r="A625" s="40">
        <v>4.2849867E-2</v>
      </c>
      <c r="B625" s="37">
        <v>42849.866999999998</v>
      </c>
      <c r="C625" s="37" t="s">
        <v>29</v>
      </c>
      <c r="D625" s="37" t="s">
        <v>29</v>
      </c>
      <c r="E625" s="37">
        <v>206.35415471090323</v>
      </c>
      <c r="F625" s="41">
        <v>1.0698409764578276</v>
      </c>
      <c r="G625" s="41">
        <v>1.0698409764578276</v>
      </c>
      <c r="H625" s="37" t="s">
        <v>125</v>
      </c>
      <c r="I625" s="37" t="s">
        <v>29</v>
      </c>
      <c r="J625" s="39" t="s">
        <v>131</v>
      </c>
    </row>
    <row r="626" spans="1:10">
      <c r="A626" s="40">
        <v>4.2968078199999996E-2</v>
      </c>
      <c r="B626" s="37">
        <v>42968.078199999996</v>
      </c>
      <c r="C626" s="37" t="s">
        <v>29</v>
      </c>
      <c r="D626" s="37" t="s">
        <v>29</v>
      </c>
      <c r="E626" s="37">
        <v>204.26047843855292</v>
      </c>
      <c r="F626" s="41">
        <v>0.75947496484365429</v>
      </c>
      <c r="G626" s="41">
        <v>0.75947496484365429</v>
      </c>
      <c r="H626" s="37" t="s">
        <v>125</v>
      </c>
      <c r="I626" s="37" t="s">
        <v>29</v>
      </c>
      <c r="J626" s="39" t="s">
        <v>131</v>
      </c>
    </row>
    <row r="627" spans="1:10">
      <c r="A627" s="40">
        <v>4.3171885E-2</v>
      </c>
      <c r="B627" s="37">
        <v>43171.885000000002</v>
      </c>
      <c r="C627" s="37" t="s">
        <v>29</v>
      </c>
      <c r="D627" s="37" t="s">
        <v>29</v>
      </c>
      <c r="E627" s="37">
        <v>203.16207190191966</v>
      </c>
      <c r="F627" s="41">
        <v>1.4258914397439995</v>
      </c>
      <c r="G627" s="41">
        <v>1.4258914397439995</v>
      </c>
      <c r="H627" s="37" t="s">
        <v>125</v>
      </c>
      <c r="I627" s="37" t="s">
        <v>29</v>
      </c>
      <c r="J627" s="39" t="s">
        <v>131</v>
      </c>
    </row>
    <row r="628" spans="1:10">
      <c r="A628" s="40">
        <v>4.3350662500000005E-2</v>
      </c>
      <c r="B628" s="37">
        <v>43350.662500000006</v>
      </c>
      <c r="C628" s="37" t="s">
        <v>29</v>
      </c>
      <c r="D628" s="37" t="s">
        <v>29</v>
      </c>
      <c r="E628" s="37">
        <v>201.66462398159248</v>
      </c>
      <c r="F628" s="41">
        <v>1.8134385343562363</v>
      </c>
      <c r="G628" s="41">
        <v>1.8134385343562363</v>
      </c>
      <c r="H628" s="37" t="s">
        <v>125</v>
      </c>
      <c r="I628" s="37" t="s">
        <v>29</v>
      </c>
      <c r="J628" s="39" t="s">
        <v>131</v>
      </c>
    </row>
    <row r="629" spans="1:10">
      <c r="A629" s="40">
        <v>4.3515820550000014E-2</v>
      </c>
      <c r="B629" s="37">
        <v>43515.820550000011</v>
      </c>
      <c r="C629" s="37" t="s">
        <v>29</v>
      </c>
      <c r="D629" s="37" t="s">
        <v>29</v>
      </c>
      <c r="E629" s="37">
        <v>204.2219503591491</v>
      </c>
      <c r="F629" s="41">
        <v>0.8616038364003018</v>
      </c>
      <c r="G629" s="41">
        <v>0.8616038364003018</v>
      </c>
      <c r="H629" s="37" t="s">
        <v>125</v>
      </c>
      <c r="I629" s="37" t="s">
        <v>29</v>
      </c>
      <c r="J629" s="39" t="s">
        <v>131</v>
      </c>
    </row>
    <row r="630" spans="1:10">
      <c r="A630" s="40">
        <v>4.3661157549999996E-2</v>
      </c>
      <c r="B630" s="37">
        <v>43661.157549999996</v>
      </c>
      <c r="C630" s="37" t="s">
        <v>29</v>
      </c>
      <c r="D630" s="37" t="s">
        <v>29</v>
      </c>
      <c r="E630" s="37">
        <v>203.18091908152513</v>
      </c>
      <c r="F630" s="41">
        <v>1.0517697107880735</v>
      </c>
      <c r="G630" s="41">
        <v>1.0517697107880735</v>
      </c>
      <c r="H630" s="37" t="s">
        <v>125</v>
      </c>
      <c r="I630" s="37" t="s">
        <v>29</v>
      </c>
      <c r="J630" s="39" t="s">
        <v>131</v>
      </c>
    </row>
    <row r="631" spans="1:10">
      <c r="A631" s="40">
        <v>4.3809010000000002E-2</v>
      </c>
      <c r="B631" s="37">
        <v>43809.01</v>
      </c>
      <c r="C631" s="37" t="s">
        <v>29</v>
      </c>
      <c r="D631" s="37" t="s">
        <v>29</v>
      </c>
      <c r="E631" s="37">
        <v>201.68967291161366</v>
      </c>
      <c r="F631" s="41">
        <v>1.1313123305171477</v>
      </c>
      <c r="G631" s="41">
        <v>1.1313123305171477</v>
      </c>
      <c r="H631" s="37" t="s">
        <v>125</v>
      </c>
      <c r="I631" s="37" t="s">
        <v>29</v>
      </c>
      <c r="J631" s="39" t="s">
        <v>131</v>
      </c>
    </row>
    <row r="632" spans="1:10">
      <c r="A632" s="40">
        <v>4.4095196149999988E-2</v>
      </c>
      <c r="B632" s="37">
        <v>44095.196149999989</v>
      </c>
      <c r="C632" s="37" t="s">
        <v>29</v>
      </c>
      <c r="D632" s="37" t="s">
        <v>29</v>
      </c>
      <c r="E632" s="37">
        <v>204.30591912829976</v>
      </c>
      <c r="F632" s="41">
        <v>0.92189778690799862</v>
      </c>
      <c r="G632" s="41">
        <v>0.92189778690799862</v>
      </c>
      <c r="H632" s="37" t="s">
        <v>125</v>
      </c>
      <c r="I632" s="37" t="s">
        <v>29</v>
      </c>
      <c r="J632" s="39" t="s">
        <v>131</v>
      </c>
    </row>
    <row r="633" spans="1:10">
      <c r="A633" s="40">
        <v>4.4204446399999993E-2</v>
      </c>
      <c r="B633" s="37">
        <v>44204.446399999993</v>
      </c>
      <c r="C633" s="37" t="s">
        <v>29</v>
      </c>
      <c r="D633" s="37" t="s">
        <v>29</v>
      </c>
      <c r="E633" s="37">
        <v>201.99679013111552</v>
      </c>
      <c r="F633" s="41">
        <v>0.52181112436753141</v>
      </c>
      <c r="G633" s="41">
        <v>0.52181112436753141</v>
      </c>
      <c r="H633" s="37" t="s">
        <v>125</v>
      </c>
      <c r="I633" s="37" t="s">
        <v>29</v>
      </c>
      <c r="J633" s="39" t="s">
        <v>131</v>
      </c>
    </row>
    <row r="634" spans="1:10">
      <c r="A634" s="40">
        <v>4.4350464999999992E-2</v>
      </c>
      <c r="B634" s="37">
        <v>44350.464999999989</v>
      </c>
      <c r="C634" s="37" t="s">
        <v>29</v>
      </c>
      <c r="D634" s="37" t="s">
        <v>29</v>
      </c>
      <c r="E634" s="37">
        <v>206.22156348649375</v>
      </c>
      <c r="F634" s="41">
        <v>1.8592963740185473</v>
      </c>
      <c r="G634" s="41">
        <v>1.8592963740185473</v>
      </c>
      <c r="H634" s="37" t="s">
        <v>125</v>
      </c>
      <c r="I634" s="37" t="s">
        <v>29</v>
      </c>
      <c r="J634" s="39" t="s">
        <v>131</v>
      </c>
    </row>
    <row r="635" spans="1:10">
      <c r="A635" s="40">
        <v>4.4490502500000008E-2</v>
      </c>
      <c r="B635" s="37">
        <v>44490.50250000001</v>
      </c>
      <c r="C635" s="37" t="s">
        <v>29</v>
      </c>
      <c r="D635" s="37" t="s">
        <v>29</v>
      </c>
      <c r="E635" s="37">
        <v>204.82615482707928</v>
      </c>
      <c r="F635" s="41">
        <v>1.3221096734802074</v>
      </c>
      <c r="G635" s="41">
        <v>1.3221096734802074</v>
      </c>
      <c r="H635" s="37" t="s">
        <v>125</v>
      </c>
      <c r="I635" s="37" t="s">
        <v>29</v>
      </c>
      <c r="J635" s="39" t="s">
        <v>131</v>
      </c>
    </row>
    <row r="636" spans="1:10">
      <c r="A636" s="40">
        <v>4.4655534999999982E-2</v>
      </c>
      <c r="B636" s="37">
        <v>44655.534999999982</v>
      </c>
      <c r="C636" s="37" t="s">
        <v>29</v>
      </c>
      <c r="D636" s="37" t="s">
        <v>29</v>
      </c>
      <c r="E636" s="37">
        <v>212.28537276723182</v>
      </c>
      <c r="F636" s="41">
        <v>0.8466068668648008</v>
      </c>
      <c r="G636" s="41">
        <v>0.8466068668648008</v>
      </c>
      <c r="H636" s="37" t="s">
        <v>125</v>
      </c>
      <c r="I636" s="37" t="s">
        <v>29</v>
      </c>
      <c r="J636" s="39" t="s">
        <v>131</v>
      </c>
    </row>
    <row r="637" spans="1:10">
      <c r="A637" s="40">
        <v>4.4816010499999996E-2</v>
      </c>
      <c r="B637" s="37">
        <v>44816.010499999997</v>
      </c>
      <c r="C637" s="37" t="s">
        <v>29</v>
      </c>
      <c r="D637" s="37" t="s">
        <v>29</v>
      </c>
      <c r="E637" s="37">
        <v>210.43834940189879</v>
      </c>
      <c r="F637" s="41">
        <v>0.56158853280033505</v>
      </c>
      <c r="G637" s="41">
        <v>0.56158853280033505</v>
      </c>
      <c r="H637" s="37" t="s">
        <v>125</v>
      </c>
      <c r="I637" s="37" t="s">
        <v>29</v>
      </c>
      <c r="J637" s="39" t="s">
        <v>131</v>
      </c>
    </row>
    <row r="638" spans="1:10">
      <c r="A638" s="40">
        <v>4.4996156999999988E-2</v>
      </c>
      <c r="B638" s="37">
        <v>44996.156999999985</v>
      </c>
      <c r="C638" s="37" t="s">
        <v>29</v>
      </c>
      <c r="D638" s="37" t="s">
        <v>29</v>
      </c>
      <c r="E638" s="37">
        <v>211.48707568884811</v>
      </c>
      <c r="F638" s="41">
        <v>0.34933018594543686</v>
      </c>
      <c r="G638" s="41">
        <v>0.34933018594543686</v>
      </c>
      <c r="H638" s="37" t="s">
        <v>125</v>
      </c>
      <c r="I638" s="37" t="s">
        <v>29</v>
      </c>
      <c r="J638" s="39" t="s">
        <v>131</v>
      </c>
    </row>
    <row r="639" spans="1:10">
      <c r="A639" s="40">
        <v>4.5142015000000001E-2</v>
      </c>
      <c r="B639" s="37">
        <v>45142.014999999999</v>
      </c>
      <c r="C639" s="37" t="s">
        <v>29</v>
      </c>
      <c r="D639" s="37" t="s">
        <v>29</v>
      </c>
      <c r="E639" s="37">
        <v>207.95334871468111</v>
      </c>
      <c r="F639" s="41">
        <v>0.70732784725403264</v>
      </c>
      <c r="G639" s="41">
        <v>0.70732784725403264</v>
      </c>
      <c r="H639" s="37" t="s">
        <v>125</v>
      </c>
      <c r="I639" s="37" t="s">
        <v>29</v>
      </c>
      <c r="J639" s="39" t="s">
        <v>131</v>
      </c>
    </row>
    <row r="640" spans="1:10">
      <c r="A640" s="40">
        <v>4.5280387500000012E-2</v>
      </c>
      <c r="B640" s="37">
        <v>45280.387500000012</v>
      </c>
      <c r="C640" s="37" t="s">
        <v>29</v>
      </c>
      <c r="D640" s="37" t="s">
        <v>29</v>
      </c>
      <c r="E640" s="37">
        <v>213.91822937897521</v>
      </c>
      <c r="F640" s="41">
        <v>0.81692621656384068</v>
      </c>
      <c r="G640" s="41">
        <v>0.81692621656384068</v>
      </c>
      <c r="H640" s="37" t="s">
        <v>125</v>
      </c>
      <c r="I640" s="37" t="s">
        <v>29</v>
      </c>
      <c r="J640" s="39" t="s">
        <v>131</v>
      </c>
    </row>
    <row r="641" spans="1:10">
      <c r="A641" s="40">
        <v>4.5460322400000003E-2</v>
      </c>
      <c r="B641" s="37">
        <v>45460.322400000005</v>
      </c>
      <c r="C641" s="37" t="s">
        <v>29</v>
      </c>
      <c r="D641" s="37" t="s">
        <v>29</v>
      </c>
      <c r="E641" s="37">
        <v>214.5013713408328</v>
      </c>
      <c r="F641" s="41">
        <v>0.80882978068628841</v>
      </c>
      <c r="G641" s="41">
        <v>0.80882978068628841</v>
      </c>
      <c r="H641" s="37" t="s">
        <v>125</v>
      </c>
      <c r="I641" s="37" t="s">
        <v>29</v>
      </c>
      <c r="J641" s="39" t="s">
        <v>131</v>
      </c>
    </row>
    <row r="642" spans="1:10">
      <c r="A642" s="40">
        <v>4.5696055000000006E-2</v>
      </c>
      <c r="B642" s="37">
        <v>45696.055000000008</v>
      </c>
      <c r="C642" s="37" t="s">
        <v>29</v>
      </c>
      <c r="D642" s="37" t="s">
        <v>29</v>
      </c>
      <c r="E642" s="37">
        <v>217.51186974587569</v>
      </c>
      <c r="F642" s="41">
        <v>2.1576038144095637</v>
      </c>
      <c r="G642" s="41">
        <v>2.1576038144095637</v>
      </c>
      <c r="H642" s="37" t="s">
        <v>125</v>
      </c>
      <c r="I642" s="37" t="s">
        <v>29</v>
      </c>
      <c r="J642" s="39" t="s">
        <v>131</v>
      </c>
    </row>
    <row r="643" spans="1:10">
      <c r="A643" s="40">
        <v>4.5877108550000011E-2</v>
      </c>
      <c r="B643" s="37">
        <v>45877.108550000012</v>
      </c>
      <c r="C643" s="37" t="s">
        <v>29</v>
      </c>
      <c r="D643" s="37" t="s">
        <v>29</v>
      </c>
      <c r="E643" s="37">
        <v>222.71746789063323</v>
      </c>
      <c r="F643" s="41">
        <v>0.32868566271236993</v>
      </c>
      <c r="G643" s="41">
        <v>0.32868566271236993</v>
      </c>
      <c r="H643" s="37" t="s">
        <v>125</v>
      </c>
      <c r="I643" s="37" t="s">
        <v>29</v>
      </c>
      <c r="J643" s="39" t="s">
        <v>131</v>
      </c>
    </row>
    <row r="644" spans="1:10">
      <c r="A644" s="40">
        <v>4.605733380000001E-2</v>
      </c>
      <c r="B644" s="37">
        <v>46057.333800000008</v>
      </c>
      <c r="C644" s="37" t="s">
        <v>29</v>
      </c>
      <c r="D644" s="37" t="s">
        <v>29</v>
      </c>
      <c r="E644" s="37">
        <v>221.77217446936439</v>
      </c>
      <c r="F644" s="41">
        <v>1.7364902686179846</v>
      </c>
      <c r="G644" s="41">
        <v>1.7364902686179846</v>
      </c>
      <c r="H644" s="37" t="s">
        <v>125</v>
      </c>
      <c r="I644" s="37" t="s">
        <v>29</v>
      </c>
      <c r="J644" s="39" t="s">
        <v>131</v>
      </c>
    </row>
    <row r="645" spans="1:10">
      <c r="A645" s="40">
        <v>4.6181254999999997E-2</v>
      </c>
      <c r="B645" s="37">
        <v>46181.254999999997</v>
      </c>
      <c r="C645" s="37" t="s">
        <v>29</v>
      </c>
      <c r="D645" s="37" t="s">
        <v>29</v>
      </c>
      <c r="E645" s="37">
        <v>219.24687294689662</v>
      </c>
      <c r="F645" s="41">
        <v>1.1946939040952502</v>
      </c>
      <c r="G645" s="41">
        <v>1.1946939040952502</v>
      </c>
      <c r="H645" s="37" t="s">
        <v>125</v>
      </c>
      <c r="I645" s="37" t="s">
        <v>29</v>
      </c>
      <c r="J645" s="39" t="s">
        <v>131</v>
      </c>
    </row>
    <row r="646" spans="1:10">
      <c r="A646" s="40">
        <v>4.6308547499999998E-2</v>
      </c>
      <c r="B646" s="37">
        <v>46308.547500000001</v>
      </c>
      <c r="C646" s="37" t="s">
        <v>29</v>
      </c>
      <c r="D646" s="37" t="s">
        <v>29</v>
      </c>
      <c r="E646" s="37">
        <v>218.34888238109227</v>
      </c>
      <c r="F646" s="41">
        <v>1.4496019365237585</v>
      </c>
      <c r="G646" s="41">
        <v>1.4496019365237585</v>
      </c>
      <c r="H646" s="37" t="s">
        <v>125</v>
      </c>
      <c r="I646" s="37" t="s">
        <v>29</v>
      </c>
      <c r="J646" s="39" t="s">
        <v>131</v>
      </c>
    </row>
    <row r="647" spans="1:10">
      <c r="A647" s="40">
        <v>4.6635901999999993E-2</v>
      </c>
      <c r="B647" s="37">
        <v>46635.901999999995</v>
      </c>
      <c r="C647" s="37" t="s">
        <v>29</v>
      </c>
      <c r="D647" s="37" t="s">
        <v>29</v>
      </c>
      <c r="E647" s="37">
        <v>216.41663219437746</v>
      </c>
      <c r="F647" s="41">
        <v>1.436574184581793</v>
      </c>
      <c r="G647" s="41">
        <v>1.436574184581793</v>
      </c>
      <c r="H647" s="37" t="s">
        <v>125</v>
      </c>
      <c r="I647" s="37" t="s">
        <v>29</v>
      </c>
      <c r="J647" s="39" t="s">
        <v>131</v>
      </c>
    </row>
    <row r="648" spans="1:10">
      <c r="A648" s="40">
        <v>4.6746437799999999E-2</v>
      </c>
      <c r="B648" s="37">
        <v>46746.4378</v>
      </c>
      <c r="C648" s="37" t="s">
        <v>29</v>
      </c>
      <c r="D648" s="37" t="s">
        <v>29</v>
      </c>
      <c r="E648" s="37">
        <v>214.18284619947886</v>
      </c>
      <c r="F648" s="41">
        <v>0.98710788243581782</v>
      </c>
      <c r="G648" s="41">
        <v>0.98710788243581782</v>
      </c>
      <c r="H648" s="37" t="s">
        <v>125</v>
      </c>
      <c r="I648" s="37" t="s">
        <v>29</v>
      </c>
      <c r="J648" s="39" t="s">
        <v>131</v>
      </c>
    </row>
    <row r="649" spans="1:10">
      <c r="A649" s="40">
        <v>4.6887935000000006E-2</v>
      </c>
      <c r="B649" s="37">
        <v>46887.935000000005</v>
      </c>
      <c r="C649" s="37" t="s">
        <v>29</v>
      </c>
      <c r="D649" s="37" t="s">
        <v>29</v>
      </c>
      <c r="E649" s="37">
        <v>210.83763232817873</v>
      </c>
      <c r="F649" s="41">
        <v>1.5006610348474876</v>
      </c>
      <c r="G649" s="41">
        <v>1.5006610348474876</v>
      </c>
      <c r="H649" s="37" t="s">
        <v>125</v>
      </c>
      <c r="I649" s="37" t="s">
        <v>29</v>
      </c>
      <c r="J649" s="39" t="s">
        <v>131</v>
      </c>
    </row>
    <row r="650" spans="1:10">
      <c r="A650" s="40">
        <v>4.708627499999999E-2</v>
      </c>
      <c r="B650" s="37">
        <v>47086.274999999987</v>
      </c>
      <c r="C650" s="37" t="s">
        <v>29</v>
      </c>
      <c r="D650" s="37" t="s">
        <v>29</v>
      </c>
      <c r="E650" s="37">
        <v>210.27202705779081</v>
      </c>
      <c r="F650" s="41">
        <v>0.53223589468233423</v>
      </c>
      <c r="G650" s="41">
        <v>0.53223589468233423</v>
      </c>
      <c r="H650" s="37" t="s">
        <v>125</v>
      </c>
      <c r="I650" s="37" t="s">
        <v>29</v>
      </c>
      <c r="J650" s="39" t="s">
        <v>131</v>
      </c>
    </row>
    <row r="651" spans="1:10">
      <c r="A651" s="40">
        <v>4.7314976199999983E-2</v>
      </c>
      <c r="B651" s="37">
        <v>47314.976199999983</v>
      </c>
      <c r="C651" s="37" t="s">
        <v>29</v>
      </c>
      <c r="D651" s="37" t="s">
        <v>29</v>
      </c>
      <c r="E651" s="37">
        <v>207.59660690093409</v>
      </c>
      <c r="F651" s="41">
        <v>1.2005871906427468</v>
      </c>
      <c r="G651" s="41">
        <v>1.2005871906427468</v>
      </c>
      <c r="H651" s="37" t="s">
        <v>125</v>
      </c>
      <c r="I651" s="37" t="s">
        <v>29</v>
      </c>
      <c r="J651" s="39" t="s">
        <v>131</v>
      </c>
    </row>
    <row r="652" spans="1:10">
      <c r="A652" s="40">
        <v>4.7524356899999995E-2</v>
      </c>
      <c r="B652" s="37">
        <v>47524.356899999992</v>
      </c>
      <c r="C652" s="37" t="s">
        <v>29</v>
      </c>
      <c r="D652" s="37" t="s">
        <v>29</v>
      </c>
      <c r="E652" s="37">
        <v>204.25993514002081</v>
      </c>
      <c r="F652" s="41">
        <v>0.97569466843983244</v>
      </c>
      <c r="G652" s="41">
        <v>0.97569466843983244</v>
      </c>
      <c r="H652" s="37" t="s">
        <v>125</v>
      </c>
      <c r="I652" s="37" t="s">
        <v>29</v>
      </c>
      <c r="J652" s="39" t="s">
        <v>131</v>
      </c>
    </row>
    <row r="653" spans="1:10">
      <c r="A653" s="40">
        <v>4.7710390000000012E-2</v>
      </c>
      <c r="B653" s="37">
        <v>47710.390000000014</v>
      </c>
      <c r="C653" s="37" t="s">
        <v>29</v>
      </c>
      <c r="D653" s="37" t="s">
        <v>29</v>
      </c>
      <c r="E653" s="37">
        <v>203.78789488175059</v>
      </c>
      <c r="F653" s="41">
        <v>0.38662343469126947</v>
      </c>
      <c r="G653" s="41">
        <v>0.38662343469126947</v>
      </c>
      <c r="H653" s="37" t="s">
        <v>125</v>
      </c>
      <c r="I653" s="37" t="s">
        <v>29</v>
      </c>
      <c r="J653" s="39" t="s">
        <v>131</v>
      </c>
    </row>
    <row r="654" spans="1:10">
      <c r="A654" s="40">
        <v>4.7943751099999994E-2</v>
      </c>
      <c r="B654" s="37">
        <v>47943.751099999994</v>
      </c>
      <c r="C654" s="37" t="s">
        <v>29</v>
      </c>
      <c r="D654" s="37" t="s">
        <v>29</v>
      </c>
      <c r="E654" s="37">
        <v>205.65965094423697</v>
      </c>
      <c r="F654" s="41">
        <v>0.97189789705530316</v>
      </c>
      <c r="G654" s="41">
        <v>0.97189789705530316</v>
      </c>
      <c r="H654" s="37" t="s">
        <v>125</v>
      </c>
      <c r="I654" s="37" t="s">
        <v>29</v>
      </c>
      <c r="J654" s="39" t="s">
        <v>131</v>
      </c>
    </row>
    <row r="655" spans="1:10">
      <c r="A655" s="40">
        <v>4.822318175000001E-2</v>
      </c>
      <c r="B655" s="37">
        <v>48223.181750000011</v>
      </c>
      <c r="C655" s="37" t="s">
        <v>29</v>
      </c>
      <c r="D655" s="37" t="s">
        <v>29</v>
      </c>
      <c r="E655" s="37">
        <v>206.18208295015899</v>
      </c>
      <c r="F655" s="41">
        <v>2.047217959921956</v>
      </c>
      <c r="G655" s="41">
        <v>2.047217959921956</v>
      </c>
      <c r="H655" s="37" t="s">
        <v>125</v>
      </c>
      <c r="I655" s="37" t="s">
        <v>29</v>
      </c>
      <c r="J655" s="39" t="s">
        <v>131</v>
      </c>
    </row>
    <row r="656" spans="1:10">
      <c r="A656" s="40">
        <v>4.8427859999999989E-2</v>
      </c>
      <c r="B656" s="37">
        <v>48427.859999999986</v>
      </c>
      <c r="C656" s="37" t="s">
        <v>29</v>
      </c>
      <c r="D656" s="37" t="s">
        <v>29</v>
      </c>
      <c r="E656" s="37">
        <v>200.97514386943084</v>
      </c>
      <c r="F656" s="41">
        <v>0.56448556709859243</v>
      </c>
      <c r="G656" s="41">
        <v>0.56448556709859243</v>
      </c>
      <c r="H656" s="37" t="s">
        <v>125</v>
      </c>
      <c r="I656" s="37" t="s">
        <v>29</v>
      </c>
      <c r="J656" s="39" t="s">
        <v>131</v>
      </c>
    </row>
    <row r="657" spans="1:10">
      <c r="A657" s="40">
        <v>4.8987952649999986E-2</v>
      </c>
      <c r="B657" s="37">
        <v>48987.952649999985</v>
      </c>
      <c r="C657" s="37" t="s">
        <v>29</v>
      </c>
      <c r="D657" s="37" t="s">
        <v>29</v>
      </c>
      <c r="E657" s="37">
        <v>201.57862918592315</v>
      </c>
      <c r="F657" s="41">
        <v>0.88033046889204059</v>
      </c>
      <c r="G657" s="41">
        <v>0.88033046889204059</v>
      </c>
      <c r="H657" s="37" t="s">
        <v>125</v>
      </c>
      <c r="I657" s="37" t="s">
        <v>29</v>
      </c>
      <c r="J657" s="39" t="s">
        <v>131</v>
      </c>
    </row>
    <row r="658" spans="1:10">
      <c r="A658" s="40">
        <v>4.9302980399999995E-2</v>
      </c>
      <c r="B658" s="37">
        <v>49302.980399999993</v>
      </c>
      <c r="C658" s="37" t="s">
        <v>29</v>
      </c>
      <c r="D658" s="37" t="s">
        <v>29</v>
      </c>
      <c r="E658" s="37">
        <v>200.12004323663527</v>
      </c>
      <c r="F658" s="41">
        <v>0.40302562780810991</v>
      </c>
      <c r="G658" s="41">
        <v>0.40302562780810991</v>
      </c>
      <c r="H658" s="37" t="s">
        <v>125</v>
      </c>
      <c r="I658" s="37" t="s">
        <v>29</v>
      </c>
      <c r="J658" s="39" t="s">
        <v>131</v>
      </c>
    </row>
    <row r="659" spans="1:10">
      <c r="A659" s="40">
        <v>4.9462655249999994E-2</v>
      </c>
      <c r="B659" s="37">
        <v>49462.655249999996</v>
      </c>
      <c r="C659" s="37" t="s">
        <v>29</v>
      </c>
      <c r="D659" s="37" t="s">
        <v>29</v>
      </c>
      <c r="E659" s="37">
        <v>204.05803785391646</v>
      </c>
      <c r="F659" s="41">
        <v>1.2210021850397488</v>
      </c>
      <c r="G659" s="41">
        <v>1.2210021850397488</v>
      </c>
      <c r="H659" s="37" t="s">
        <v>125</v>
      </c>
      <c r="I659" s="37" t="s">
        <v>29</v>
      </c>
      <c r="J659" s="39" t="s">
        <v>131</v>
      </c>
    </row>
    <row r="660" spans="1:10">
      <c r="A660" s="40">
        <v>4.9728315000000009E-2</v>
      </c>
      <c r="B660" s="37">
        <v>49728.31500000001</v>
      </c>
      <c r="C660" s="37" t="s">
        <v>29</v>
      </c>
      <c r="D660" s="37" t="s">
        <v>29</v>
      </c>
      <c r="E660" s="37">
        <v>203.8713291389937</v>
      </c>
      <c r="F660" s="41">
        <v>1.2592335198349189</v>
      </c>
      <c r="G660" s="41">
        <v>1.2592335198349189</v>
      </c>
      <c r="H660" s="37" t="s">
        <v>125</v>
      </c>
      <c r="I660" s="37" t="s">
        <v>29</v>
      </c>
      <c r="J660" s="39" t="s">
        <v>131</v>
      </c>
    </row>
    <row r="661" spans="1:10">
      <c r="A661" s="40">
        <v>5.0006510000000011E-2</v>
      </c>
      <c r="B661" s="37">
        <v>50006.510000000009</v>
      </c>
      <c r="C661" s="37" t="s">
        <v>29</v>
      </c>
      <c r="D661" s="37" t="s">
        <v>29</v>
      </c>
      <c r="E661" s="37">
        <v>204.37676012041777</v>
      </c>
      <c r="F661" s="41">
        <v>1.6493255086518053</v>
      </c>
      <c r="G661" s="41">
        <v>1.6493255086518053</v>
      </c>
      <c r="H661" s="37" t="s">
        <v>125</v>
      </c>
      <c r="I661" s="37" t="s">
        <v>29</v>
      </c>
      <c r="J661" s="39" t="s">
        <v>131</v>
      </c>
    </row>
    <row r="662" spans="1:10">
      <c r="A662" s="40">
        <v>5.0220546899999996E-2</v>
      </c>
      <c r="B662" s="37">
        <v>50220.546899999994</v>
      </c>
      <c r="C662" s="37" t="s">
        <v>29</v>
      </c>
      <c r="D662" s="37" t="s">
        <v>29</v>
      </c>
      <c r="E662" s="37">
        <v>206.74402693868802</v>
      </c>
      <c r="F662" s="41">
        <v>0.47550745724322324</v>
      </c>
      <c r="G662" s="41">
        <v>0.47550745724322324</v>
      </c>
      <c r="H662" s="37" t="s">
        <v>125</v>
      </c>
      <c r="I662" s="37" t="s">
        <v>29</v>
      </c>
      <c r="J662" s="39" t="s">
        <v>131</v>
      </c>
    </row>
    <row r="663" spans="1:10">
      <c r="A663" s="40">
        <v>5.0527414749999992E-2</v>
      </c>
      <c r="B663" s="37">
        <v>50527.414749999989</v>
      </c>
      <c r="C663" s="37" t="s">
        <v>29</v>
      </c>
      <c r="D663" s="37" t="s">
        <v>29</v>
      </c>
      <c r="E663" s="37">
        <v>207.40999031146947</v>
      </c>
      <c r="F663" s="41">
        <v>0.4590722921753041</v>
      </c>
      <c r="G663" s="41">
        <v>0.4590722921753041</v>
      </c>
      <c r="H663" s="37" t="s">
        <v>125</v>
      </c>
      <c r="I663" s="37" t="s">
        <v>29</v>
      </c>
      <c r="J663" s="39" t="s">
        <v>131</v>
      </c>
    </row>
    <row r="664" spans="1:10">
      <c r="A664" s="40">
        <v>5.1029170100000021E-2</v>
      </c>
      <c r="B664" s="37">
        <v>51029.170100000018</v>
      </c>
      <c r="C664" s="37" t="s">
        <v>29</v>
      </c>
      <c r="D664" s="37" t="s">
        <v>29</v>
      </c>
      <c r="E664" s="37">
        <v>207.63643592103043</v>
      </c>
      <c r="F664" s="41">
        <v>0.91004663072142944</v>
      </c>
      <c r="G664" s="41">
        <v>0.91004663072142944</v>
      </c>
      <c r="H664" s="37" t="s">
        <v>125</v>
      </c>
      <c r="I664" s="37" t="s">
        <v>29</v>
      </c>
      <c r="J664" s="39" t="s">
        <v>131</v>
      </c>
    </row>
    <row r="665" spans="1:10">
      <c r="A665" s="40">
        <v>5.1431446599999993E-2</v>
      </c>
      <c r="B665" s="37">
        <v>51431.446599999996</v>
      </c>
      <c r="C665" s="37" t="s">
        <v>29</v>
      </c>
      <c r="D665" s="37" t="s">
        <v>29</v>
      </c>
      <c r="E665" s="37">
        <v>211.57084710504336</v>
      </c>
      <c r="F665" s="41">
        <v>0.39204713373327399</v>
      </c>
      <c r="G665" s="41">
        <v>0.39204713373327399</v>
      </c>
      <c r="H665" s="37" t="s">
        <v>125</v>
      </c>
      <c r="I665" s="37" t="s">
        <v>29</v>
      </c>
      <c r="J665" s="39" t="s">
        <v>131</v>
      </c>
    </row>
    <row r="666" spans="1:10">
      <c r="A666" s="40">
        <v>5.1779530000000004E-2</v>
      </c>
      <c r="B666" s="37">
        <v>51779.530000000006</v>
      </c>
      <c r="C666" s="37" t="s">
        <v>29</v>
      </c>
      <c r="D666" s="37" t="s">
        <v>29</v>
      </c>
      <c r="E666" s="37">
        <v>215.07712976760632</v>
      </c>
      <c r="F666" s="41">
        <v>1.7722711819411829</v>
      </c>
      <c r="G666" s="41">
        <v>1.7722711819411829</v>
      </c>
      <c r="H666" s="37" t="s">
        <v>125</v>
      </c>
      <c r="I666" s="37" t="s">
        <v>29</v>
      </c>
      <c r="J666" s="39" t="s">
        <v>131</v>
      </c>
    </row>
    <row r="667" spans="1:10">
      <c r="A667" s="40">
        <v>5.2086819849999993E-2</v>
      </c>
      <c r="B667" s="37">
        <v>52086.819849999993</v>
      </c>
      <c r="C667" s="37" t="s">
        <v>29</v>
      </c>
      <c r="D667" s="37" t="s">
        <v>29</v>
      </c>
      <c r="E667" s="37">
        <v>213.81781717736385</v>
      </c>
      <c r="F667" s="41">
        <v>0.73251646233153844</v>
      </c>
      <c r="G667" s="41">
        <v>0.73251646233153844</v>
      </c>
      <c r="H667" s="37" t="s">
        <v>125</v>
      </c>
      <c r="I667" s="37" t="s">
        <v>29</v>
      </c>
      <c r="J667" s="39" t="s">
        <v>131</v>
      </c>
    </row>
    <row r="668" spans="1:10">
      <c r="A668" s="40">
        <v>5.2384780900000004E-2</v>
      </c>
      <c r="B668" s="37">
        <v>52384.780900000005</v>
      </c>
      <c r="C668" s="37" t="s">
        <v>29</v>
      </c>
      <c r="D668" s="37" t="s">
        <v>29</v>
      </c>
      <c r="E668" s="37">
        <v>219.08254103386616</v>
      </c>
      <c r="F668" s="41">
        <v>0.27517135151580441</v>
      </c>
      <c r="G668" s="41">
        <v>0.27517135151580441</v>
      </c>
      <c r="H668" s="37" t="s">
        <v>125</v>
      </c>
      <c r="I668" s="37" t="s">
        <v>29</v>
      </c>
      <c r="J668" s="39" t="s">
        <v>131</v>
      </c>
    </row>
    <row r="669" spans="1:10">
      <c r="A669" s="40">
        <v>5.2573676E-2</v>
      </c>
      <c r="B669" s="37">
        <v>52573.675999999999</v>
      </c>
      <c r="C669" s="37" t="s">
        <v>29</v>
      </c>
      <c r="D669" s="37" t="s">
        <v>29</v>
      </c>
      <c r="E669" s="37">
        <v>220.7236106732058</v>
      </c>
      <c r="F669" s="41">
        <v>0.35616631336830051</v>
      </c>
      <c r="G669" s="41">
        <v>0.35616631336830051</v>
      </c>
      <c r="H669" s="37" t="s">
        <v>125</v>
      </c>
      <c r="I669" s="37" t="s">
        <v>29</v>
      </c>
      <c r="J669" s="39" t="s">
        <v>131</v>
      </c>
    </row>
    <row r="670" spans="1:10">
      <c r="A670" s="40">
        <v>5.2800742500000018E-2</v>
      </c>
      <c r="B670" s="37">
        <v>52800.742500000015</v>
      </c>
      <c r="C670" s="37" t="s">
        <v>29</v>
      </c>
      <c r="D670" s="37" t="s">
        <v>29</v>
      </c>
      <c r="E670" s="37">
        <v>221.1479059817251</v>
      </c>
      <c r="F670" s="41">
        <v>1.0917934144826629</v>
      </c>
      <c r="G670" s="41">
        <v>1.0917934144826629</v>
      </c>
      <c r="H670" s="37" t="s">
        <v>125</v>
      </c>
      <c r="I670" s="37" t="s">
        <v>29</v>
      </c>
      <c r="J670" s="39" t="s">
        <v>131</v>
      </c>
    </row>
    <row r="671" spans="1:10">
      <c r="A671" s="40">
        <v>5.3108252500000008E-2</v>
      </c>
      <c r="B671" s="37">
        <v>53108.25250000001</v>
      </c>
      <c r="C671" s="37" t="s">
        <v>29</v>
      </c>
      <c r="D671" s="37" t="s">
        <v>29</v>
      </c>
      <c r="E671" s="37">
        <v>223.71721395019227</v>
      </c>
      <c r="F671" s="41">
        <v>1.6788952874417788</v>
      </c>
      <c r="G671" s="41">
        <v>1.6788952874417788</v>
      </c>
      <c r="H671" s="37" t="s">
        <v>125</v>
      </c>
      <c r="I671" s="37" t="s">
        <v>29</v>
      </c>
      <c r="J671" s="39" t="s">
        <v>131</v>
      </c>
    </row>
    <row r="672" spans="1:10">
      <c r="A672" s="40">
        <v>5.3400453150000006E-2</v>
      </c>
      <c r="B672" s="37">
        <v>53400.453150000008</v>
      </c>
      <c r="C672" s="37" t="s">
        <v>29</v>
      </c>
      <c r="D672" s="37" t="s">
        <v>29</v>
      </c>
      <c r="E672" s="37">
        <v>223.261990272584</v>
      </c>
      <c r="F672" s="41">
        <v>0.88713856619978271</v>
      </c>
      <c r="G672" s="41">
        <v>0.88713856619978271</v>
      </c>
      <c r="H672" s="37" t="s">
        <v>125</v>
      </c>
      <c r="I672" s="37" t="s">
        <v>29</v>
      </c>
      <c r="J672" s="39" t="s">
        <v>131</v>
      </c>
    </row>
    <row r="673" spans="1:10">
      <c r="A673" s="40">
        <v>5.3806252049999989E-2</v>
      </c>
      <c r="B673" s="37">
        <v>53806.252049999988</v>
      </c>
      <c r="C673" s="37" t="s">
        <v>29</v>
      </c>
      <c r="D673" s="37" t="s">
        <v>29</v>
      </c>
      <c r="E673" s="37">
        <v>221.13790909272413</v>
      </c>
      <c r="F673" s="41">
        <v>1.4904032668909086</v>
      </c>
      <c r="G673" s="41">
        <v>1.4904032668909086</v>
      </c>
      <c r="H673" s="37" t="s">
        <v>125</v>
      </c>
      <c r="I673" s="37" t="s">
        <v>29</v>
      </c>
      <c r="J673" s="39" t="s">
        <v>131</v>
      </c>
    </row>
    <row r="674" spans="1:10">
      <c r="A674" s="40">
        <v>5.4156603199999986E-2</v>
      </c>
      <c r="B674" s="37">
        <v>54156.603199999983</v>
      </c>
      <c r="C674" s="37" t="s">
        <v>29</v>
      </c>
      <c r="D674" s="37" t="s">
        <v>29</v>
      </c>
      <c r="E674" s="37">
        <v>220.37436477678659</v>
      </c>
      <c r="F674" s="41">
        <v>0.85111902646391691</v>
      </c>
      <c r="G674" s="41">
        <v>0.85111902646391691</v>
      </c>
      <c r="H674" s="37" t="s">
        <v>125</v>
      </c>
      <c r="I674" s="37" t="s">
        <v>29</v>
      </c>
      <c r="J674" s="39" t="s">
        <v>131</v>
      </c>
    </row>
    <row r="675" spans="1:10">
      <c r="A675" s="40">
        <v>5.4387125000000015E-2</v>
      </c>
      <c r="B675" s="37">
        <v>54387.125000000015</v>
      </c>
      <c r="C675" s="37" t="s">
        <v>29</v>
      </c>
      <c r="D675" s="37" t="s">
        <v>29</v>
      </c>
      <c r="E675" s="37">
        <v>217.95673832028174</v>
      </c>
      <c r="F675" s="41">
        <v>1.8373349577266482</v>
      </c>
      <c r="G675" s="41">
        <v>1.8373349577266482</v>
      </c>
      <c r="H675" s="37" t="s">
        <v>125</v>
      </c>
      <c r="I675" s="37" t="s">
        <v>29</v>
      </c>
      <c r="J675" s="39" t="s">
        <v>131</v>
      </c>
    </row>
    <row r="676" spans="1:10">
      <c r="A676" s="40">
        <v>5.4694612499999989E-2</v>
      </c>
      <c r="B676" s="37">
        <v>54694.612499999988</v>
      </c>
      <c r="C676" s="37" t="s">
        <v>29</v>
      </c>
      <c r="D676" s="37" t="s">
        <v>29</v>
      </c>
      <c r="E676" s="37">
        <v>213.88701388029443</v>
      </c>
      <c r="F676" s="41">
        <v>1.1375358885809406</v>
      </c>
      <c r="G676" s="41">
        <v>1.1375358885809406</v>
      </c>
      <c r="H676" s="37" t="s">
        <v>125</v>
      </c>
      <c r="I676" s="37" t="s">
        <v>29</v>
      </c>
      <c r="J676" s="39" t="s">
        <v>131</v>
      </c>
    </row>
    <row r="677" spans="1:10">
      <c r="A677" s="40">
        <v>5.501448765000002E-2</v>
      </c>
      <c r="B677" s="37">
        <v>55014.487650000017</v>
      </c>
      <c r="C677" s="37" t="s">
        <v>29</v>
      </c>
      <c r="D677" s="37" t="s">
        <v>29</v>
      </c>
      <c r="E677" s="37">
        <v>216.85790269313731</v>
      </c>
      <c r="F677" s="41">
        <v>0.61297104848952455</v>
      </c>
      <c r="G677" s="41">
        <v>0.61297104848952455</v>
      </c>
      <c r="H677" s="37" t="s">
        <v>125</v>
      </c>
      <c r="I677" s="37" t="s">
        <v>29</v>
      </c>
      <c r="J677" s="39" t="s">
        <v>131</v>
      </c>
    </row>
    <row r="678" spans="1:10">
      <c r="A678" s="40">
        <v>5.5293459149999995E-2</v>
      </c>
      <c r="B678" s="37">
        <v>55293.459149999995</v>
      </c>
      <c r="C678" s="37" t="s">
        <v>29</v>
      </c>
      <c r="D678" s="37" t="s">
        <v>29</v>
      </c>
      <c r="E678" s="37">
        <v>208.19350573591464</v>
      </c>
      <c r="F678" s="41">
        <v>0.71562574949590563</v>
      </c>
      <c r="G678" s="41">
        <v>0.71562574949590563</v>
      </c>
      <c r="H678" s="37" t="s">
        <v>125</v>
      </c>
      <c r="I678" s="37" t="s">
        <v>29</v>
      </c>
      <c r="J678" s="39" t="s">
        <v>131</v>
      </c>
    </row>
    <row r="679" spans="1:10">
      <c r="A679" s="40">
        <v>5.5553129999999999E-2</v>
      </c>
      <c r="B679" s="37">
        <v>55553.13</v>
      </c>
      <c r="C679" s="37" t="s">
        <v>29</v>
      </c>
      <c r="D679" s="37" t="s">
        <v>29</v>
      </c>
      <c r="E679" s="37">
        <v>214.77664395667131</v>
      </c>
      <c r="F679" s="41">
        <v>0.54548529944204716</v>
      </c>
      <c r="G679" s="41">
        <v>0.54548529944204716</v>
      </c>
      <c r="H679" s="37" t="s">
        <v>125</v>
      </c>
      <c r="I679" s="37" t="s">
        <v>29</v>
      </c>
      <c r="J679" s="39" t="s">
        <v>131</v>
      </c>
    </row>
    <row r="680" spans="1:10">
      <c r="A680" s="40">
        <v>5.590953739999998E-2</v>
      </c>
      <c r="B680" s="37">
        <v>55909.537399999979</v>
      </c>
      <c r="C680" s="37" t="s">
        <v>29</v>
      </c>
      <c r="D680" s="37" t="s">
        <v>29</v>
      </c>
      <c r="E680" s="37">
        <v>210.2748744860088</v>
      </c>
      <c r="F680" s="41">
        <v>1.2344137510178999</v>
      </c>
      <c r="G680" s="41">
        <v>1.2344137510178999</v>
      </c>
      <c r="H680" s="37" t="s">
        <v>125</v>
      </c>
      <c r="I680" s="37" t="s">
        <v>29</v>
      </c>
      <c r="J680" s="39" t="s">
        <v>131</v>
      </c>
    </row>
    <row r="681" spans="1:10">
      <c r="A681" s="40">
        <v>5.6237129400000009E-2</v>
      </c>
      <c r="B681" s="37">
        <v>56237.129400000013</v>
      </c>
      <c r="C681" s="37" t="s">
        <v>29</v>
      </c>
      <c r="D681" s="37" t="s">
        <v>29</v>
      </c>
      <c r="E681" s="37">
        <v>207.67411308560085</v>
      </c>
      <c r="F681" s="41">
        <v>0.81190688469848538</v>
      </c>
      <c r="G681" s="41">
        <v>0.81190688469848538</v>
      </c>
      <c r="H681" s="37" t="s">
        <v>125</v>
      </c>
      <c r="I681" s="37" t="s">
        <v>29</v>
      </c>
      <c r="J681" s="39" t="s">
        <v>131</v>
      </c>
    </row>
    <row r="682" spans="1:10">
      <c r="A682" s="40">
        <v>5.6503582499999983E-2</v>
      </c>
      <c r="B682" s="37">
        <v>56503.582499999982</v>
      </c>
      <c r="C682" s="37" t="s">
        <v>29</v>
      </c>
      <c r="D682" s="37" t="s">
        <v>29</v>
      </c>
      <c r="E682" s="37">
        <v>212.43669131466481</v>
      </c>
      <c r="F682" s="41">
        <v>0.67492859644656145</v>
      </c>
      <c r="G682" s="41">
        <v>0.67492859644656145</v>
      </c>
      <c r="H682" s="37" t="s">
        <v>125</v>
      </c>
      <c r="I682" s="37" t="s">
        <v>29</v>
      </c>
      <c r="J682" s="39" t="s">
        <v>131</v>
      </c>
    </row>
    <row r="683" spans="1:10">
      <c r="A683" s="40">
        <v>5.7210942649999992E-2</v>
      </c>
      <c r="B683" s="37">
        <v>57210.94264999999</v>
      </c>
      <c r="C683" s="37" t="s">
        <v>29</v>
      </c>
      <c r="D683" s="37" t="s">
        <v>29</v>
      </c>
      <c r="E683" s="37">
        <v>215.69652704379405</v>
      </c>
      <c r="F683" s="41">
        <v>0.62650911057479275</v>
      </c>
      <c r="G683" s="41">
        <v>0.62650911057479275</v>
      </c>
      <c r="H683" s="37" t="s">
        <v>125</v>
      </c>
      <c r="I683" s="37" t="s">
        <v>29</v>
      </c>
      <c r="J683" s="39" t="s">
        <v>131</v>
      </c>
    </row>
    <row r="684" spans="1:10">
      <c r="A684" s="40">
        <v>5.7476264999999985E-2</v>
      </c>
      <c r="B684" s="37">
        <v>57476.264999999985</v>
      </c>
      <c r="C684" s="37" t="s">
        <v>29</v>
      </c>
      <c r="D684" s="37" t="s">
        <v>29</v>
      </c>
      <c r="E684" s="37">
        <v>217.37632438255054</v>
      </c>
      <c r="F684" s="41">
        <v>2.4873052553953374</v>
      </c>
      <c r="G684" s="41">
        <v>2.4873052553953374</v>
      </c>
      <c r="H684" s="37" t="s">
        <v>125</v>
      </c>
      <c r="I684" s="37" t="s">
        <v>29</v>
      </c>
      <c r="J684" s="39" t="s">
        <v>131</v>
      </c>
    </row>
    <row r="685" spans="1:10">
      <c r="A685" s="40">
        <v>5.7843724700000015E-2</v>
      </c>
      <c r="B685" s="37">
        <v>57843.724700000013</v>
      </c>
      <c r="C685" s="37" t="s">
        <v>29</v>
      </c>
      <c r="D685" s="37" t="s">
        <v>29</v>
      </c>
      <c r="E685" s="37">
        <v>223.71829246142204</v>
      </c>
      <c r="F685" s="41">
        <v>0.49076664406769099</v>
      </c>
      <c r="G685" s="41">
        <v>0.49076664406769099</v>
      </c>
      <c r="H685" s="37" t="s">
        <v>125</v>
      </c>
      <c r="I685" s="37" t="s">
        <v>29</v>
      </c>
      <c r="J685" s="39" t="s">
        <v>131</v>
      </c>
    </row>
    <row r="686" spans="1:10">
      <c r="A686" s="40">
        <v>5.8217012300000016E-2</v>
      </c>
      <c r="B686" s="37">
        <v>58217.012300000017</v>
      </c>
      <c r="C686" s="37" t="s">
        <v>29</v>
      </c>
      <c r="D686" s="37" t="s">
        <v>29</v>
      </c>
      <c r="E686" s="37">
        <v>224.35339767076476</v>
      </c>
      <c r="F686" s="41">
        <v>0.80058305428030685</v>
      </c>
      <c r="G686" s="41">
        <v>0.80058305428030685</v>
      </c>
      <c r="H686" s="37" t="s">
        <v>125</v>
      </c>
      <c r="I686" s="37" t="s">
        <v>29</v>
      </c>
      <c r="J686" s="39" t="s">
        <v>131</v>
      </c>
    </row>
    <row r="687" spans="1:10">
      <c r="A687" s="40">
        <v>5.8433319999999983E-2</v>
      </c>
      <c r="B687" s="37">
        <v>58433.319999999985</v>
      </c>
      <c r="C687" s="37" t="s">
        <v>29</v>
      </c>
      <c r="D687" s="37" t="s">
        <v>29</v>
      </c>
      <c r="E687" s="37">
        <v>223.14855036746204</v>
      </c>
      <c r="F687" s="41">
        <v>1.2246646335694424</v>
      </c>
      <c r="G687" s="41">
        <v>1.2246646335694424</v>
      </c>
      <c r="H687" s="37" t="s">
        <v>125</v>
      </c>
      <c r="I687" s="37" t="s">
        <v>29</v>
      </c>
      <c r="J687" s="39" t="s">
        <v>131</v>
      </c>
    </row>
    <row r="688" spans="1:10">
      <c r="A688" s="40">
        <v>5.9105069149999988E-2</v>
      </c>
      <c r="B688" s="37">
        <v>59105.069149999988</v>
      </c>
      <c r="C688" s="37" t="s">
        <v>29</v>
      </c>
      <c r="D688" s="37" t="s">
        <v>29</v>
      </c>
      <c r="E688" s="37">
        <v>231.29357613421678</v>
      </c>
      <c r="F688" s="41">
        <v>0.14731669566522526</v>
      </c>
      <c r="G688" s="41">
        <v>0.14731669566522526</v>
      </c>
      <c r="H688" s="37" t="s">
        <v>125</v>
      </c>
      <c r="I688" s="37" t="s">
        <v>29</v>
      </c>
      <c r="J688" s="39" t="s">
        <v>131</v>
      </c>
    </row>
    <row r="689" spans="1:10">
      <c r="A689" s="40">
        <v>5.9380405000000011E-2</v>
      </c>
      <c r="B689" s="37">
        <v>59380.405000000013</v>
      </c>
      <c r="C689" s="37" t="s">
        <v>29</v>
      </c>
      <c r="D689" s="37" t="s">
        <v>29</v>
      </c>
      <c r="E689" s="37">
        <v>226.35329184425117</v>
      </c>
      <c r="F689" s="41">
        <v>1.3718923811450099</v>
      </c>
      <c r="G689" s="41">
        <v>1.3718923811450099</v>
      </c>
      <c r="H689" s="37" t="s">
        <v>125</v>
      </c>
      <c r="I689" s="37" t="s">
        <v>29</v>
      </c>
      <c r="J689" s="39" t="s">
        <v>131</v>
      </c>
    </row>
    <row r="690" spans="1:10">
      <c r="A690" s="40">
        <v>5.9733469349999999E-2</v>
      </c>
      <c r="B690" s="37">
        <v>59733.469349999999</v>
      </c>
      <c r="C690" s="37" t="s">
        <v>29</v>
      </c>
      <c r="D690" s="37" t="s">
        <v>29</v>
      </c>
      <c r="E690" s="37">
        <v>223.45481611599993</v>
      </c>
      <c r="F690" s="41">
        <v>0.69601367147038951</v>
      </c>
      <c r="G690" s="41">
        <v>0.69601367147038951</v>
      </c>
      <c r="H690" s="37" t="s">
        <v>125</v>
      </c>
      <c r="I690" s="37" t="s">
        <v>29</v>
      </c>
      <c r="J690" s="39" t="s">
        <v>131</v>
      </c>
    </row>
    <row r="691" spans="1:10">
      <c r="A691" s="40">
        <v>6.0109883066666668E-2</v>
      </c>
      <c r="B691" s="37">
        <v>60109.883066666669</v>
      </c>
      <c r="C691" s="37" t="s">
        <v>29</v>
      </c>
      <c r="D691" s="37" t="s">
        <v>29</v>
      </c>
      <c r="E691" s="37">
        <v>216.66068075629482</v>
      </c>
      <c r="F691" s="41">
        <v>0.83757783506128258</v>
      </c>
      <c r="G691" s="41">
        <v>0.83757783506128258</v>
      </c>
      <c r="H691" s="37" t="s">
        <v>125</v>
      </c>
      <c r="I691" s="37" t="s">
        <v>29</v>
      </c>
      <c r="J691" s="39" t="s">
        <v>132</v>
      </c>
    </row>
    <row r="692" spans="1:10">
      <c r="A692" s="40">
        <v>6.0373059233333332E-2</v>
      </c>
      <c r="B692" s="37">
        <v>60373.059233333333</v>
      </c>
      <c r="C692" s="37" t="s">
        <v>29</v>
      </c>
      <c r="D692" s="37" t="s">
        <v>29</v>
      </c>
      <c r="E692" s="37">
        <v>212.87091028761074</v>
      </c>
      <c r="F692" s="41">
        <v>0.70901939170044903</v>
      </c>
      <c r="G692" s="41">
        <v>0.70901939170044903</v>
      </c>
      <c r="H692" s="37" t="s">
        <v>125</v>
      </c>
      <c r="I692" s="37" t="s">
        <v>29</v>
      </c>
      <c r="J692" s="39" t="s">
        <v>132</v>
      </c>
    </row>
    <row r="693" spans="1:10">
      <c r="A693" s="40">
        <v>6.0516631500000001E-2</v>
      </c>
      <c r="B693" s="37">
        <v>60516.631500000003</v>
      </c>
      <c r="C693" s="37" t="s">
        <v>29</v>
      </c>
      <c r="D693" s="37" t="s">
        <v>29</v>
      </c>
      <c r="E693" s="37">
        <v>217.25313232793502</v>
      </c>
      <c r="F693" s="41">
        <v>0.60079773487974952</v>
      </c>
      <c r="G693" s="41">
        <v>0.60079773487974952</v>
      </c>
      <c r="H693" s="37" t="s">
        <v>125</v>
      </c>
      <c r="I693" s="37" t="s">
        <v>29</v>
      </c>
      <c r="J693" s="39" t="s">
        <v>132</v>
      </c>
    </row>
    <row r="694" spans="1:10">
      <c r="A694" s="40">
        <v>6.0817617233333329E-2</v>
      </c>
      <c r="B694" s="37">
        <v>60817.617233333331</v>
      </c>
      <c r="C694" s="37" t="s">
        <v>29</v>
      </c>
      <c r="D694" s="37" t="s">
        <v>29</v>
      </c>
      <c r="E694" s="37">
        <v>213.77895408048403</v>
      </c>
      <c r="F694" s="41">
        <v>1.3839432095256932</v>
      </c>
      <c r="G694" s="41">
        <v>1.3839432095256932</v>
      </c>
      <c r="H694" s="37" t="s">
        <v>125</v>
      </c>
      <c r="I694" s="37" t="s">
        <v>29</v>
      </c>
      <c r="J694" s="39" t="s">
        <v>132</v>
      </c>
    </row>
    <row r="695" spans="1:10">
      <c r="A695" s="40">
        <v>6.1060877466666663E-2</v>
      </c>
      <c r="B695" s="37">
        <v>61060.877466666665</v>
      </c>
      <c r="C695" s="37" t="s">
        <v>29</v>
      </c>
      <c r="D695" s="37" t="s">
        <v>29</v>
      </c>
      <c r="E695" s="37">
        <v>207.95425845540399</v>
      </c>
      <c r="F695" s="41">
        <v>1.2594333599101175</v>
      </c>
      <c r="G695" s="41">
        <v>1.2594333599101175</v>
      </c>
      <c r="H695" s="37" t="s">
        <v>125</v>
      </c>
      <c r="I695" s="37" t="s">
        <v>29</v>
      </c>
      <c r="J695" s="39" t="s">
        <v>132</v>
      </c>
    </row>
    <row r="696" spans="1:10">
      <c r="A696" s="40">
        <v>6.123484403333334E-2</v>
      </c>
      <c r="B696" s="37">
        <v>61234.844033333342</v>
      </c>
      <c r="C696" s="37" t="s">
        <v>29</v>
      </c>
      <c r="D696" s="37" t="s">
        <v>29</v>
      </c>
      <c r="E696" s="37">
        <v>210.56770709704924</v>
      </c>
      <c r="F696" s="41">
        <v>1.0101836633050179</v>
      </c>
      <c r="G696" s="41">
        <v>1.0101836633050179</v>
      </c>
      <c r="H696" s="37" t="s">
        <v>125</v>
      </c>
      <c r="I696" s="37" t="s">
        <v>29</v>
      </c>
      <c r="J696" s="39" t="s">
        <v>132</v>
      </c>
    </row>
    <row r="697" spans="1:10">
      <c r="A697" s="40">
        <v>6.1554110799999999E-2</v>
      </c>
      <c r="B697" s="37">
        <v>61554.110800000002</v>
      </c>
      <c r="C697" s="37" t="s">
        <v>29</v>
      </c>
      <c r="D697" s="37" t="s">
        <v>29</v>
      </c>
      <c r="E697" s="37">
        <v>210.90340290966515</v>
      </c>
      <c r="F697" s="41">
        <v>0.70088870428877281</v>
      </c>
      <c r="G697" s="41">
        <v>0.70088870428877281</v>
      </c>
      <c r="H697" s="37" t="s">
        <v>125</v>
      </c>
      <c r="I697" s="37" t="s">
        <v>29</v>
      </c>
      <c r="J697" s="39" t="s">
        <v>132</v>
      </c>
    </row>
    <row r="698" spans="1:10">
      <c r="A698" s="40">
        <v>6.1900723299999995E-2</v>
      </c>
      <c r="B698" s="37">
        <v>61900.723299999998</v>
      </c>
      <c r="C698" s="37" t="s">
        <v>29</v>
      </c>
      <c r="D698" s="37" t="s">
        <v>29</v>
      </c>
      <c r="E698" s="37">
        <v>206.37688515473479</v>
      </c>
      <c r="F698" s="41">
        <v>1.1971417450755473</v>
      </c>
      <c r="G698" s="41">
        <v>1.1971417450755473</v>
      </c>
      <c r="H698" s="37" t="s">
        <v>125</v>
      </c>
      <c r="I698" s="37" t="s">
        <v>29</v>
      </c>
      <c r="J698" s="39" t="s">
        <v>132</v>
      </c>
    </row>
    <row r="699" spans="1:10">
      <c r="A699" s="40">
        <v>6.2552006022222217E-2</v>
      </c>
      <c r="B699" s="37">
        <v>62552.006022222216</v>
      </c>
      <c r="C699" s="37" t="s">
        <v>29</v>
      </c>
      <c r="D699" s="37" t="s">
        <v>29</v>
      </c>
      <c r="E699" s="37">
        <v>202.55674782499381</v>
      </c>
      <c r="F699" s="41">
        <v>0.94506817694724499</v>
      </c>
      <c r="G699" s="41">
        <v>0.94506817694724499</v>
      </c>
      <c r="H699" s="37" t="s">
        <v>125</v>
      </c>
      <c r="I699" s="37" t="s">
        <v>29</v>
      </c>
      <c r="J699" s="39" t="s">
        <v>132</v>
      </c>
    </row>
    <row r="700" spans="1:10">
      <c r="A700" s="40">
        <v>6.2774573333333347E-2</v>
      </c>
      <c r="B700" s="37">
        <v>62774.573333333348</v>
      </c>
      <c r="C700" s="37" t="s">
        <v>29</v>
      </c>
      <c r="D700" s="37" t="s">
        <v>29</v>
      </c>
      <c r="E700" s="37">
        <v>202.7086782342372</v>
      </c>
      <c r="F700" s="41">
        <v>2.335114615637047</v>
      </c>
      <c r="G700" s="41">
        <v>2.335114615637047</v>
      </c>
      <c r="H700" s="37" t="s">
        <v>125</v>
      </c>
      <c r="I700" s="37" t="s">
        <v>29</v>
      </c>
      <c r="J700" s="39" t="s">
        <v>132</v>
      </c>
    </row>
    <row r="701" spans="1:10">
      <c r="A701" s="40">
        <v>6.2960895666666683E-2</v>
      </c>
      <c r="B701" s="37">
        <v>62960.895666666685</v>
      </c>
      <c r="C701" s="37" t="s">
        <v>29</v>
      </c>
      <c r="D701" s="37" t="s">
        <v>29</v>
      </c>
      <c r="E701" s="37">
        <v>200.14813320360096</v>
      </c>
      <c r="F701" s="41">
        <v>0.64691262759662793</v>
      </c>
      <c r="G701" s="41">
        <v>0.64691262759662793</v>
      </c>
      <c r="H701" s="37" t="s">
        <v>125</v>
      </c>
      <c r="I701" s="37" t="s">
        <v>29</v>
      </c>
      <c r="J701" s="39" t="s">
        <v>132</v>
      </c>
    </row>
    <row r="702" spans="1:10">
      <c r="A702" s="40">
        <v>6.355579266666668E-2</v>
      </c>
      <c r="B702" s="37">
        <v>63555.792666666683</v>
      </c>
      <c r="C702" s="37" t="s">
        <v>29</v>
      </c>
      <c r="D702" s="37" t="s">
        <v>29</v>
      </c>
      <c r="E702" s="37">
        <v>197.40343593339372</v>
      </c>
      <c r="F702" s="41">
        <v>1.220084715487215</v>
      </c>
      <c r="G702" s="41">
        <v>1.220084715487215</v>
      </c>
      <c r="H702" s="37" t="s">
        <v>125</v>
      </c>
      <c r="I702" s="37" t="s">
        <v>29</v>
      </c>
      <c r="J702" s="39" t="s">
        <v>132</v>
      </c>
    </row>
    <row r="703" spans="1:10">
      <c r="A703" s="40">
        <v>6.3896879933333331E-2</v>
      </c>
      <c r="B703" s="37">
        <v>63896.87993333333</v>
      </c>
      <c r="C703" s="37" t="s">
        <v>29</v>
      </c>
      <c r="D703" s="37" t="s">
        <v>29</v>
      </c>
      <c r="E703" s="37">
        <v>197.24236643525396</v>
      </c>
      <c r="F703" s="41">
        <v>0.78113820730700934</v>
      </c>
      <c r="G703" s="41">
        <v>0.78113820730700934</v>
      </c>
      <c r="H703" s="37" t="s">
        <v>125</v>
      </c>
      <c r="I703" s="37" t="s">
        <v>29</v>
      </c>
      <c r="J703" s="39" t="s">
        <v>132</v>
      </c>
    </row>
    <row r="704" spans="1:10">
      <c r="A704" s="40">
        <v>6.4113778966666674E-2</v>
      </c>
      <c r="B704" s="37">
        <v>64113.778966666672</v>
      </c>
      <c r="C704" s="37" t="s">
        <v>29</v>
      </c>
      <c r="D704" s="37" t="s">
        <v>29</v>
      </c>
      <c r="E704" s="37">
        <v>199.72802991254429</v>
      </c>
      <c r="F704" s="41">
        <v>1.3110146840822285</v>
      </c>
      <c r="G704" s="41">
        <v>1.3110146840822285</v>
      </c>
      <c r="H704" s="37" t="s">
        <v>125</v>
      </c>
      <c r="I704" s="37" t="s">
        <v>29</v>
      </c>
      <c r="J704" s="39" t="s">
        <v>132</v>
      </c>
    </row>
    <row r="705" spans="1:10">
      <c r="A705" s="40">
        <v>6.4657294133333335E-2</v>
      </c>
      <c r="B705" s="37">
        <v>64657.294133333337</v>
      </c>
      <c r="C705" s="37" t="s">
        <v>29</v>
      </c>
      <c r="D705" s="37" t="s">
        <v>29</v>
      </c>
      <c r="E705" s="37">
        <v>203.69546669849038</v>
      </c>
      <c r="F705" s="41">
        <v>0.50629729817588165</v>
      </c>
      <c r="G705" s="41">
        <v>0.50629729817588165</v>
      </c>
      <c r="H705" s="37" t="s">
        <v>125</v>
      </c>
      <c r="I705" s="37" t="s">
        <v>29</v>
      </c>
      <c r="J705" s="39" t="s">
        <v>132</v>
      </c>
    </row>
    <row r="706" spans="1:10">
      <c r="A706" s="40">
        <v>6.4867422600000002E-2</v>
      </c>
      <c r="B706" s="37">
        <v>64867.422600000005</v>
      </c>
      <c r="C706" s="37" t="s">
        <v>29</v>
      </c>
      <c r="D706" s="37" t="s">
        <v>29</v>
      </c>
      <c r="E706" s="37">
        <v>201.67027938028278</v>
      </c>
      <c r="F706" s="41">
        <v>1.1874563560641034</v>
      </c>
      <c r="G706" s="41">
        <v>1.1874563560641034</v>
      </c>
      <c r="H706" s="37" t="s">
        <v>125</v>
      </c>
      <c r="I706" s="37" t="s">
        <v>29</v>
      </c>
      <c r="J706" s="39" t="s">
        <v>132</v>
      </c>
    </row>
    <row r="707" spans="1:10">
      <c r="A707" s="40">
        <v>6.5046720666666669E-2</v>
      </c>
      <c r="B707" s="37">
        <v>65046.720666666668</v>
      </c>
      <c r="C707" s="37" t="s">
        <v>29</v>
      </c>
      <c r="D707" s="37" t="s">
        <v>29</v>
      </c>
      <c r="E707" s="37">
        <v>199.17080568979725</v>
      </c>
      <c r="F707" s="41">
        <v>0.6587740542098689</v>
      </c>
      <c r="G707" s="41">
        <v>0.6587740542098689</v>
      </c>
      <c r="H707" s="37" t="s">
        <v>125</v>
      </c>
      <c r="I707" s="37" t="s">
        <v>29</v>
      </c>
      <c r="J707" s="39" t="s">
        <v>132</v>
      </c>
    </row>
    <row r="708" spans="1:10">
      <c r="A708" s="40">
        <v>6.5546446499999994E-2</v>
      </c>
      <c r="B708" s="37">
        <v>65546.446499999991</v>
      </c>
      <c r="C708" s="37" t="s">
        <v>29</v>
      </c>
      <c r="D708" s="37" t="s">
        <v>29</v>
      </c>
      <c r="E708" s="37">
        <v>208.9757824141881</v>
      </c>
      <c r="F708" s="41">
        <v>3.3382138526070633</v>
      </c>
      <c r="G708" s="41">
        <v>3.3382138526070633</v>
      </c>
      <c r="H708" s="37" t="s">
        <v>125</v>
      </c>
      <c r="I708" s="37" t="s">
        <v>29</v>
      </c>
      <c r="J708" s="39" t="s">
        <v>132</v>
      </c>
    </row>
    <row r="709" spans="1:10">
      <c r="A709" s="40">
        <v>6.5764512699999986E-2</v>
      </c>
      <c r="B709" s="37">
        <v>65764.512699999992</v>
      </c>
      <c r="C709" s="37" t="s">
        <v>29</v>
      </c>
      <c r="D709" s="37" t="s">
        <v>29</v>
      </c>
      <c r="E709" s="37">
        <v>198.17360428453378</v>
      </c>
      <c r="F709" s="41">
        <v>0.7423763436748283</v>
      </c>
      <c r="G709" s="41">
        <v>0.7423763436748283</v>
      </c>
      <c r="H709" s="37" t="s">
        <v>125</v>
      </c>
      <c r="I709" s="37" t="s">
        <v>29</v>
      </c>
      <c r="J709" s="39" t="s">
        <v>132</v>
      </c>
    </row>
    <row r="710" spans="1:10">
      <c r="A710" s="40">
        <v>6.5937232666666679E-2</v>
      </c>
      <c r="B710" s="37">
        <v>65937.232666666678</v>
      </c>
      <c r="C710" s="37" t="s">
        <v>29</v>
      </c>
      <c r="D710" s="37" t="s">
        <v>29</v>
      </c>
      <c r="E710" s="37">
        <v>200.59108353507256</v>
      </c>
      <c r="F710" s="41">
        <v>1.4596360005568931</v>
      </c>
      <c r="G710" s="41">
        <v>1.4596360005568931</v>
      </c>
      <c r="H710" s="37" t="s">
        <v>125</v>
      </c>
      <c r="I710" s="37" t="s">
        <v>29</v>
      </c>
      <c r="J710" s="39" t="s">
        <v>132</v>
      </c>
    </row>
    <row r="711" spans="1:10">
      <c r="A711" s="40">
        <v>6.6439305500000004E-2</v>
      </c>
      <c r="B711" s="37">
        <v>66439.305500000002</v>
      </c>
      <c r="C711" s="37" t="s">
        <v>29</v>
      </c>
      <c r="D711" s="37" t="s">
        <v>29</v>
      </c>
      <c r="E711" s="37">
        <v>204.3859977224767</v>
      </c>
      <c r="F711" s="41">
        <v>2.8744808900052328</v>
      </c>
      <c r="G711" s="41">
        <v>2.8744808900052328</v>
      </c>
      <c r="H711" s="37" t="s">
        <v>125</v>
      </c>
      <c r="I711" s="37" t="s">
        <v>29</v>
      </c>
      <c r="J711" s="39" t="s">
        <v>132</v>
      </c>
    </row>
    <row r="712" spans="1:10">
      <c r="A712" s="40">
        <v>6.6959710666666672E-2</v>
      </c>
      <c r="B712" s="37">
        <v>66959.710666666666</v>
      </c>
      <c r="C712" s="37" t="s">
        <v>29</v>
      </c>
      <c r="D712" s="37" t="s">
        <v>29</v>
      </c>
      <c r="E712" s="37">
        <v>207.20522458616006</v>
      </c>
      <c r="F712" s="41">
        <v>1.6867769716178052</v>
      </c>
      <c r="G712" s="41">
        <v>1.6867769716178052</v>
      </c>
      <c r="H712" s="37" t="s">
        <v>125</v>
      </c>
      <c r="I712" s="37" t="s">
        <v>29</v>
      </c>
      <c r="J712" s="39" t="s">
        <v>132</v>
      </c>
    </row>
    <row r="713" spans="1:10">
      <c r="A713" s="40">
        <v>6.7314587499999995E-2</v>
      </c>
      <c r="B713" s="37">
        <v>67314.587499999994</v>
      </c>
      <c r="C713" s="37" t="s">
        <v>29</v>
      </c>
      <c r="D713" s="37" t="s">
        <v>29</v>
      </c>
      <c r="E713" s="37">
        <v>201.14189964947187</v>
      </c>
      <c r="F713" s="41">
        <v>2.002321175210418</v>
      </c>
      <c r="G713" s="41">
        <v>2.002321175210418</v>
      </c>
      <c r="H713" s="37" t="s">
        <v>125</v>
      </c>
      <c r="I713" s="37" t="s">
        <v>29</v>
      </c>
      <c r="J713" s="39" t="s">
        <v>132</v>
      </c>
    </row>
    <row r="714" spans="1:10">
      <c r="A714" s="40">
        <v>6.7729678500000001E-2</v>
      </c>
      <c r="B714" s="37">
        <v>67729.678499999995</v>
      </c>
      <c r="C714" s="37" t="s">
        <v>29</v>
      </c>
      <c r="D714" s="37" t="s">
        <v>29</v>
      </c>
      <c r="E714" s="37">
        <v>203.75880458224901</v>
      </c>
      <c r="F714" s="41">
        <v>1.0599860055072454</v>
      </c>
      <c r="G714" s="41">
        <v>1.0599860055072454</v>
      </c>
      <c r="H714" s="37" t="s">
        <v>125</v>
      </c>
      <c r="I714" s="37" t="s">
        <v>29</v>
      </c>
      <c r="J714" s="39" t="s">
        <v>132</v>
      </c>
    </row>
    <row r="715" spans="1:10">
      <c r="A715" s="40">
        <v>6.8146188499999996E-2</v>
      </c>
      <c r="B715" s="37">
        <v>68146.188499999989</v>
      </c>
      <c r="C715" s="37" t="s">
        <v>29</v>
      </c>
      <c r="D715" s="37" t="s">
        <v>29</v>
      </c>
      <c r="E715" s="37">
        <v>200.17043811242027</v>
      </c>
      <c r="F715" s="41">
        <v>1.6175015368730532</v>
      </c>
      <c r="G715" s="41">
        <v>1.6175015368730532</v>
      </c>
      <c r="H715" s="37" t="s">
        <v>125</v>
      </c>
      <c r="I715" s="37" t="s">
        <v>29</v>
      </c>
      <c r="J715" s="39" t="s">
        <v>132</v>
      </c>
    </row>
    <row r="716" spans="1:10">
      <c r="A716" s="40">
        <v>6.8619993466666668E-2</v>
      </c>
      <c r="B716" s="37">
        <v>68619.993466666667</v>
      </c>
      <c r="C716" s="37" t="s">
        <v>29</v>
      </c>
      <c r="D716" s="37" t="s">
        <v>29</v>
      </c>
      <c r="E716" s="37">
        <v>203.42547248921588</v>
      </c>
      <c r="F716" s="41">
        <v>0.56926730585982488</v>
      </c>
      <c r="G716" s="41">
        <v>0.56926730585982488</v>
      </c>
      <c r="H716" s="37" t="s">
        <v>125</v>
      </c>
      <c r="I716" s="37" t="s">
        <v>29</v>
      </c>
      <c r="J716" s="39" t="s">
        <v>132</v>
      </c>
    </row>
    <row r="717" spans="1:10">
      <c r="A717" s="40">
        <v>6.9081528500000003E-2</v>
      </c>
      <c r="B717" s="37">
        <v>69081.5285</v>
      </c>
      <c r="C717" s="37" t="s">
        <v>29</v>
      </c>
      <c r="D717" s="37" t="s">
        <v>29</v>
      </c>
      <c r="E717" s="37">
        <v>205.42035908699594</v>
      </c>
      <c r="F717" s="41">
        <v>0.89306440155922417</v>
      </c>
      <c r="G717" s="41">
        <v>0.89306440155922417</v>
      </c>
      <c r="H717" s="37" t="s">
        <v>125</v>
      </c>
      <c r="I717" s="37" t="s">
        <v>29</v>
      </c>
      <c r="J717" s="39" t="s">
        <v>132</v>
      </c>
    </row>
    <row r="718" spans="1:10">
      <c r="A718" s="40">
        <v>6.9592017133333336E-2</v>
      </c>
      <c r="B718" s="37">
        <v>69592.017133333342</v>
      </c>
      <c r="C718" s="37" t="s">
        <v>29</v>
      </c>
      <c r="D718" s="37" t="s">
        <v>29</v>
      </c>
      <c r="E718" s="37">
        <v>211.2583877926514</v>
      </c>
      <c r="F718" s="41">
        <v>1.1272728187156154</v>
      </c>
      <c r="G718" s="41">
        <v>1.1272728187156154</v>
      </c>
      <c r="H718" s="37" t="s">
        <v>125</v>
      </c>
      <c r="I718" s="37" t="s">
        <v>29</v>
      </c>
      <c r="J718" s="39" t="s">
        <v>132</v>
      </c>
    </row>
    <row r="719" spans="1:10">
      <c r="A719" s="40">
        <v>7.0052164799999997E-2</v>
      </c>
      <c r="B719" s="37">
        <v>70052.164799999999</v>
      </c>
      <c r="C719" s="37" t="s">
        <v>29</v>
      </c>
      <c r="D719" s="37" t="s">
        <v>29</v>
      </c>
      <c r="E719" s="37">
        <v>215.55081317503786</v>
      </c>
      <c r="F719" s="41">
        <v>1.775314860630425</v>
      </c>
      <c r="G719" s="41">
        <v>1.775314860630425</v>
      </c>
      <c r="H719" s="37" t="s">
        <v>125</v>
      </c>
      <c r="I719" s="37" t="s">
        <v>29</v>
      </c>
      <c r="J719" s="39" t="s">
        <v>132</v>
      </c>
    </row>
    <row r="720" spans="1:10">
      <c r="A720" s="40">
        <v>7.0427262666666671E-2</v>
      </c>
      <c r="B720" s="37">
        <v>70427.262666666677</v>
      </c>
      <c r="C720" s="37" t="s">
        <v>29</v>
      </c>
      <c r="D720" s="37" t="s">
        <v>29</v>
      </c>
      <c r="E720" s="37">
        <v>220.32661122546068</v>
      </c>
      <c r="F720" s="41">
        <v>0.54764388423637866</v>
      </c>
      <c r="G720" s="41">
        <v>0.54764388423637866</v>
      </c>
      <c r="H720" s="37" t="s">
        <v>125</v>
      </c>
      <c r="I720" s="37" t="s">
        <v>29</v>
      </c>
      <c r="J720" s="39" t="s">
        <v>132</v>
      </c>
    </row>
    <row r="721" spans="1:10">
      <c r="A721" s="40">
        <v>7.0928872166666643E-2</v>
      </c>
      <c r="B721" s="37">
        <v>70928.872166666639</v>
      </c>
      <c r="C721" s="37" t="s">
        <v>29</v>
      </c>
      <c r="D721" s="37" t="s">
        <v>29</v>
      </c>
      <c r="E721" s="37">
        <v>225.17215906542418</v>
      </c>
      <c r="F721" s="41">
        <v>1.3788961042233665</v>
      </c>
      <c r="G721" s="41">
        <v>1.3788961042233665</v>
      </c>
      <c r="H721" s="37" t="s">
        <v>125</v>
      </c>
      <c r="I721" s="37" t="s">
        <v>29</v>
      </c>
      <c r="J721" s="39" t="s">
        <v>132</v>
      </c>
    </row>
    <row r="722" spans="1:10">
      <c r="A722" s="40">
        <v>7.1279169033333339E-2</v>
      </c>
      <c r="B722" s="37">
        <v>71279.169033333339</v>
      </c>
      <c r="C722" s="37" t="s">
        <v>29</v>
      </c>
      <c r="D722" s="37" t="s">
        <v>29</v>
      </c>
      <c r="E722" s="37">
        <v>235.01577011604033</v>
      </c>
      <c r="F722" s="41">
        <v>1.2390352850820374</v>
      </c>
      <c r="G722" s="41">
        <v>1.2390352850820374</v>
      </c>
      <c r="H722" s="37" t="s">
        <v>125</v>
      </c>
      <c r="I722" s="37" t="s">
        <v>29</v>
      </c>
      <c r="J722" s="39" t="s">
        <v>132</v>
      </c>
    </row>
    <row r="723" spans="1:10">
      <c r="A723" s="40">
        <v>7.169365023333335E-2</v>
      </c>
      <c r="B723" s="37">
        <v>71693.650233333348</v>
      </c>
      <c r="C723" s="37" t="s">
        <v>29</v>
      </c>
      <c r="D723" s="37" t="s">
        <v>29</v>
      </c>
      <c r="E723" s="37">
        <v>237.56344462994849</v>
      </c>
      <c r="F723" s="41">
        <v>0.75452328424252868</v>
      </c>
      <c r="G723" s="41">
        <v>0.75452328424252868</v>
      </c>
      <c r="H723" s="37" t="s">
        <v>125</v>
      </c>
      <c r="I723" s="37" t="s">
        <v>29</v>
      </c>
      <c r="J723" s="39" t="s">
        <v>132</v>
      </c>
    </row>
    <row r="724" spans="1:10">
      <c r="A724" s="40">
        <v>7.2092814866666688E-2</v>
      </c>
      <c r="B724" s="37">
        <v>72092.814866666682</v>
      </c>
      <c r="C724" s="37" t="s">
        <v>29</v>
      </c>
      <c r="D724" s="37" t="s">
        <v>29</v>
      </c>
      <c r="E724" s="37">
        <v>239.45635365708617</v>
      </c>
      <c r="F724" s="41">
        <v>0.88374318697055843</v>
      </c>
      <c r="G724" s="41">
        <v>0.88374318697055843</v>
      </c>
      <c r="H724" s="37" t="s">
        <v>125</v>
      </c>
      <c r="I724" s="37" t="s">
        <v>29</v>
      </c>
      <c r="J724" s="39" t="s">
        <v>132</v>
      </c>
    </row>
    <row r="725" spans="1:10">
      <c r="A725" s="40">
        <v>7.2490149999999975E-2</v>
      </c>
      <c r="B725" s="37">
        <v>72490.14999999998</v>
      </c>
      <c r="C725" s="37" t="s">
        <v>29</v>
      </c>
      <c r="D725" s="37" t="s">
        <v>29</v>
      </c>
      <c r="E725" s="37">
        <v>232.79086554237838</v>
      </c>
      <c r="F725" s="41">
        <v>0.93627969000367661</v>
      </c>
      <c r="G725" s="41">
        <v>0.93627969000367661</v>
      </c>
      <c r="H725" s="37" t="s">
        <v>125</v>
      </c>
      <c r="I725" s="37" t="s">
        <v>29</v>
      </c>
      <c r="J725" s="39" t="s">
        <v>132</v>
      </c>
    </row>
    <row r="726" spans="1:10">
      <c r="A726" s="40">
        <v>7.2866043666666658E-2</v>
      </c>
      <c r="B726" s="37">
        <v>72866.043666666665</v>
      </c>
      <c r="C726" s="37" t="s">
        <v>29</v>
      </c>
      <c r="D726" s="37" t="s">
        <v>29</v>
      </c>
      <c r="E726" s="37">
        <v>232.33476105332247</v>
      </c>
      <c r="F726" s="41">
        <v>0.96693523222960132</v>
      </c>
      <c r="G726" s="41">
        <v>0.96693523222960132</v>
      </c>
      <c r="H726" s="37" t="s">
        <v>125</v>
      </c>
      <c r="I726" s="37" t="s">
        <v>29</v>
      </c>
      <c r="J726" s="39" t="s">
        <v>132</v>
      </c>
    </row>
    <row r="727" spans="1:10">
      <c r="A727" s="40">
        <v>7.321931633333334E-2</v>
      </c>
      <c r="B727" s="37">
        <v>73219.316333333336</v>
      </c>
      <c r="C727" s="37" t="s">
        <v>29</v>
      </c>
      <c r="D727" s="37" t="s">
        <v>29</v>
      </c>
      <c r="E727" s="37">
        <v>230.89095840633553</v>
      </c>
      <c r="F727" s="41">
        <v>2.0903064188268137</v>
      </c>
      <c r="G727" s="41">
        <v>2.0903064188268137</v>
      </c>
      <c r="H727" s="37" t="s">
        <v>125</v>
      </c>
      <c r="I727" s="37" t="s">
        <v>29</v>
      </c>
      <c r="J727" s="39" t="s">
        <v>132</v>
      </c>
    </row>
    <row r="728" spans="1:10">
      <c r="A728" s="40">
        <v>7.3750955666666673E-2</v>
      </c>
      <c r="B728" s="37">
        <v>73750.955666666676</v>
      </c>
      <c r="C728" s="37" t="s">
        <v>29</v>
      </c>
      <c r="D728" s="37" t="s">
        <v>29</v>
      </c>
      <c r="E728" s="37">
        <v>232.73507960739272</v>
      </c>
      <c r="F728" s="41">
        <v>0.93522114982996818</v>
      </c>
      <c r="G728" s="41">
        <v>0.93522114982996818</v>
      </c>
      <c r="H728" s="37" t="s">
        <v>125</v>
      </c>
      <c r="I728" s="37" t="s">
        <v>29</v>
      </c>
      <c r="J728" s="39" t="s">
        <v>132</v>
      </c>
    </row>
    <row r="729" spans="1:10">
      <c r="A729" s="40">
        <v>7.4221482333333352E-2</v>
      </c>
      <c r="B729" s="37">
        <v>74221.482333333348</v>
      </c>
      <c r="C729" s="37" t="s">
        <v>29</v>
      </c>
      <c r="D729" s="37" t="s">
        <v>29</v>
      </c>
      <c r="E729" s="37">
        <v>231.33398023763061</v>
      </c>
      <c r="F729" s="41">
        <v>0.70026756601374085</v>
      </c>
      <c r="G729" s="41">
        <v>0.70026756601374085</v>
      </c>
      <c r="H729" s="37" t="s">
        <v>125</v>
      </c>
      <c r="I729" s="37" t="s">
        <v>29</v>
      </c>
      <c r="J729" s="39" t="s">
        <v>132</v>
      </c>
    </row>
    <row r="730" spans="1:10">
      <c r="A730" s="40">
        <v>7.4525645000000001E-2</v>
      </c>
      <c r="B730" s="37">
        <v>74525.645000000004</v>
      </c>
      <c r="C730" s="37" t="s">
        <v>29</v>
      </c>
      <c r="D730" s="37" t="s">
        <v>29</v>
      </c>
      <c r="E730" s="37">
        <v>241.24039462792061</v>
      </c>
      <c r="F730" s="41">
        <v>0.98233888583313878</v>
      </c>
      <c r="G730" s="41">
        <v>0.98233888583313878</v>
      </c>
      <c r="H730" s="37" t="s">
        <v>125</v>
      </c>
      <c r="I730" s="37" t="s">
        <v>29</v>
      </c>
      <c r="J730" s="39" t="s">
        <v>132</v>
      </c>
    </row>
    <row r="731" spans="1:10">
      <c r="A731" s="40">
        <v>7.5067951499999966E-2</v>
      </c>
      <c r="B731" s="37">
        <v>75067.951499999966</v>
      </c>
      <c r="C731" s="37" t="s">
        <v>29</v>
      </c>
      <c r="D731" s="37" t="s">
        <v>29</v>
      </c>
      <c r="E731" s="37">
        <v>243.27000593612678</v>
      </c>
      <c r="F731" s="41">
        <v>1.6234082934671858</v>
      </c>
      <c r="G731" s="41">
        <v>1.6234082934671858</v>
      </c>
      <c r="H731" s="37" t="s">
        <v>125</v>
      </c>
      <c r="I731" s="37" t="s">
        <v>29</v>
      </c>
      <c r="J731" s="39" t="s">
        <v>132</v>
      </c>
    </row>
    <row r="732" spans="1:10">
      <c r="A732" s="40">
        <v>7.5545133666666681E-2</v>
      </c>
      <c r="B732" s="37">
        <v>75545.133666666676</v>
      </c>
      <c r="C732" s="37" t="s">
        <v>29</v>
      </c>
      <c r="D732" s="37" t="s">
        <v>29</v>
      </c>
      <c r="E732" s="37">
        <v>249.52367746086176</v>
      </c>
      <c r="F732" s="41">
        <v>0.73918855719764198</v>
      </c>
      <c r="G732" s="41">
        <v>0.73918855719764198</v>
      </c>
      <c r="H732" s="37" t="s">
        <v>125</v>
      </c>
      <c r="I732" s="37" t="s">
        <v>29</v>
      </c>
      <c r="J732" s="39" t="s">
        <v>132</v>
      </c>
    </row>
    <row r="733" spans="1:10">
      <c r="A733" s="40">
        <v>7.5850650499999991E-2</v>
      </c>
      <c r="B733" s="37">
        <v>75850.650499999989</v>
      </c>
      <c r="C733" s="37" t="s">
        <v>29</v>
      </c>
      <c r="D733" s="37" t="s">
        <v>29</v>
      </c>
      <c r="E733" s="37">
        <v>249.93957236494836</v>
      </c>
      <c r="F733" s="41">
        <v>0.63126083411024947</v>
      </c>
      <c r="G733" s="41">
        <v>0.63126083411024947</v>
      </c>
      <c r="H733" s="37" t="s">
        <v>125</v>
      </c>
      <c r="I733" s="37" t="s">
        <v>29</v>
      </c>
      <c r="J733" s="39" t="s">
        <v>132</v>
      </c>
    </row>
    <row r="734" spans="1:10">
      <c r="A734" s="40">
        <v>7.6247472166666677E-2</v>
      </c>
      <c r="B734" s="37">
        <v>76247.472166666674</v>
      </c>
      <c r="C734" s="37" t="s">
        <v>29</v>
      </c>
      <c r="D734" s="37" t="s">
        <v>29</v>
      </c>
      <c r="E734" s="37">
        <v>239.34140543854346</v>
      </c>
      <c r="F734" s="41">
        <v>1.1246540641246754</v>
      </c>
      <c r="G734" s="41">
        <v>1.1246540641246754</v>
      </c>
      <c r="H734" s="37" t="s">
        <v>125</v>
      </c>
      <c r="I734" s="37" t="s">
        <v>29</v>
      </c>
      <c r="J734" s="39" t="s">
        <v>132</v>
      </c>
    </row>
    <row r="735" spans="1:10">
      <c r="A735" s="40">
        <v>7.6696735999999974E-2</v>
      </c>
      <c r="B735" s="37">
        <v>76696.735999999975</v>
      </c>
      <c r="C735" s="37" t="s">
        <v>29</v>
      </c>
      <c r="D735" s="37" t="s">
        <v>29</v>
      </c>
      <c r="E735" s="37">
        <v>238.01317290414426</v>
      </c>
      <c r="F735" s="41">
        <v>1.9806027077257979</v>
      </c>
      <c r="G735" s="41">
        <v>1.9806027077257979</v>
      </c>
      <c r="H735" s="37" t="s">
        <v>125</v>
      </c>
      <c r="I735" s="37" t="s">
        <v>29</v>
      </c>
      <c r="J735" s="39" t="s">
        <v>132</v>
      </c>
    </row>
    <row r="736" spans="1:10">
      <c r="A736" s="40">
        <v>7.705648050000001E-2</v>
      </c>
      <c r="B736" s="37">
        <v>77056.480500000005</v>
      </c>
      <c r="C736" s="37" t="s">
        <v>29</v>
      </c>
      <c r="D736" s="37" t="s">
        <v>29</v>
      </c>
      <c r="E736" s="37">
        <v>231.68344444807624</v>
      </c>
      <c r="F736" s="41">
        <v>1.5425260726863828</v>
      </c>
      <c r="G736" s="41">
        <v>1.5425260726863828</v>
      </c>
      <c r="H736" s="37" t="s">
        <v>125</v>
      </c>
      <c r="I736" s="37" t="s">
        <v>29</v>
      </c>
      <c r="J736" s="39" t="s">
        <v>132</v>
      </c>
    </row>
    <row r="737" spans="1:10">
      <c r="A737" s="40">
        <v>7.761591499999998E-2</v>
      </c>
      <c r="B737" s="37">
        <v>77615.914999999979</v>
      </c>
      <c r="C737" s="37" t="s">
        <v>29</v>
      </c>
      <c r="D737" s="37" t="s">
        <v>29</v>
      </c>
      <c r="E737" s="37">
        <v>224.91795384960736</v>
      </c>
      <c r="F737" s="41">
        <v>1.2971109768474158</v>
      </c>
      <c r="G737" s="41">
        <v>1.2971109768474158</v>
      </c>
      <c r="H737" s="37" t="s">
        <v>125</v>
      </c>
      <c r="I737" s="37" t="s">
        <v>29</v>
      </c>
      <c r="J737" s="39" t="s">
        <v>132</v>
      </c>
    </row>
    <row r="738" spans="1:10">
      <c r="A738" s="40">
        <v>7.8080753000000003E-2</v>
      </c>
      <c r="B738" s="37">
        <v>78080.752999999997</v>
      </c>
      <c r="C738" s="37" t="s">
        <v>29</v>
      </c>
      <c r="D738" s="37" t="s">
        <v>29</v>
      </c>
      <c r="E738" s="37">
        <v>226.64717080896844</v>
      </c>
      <c r="F738" s="41">
        <v>0.8409856276132861</v>
      </c>
      <c r="G738" s="41">
        <v>0.8409856276132861</v>
      </c>
      <c r="H738" s="37" t="s">
        <v>125</v>
      </c>
      <c r="I738" s="37" t="s">
        <v>29</v>
      </c>
      <c r="J738" s="39" t="s">
        <v>132</v>
      </c>
    </row>
    <row r="739" spans="1:10">
      <c r="A739" s="40">
        <v>7.8507949999999979E-2</v>
      </c>
      <c r="B739" s="37">
        <v>78507.949999999983</v>
      </c>
      <c r="C739" s="37" t="s">
        <v>29</v>
      </c>
      <c r="D739" s="37" t="s">
        <v>29</v>
      </c>
      <c r="E739" s="37">
        <v>224.14275244347979</v>
      </c>
      <c r="F739" s="41">
        <v>0.64759578842850862</v>
      </c>
      <c r="G739" s="41">
        <v>0.64759578842850862</v>
      </c>
      <c r="H739" s="37" t="s">
        <v>125</v>
      </c>
      <c r="I739" s="37" t="s">
        <v>29</v>
      </c>
      <c r="J739" s="39" t="s">
        <v>132</v>
      </c>
    </row>
    <row r="740" spans="1:10">
      <c r="A740" s="40">
        <v>7.8969540133333349E-2</v>
      </c>
      <c r="B740" s="37">
        <v>78969.540133333343</v>
      </c>
      <c r="C740" s="37" t="s">
        <v>29</v>
      </c>
      <c r="D740" s="37" t="s">
        <v>29</v>
      </c>
      <c r="E740" s="37">
        <v>227.29934546062921</v>
      </c>
      <c r="F740" s="41">
        <v>0.55947740561517156</v>
      </c>
      <c r="G740" s="41">
        <v>0.55947740561517156</v>
      </c>
      <c r="H740" s="37" t="s">
        <v>125</v>
      </c>
      <c r="I740" s="37" t="s">
        <v>29</v>
      </c>
      <c r="J740" s="39" t="s">
        <v>132</v>
      </c>
    </row>
    <row r="741" spans="1:10">
      <c r="A741" s="40">
        <v>7.9410362999999984E-2</v>
      </c>
      <c r="B741" s="37">
        <v>79410.362999999983</v>
      </c>
      <c r="C741" s="37" t="s">
        <v>29</v>
      </c>
      <c r="D741" s="37" t="s">
        <v>29</v>
      </c>
      <c r="E741" s="37">
        <v>229.25533496544978</v>
      </c>
      <c r="F741" s="41">
        <v>1.3440056547131476</v>
      </c>
      <c r="G741" s="41">
        <v>1.3440056547131476</v>
      </c>
      <c r="H741" s="37" t="s">
        <v>125</v>
      </c>
      <c r="I741" s="37" t="s">
        <v>29</v>
      </c>
      <c r="J741" s="39" t="s">
        <v>132</v>
      </c>
    </row>
    <row r="742" spans="1:10">
      <c r="A742" s="40">
        <v>7.9877758000000021E-2</v>
      </c>
      <c r="B742" s="37">
        <v>79877.758000000016</v>
      </c>
      <c r="C742" s="37" t="s">
        <v>29</v>
      </c>
      <c r="D742" s="37" t="s">
        <v>29</v>
      </c>
      <c r="E742" s="37">
        <v>234.74268285165846</v>
      </c>
      <c r="F742" s="41">
        <v>0.72439190546401377</v>
      </c>
      <c r="G742" s="41">
        <v>0.72439190546401377</v>
      </c>
      <c r="H742" s="37" t="s">
        <v>125</v>
      </c>
      <c r="I742" s="37" t="s">
        <v>29</v>
      </c>
      <c r="J742" s="39" t="s">
        <v>132</v>
      </c>
    </row>
    <row r="743" spans="1:10">
      <c r="A743" s="40">
        <v>8.0330362499999974E-2</v>
      </c>
      <c r="B743" s="37">
        <v>80330.362499999974</v>
      </c>
      <c r="C743" s="37" t="s">
        <v>29</v>
      </c>
      <c r="D743" s="37" t="s">
        <v>29</v>
      </c>
      <c r="E743" s="37">
        <v>230.60058478694174</v>
      </c>
      <c r="F743" s="41">
        <v>0.61888360816582078</v>
      </c>
      <c r="G743" s="41">
        <v>0.61888360816582078</v>
      </c>
      <c r="H743" s="37" t="s">
        <v>125</v>
      </c>
      <c r="I743" s="37" t="s">
        <v>29</v>
      </c>
      <c r="J743" s="39" t="s">
        <v>132</v>
      </c>
    </row>
    <row r="744" spans="1:10">
      <c r="A744" s="40">
        <v>8.0721785500000018E-2</v>
      </c>
      <c r="B744" s="37">
        <v>80721.785500000013</v>
      </c>
      <c r="C744" s="37" t="s">
        <v>29</v>
      </c>
      <c r="D744" s="37" t="s">
        <v>29</v>
      </c>
      <c r="E744" s="37">
        <v>233.92301778529907</v>
      </c>
      <c r="F744" s="41">
        <v>1.4557639895311743</v>
      </c>
      <c r="G744" s="41">
        <v>1.4557639895311743</v>
      </c>
      <c r="H744" s="37" t="s">
        <v>125</v>
      </c>
      <c r="I744" s="37" t="s">
        <v>29</v>
      </c>
      <c r="J744" s="39" t="s">
        <v>132</v>
      </c>
    </row>
    <row r="745" spans="1:10">
      <c r="A745" s="40">
        <v>8.1206942499999976E-2</v>
      </c>
      <c r="B745" s="37">
        <v>81206.942499999976</v>
      </c>
      <c r="C745" s="37" t="s">
        <v>29</v>
      </c>
      <c r="D745" s="37" t="s">
        <v>29</v>
      </c>
      <c r="E745" s="37">
        <v>230.32953997112173</v>
      </c>
      <c r="F745" s="41">
        <v>0.79569391335084017</v>
      </c>
      <c r="G745" s="41">
        <v>0.79569391335084017</v>
      </c>
      <c r="H745" s="37" t="s">
        <v>125</v>
      </c>
      <c r="I745" s="37" t="s">
        <v>29</v>
      </c>
      <c r="J745" s="39" t="s">
        <v>132</v>
      </c>
    </row>
    <row r="746" spans="1:10">
      <c r="A746" s="40">
        <v>8.1711431000000015E-2</v>
      </c>
      <c r="B746" s="37">
        <v>81711.431000000011</v>
      </c>
      <c r="C746" s="37" t="s">
        <v>29</v>
      </c>
      <c r="D746" s="37" t="s">
        <v>29</v>
      </c>
      <c r="E746" s="37">
        <v>234.13416436720672</v>
      </c>
      <c r="F746" s="41">
        <v>1.1690031548929674</v>
      </c>
      <c r="G746" s="41">
        <v>1.1690031548929674</v>
      </c>
      <c r="H746" s="37" t="s">
        <v>125</v>
      </c>
      <c r="I746" s="37" t="s">
        <v>29</v>
      </c>
      <c r="J746" s="39" t="s">
        <v>132</v>
      </c>
    </row>
    <row r="747" spans="1:10">
      <c r="A747" s="40">
        <v>8.2068790499999975E-2</v>
      </c>
      <c r="B747" s="37">
        <v>82068.790499999974</v>
      </c>
      <c r="C747" s="37" t="s">
        <v>29</v>
      </c>
      <c r="D747" s="37" t="s">
        <v>29</v>
      </c>
      <c r="E747" s="37">
        <v>238.88896579028287</v>
      </c>
      <c r="F747" s="41">
        <v>0.93795885224963116</v>
      </c>
      <c r="G747" s="41">
        <v>0.93795885224963116</v>
      </c>
      <c r="H747" s="37" t="s">
        <v>125</v>
      </c>
      <c r="I747" s="37" t="s">
        <v>29</v>
      </c>
      <c r="J747" s="39" t="s">
        <v>132</v>
      </c>
    </row>
    <row r="748" spans="1:10">
      <c r="A748" s="40">
        <v>8.2526719200000001E-2</v>
      </c>
      <c r="B748" s="37">
        <v>82526.719200000007</v>
      </c>
      <c r="C748" s="37" t="s">
        <v>29</v>
      </c>
      <c r="D748" s="37" t="s">
        <v>29</v>
      </c>
      <c r="E748" s="37">
        <v>240.87295493897983</v>
      </c>
      <c r="F748" s="41">
        <v>1.6390087862534692</v>
      </c>
      <c r="G748" s="41">
        <v>1.6390087862534692</v>
      </c>
      <c r="H748" s="37" t="s">
        <v>125</v>
      </c>
      <c r="I748" s="37" t="s">
        <v>29</v>
      </c>
      <c r="J748" s="39" t="s">
        <v>132</v>
      </c>
    </row>
    <row r="749" spans="1:10">
      <c r="A749" s="40">
        <v>8.298826099999998E-2</v>
      </c>
      <c r="B749" s="37">
        <v>82988.260999999984</v>
      </c>
      <c r="C749" s="37" t="s">
        <v>29</v>
      </c>
      <c r="D749" s="37" t="s">
        <v>29</v>
      </c>
      <c r="E749" s="37">
        <v>246.32246412221588</v>
      </c>
      <c r="F749" s="41">
        <v>0.69796852186566627</v>
      </c>
      <c r="G749" s="41">
        <v>0.69796852186566627</v>
      </c>
      <c r="H749" s="37" t="s">
        <v>125</v>
      </c>
      <c r="I749" s="37" t="s">
        <v>29</v>
      </c>
      <c r="J749" s="39" t="s">
        <v>132</v>
      </c>
    </row>
    <row r="750" spans="1:10">
      <c r="A750" s="40">
        <v>8.3554112166666666E-2</v>
      </c>
      <c r="B750" s="37">
        <v>83554.112166666673</v>
      </c>
      <c r="C750" s="37" t="s">
        <v>29</v>
      </c>
      <c r="D750" s="37" t="s">
        <v>29</v>
      </c>
      <c r="E750" s="37">
        <v>247.10036823521759</v>
      </c>
      <c r="F750" s="41">
        <v>0.9963628866853147</v>
      </c>
      <c r="G750" s="41">
        <v>0.9963628866853147</v>
      </c>
      <c r="H750" s="37" t="s">
        <v>125</v>
      </c>
      <c r="I750" s="37" t="s">
        <v>29</v>
      </c>
      <c r="J750" s="39" t="s">
        <v>132</v>
      </c>
    </row>
    <row r="751" spans="1:10">
      <c r="A751" s="40">
        <v>8.3940899999999971E-2</v>
      </c>
      <c r="B751" s="37">
        <v>83940.899999999965</v>
      </c>
      <c r="C751" s="37" t="s">
        <v>29</v>
      </c>
      <c r="D751" s="37" t="s">
        <v>29</v>
      </c>
      <c r="E751" s="37">
        <v>250.78745315401204</v>
      </c>
      <c r="F751" s="41">
        <v>0.79554953386553673</v>
      </c>
      <c r="G751" s="41">
        <v>0.79554953386553673</v>
      </c>
      <c r="H751" s="37" t="s">
        <v>125</v>
      </c>
      <c r="I751" s="37" t="s">
        <v>29</v>
      </c>
      <c r="J751" s="39" t="s">
        <v>132</v>
      </c>
    </row>
    <row r="752" spans="1:10">
      <c r="A752" s="40">
        <v>8.435743850000002E-2</v>
      </c>
      <c r="B752" s="37">
        <v>84357.438500000018</v>
      </c>
      <c r="C752" s="37" t="s">
        <v>29</v>
      </c>
      <c r="D752" s="37" t="s">
        <v>29</v>
      </c>
      <c r="E752" s="37">
        <v>243.16072770547603</v>
      </c>
      <c r="F752" s="41">
        <v>0.75886853972946544</v>
      </c>
      <c r="G752" s="41">
        <v>0.75886853972946544</v>
      </c>
      <c r="H752" s="37" t="s">
        <v>125</v>
      </c>
      <c r="I752" s="37" t="s">
        <v>29</v>
      </c>
      <c r="J752" s="39" t="s">
        <v>132</v>
      </c>
    </row>
    <row r="753" spans="1:10">
      <c r="A753" s="40">
        <v>8.4936768999999968E-2</v>
      </c>
      <c r="B753" s="37">
        <v>84936.768999999971</v>
      </c>
      <c r="C753" s="37" t="s">
        <v>29</v>
      </c>
      <c r="D753" s="37" t="s">
        <v>29</v>
      </c>
      <c r="E753" s="37">
        <v>238.42310352799862</v>
      </c>
      <c r="F753" s="41">
        <v>1.0981714529290489</v>
      </c>
      <c r="G753" s="41">
        <v>1.0981714529290489</v>
      </c>
      <c r="H753" s="37" t="s">
        <v>125</v>
      </c>
      <c r="I753" s="37" t="s">
        <v>29</v>
      </c>
      <c r="J753" s="39" t="s">
        <v>132</v>
      </c>
    </row>
    <row r="754" spans="1:10">
      <c r="A754" s="40">
        <v>8.5367469333333348E-2</v>
      </c>
      <c r="B754" s="37">
        <v>85367.469333333342</v>
      </c>
      <c r="C754" s="37" t="s">
        <v>29</v>
      </c>
      <c r="D754" s="37" t="s">
        <v>29</v>
      </c>
      <c r="E754" s="37">
        <v>234.68610329976863</v>
      </c>
      <c r="F754" s="41">
        <v>0.6026558497435035</v>
      </c>
      <c r="G754" s="41">
        <v>0.6026558497435035</v>
      </c>
      <c r="H754" s="37" t="s">
        <v>125</v>
      </c>
      <c r="I754" s="37" t="s">
        <v>29</v>
      </c>
      <c r="J754" s="39" t="s">
        <v>132</v>
      </c>
    </row>
    <row r="755" spans="1:10">
      <c r="A755" s="40">
        <v>8.5890693833333295E-2</v>
      </c>
      <c r="B755" s="37">
        <v>85890.693833333295</v>
      </c>
      <c r="C755" s="37" t="s">
        <v>29</v>
      </c>
      <c r="D755" s="37" t="s">
        <v>29</v>
      </c>
      <c r="E755" s="37">
        <v>228.76304195030889</v>
      </c>
      <c r="F755" s="41">
        <v>1.5702164153308857</v>
      </c>
      <c r="G755" s="41">
        <v>1.5702164153308857</v>
      </c>
      <c r="H755" s="37" t="s">
        <v>125</v>
      </c>
      <c r="I755" s="37" t="s">
        <v>29</v>
      </c>
      <c r="J755" s="39" t="s">
        <v>132</v>
      </c>
    </row>
    <row r="756" spans="1:10">
      <c r="A756" s="40">
        <v>8.6498324533333351E-2</v>
      </c>
      <c r="B756" s="37">
        <v>86498.324533333347</v>
      </c>
      <c r="C756" s="37" t="s">
        <v>29</v>
      </c>
      <c r="D756" s="37" t="s">
        <v>29</v>
      </c>
      <c r="E756" s="37">
        <v>223.37741662402166</v>
      </c>
      <c r="F756" s="41">
        <v>0.72482734841946572</v>
      </c>
      <c r="G756" s="41">
        <v>0.72482734841946572</v>
      </c>
      <c r="H756" s="37" t="s">
        <v>125</v>
      </c>
      <c r="I756" s="37" t="s">
        <v>29</v>
      </c>
      <c r="J756" s="39" t="s">
        <v>132</v>
      </c>
    </row>
    <row r="757" spans="1:10">
      <c r="A757" s="40">
        <v>8.7027636000000019E-2</v>
      </c>
      <c r="B757" s="37">
        <v>87027.636000000013</v>
      </c>
      <c r="C757" s="37" t="s">
        <v>29</v>
      </c>
      <c r="D757" s="37" t="s">
        <v>29</v>
      </c>
      <c r="E757" s="37">
        <v>221.05561058442584</v>
      </c>
      <c r="F757" s="41">
        <v>2.3192189426938246</v>
      </c>
      <c r="G757" s="41">
        <v>2.3192189426938246</v>
      </c>
      <c r="H757" s="37" t="s">
        <v>125</v>
      </c>
      <c r="I757" s="37" t="s">
        <v>29</v>
      </c>
      <c r="J757" s="39" t="s">
        <v>132</v>
      </c>
    </row>
    <row r="758" spans="1:10">
      <c r="A758" s="40">
        <v>8.7581179999999995E-2</v>
      </c>
      <c r="B758" s="37">
        <v>87581.18</v>
      </c>
      <c r="C758" s="37" t="s">
        <v>29</v>
      </c>
      <c r="D758" s="37" t="s">
        <v>29</v>
      </c>
      <c r="E758" s="37">
        <v>223.62974404078184</v>
      </c>
      <c r="F758" s="41">
        <v>0.92555287715360357</v>
      </c>
      <c r="G758" s="41">
        <v>0.92555287715360357</v>
      </c>
      <c r="H758" s="37" t="s">
        <v>125</v>
      </c>
      <c r="I758" s="37" t="s">
        <v>29</v>
      </c>
      <c r="J758" s="39" t="s">
        <v>132</v>
      </c>
    </row>
    <row r="759" spans="1:10">
      <c r="A759" s="40">
        <v>8.8136179999999995E-2</v>
      </c>
      <c r="B759" s="37">
        <v>88136.18</v>
      </c>
      <c r="C759" s="37" t="s">
        <v>29</v>
      </c>
      <c r="D759" s="37" t="s">
        <v>29</v>
      </c>
      <c r="E759" s="37">
        <v>217.8009629500103</v>
      </c>
      <c r="F759" s="41">
        <v>1.5708960589145029</v>
      </c>
      <c r="G759" s="41">
        <v>1.5708960589145029</v>
      </c>
      <c r="H759" s="37" t="s">
        <v>125</v>
      </c>
      <c r="I759" s="37" t="s">
        <v>29</v>
      </c>
      <c r="J759" s="39" t="s">
        <v>132</v>
      </c>
    </row>
    <row r="760" spans="1:10">
      <c r="A760" s="40">
        <v>8.870104959999997E-2</v>
      </c>
      <c r="B760" s="37">
        <v>88701.049599999969</v>
      </c>
      <c r="C760" s="37" t="s">
        <v>29</v>
      </c>
      <c r="D760" s="37" t="s">
        <v>29</v>
      </c>
      <c r="E760" s="37">
        <v>223.98941409211108</v>
      </c>
      <c r="F760" s="41">
        <v>0.50376644708558849</v>
      </c>
      <c r="G760" s="41">
        <v>0.50376644708558849</v>
      </c>
      <c r="H760" s="37" t="s">
        <v>125</v>
      </c>
      <c r="I760" s="37" t="s">
        <v>29</v>
      </c>
      <c r="J760" s="39" t="s">
        <v>132</v>
      </c>
    </row>
    <row r="761" spans="1:10">
      <c r="A761" s="40">
        <v>8.9244716000000016E-2</v>
      </c>
      <c r="B761" s="37">
        <v>89244.716000000015</v>
      </c>
      <c r="C761" s="37" t="s">
        <v>29</v>
      </c>
      <c r="D761" s="37" t="s">
        <v>29</v>
      </c>
      <c r="E761" s="37">
        <v>227.37837353558351</v>
      </c>
      <c r="F761" s="41">
        <v>1.0994600980061504</v>
      </c>
      <c r="G761" s="41">
        <v>1.0994600980061504</v>
      </c>
      <c r="H761" s="37" t="s">
        <v>125</v>
      </c>
      <c r="I761" s="37" t="s">
        <v>29</v>
      </c>
      <c r="J761" s="39" t="s">
        <v>132</v>
      </c>
    </row>
    <row r="762" spans="1:10">
      <c r="A762" s="40">
        <v>8.9696257533333323E-2</v>
      </c>
      <c r="B762" s="37">
        <v>89696.257533333322</v>
      </c>
      <c r="C762" s="37" t="s">
        <v>29</v>
      </c>
      <c r="D762" s="37" t="s">
        <v>29</v>
      </c>
      <c r="E762" s="37">
        <v>228.87834564758057</v>
      </c>
      <c r="F762" s="41">
        <v>0.58271390792553379</v>
      </c>
      <c r="G762" s="41">
        <v>0.58271390792553379</v>
      </c>
      <c r="H762" s="37" t="s">
        <v>125</v>
      </c>
      <c r="I762" s="37" t="s">
        <v>29</v>
      </c>
      <c r="J762" s="39" t="s">
        <v>132</v>
      </c>
    </row>
    <row r="763" spans="1:10">
      <c r="A763" s="40">
        <v>9.0317294000000006E-2</v>
      </c>
      <c r="B763" s="37">
        <v>90317.294000000009</v>
      </c>
      <c r="C763" s="37" t="s">
        <v>29</v>
      </c>
      <c r="D763" s="37" t="s">
        <v>29</v>
      </c>
      <c r="E763" s="37">
        <v>229.73738145870655</v>
      </c>
      <c r="F763" s="41">
        <v>1.2932470859753369</v>
      </c>
      <c r="G763" s="41">
        <v>1.2932470859753369</v>
      </c>
      <c r="H763" s="37" t="s">
        <v>125</v>
      </c>
      <c r="I763" s="37" t="s">
        <v>29</v>
      </c>
      <c r="J763" s="39" t="s">
        <v>132</v>
      </c>
    </row>
    <row r="764" spans="1:10">
      <c r="A764" s="40">
        <v>9.0834015000000004E-2</v>
      </c>
      <c r="B764" s="37">
        <v>90834.014999999999</v>
      </c>
      <c r="C764" s="37" t="s">
        <v>29</v>
      </c>
      <c r="D764" s="37" t="s">
        <v>29</v>
      </c>
      <c r="E764" s="37">
        <v>231.55865048827815</v>
      </c>
      <c r="F764" s="41">
        <v>0.56577964514970258</v>
      </c>
      <c r="G764" s="41">
        <v>0.56577964514970258</v>
      </c>
      <c r="H764" s="37" t="s">
        <v>125</v>
      </c>
      <c r="I764" s="37" t="s">
        <v>29</v>
      </c>
      <c r="J764" s="39" t="s">
        <v>132</v>
      </c>
    </row>
    <row r="765" spans="1:10">
      <c r="A765" s="40">
        <v>9.1445030666666677E-2</v>
      </c>
      <c r="B765" s="37">
        <v>91445.030666666673</v>
      </c>
      <c r="C765" s="37" t="s">
        <v>29</v>
      </c>
      <c r="D765" s="37" t="s">
        <v>29</v>
      </c>
      <c r="E765" s="37">
        <v>231.12075636405777</v>
      </c>
      <c r="F765" s="41">
        <v>0.57463369041864754</v>
      </c>
      <c r="G765" s="41">
        <v>0.57463369041864754</v>
      </c>
      <c r="H765" s="37" t="s">
        <v>125</v>
      </c>
      <c r="I765" s="37" t="s">
        <v>29</v>
      </c>
      <c r="J765" s="39" t="s">
        <v>132</v>
      </c>
    </row>
    <row r="766" spans="1:10">
      <c r="A766" s="40">
        <v>9.1949738000000003E-2</v>
      </c>
      <c r="B766" s="37">
        <v>91949.737999999998</v>
      </c>
      <c r="C766" s="37" t="s">
        <v>29</v>
      </c>
      <c r="D766" s="37" t="s">
        <v>29</v>
      </c>
      <c r="E766" s="37">
        <v>233.74184029367558</v>
      </c>
      <c r="F766" s="41">
        <v>1.1116439014712285</v>
      </c>
      <c r="G766" s="41">
        <v>1.1116439014712285</v>
      </c>
      <c r="H766" s="37" t="s">
        <v>125</v>
      </c>
      <c r="I766" s="37" t="s">
        <v>29</v>
      </c>
      <c r="J766" s="39" t="s">
        <v>132</v>
      </c>
    </row>
    <row r="767" spans="1:10">
      <c r="A767" s="40">
        <v>9.2667817500000013E-2</v>
      </c>
      <c r="B767" s="37">
        <v>92667.817500000019</v>
      </c>
      <c r="C767" s="37" t="s">
        <v>29</v>
      </c>
      <c r="D767" s="37" t="s">
        <v>29</v>
      </c>
      <c r="E767" s="37">
        <v>232.45568865935815</v>
      </c>
      <c r="F767" s="41">
        <v>2.220579734316614</v>
      </c>
      <c r="G767" s="41">
        <v>2.220579734316614</v>
      </c>
      <c r="H767" s="37" t="s">
        <v>125</v>
      </c>
      <c r="I767" s="37" t="s">
        <v>29</v>
      </c>
      <c r="J767" s="39" t="s">
        <v>132</v>
      </c>
    </row>
    <row r="768" spans="1:10">
      <c r="A768" s="40">
        <v>9.3424709600000003E-2</v>
      </c>
      <c r="B768" s="37">
        <v>93424.709600000002</v>
      </c>
      <c r="C768" s="37" t="s">
        <v>29</v>
      </c>
      <c r="D768" s="37" t="s">
        <v>29</v>
      </c>
      <c r="E768" s="37">
        <v>235.1600042216258</v>
      </c>
      <c r="F768" s="41">
        <v>0.82564617806512797</v>
      </c>
      <c r="G768" s="41">
        <v>0.82564617806512797</v>
      </c>
      <c r="H768" s="37" t="s">
        <v>125</v>
      </c>
      <c r="I768" s="37" t="s">
        <v>29</v>
      </c>
      <c r="J768" s="39" t="s">
        <v>132</v>
      </c>
    </row>
    <row r="769" spans="1:10">
      <c r="A769" s="40">
        <v>9.3823213666666683E-2</v>
      </c>
      <c r="B769" s="37">
        <v>93823.213666666677</v>
      </c>
      <c r="C769" s="37" t="s">
        <v>29</v>
      </c>
      <c r="D769" s="37" t="s">
        <v>29</v>
      </c>
      <c r="E769" s="37">
        <v>238.20709532731436</v>
      </c>
      <c r="F769" s="41">
        <v>0.77427850326393866</v>
      </c>
      <c r="G769" s="41">
        <v>0.77427850326393866</v>
      </c>
      <c r="H769" s="37" t="s">
        <v>125</v>
      </c>
      <c r="I769" s="37" t="s">
        <v>29</v>
      </c>
      <c r="J769" s="39" t="s">
        <v>132</v>
      </c>
    </row>
    <row r="770" spans="1:10">
      <c r="A770" s="40">
        <v>9.4568548333333308E-2</v>
      </c>
      <c r="B770" s="37">
        <v>94568.54833333331</v>
      </c>
      <c r="C770" s="37" t="s">
        <v>29</v>
      </c>
      <c r="D770" s="37" t="s">
        <v>29</v>
      </c>
      <c r="E770" s="37">
        <v>242.40636016295775</v>
      </c>
      <c r="F770" s="41">
        <v>0.53365838815772637</v>
      </c>
      <c r="G770" s="41">
        <v>0.53365838815772637</v>
      </c>
      <c r="H770" s="37" t="s">
        <v>125</v>
      </c>
      <c r="I770" s="37" t="s">
        <v>29</v>
      </c>
      <c r="J770" s="39" t="s">
        <v>132</v>
      </c>
    </row>
    <row r="771" spans="1:10">
      <c r="A771" s="40">
        <v>9.5234114000000022E-2</v>
      </c>
      <c r="B771" s="37">
        <v>95234.114000000016</v>
      </c>
      <c r="C771" s="37" t="s">
        <v>29</v>
      </c>
      <c r="D771" s="37" t="s">
        <v>29</v>
      </c>
      <c r="E771" s="37">
        <v>242.91411717720837</v>
      </c>
      <c r="F771" s="41">
        <v>1.0680429441934671</v>
      </c>
      <c r="G771" s="41">
        <v>1.0680429441934671</v>
      </c>
      <c r="H771" s="37" t="s">
        <v>125</v>
      </c>
      <c r="I771" s="37" t="s">
        <v>29</v>
      </c>
      <c r="J771" s="39" t="s">
        <v>132</v>
      </c>
    </row>
    <row r="772" spans="1:10">
      <c r="A772" s="40">
        <v>9.5921483166666641E-2</v>
      </c>
      <c r="B772" s="37">
        <v>95921.483166666643</v>
      </c>
      <c r="C772" s="37" t="s">
        <v>29</v>
      </c>
      <c r="D772" s="37" t="s">
        <v>29</v>
      </c>
      <c r="E772" s="37">
        <v>246.19646528867355</v>
      </c>
      <c r="F772" s="41">
        <v>1.5429840266572261</v>
      </c>
      <c r="G772" s="41">
        <v>1.5429840266572261</v>
      </c>
      <c r="H772" s="37" t="s">
        <v>125</v>
      </c>
      <c r="I772" s="37" t="s">
        <v>29</v>
      </c>
      <c r="J772" s="39" t="s">
        <v>132</v>
      </c>
    </row>
    <row r="773" spans="1:10">
      <c r="A773" s="40">
        <v>9.6474880333333346E-2</v>
      </c>
      <c r="B773" s="37">
        <v>96474.880333333349</v>
      </c>
      <c r="C773" s="37" t="s">
        <v>29</v>
      </c>
      <c r="D773" s="37" t="s">
        <v>29</v>
      </c>
      <c r="E773" s="37">
        <v>245.76472950138771</v>
      </c>
      <c r="F773" s="41">
        <v>0.59683198504101631</v>
      </c>
      <c r="G773" s="41">
        <v>0.59683198504101631</v>
      </c>
      <c r="H773" s="37" t="s">
        <v>125</v>
      </c>
      <c r="I773" s="37" t="s">
        <v>29</v>
      </c>
      <c r="J773" s="39" t="s">
        <v>132</v>
      </c>
    </row>
    <row r="774" spans="1:10">
      <c r="A774" s="40">
        <v>9.7270890999999984E-2</v>
      </c>
      <c r="B774" s="37">
        <v>97270.890999999989</v>
      </c>
      <c r="C774" s="37" t="s">
        <v>29</v>
      </c>
      <c r="D774" s="37" t="s">
        <v>29</v>
      </c>
      <c r="E774" s="37">
        <v>242.35406601147713</v>
      </c>
      <c r="F774" s="41">
        <v>2.0356171058595214</v>
      </c>
      <c r="G774" s="41">
        <v>2.0356171058595214</v>
      </c>
      <c r="H774" s="37" t="s">
        <v>125</v>
      </c>
      <c r="I774" s="37" t="s">
        <v>29</v>
      </c>
      <c r="J774" s="39" t="s">
        <v>132</v>
      </c>
    </row>
    <row r="775" spans="1:10">
      <c r="A775" s="40">
        <v>9.7927464500000019E-2</v>
      </c>
      <c r="B775" s="37">
        <v>97927.464500000016</v>
      </c>
      <c r="C775" s="37" t="s">
        <v>29</v>
      </c>
      <c r="D775" s="37" t="s">
        <v>29</v>
      </c>
      <c r="E775" s="37">
        <v>239.85849997327506</v>
      </c>
      <c r="F775" s="41">
        <v>0.44902024787341865</v>
      </c>
      <c r="G775" s="41">
        <v>0.44902024787341865</v>
      </c>
      <c r="H775" s="37" t="s">
        <v>125</v>
      </c>
      <c r="I775" s="37" t="s">
        <v>29</v>
      </c>
      <c r="J775" s="39" t="s">
        <v>132</v>
      </c>
    </row>
    <row r="776" spans="1:10">
      <c r="A776" s="40">
        <v>9.8583723999999984E-2</v>
      </c>
      <c r="B776" s="37">
        <v>98583.723999999987</v>
      </c>
      <c r="C776" s="37" t="s">
        <v>29</v>
      </c>
      <c r="D776" s="37" t="s">
        <v>29</v>
      </c>
      <c r="E776" s="37">
        <v>243.17988778616598</v>
      </c>
      <c r="F776" s="41">
        <v>0.23298298876575249</v>
      </c>
      <c r="G776" s="41">
        <v>0.23298298876575249</v>
      </c>
      <c r="H776" s="37" t="s">
        <v>125</v>
      </c>
      <c r="I776" s="37" t="s">
        <v>29</v>
      </c>
      <c r="J776" s="39" t="s">
        <v>132</v>
      </c>
    </row>
    <row r="777" spans="1:10">
      <c r="A777" s="40">
        <v>9.9361422333333352E-2</v>
      </c>
      <c r="B777" s="37">
        <v>99361.42233333335</v>
      </c>
      <c r="C777" s="37" t="s">
        <v>29</v>
      </c>
      <c r="D777" s="37" t="s">
        <v>29</v>
      </c>
      <c r="E777" s="37">
        <v>242.98971287919505</v>
      </c>
      <c r="F777" s="41">
        <v>1.0068160467597298</v>
      </c>
      <c r="G777" s="41">
        <v>1.0068160467597298</v>
      </c>
      <c r="H777" s="37" t="s">
        <v>125</v>
      </c>
      <c r="I777" s="37" t="s">
        <v>29</v>
      </c>
      <c r="J777" s="39" t="s">
        <v>132</v>
      </c>
    </row>
    <row r="778" spans="1:10">
      <c r="A778" s="40">
        <v>0.10007684966666665</v>
      </c>
      <c r="B778" s="37">
        <v>100076.84966666665</v>
      </c>
      <c r="C778" s="37" t="s">
        <v>29</v>
      </c>
      <c r="D778" s="37" t="s">
        <v>29</v>
      </c>
      <c r="E778" s="37">
        <v>245.62557787811392</v>
      </c>
      <c r="F778" s="41">
        <v>1.0691576059963779</v>
      </c>
      <c r="G778" s="41">
        <v>1.0691576059963779</v>
      </c>
      <c r="H778" s="37" t="s">
        <v>125</v>
      </c>
      <c r="I778" s="37" t="s">
        <v>29</v>
      </c>
      <c r="J778" s="39" t="s">
        <v>132</v>
      </c>
    </row>
    <row r="779" spans="1:10">
      <c r="A779" s="40">
        <v>0.10054317833333334</v>
      </c>
      <c r="B779" s="37">
        <v>100543.17833333334</v>
      </c>
      <c r="C779" s="37" t="s">
        <v>29</v>
      </c>
      <c r="D779" s="37" t="s">
        <v>29</v>
      </c>
      <c r="E779" s="37">
        <v>247.87211311066901</v>
      </c>
      <c r="F779" s="41">
        <v>1.0978904362663182</v>
      </c>
      <c r="G779" s="41">
        <v>1.0978904362663182</v>
      </c>
      <c r="H779" s="37" t="s">
        <v>125</v>
      </c>
      <c r="I779" s="37" t="s">
        <v>29</v>
      </c>
      <c r="J779" s="39" t="s">
        <v>132</v>
      </c>
    </row>
    <row r="780" spans="1:10">
      <c r="A780" s="40">
        <v>0.10132567500000002</v>
      </c>
      <c r="B780" s="37">
        <v>101325.67500000002</v>
      </c>
      <c r="C780" s="37" t="s">
        <v>29</v>
      </c>
      <c r="D780" s="37" t="s">
        <v>29</v>
      </c>
      <c r="E780" s="37">
        <v>244.76242456683201</v>
      </c>
      <c r="F780" s="41">
        <v>1.1289953724167154</v>
      </c>
      <c r="G780" s="41">
        <v>1.1289953724167154</v>
      </c>
      <c r="H780" s="37" t="s">
        <v>125</v>
      </c>
      <c r="I780" s="37" t="s">
        <v>29</v>
      </c>
      <c r="J780" s="39" t="s">
        <v>132</v>
      </c>
    </row>
    <row r="781" spans="1:10">
      <c r="A781" s="40">
        <v>0.10197188500000001</v>
      </c>
      <c r="B781" s="37">
        <v>101971.88500000001</v>
      </c>
      <c r="C781" s="37" t="s">
        <v>29</v>
      </c>
      <c r="D781" s="37" t="s">
        <v>29</v>
      </c>
      <c r="E781" s="37">
        <v>240.0715355271941</v>
      </c>
      <c r="F781" s="41">
        <v>0.93991788163341106</v>
      </c>
      <c r="G781" s="41">
        <v>0.93991788163341106</v>
      </c>
      <c r="H781" s="37" t="s">
        <v>125</v>
      </c>
      <c r="I781" s="37" t="s">
        <v>29</v>
      </c>
      <c r="J781" s="39" t="s">
        <v>132</v>
      </c>
    </row>
    <row r="782" spans="1:10">
      <c r="A782" s="40">
        <v>0.10276477666666664</v>
      </c>
      <c r="B782" s="37">
        <v>102764.77666666664</v>
      </c>
      <c r="C782" s="37" t="s">
        <v>29</v>
      </c>
      <c r="D782" s="37" t="s">
        <v>29</v>
      </c>
      <c r="E782" s="37">
        <v>237.07327561500702</v>
      </c>
      <c r="F782" s="41">
        <v>1.7537460901846784</v>
      </c>
      <c r="G782" s="41">
        <v>1.7537460901846784</v>
      </c>
      <c r="H782" s="37" t="s">
        <v>125</v>
      </c>
      <c r="I782" s="37" t="s">
        <v>29</v>
      </c>
      <c r="J782" s="39" t="s">
        <v>132</v>
      </c>
    </row>
    <row r="783" spans="1:10">
      <c r="A783" s="40">
        <v>0.10330874000000002</v>
      </c>
      <c r="B783" s="37">
        <v>103308.74000000002</v>
      </c>
      <c r="C783" s="37" t="s">
        <v>29</v>
      </c>
      <c r="D783" s="37" t="s">
        <v>29</v>
      </c>
      <c r="E783" s="37">
        <v>240.68407213384208</v>
      </c>
      <c r="F783" s="41">
        <v>0.93706222006140694</v>
      </c>
      <c r="G783" s="41">
        <v>0.93706222006140694</v>
      </c>
      <c r="H783" s="37" t="s">
        <v>125</v>
      </c>
      <c r="I783" s="37" t="s">
        <v>29</v>
      </c>
      <c r="J783" s="39" t="s">
        <v>132</v>
      </c>
    </row>
    <row r="784" spans="1:10">
      <c r="A784" s="40">
        <v>0.10427433333333334</v>
      </c>
      <c r="B784" s="37">
        <v>104274.33333333334</v>
      </c>
      <c r="C784" s="37" t="s">
        <v>29</v>
      </c>
      <c r="D784" s="37" t="s">
        <v>29</v>
      </c>
      <c r="E784" s="37">
        <v>247.76162928794554</v>
      </c>
      <c r="F784" s="41">
        <v>0.83022340543541706</v>
      </c>
      <c r="G784" s="41">
        <v>0.83022340543541706</v>
      </c>
      <c r="H784" s="37" t="s">
        <v>125</v>
      </c>
      <c r="I784" s="37" t="s">
        <v>29</v>
      </c>
      <c r="J784" s="39" t="s">
        <v>132</v>
      </c>
    </row>
    <row r="785" spans="1:10">
      <c r="A785" s="42">
        <v>0.1043312290909091</v>
      </c>
      <c r="B785" s="37">
        <v>104331.2290909091</v>
      </c>
      <c r="C785" s="37" t="s">
        <v>29</v>
      </c>
      <c r="D785" s="37" t="s">
        <v>29</v>
      </c>
      <c r="E785" s="43">
        <v>238.88</v>
      </c>
      <c r="F785" s="41">
        <v>1.55</v>
      </c>
      <c r="G785" s="41">
        <v>1.55</v>
      </c>
      <c r="H785" s="37" t="s">
        <v>125</v>
      </c>
      <c r="I785" s="37" t="s">
        <v>29</v>
      </c>
      <c r="J785" s="39" t="s">
        <v>133</v>
      </c>
    </row>
    <row r="786" spans="1:10">
      <c r="A786" s="42">
        <v>0.10496644545454546</v>
      </c>
      <c r="B786" s="37">
        <v>104966.44545454546</v>
      </c>
      <c r="C786" s="37" t="s">
        <v>29</v>
      </c>
      <c r="D786" s="37" t="s">
        <v>29</v>
      </c>
      <c r="E786" s="43">
        <v>242.36</v>
      </c>
      <c r="F786" s="41">
        <v>2.6496296296296298</v>
      </c>
      <c r="G786" s="41">
        <v>2.6496296296296298</v>
      </c>
      <c r="H786" s="37" t="s">
        <v>125</v>
      </c>
      <c r="I786" s="37" t="s">
        <v>29</v>
      </c>
      <c r="J786" s="39" t="s">
        <v>133</v>
      </c>
    </row>
    <row r="787" spans="1:10">
      <c r="A787" s="42">
        <v>0.10550714848484849</v>
      </c>
      <c r="B787" s="37">
        <v>105507.14848484848</v>
      </c>
      <c r="C787" s="37" t="s">
        <v>29</v>
      </c>
      <c r="D787" s="37" t="s">
        <v>29</v>
      </c>
      <c r="E787" s="43">
        <v>248.78</v>
      </c>
      <c r="F787" s="41">
        <v>9.9600000000000009</v>
      </c>
      <c r="G787" s="41">
        <v>9.9600000000000009</v>
      </c>
      <c r="H787" s="37" t="s">
        <v>125</v>
      </c>
      <c r="I787" s="37" t="s">
        <v>29</v>
      </c>
      <c r="J787" s="39" t="s">
        <v>133</v>
      </c>
    </row>
    <row r="788" spans="1:10">
      <c r="A788" s="42">
        <v>0.10598987272727274</v>
      </c>
      <c r="B788" s="37">
        <v>105989.87272727274</v>
      </c>
      <c r="C788" s="37" t="s">
        <v>29</v>
      </c>
      <c r="D788" s="37" t="s">
        <v>29</v>
      </c>
      <c r="E788" s="43">
        <v>257.58</v>
      </c>
      <c r="F788" s="41">
        <v>4.2</v>
      </c>
      <c r="G788" s="41">
        <v>4.2</v>
      </c>
      <c r="H788" s="37" t="s">
        <v>125</v>
      </c>
      <c r="I788" s="37" t="s">
        <v>29</v>
      </c>
      <c r="J788" s="39" t="s">
        <v>133</v>
      </c>
    </row>
    <row r="789" spans="1:10">
      <c r="A789" s="42">
        <v>0.10625637575757577</v>
      </c>
      <c r="B789" s="37">
        <v>106256.37575757576</v>
      </c>
      <c r="C789" s="37" t="s">
        <v>29</v>
      </c>
      <c r="D789" s="37" t="s">
        <v>29</v>
      </c>
      <c r="E789" s="43">
        <v>241.4</v>
      </c>
      <c r="F789" s="41">
        <v>2.6496296296296298</v>
      </c>
      <c r="G789" s="41">
        <v>2.6496296296296298</v>
      </c>
      <c r="H789" s="37" t="s">
        <v>125</v>
      </c>
      <c r="I789" s="37" t="s">
        <v>29</v>
      </c>
      <c r="J789" s="39" t="s">
        <v>133</v>
      </c>
    </row>
    <row r="790" spans="1:10">
      <c r="A790" s="42">
        <v>0.10636825454545455</v>
      </c>
      <c r="B790" s="37">
        <v>106368.25454545455</v>
      </c>
      <c r="C790" s="37" t="s">
        <v>29</v>
      </c>
      <c r="D790" s="37" t="s">
        <v>29</v>
      </c>
      <c r="E790" s="43">
        <v>244.83</v>
      </c>
      <c r="F790" s="41">
        <v>3.05</v>
      </c>
      <c r="G790" s="41">
        <v>3.05</v>
      </c>
      <c r="H790" s="37" t="s">
        <v>125</v>
      </c>
      <c r="I790" s="37" t="s">
        <v>29</v>
      </c>
      <c r="J790" s="39" t="s">
        <v>133</v>
      </c>
    </row>
    <row r="791" spans="1:10">
      <c r="A791" s="42">
        <v>0.10697481818181817</v>
      </c>
      <c r="B791" s="37">
        <v>106974.81818181818</v>
      </c>
      <c r="C791" s="37" t="s">
        <v>29</v>
      </c>
      <c r="D791" s="37" t="s">
        <v>29</v>
      </c>
      <c r="E791" s="43">
        <v>240.34</v>
      </c>
      <c r="F791" s="41">
        <v>2.6496296296296298</v>
      </c>
      <c r="G791" s="41">
        <v>2.6496296296296298</v>
      </c>
      <c r="H791" s="37" t="s">
        <v>125</v>
      </c>
      <c r="I791" s="37" t="s">
        <v>29</v>
      </c>
      <c r="J791" s="39" t="s">
        <v>133</v>
      </c>
    </row>
    <row r="792" spans="1:10">
      <c r="A792" s="42">
        <v>0.10840190909090909</v>
      </c>
      <c r="B792" s="37">
        <v>108401.90909090909</v>
      </c>
      <c r="C792" s="37" t="s">
        <v>29</v>
      </c>
      <c r="D792" s="37" t="s">
        <v>29</v>
      </c>
      <c r="E792" s="43">
        <v>236.43</v>
      </c>
      <c r="F792" s="41">
        <v>2.6496296296296298</v>
      </c>
      <c r="G792" s="41">
        <v>2.6496296296296298</v>
      </c>
      <c r="H792" s="37" t="s">
        <v>125</v>
      </c>
      <c r="I792" s="37" t="s">
        <v>29</v>
      </c>
      <c r="J792" s="39" t="s">
        <v>133</v>
      </c>
    </row>
    <row r="793" spans="1:10">
      <c r="A793" s="42">
        <v>0.10912941818181818</v>
      </c>
      <c r="B793" s="37">
        <v>109129.41818181818</v>
      </c>
      <c r="C793" s="37" t="s">
        <v>29</v>
      </c>
      <c r="D793" s="37" t="s">
        <v>29</v>
      </c>
      <c r="E793" s="43">
        <v>244.44</v>
      </c>
      <c r="F793" s="41">
        <v>1.58</v>
      </c>
      <c r="G793" s="41">
        <v>1.58</v>
      </c>
      <c r="H793" s="37" t="s">
        <v>125</v>
      </c>
      <c r="I793" s="37" t="s">
        <v>29</v>
      </c>
      <c r="J793" s="39" t="s">
        <v>133</v>
      </c>
    </row>
    <row r="794" spans="1:10">
      <c r="A794" s="42">
        <v>0.1098399696969697</v>
      </c>
      <c r="B794" s="37">
        <v>109839.9696969697</v>
      </c>
      <c r="C794" s="37" t="s">
        <v>29</v>
      </c>
      <c r="D794" s="37" t="s">
        <v>29</v>
      </c>
      <c r="E794" s="43">
        <v>244.13</v>
      </c>
      <c r="F794" s="41">
        <v>2.6496296296296298</v>
      </c>
      <c r="G794" s="41">
        <v>2.6496296296296298</v>
      </c>
      <c r="H794" s="37" t="s">
        <v>125</v>
      </c>
      <c r="I794" s="37" t="s">
        <v>29</v>
      </c>
      <c r="J794" s="39" t="s">
        <v>133</v>
      </c>
    </row>
    <row r="795" spans="1:10">
      <c r="A795" s="42">
        <v>0.11055536363636363</v>
      </c>
      <c r="B795" s="37">
        <v>110555.36363636363</v>
      </c>
      <c r="C795" s="37" t="s">
        <v>29</v>
      </c>
      <c r="D795" s="37" t="s">
        <v>29</v>
      </c>
      <c r="E795" s="43">
        <v>246.69</v>
      </c>
      <c r="F795" s="41">
        <v>2.6496296296296298</v>
      </c>
      <c r="G795" s="41">
        <v>2.6496296296296298</v>
      </c>
      <c r="H795" s="37" t="s">
        <v>125</v>
      </c>
      <c r="I795" s="37" t="s">
        <v>29</v>
      </c>
      <c r="J795" s="39" t="s">
        <v>133</v>
      </c>
    </row>
    <row r="796" spans="1:10">
      <c r="A796" s="42">
        <v>0.11187680000000001</v>
      </c>
      <c r="B796" s="37">
        <v>111876.80000000002</v>
      </c>
      <c r="C796" s="37" t="s">
        <v>29</v>
      </c>
      <c r="D796" s="37" t="s">
        <v>29</v>
      </c>
      <c r="E796" s="43">
        <v>257.93</v>
      </c>
      <c r="F796" s="41">
        <v>2.94</v>
      </c>
      <c r="G796" s="41">
        <v>2.94</v>
      </c>
      <c r="H796" s="37" t="s">
        <v>125</v>
      </c>
      <c r="I796" s="37" t="s">
        <v>29</v>
      </c>
      <c r="J796" s="39" t="s">
        <v>133</v>
      </c>
    </row>
    <row r="797" spans="1:10">
      <c r="A797" s="42">
        <v>0.11263606060606063</v>
      </c>
      <c r="B797" s="37">
        <v>112636.06060606062</v>
      </c>
      <c r="C797" s="37" t="s">
        <v>29</v>
      </c>
      <c r="D797" s="37" t="s">
        <v>29</v>
      </c>
      <c r="E797" s="43">
        <v>256.79000000000002</v>
      </c>
      <c r="F797" s="41">
        <v>2.6496296296296298</v>
      </c>
      <c r="G797" s="41">
        <v>2.6496296296296298</v>
      </c>
      <c r="H797" s="37" t="s">
        <v>125</v>
      </c>
      <c r="I797" s="37" t="s">
        <v>29</v>
      </c>
      <c r="J797" s="39" t="s">
        <v>133</v>
      </c>
    </row>
    <row r="798" spans="1:10">
      <c r="A798" s="42">
        <v>0.11294172727272728</v>
      </c>
      <c r="B798" s="37">
        <v>112941.72727272728</v>
      </c>
      <c r="C798" s="37" t="s">
        <v>29</v>
      </c>
      <c r="D798" s="37" t="s">
        <v>29</v>
      </c>
      <c r="E798" s="43">
        <v>263.12</v>
      </c>
      <c r="F798" s="41">
        <v>2.6496296296296298</v>
      </c>
      <c r="G798" s="41">
        <v>2.6496296296296298</v>
      </c>
      <c r="H798" s="37" t="s">
        <v>125</v>
      </c>
      <c r="I798" s="37" t="s">
        <v>29</v>
      </c>
      <c r="J798" s="39" t="s">
        <v>133</v>
      </c>
    </row>
    <row r="799" spans="1:10">
      <c r="A799" s="42">
        <v>0.1131192696969697</v>
      </c>
      <c r="B799" s="37">
        <v>113119.2696969697</v>
      </c>
      <c r="C799" s="37" t="s">
        <v>29</v>
      </c>
      <c r="D799" s="37" t="s">
        <v>29</v>
      </c>
      <c r="E799" s="43">
        <v>264.75</v>
      </c>
      <c r="F799" s="41">
        <v>3.64</v>
      </c>
      <c r="G799" s="41">
        <v>3.64</v>
      </c>
      <c r="H799" s="37" t="s">
        <v>125</v>
      </c>
      <c r="I799" s="37" t="s">
        <v>29</v>
      </c>
      <c r="J799" s="39" t="s">
        <v>133</v>
      </c>
    </row>
    <row r="800" spans="1:10">
      <c r="A800" s="42">
        <v>0.11367863636363636</v>
      </c>
      <c r="B800" s="37">
        <v>113678.63636363635</v>
      </c>
      <c r="C800" s="37" t="s">
        <v>29</v>
      </c>
      <c r="D800" s="37" t="s">
        <v>29</v>
      </c>
      <c r="E800" s="43">
        <v>260.58</v>
      </c>
      <c r="F800" s="41">
        <v>2.6496296296296298</v>
      </c>
      <c r="G800" s="41">
        <v>2.6496296296296298</v>
      </c>
      <c r="H800" s="37" t="s">
        <v>125</v>
      </c>
      <c r="I800" s="37" t="s">
        <v>29</v>
      </c>
      <c r="J800" s="39" t="s">
        <v>133</v>
      </c>
    </row>
    <row r="801" spans="1:10">
      <c r="A801" s="42">
        <v>0.11425</v>
      </c>
      <c r="B801" s="37">
        <v>114250</v>
      </c>
      <c r="C801" s="37" t="s">
        <v>29</v>
      </c>
      <c r="D801" s="37" t="s">
        <v>29</v>
      </c>
      <c r="E801" s="43">
        <v>267.89999999999998</v>
      </c>
      <c r="F801" s="41">
        <v>2.6496296296296298</v>
      </c>
      <c r="G801" s="41">
        <v>2.6496296296296298</v>
      </c>
      <c r="H801" s="37" t="s">
        <v>125</v>
      </c>
      <c r="I801" s="37" t="s">
        <v>29</v>
      </c>
      <c r="J801" s="39" t="s">
        <v>133</v>
      </c>
    </row>
    <row r="802" spans="1:10">
      <c r="A802" s="42">
        <v>0.11481539393939394</v>
      </c>
      <c r="B802" s="37">
        <v>114815.39393939394</v>
      </c>
      <c r="C802" s="37" t="s">
        <v>29</v>
      </c>
      <c r="D802" s="37" t="s">
        <v>29</v>
      </c>
      <c r="E802" s="43">
        <v>275.07</v>
      </c>
      <c r="F802" s="41">
        <v>2.6496296296296298</v>
      </c>
      <c r="G802" s="41">
        <v>2.6496296296296298</v>
      </c>
      <c r="H802" s="37" t="s">
        <v>125</v>
      </c>
      <c r="I802" s="37" t="s">
        <v>29</v>
      </c>
      <c r="J802" s="39" t="s">
        <v>133</v>
      </c>
    </row>
    <row r="803" spans="1:10">
      <c r="A803" s="42">
        <v>0.11544667272727273</v>
      </c>
      <c r="B803" s="37">
        <v>115446.67272727273</v>
      </c>
      <c r="C803" s="37" t="s">
        <v>29</v>
      </c>
      <c r="D803" s="37" t="s">
        <v>29</v>
      </c>
      <c r="E803" s="43">
        <v>276.95999999999998</v>
      </c>
      <c r="F803" s="41">
        <v>1.63</v>
      </c>
      <c r="G803" s="41">
        <v>1.63</v>
      </c>
      <c r="H803" s="37" t="s">
        <v>125</v>
      </c>
      <c r="I803" s="37" t="s">
        <v>29</v>
      </c>
      <c r="J803" s="39" t="s">
        <v>133</v>
      </c>
    </row>
    <row r="804" spans="1:10">
      <c r="A804" s="42">
        <v>0.11590857575757577</v>
      </c>
      <c r="B804" s="37">
        <v>115908.57575757576</v>
      </c>
      <c r="C804" s="37" t="s">
        <v>29</v>
      </c>
      <c r="D804" s="37" t="s">
        <v>29</v>
      </c>
      <c r="E804" s="43">
        <v>273.16000000000003</v>
      </c>
      <c r="F804" s="41">
        <v>2.6496296296296298</v>
      </c>
      <c r="G804" s="41">
        <v>2.6496296296296298</v>
      </c>
      <c r="H804" s="37" t="s">
        <v>125</v>
      </c>
      <c r="I804" s="37" t="s">
        <v>29</v>
      </c>
      <c r="J804" s="39" t="s">
        <v>133</v>
      </c>
    </row>
    <row r="805" spans="1:10">
      <c r="A805" s="42">
        <v>0.11647557575757576</v>
      </c>
      <c r="B805" s="37">
        <v>116475.57575757576</v>
      </c>
      <c r="C805" s="37" t="s">
        <v>29</v>
      </c>
      <c r="D805" s="37" t="s">
        <v>29</v>
      </c>
      <c r="E805" s="43">
        <v>273.63</v>
      </c>
      <c r="F805" s="41">
        <v>2.6496296296296298</v>
      </c>
      <c r="G805" s="41">
        <v>2.6496296296296298</v>
      </c>
      <c r="H805" s="37" t="s">
        <v>125</v>
      </c>
      <c r="I805" s="37" t="s">
        <v>29</v>
      </c>
      <c r="J805" s="39" t="s">
        <v>133</v>
      </c>
    </row>
    <row r="806" spans="1:10">
      <c r="A806" s="42">
        <v>0.11718555454545454</v>
      </c>
      <c r="B806" s="37">
        <v>117185.55454545454</v>
      </c>
      <c r="C806" s="37" t="s">
        <v>29</v>
      </c>
      <c r="D806" s="37" t="s">
        <v>29</v>
      </c>
      <c r="E806" s="43">
        <v>274.02999999999997</v>
      </c>
      <c r="F806" s="41">
        <v>2.6496296296296298</v>
      </c>
      <c r="G806" s="41">
        <v>2.6496296296296298</v>
      </c>
      <c r="H806" s="37" t="s">
        <v>125</v>
      </c>
      <c r="I806" s="37" t="s">
        <v>29</v>
      </c>
      <c r="J806" s="39" t="s">
        <v>133</v>
      </c>
    </row>
    <row r="807" spans="1:10">
      <c r="A807" s="42">
        <v>0.11761936363636363</v>
      </c>
      <c r="B807" s="37">
        <v>117619.36363636363</v>
      </c>
      <c r="C807" s="37" t="s">
        <v>29</v>
      </c>
      <c r="D807" s="37" t="s">
        <v>29</v>
      </c>
      <c r="E807" s="43">
        <v>274.98</v>
      </c>
      <c r="F807" s="41">
        <v>4.03</v>
      </c>
      <c r="G807" s="41">
        <v>4.03</v>
      </c>
      <c r="H807" s="37" t="s">
        <v>125</v>
      </c>
      <c r="I807" s="37" t="s">
        <v>29</v>
      </c>
      <c r="J807" s="39" t="s">
        <v>133</v>
      </c>
    </row>
    <row r="808" spans="1:10">
      <c r="A808" s="42">
        <v>0.11865826969696969</v>
      </c>
      <c r="B808" s="37">
        <v>118658.26969696968</v>
      </c>
      <c r="C808" s="37" t="s">
        <v>29</v>
      </c>
      <c r="D808" s="37" t="s">
        <v>29</v>
      </c>
      <c r="E808" s="43">
        <v>277.72000000000003</v>
      </c>
      <c r="F808" s="41">
        <v>2.6496296296296298</v>
      </c>
      <c r="G808" s="41">
        <v>2.6496296296296298</v>
      </c>
      <c r="H808" s="37" t="s">
        <v>125</v>
      </c>
      <c r="I808" s="37" t="s">
        <v>29</v>
      </c>
      <c r="J808" s="39" t="s">
        <v>133</v>
      </c>
    </row>
    <row r="809" spans="1:10">
      <c r="A809" s="42">
        <v>0.11924251515151515</v>
      </c>
      <c r="B809" s="37">
        <v>119242.51515151515</v>
      </c>
      <c r="C809" s="37" t="s">
        <v>29</v>
      </c>
      <c r="D809" s="37" t="s">
        <v>29</v>
      </c>
      <c r="E809" s="43">
        <v>267.74</v>
      </c>
      <c r="F809" s="41">
        <v>2.6496296296296298</v>
      </c>
      <c r="G809" s="41">
        <v>2.6496296296296298</v>
      </c>
      <c r="H809" s="37" t="s">
        <v>125</v>
      </c>
      <c r="I809" s="37" t="s">
        <v>29</v>
      </c>
      <c r="J809" s="39" t="s">
        <v>133</v>
      </c>
    </row>
    <row r="810" spans="1:10">
      <c r="A810" s="42">
        <v>0.1197155</v>
      </c>
      <c r="B810" s="37">
        <v>119715.5</v>
      </c>
      <c r="C810" s="37" t="s">
        <v>29</v>
      </c>
      <c r="D810" s="37" t="s">
        <v>29</v>
      </c>
      <c r="E810" s="43">
        <v>274.58999999999997</v>
      </c>
      <c r="F810" s="41">
        <v>1.3</v>
      </c>
      <c r="G810" s="41">
        <v>1.3</v>
      </c>
      <c r="H810" s="37" t="s">
        <v>125</v>
      </c>
      <c r="I810" s="37" t="s">
        <v>29</v>
      </c>
      <c r="J810" s="39" t="s">
        <v>133</v>
      </c>
    </row>
    <row r="811" spans="1:10">
      <c r="A811" s="42">
        <v>0.12014412121212122</v>
      </c>
      <c r="B811" s="37">
        <v>120144.12121212122</v>
      </c>
      <c r="C811" s="37" t="s">
        <v>29</v>
      </c>
      <c r="D811" s="37" t="s">
        <v>29</v>
      </c>
      <c r="E811" s="43">
        <v>268.73</v>
      </c>
      <c r="F811" s="41">
        <v>2.6496296296296298</v>
      </c>
      <c r="G811" s="41">
        <v>2.6496296296296298</v>
      </c>
      <c r="H811" s="37" t="s">
        <v>125</v>
      </c>
      <c r="I811" s="37" t="s">
        <v>29</v>
      </c>
      <c r="J811" s="39" t="s">
        <v>133</v>
      </c>
    </row>
    <row r="812" spans="1:10">
      <c r="A812" s="42">
        <v>0.12054290909090909</v>
      </c>
      <c r="B812" s="37">
        <v>120542.90909090909</v>
      </c>
      <c r="C812" s="37" t="s">
        <v>29</v>
      </c>
      <c r="D812" s="37" t="s">
        <v>29</v>
      </c>
      <c r="E812" s="43">
        <v>276.82</v>
      </c>
      <c r="F812" s="41">
        <v>2.6496296296296298</v>
      </c>
      <c r="G812" s="41">
        <v>2.6496296296296298</v>
      </c>
      <c r="H812" s="37" t="s">
        <v>125</v>
      </c>
      <c r="I812" s="37" t="s">
        <v>29</v>
      </c>
      <c r="J812" s="39" t="s">
        <v>133</v>
      </c>
    </row>
    <row r="813" spans="1:10">
      <c r="A813" s="42">
        <v>0.12142601515151516</v>
      </c>
      <c r="B813" s="37">
        <v>121426.01515151517</v>
      </c>
      <c r="C813" s="37" t="s">
        <v>29</v>
      </c>
      <c r="D813" s="37" t="s">
        <v>29</v>
      </c>
      <c r="E813" s="43">
        <v>279.48</v>
      </c>
      <c r="F813" s="41">
        <v>2.2599999999999998</v>
      </c>
      <c r="G813" s="41">
        <v>2.2599999999999998</v>
      </c>
      <c r="H813" s="37" t="s">
        <v>125</v>
      </c>
      <c r="I813" s="37" t="s">
        <v>29</v>
      </c>
      <c r="J813" s="39" t="s">
        <v>133</v>
      </c>
    </row>
    <row r="814" spans="1:10">
      <c r="A814" s="42">
        <v>0.1218419696969697</v>
      </c>
      <c r="B814" s="37">
        <v>121841.9696969697</v>
      </c>
      <c r="C814" s="37" t="s">
        <v>29</v>
      </c>
      <c r="D814" s="37" t="s">
        <v>29</v>
      </c>
      <c r="E814" s="43">
        <v>276.61</v>
      </c>
      <c r="F814" s="41">
        <v>2.6496296296296298</v>
      </c>
      <c r="G814" s="41">
        <v>2.6496296296296298</v>
      </c>
      <c r="H814" s="37" t="s">
        <v>125</v>
      </c>
      <c r="I814" s="37" t="s">
        <v>29</v>
      </c>
      <c r="J814" s="39" t="s">
        <v>133</v>
      </c>
    </row>
    <row r="815" spans="1:10">
      <c r="A815" s="42">
        <v>0.12210000181818181</v>
      </c>
      <c r="B815" s="37">
        <v>122100.00181818182</v>
      </c>
      <c r="C815" s="37" t="s">
        <v>29</v>
      </c>
      <c r="D815" s="37" t="s">
        <v>29</v>
      </c>
      <c r="E815" s="43">
        <v>278.25</v>
      </c>
      <c r="F815" s="41">
        <v>3.4</v>
      </c>
      <c r="G815" s="41">
        <v>3.4</v>
      </c>
      <c r="H815" s="37" t="s">
        <v>125</v>
      </c>
      <c r="I815" s="37" t="s">
        <v>29</v>
      </c>
      <c r="J815" s="39" t="s">
        <v>133</v>
      </c>
    </row>
    <row r="816" spans="1:10">
      <c r="A816" s="42">
        <v>0.12229236363636363</v>
      </c>
      <c r="B816" s="37">
        <v>122292.36363636363</v>
      </c>
      <c r="C816" s="37" t="s">
        <v>29</v>
      </c>
      <c r="D816" s="37" t="s">
        <v>29</v>
      </c>
      <c r="E816" s="43">
        <v>279</v>
      </c>
      <c r="F816" s="41">
        <v>2.6496296296296298</v>
      </c>
      <c r="G816" s="41">
        <v>2.6496296296296298</v>
      </c>
      <c r="H816" s="37" t="s">
        <v>125</v>
      </c>
      <c r="I816" s="37" t="s">
        <v>29</v>
      </c>
      <c r="J816" s="39" t="s">
        <v>133</v>
      </c>
    </row>
    <row r="817" spans="1:10">
      <c r="A817" s="42">
        <v>0.12301395454545454</v>
      </c>
      <c r="B817" s="37">
        <v>123013.95454545454</v>
      </c>
      <c r="C817" s="37" t="s">
        <v>29</v>
      </c>
      <c r="D817" s="37" t="s">
        <v>29</v>
      </c>
      <c r="E817" s="43">
        <v>279.16000000000003</v>
      </c>
      <c r="F817" s="41">
        <v>2.6496296296296298</v>
      </c>
      <c r="G817" s="41">
        <v>2.6496296296296298</v>
      </c>
      <c r="H817" s="37" t="s">
        <v>125</v>
      </c>
      <c r="I817" s="37" t="s">
        <v>29</v>
      </c>
      <c r="J817" s="39" t="s">
        <v>133</v>
      </c>
    </row>
    <row r="818" spans="1:10">
      <c r="A818" s="42">
        <v>0.12363090909090908</v>
      </c>
      <c r="B818" s="37">
        <v>123630.90909090909</v>
      </c>
      <c r="C818" s="37" t="s">
        <v>29</v>
      </c>
      <c r="D818" s="37" t="s">
        <v>29</v>
      </c>
      <c r="E818" s="43">
        <v>274.60000000000002</v>
      </c>
      <c r="F818" s="41">
        <v>6.56</v>
      </c>
      <c r="G818" s="41">
        <v>6.56</v>
      </c>
      <c r="H818" s="37" t="s">
        <v>125</v>
      </c>
      <c r="I818" s="37" t="s">
        <v>29</v>
      </c>
      <c r="J818" s="39" t="s">
        <v>133</v>
      </c>
    </row>
    <row r="819" spans="1:10">
      <c r="A819" s="42">
        <v>0.12395948484848485</v>
      </c>
      <c r="B819" s="37">
        <v>123959.48484848485</v>
      </c>
      <c r="C819" s="37" t="s">
        <v>29</v>
      </c>
      <c r="D819" s="37" t="s">
        <v>29</v>
      </c>
      <c r="E819" s="43">
        <v>275.87</v>
      </c>
      <c r="F819" s="41">
        <v>2.6496296296296298</v>
      </c>
      <c r="G819" s="41">
        <v>2.6496296296296298</v>
      </c>
      <c r="H819" s="37" t="s">
        <v>125</v>
      </c>
      <c r="I819" s="37" t="s">
        <v>29</v>
      </c>
      <c r="J819" s="39" t="s">
        <v>133</v>
      </c>
    </row>
    <row r="820" spans="1:10">
      <c r="A820" s="42">
        <v>0.12440451515151515</v>
      </c>
      <c r="B820" s="37">
        <v>124404.51515151515</v>
      </c>
      <c r="C820" s="37" t="s">
        <v>29</v>
      </c>
      <c r="D820" s="37" t="s">
        <v>29</v>
      </c>
      <c r="E820" s="43">
        <v>281.54000000000002</v>
      </c>
      <c r="F820" s="41">
        <v>2.6496296296296298</v>
      </c>
      <c r="G820" s="41">
        <v>2.6496296296296298</v>
      </c>
      <c r="H820" s="37" t="s">
        <v>125</v>
      </c>
      <c r="I820" s="37" t="s">
        <v>29</v>
      </c>
      <c r="J820" s="39" t="s">
        <v>133</v>
      </c>
    </row>
    <row r="821" spans="1:10">
      <c r="A821" s="42">
        <v>0.12481745454545455</v>
      </c>
      <c r="B821" s="37">
        <v>124817.45454545454</v>
      </c>
      <c r="C821" s="37" t="s">
        <v>29</v>
      </c>
      <c r="D821" s="37" t="s">
        <v>29</v>
      </c>
      <c r="E821" s="43">
        <v>275.52</v>
      </c>
      <c r="F821" s="41">
        <v>2.6496296296296298</v>
      </c>
      <c r="G821" s="41">
        <v>2.6496296296296298</v>
      </c>
      <c r="H821" s="37" t="s">
        <v>125</v>
      </c>
      <c r="I821" s="37" t="s">
        <v>29</v>
      </c>
      <c r="J821" s="39" t="s">
        <v>133</v>
      </c>
    </row>
    <row r="822" spans="1:10">
      <c r="A822" s="42">
        <v>0.12529263333333335</v>
      </c>
      <c r="B822" s="37">
        <v>125292.63333333335</v>
      </c>
      <c r="C822" s="37" t="s">
        <v>29</v>
      </c>
      <c r="D822" s="37" t="s">
        <v>29</v>
      </c>
      <c r="E822" s="43">
        <v>276.81</v>
      </c>
      <c r="F822" s="41">
        <v>2.78</v>
      </c>
      <c r="G822" s="41">
        <v>2.78</v>
      </c>
      <c r="H822" s="37" t="s">
        <v>125</v>
      </c>
      <c r="I822" s="37" t="s">
        <v>29</v>
      </c>
      <c r="J822" s="39" t="s">
        <v>133</v>
      </c>
    </row>
    <row r="823" spans="1:10">
      <c r="A823" s="42">
        <v>0.12601370303030304</v>
      </c>
      <c r="B823" s="37">
        <v>126013.70303030305</v>
      </c>
      <c r="C823" s="37" t="s">
        <v>29</v>
      </c>
      <c r="D823" s="37" t="s">
        <v>29</v>
      </c>
      <c r="E823" s="43">
        <v>275.14999999999998</v>
      </c>
      <c r="F823" s="41">
        <v>2.6496296296296298</v>
      </c>
      <c r="G823" s="41">
        <v>2.6496296296296298</v>
      </c>
      <c r="H823" s="37" t="s">
        <v>125</v>
      </c>
      <c r="I823" s="37" t="s">
        <v>29</v>
      </c>
      <c r="J823" s="39" t="s">
        <v>133</v>
      </c>
    </row>
    <row r="824" spans="1:10">
      <c r="A824" s="42">
        <v>0.12669990909090909</v>
      </c>
      <c r="B824" s="37">
        <v>126699.90909090909</v>
      </c>
      <c r="C824" s="37" t="s">
        <v>29</v>
      </c>
      <c r="D824" s="37" t="s">
        <v>29</v>
      </c>
      <c r="E824" s="43">
        <v>273.02</v>
      </c>
      <c r="F824" s="41">
        <v>2.6496296296296298</v>
      </c>
      <c r="G824" s="41">
        <v>2.6496296296296298</v>
      </c>
      <c r="H824" s="37" t="s">
        <v>125</v>
      </c>
      <c r="I824" s="37" t="s">
        <v>29</v>
      </c>
      <c r="J824" s="39" t="s">
        <v>133</v>
      </c>
    </row>
    <row r="825" spans="1:10">
      <c r="A825" s="42">
        <v>0.1269620303030303</v>
      </c>
      <c r="B825" s="37">
        <v>126962.0303030303</v>
      </c>
      <c r="C825" s="37" t="s">
        <v>29</v>
      </c>
      <c r="D825" s="37" t="s">
        <v>29</v>
      </c>
      <c r="E825" s="43">
        <v>274.93</v>
      </c>
      <c r="F825" s="41">
        <v>2.6496296296296298</v>
      </c>
      <c r="G825" s="41">
        <v>2.6496296296296298</v>
      </c>
      <c r="H825" s="37" t="s">
        <v>125</v>
      </c>
      <c r="I825" s="37" t="s">
        <v>29</v>
      </c>
      <c r="J825" s="39" t="s">
        <v>133</v>
      </c>
    </row>
    <row r="826" spans="1:10">
      <c r="A826" s="42">
        <v>0.12731383030303031</v>
      </c>
      <c r="B826" s="37">
        <v>127313.83030303031</v>
      </c>
      <c r="C826" s="37" t="s">
        <v>29</v>
      </c>
      <c r="D826" s="37" t="s">
        <v>29</v>
      </c>
      <c r="E826" s="43">
        <v>275.77999999999997</v>
      </c>
      <c r="F826" s="41">
        <v>2.6496296296296298</v>
      </c>
      <c r="G826" s="41">
        <v>2.6496296296296298</v>
      </c>
      <c r="H826" s="37" t="s">
        <v>125</v>
      </c>
      <c r="I826" s="37" t="s">
        <v>29</v>
      </c>
      <c r="J826" s="39" t="s">
        <v>133</v>
      </c>
    </row>
    <row r="827" spans="1:10">
      <c r="A827" s="42">
        <v>0.1275035496969697</v>
      </c>
      <c r="B827" s="37">
        <v>127503.5496969697</v>
      </c>
      <c r="C827" s="37" t="s">
        <v>29</v>
      </c>
      <c r="D827" s="37" t="s">
        <v>29</v>
      </c>
      <c r="E827" s="43">
        <v>276.88</v>
      </c>
      <c r="F827" s="41">
        <v>3.83</v>
      </c>
      <c r="G827" s="41">
        <v>3.83</v>
      </c>
      <c r="H827" s="37" t="s">
        <v>125</v>
      </c>
      <c r="I827" s="37" t="s">
        <v>29</v>
      </c>
      <c r="J827" s="39" t="s">
        <v>133</v>
      </c>
    </row>
    <row r="828" spans="1:10">
      <c r="A828" s="42">
        <v>0.12802447636363637</v>
      </c>
      <c r="B828" s="37">
        <v>128024.47636363636</v>
      </c>
      <c r="C828" s="37" t="s">
        <v>29</v>
      </c>
      <c r="D828" s="37" t="s">
        <v>29</v>
      </c>
      <c r="E828" s="43">
        <v>276.02999999999997</v>
      </c>
      <c r="F828" s="41">
        <v>0.28000000000000003</v>
      </c>
      <c r="G828" s="41">
        <v>0.28000000000000003</v>
      </c>
      <c r="H828" s="37" t="s">
        <v>125</v>
      </c>
      <c r="I828" s="37" t="s">
        <v>29</v>
      </c>
      <c r="J828" s="39" t="s">
        <v>133</v>
      </c>
    </row>
    <row r="829" spans="1:10">
      <c r="A829" s="42">
        <v>0.12817266666666668</v>
      </c>
      <c r="B829" s="37">
        <v>128172.66666666669</v>
      </c>
      <c r="C829" s="37" t="s">
        <v>29</v>
      </c>
      <c r="D829" s="37" t="s">
        <v>29</v>
      </c>
      <c r="E829" s="43">
        <v>280.72000000000003</v>
      </c>
      <c r="F829" s="41">
        <v>2.6496296296296298</v>
      </c>
      <c r="G829" s="41">
        <v>2.6496296296296298</v>
      </c>
      <c r="H829" s="37" t="s">
        <v>125</v>
      </c>
      <c r="I829" s="37" t="s">
        <v>29</v>
      </c>
      <c r="J829" s="39" t="s">
        <v>133</v>
      </c>
    </row>
    <row r="830" spans="1:10">
      <c r="A830" s="42">
        <v>0.12846672727272726</v>
      </c>
      <c r="B830" s="37">
        <v>128466.72727272726</v>
      </c>
      <c r="C830" s="37" t="s">
        <v>29</v>
      </c>
      <c r="D830" s="37" t="s">
        <v>29</v>
      </c>
      <c r="E830" s="43">
        <v>285.76</v>
      </c>
      <c r="F830" s="41">
        <v>2.6496296296296298</v>
      </c>
      <c r="G830" s="41">
        <v>2.6496296296296298</v>
      </c>
      <c r="H830" s="37" t="s">
        <v>125</v>
      </c>
      <c r="I830" s="37" t="s">
        <v>29</v>
      </c>
      <c r="J830" s="39" t="s">
        <v>133</v>
      </c>
    </row>
    <row r="831" spans="1:10">
      <c r="A831" s="42">
        <v>0.12887799999999999</v>
      </c>
      <c r="B831" s="37">
        <v>128877.99999999999</v>
      </c>
      <c r="C831" s="37" t="s">
        <v>29</v>
      </c>
      <c r="D831" s="37" t="s">
        <v>29</v>
      </c>
      <c r="E831" s="43">
        <v>271.08</v>
      </c>
      <c r="F831" s="41">
        <v>2.6496296296296298</v>
      </c>
      <c r="G831" s="41">
        <v>2.6496296296296298</v>
      </c>
      <c r="H831" s="37" t="s">
        <v>125</v>
      </c>
      <c r="I831" s="37" t="s">
        <v>29</v>
      </c>
      <c r="J831" s="39" t="s">
        <v>133</v>
      </c>
    </row>
    <row r="832" spans="1:10">
      <c r="A832" s="42">
        <v>0.12907803636363635</v>
      </c>
      <c r="B832" s="37">
        <v>129078.03636363635</v>
      </c>
      <c r="C832" s="37" t="s">
        <v>29</v>
      </c>
      <c r="D832" s="37" t="s">
        <v>29</v>
      </c>
      <c r="E832" s="43">
        <v>268.44</v>
      </c>
      <c r="F832" s="41">
        <v>1.92</v>
      </c>
      <c r="G832" s="41">
        <v>1.92</v>
      </c>
      <c r="H832" s="37" t="s">
        <v>125</v>
      </c>
      <c r="I832" s="37" t="s">
        <v>29</v>
      </c>
      <c r="J832" s="39" t="s">
        <v>133</v>
      </c>
    </row>
    <row r="833" spans="1:10">
      <c r="A833" s="42">
        <v>0.12965563636363636</v>
      </c>
      <c r="B833" s="37">
        <v>129655.63636363637</v>
      </c>
      <c r="C833" s="37" t="s">
        <v>29</v>
      </c>
      <c r="D833" s="37" t="s">
        <v>29</v>
      </c>
      <c r="E833" s="43">
        <v>260.61</v>
      </c>
      <c r="F833" s="41">
        <v>3.45</v>
      </c>
      <c r="G833" s="41">
        <v>3.45</v>
      </c>
      <c r="H833" s="37" t="s">
        <v>125</v>
      </c>
      <c r="I833" s="37" t="s">
        <v>29</v>
      </c>
      <c r="J833" s="39" t="s">
        <v>133</v>
      </c>
    </row>
    <row r="834" spans="1:10">
      <c r="A834" s="42">
        <v>0.1303730303030303</v>
      </c>
      <c r="B834" s="37">
        <v>130373.03030303029</v>
      </c>
      <c r="C834" s="37" t="s">
        <v>29</v>
      </c>
      <c r="D834" s="37" t="s">
        <v>29</v>
      </c>
      <c r="E834" s="43">
        <v>251.84</v>
      </c>
      <c r="F834" s="41">
        <v>2.6496296296296298</v>
      </c>
      <c r="G834" s="41">
        <v>2.6496296296296298</v>
      </c>
      <c r="H834" s="37" t="s">
        <v>125</v>
      </c>
      <c r="I834" s="37" t="s">
        <v>29</v>
      </c>
      <c r="J834" s="39" t="s">
        <v>133</v>
      </c>
    </row>
    <row r="835" spans="1:10">
      <c r="A835" s="42">
        <v>0.13081836363636362</v>
      </c>
      <c r="B835" s="37">
        <v>130818.36363636362</v>
      </c>
      <c r="C835" s="37" t="s">
        <v>29</v>
      </c>
      <c r="D835" s="37" t="s">
        <v>29</v>
      </c>
      <c r="E835" s="43">
        <v>250.84</v>
      </c>
      <c r="F835" s="41">
        <v>2.6496296296296298</v>
      </c>
      <c r="G835" s="41">
        <v>2.6496296296296298</v>
      </c>
      <c r="H835" s="37" t="s">
        <v>125</v>
      </c>
      <c r="I835" s="37" t="s">
        <v>29</v>
      </c>
      <c r="J835" s="39" t="s">
        <v>133</v>
      </c>
    </row>
    <row r="836" spans="1:10">
      <c r="A836" s="42">
        <v>0.13132219999999997</v>
      </c>
      <c r="B836" s="37">
        <v>131322.19999999998</v>
      </c>
      <c r="C836" s="37" t="s">
        <v>29</v>
      </c>
      <c r="D836" s="37" t="s">
        <v>29</v>
      </c>
      <c r="E836" s="43">
        <v>241.13</v>
      </c>
      <c r="F836" s="41">
        <v>1.89</v>
      </c>
      <c r="G836" s="41">
        <v>1.89</v>
      </c>
      <c r="H836" s="37" t="s">
        <v>125</v>
      </c>
      <c r="I836" s="37" t="s">
        <v>29</v>
      </c>
      <c r="J836" s="39" t="s">
        <v>133</v>
      </c>
    </row>
    <row r="837" spans="1:10">
      <c r="A837" s="42">
        <v>0.13197624242424244</v>
      </c>
      <c r="B837" s="37">
        <v>131976.24242424243</v>
      </c>
      <c r="C837" s="37" t="s">
        <v>29</v>
      </c>
      <c r="D837" s="37" t="s">
        <v>29</v>
      </c>
      <c r="E837" s="43">
        <v>232.28</v>
      </c>
      <c r="F837" s="41">
        <v>2.6496296296296298</v>
      </c>
      <c r="G837" s="41">
        <v>2.6496296296296298</v>
      </c>
      <c r="H837" s="37" t="s">
        <v>125</v>
      </c>
      <c r="I837" s="37" t="s">
        <v>29</v>
      </c>
      <c r="J837" s="39" t="s">
        <v>133</v>
      </c>
    </row>
    <row r="838" spans="1:10">
      <c r="A838" s="42">
        <v>0.13270987878787879</v>
      </c>
      <c r="B838" s="37">
        <v>132709.87878787878</v>
      </c>
      <c r="C838" s="37" t="s">
        <v>29</v>
      </c>
      <c r="D838" s="37" t="s">
        <v>29</v>
      </c>
      <c r="E838" s="43">
        <v>228</v>
      </c>
      <c r="F838" s="41">
        <v>2.6496296296296298</v>
      </c>
      <c r="G838" s="41">
        <v>2.6496296296296298</v>
      </c>
      <c r="H838" s="37" t="s">
        <v>125</v>
      </c>
      <c r="I838" s="37" t="s">
        <v>29</v>
      </c>
      <c r="J838" s="39" t="s">
        <v>133</v>
      </c>
    </row>
    <row r="839" spans="1:10">
      <c r="A839" s="42">
        <v>0.13293195757575757</v>
      </c>
      <c r="B839" s="37">
        <v>132931.95757575758</v>
      </c>
      <c r="C839" s="37" t="s">
        <v>29</v>
      </c>
      <c r="D839" s="37" t="s">
        <v>29</v>
      </c>
      <c r="E839" s="43">
        <v>224.63</v>
      </c>
      <c r="F839" s="41">
        <v>2.6496296296296298</v>
      </c>
      <c r="G839" s="41">
        <v>2.6496296296296298</v>
      </c>
      <c r="H839" s="37" t="s">
        <v>125</v>
      </c>
      <c r="I839" s="37" t="s">
        <v>29</v>
      </c>
      <c r="J839" s="39" t="s">
        <v>133</v>
      </c>
    </row>
    <row r="840" spans="1:10">
      <c r="A840" s="42">
        <v>0.13377580606060607</v>
      </c>
      <c r="B840" s="37">
        <v>133775.80606060606</v>
      </c>
      <c r="C840" s="37" t="s">
        <v>29</v>
      </c>
      <c r="D840" s="37" t="s">
        <v>29</v>
      </c>
      <c r="E840" s="43">
        <v>222.74</v>
      </c>
      <c r="F840" s="41">
        <v>2.6496296296296298</v>
      </c>
      <c r="G840" s="41">
        <v>2.6496296296296298</v>
      </c>
      <c r="H840" s="37" t="s">
        <v>125</v>
      </c>
      <c r="I840" s="37" t="s">
        <v>29</v>
      </c>
      <c r="J840" s="39" t="s">
        <v>133</v>
      </c>
    </row>
    <row r="841" spans="1:10">
      <c r="A841" s="42">
        <v>0.13452227878787881</v>
      </c>
      <c r="B841" s="37">
        <v>134522.27878787881</v>
      </c>
      <c r="C841" s="37" t="s">
        <v>29</v>
      </c>
      <c r="D841" s="37" t="s">
        <v>29</v>
      </c>
      <c r="E841" s="43">
        <v>212.43</v>
      </c>
      <c r="F841" s="41">
        <v>2.6496296296296298</v>
      </c>
      <c r="G841" s="41">
        <v>2.6496296296296298</v>
      </c>
      <c r="H841" s="37" t="s">
        <v>125</v>
      </c>
      <c r="I841" s="37" t="s">
        <v>29</v>
      </c>
      <c r="J841" s="39" t="s">
        <v>133</v>
      </c>
    </row>
    <row r="842" spans="1:10">
      <c r="A842" s="42">
        <v>0.13656554545454544</v>
      </c>
      <c r="B842" s="37">
        <v>136565.54545454544</v>
      </c>
      <c r="C842" s="37" t="s">
        <v>29</v>
      </c>
      <c r="D842" s="37" t="s">
        <v>29</v>
      </c>
      <c r="E842" s="43">
        <v>203.74</v>
      </c>
      <c r="F842" s="41">
        <v>0.79</v>
      </c>
      <c r="G842" s="41">
        <v>0.79</v>
      </c>
      <c r="H842" s="37" t="s">
        <v>125</v>
      </c>
      <c r="I842" s="37" t="s">
        <v>29</v>
      </c>
      <c r="J842" s="39" t="s">
        <v>133</v>
      </c>
    </row>
    <row r="843" spans="1:10">
      <c r="A843" s="42">
        <v>0.13776342424242422</v>
      </c>
      <c r="B843" s="37">
        <v>137763.42424242423</v>
      </c>
      <c r="C843" s="37" t="s">
        <v>29</v>
      </c>
      <c r="D843" s="37" t="s">
        <v>29</v>
      </c>
      <c r="E843" s="43">
        <v>199.18</v>
      </c>
      <c r="F843" s="41">
        <v>2.6496296296296298</v>
      </c>
      <c r="G843" s="41">
        <v>2.6496296296296298</v>
      </c>
      <c r="H843" s="37" t="s">
        <v>125</v>
      </c>
      <c r="I843" s="37" t="s">
        <v>29</v>
      </c>
      <c r="J843" s="39" t="s">
        <v>133</v>
      </c>
    </row>
    <row r="844" spans="1:10">
      <c r="A844" s="42">
        <v>0.13883429696969699</v>
      </c>
      <c r="B844" s="37">
        <v>138834.296969697</v>
      </c>
      <c r="C844" s="37" t="s">
        <v>29</v>
      </c>
      <c r="D844" s="37" t="s">
        <v>29</v>
      </c>
      <c r="E844" s="43">
        <v>198.55</v>
      </c>
      <c r="F844" s="41">
        <v>1.08</v>
      </c>
      <c r="G844" s="41">
        <v>1.08</v>
      </c>
      <c r="H844" s="37" t="s">
        <v>125</v>
      </c>
      <c r="I844" s="37" t="s">
        <v>29</v>
      </c>
      <c r="J844" s="39" t="s">
        <v>133</v>
      </c>
    </row>
    <row r="845" spans="1:10">
      <c r="A845" s="42">
        <v>0.13994996969696966</v>
      </c>
      <c r="B845" s="37">
        <v>139949.96969696967</v>
      </c>
      <c r="C845" s="37" t="s">
        <v>29</v>
      </c>
      <c r="D845" s="37" t="s">
        <v>29</v>
      </c>
      <c r="E845" s="43">
        <v>192.75</v>
      </c>
      <c r="F845" s="41">
        <v>0.19</v>
      </c>
      <c r="G845" s="41">
        <v>0.19</v>
      </c>
      <c r="H845" s="37" t="s">
        <v>125</v>
      </c>
      <c r="I845" s="37" t="s">
        <v>29</v>
      </c>
      <c r="J845" s="39" t="s">
        <v>133</v>
      </c>
    </row>
    <row r="846" spans="1:10">
      <c r="A846" s="42">
        <v>0.1423605618181818</v>
      </c>
      <c r="B846" s="37">
        <v>142360.5618181818</v>
      </c>
      <c r="C846" s="37" t="s">
        <v>29</v>
      </c>
      <c r="D846" s="37" t="s">
        <v>29</v>
      </c>
      <c r="E846" s="43">
        <v>196.51</v>
      </c>
      <c r="F846" s="41">
        <v>0.95</v>
      </c>
      <c r="G846" s="41">
        <v>0.95</v>
      </c>
      <c r="H846" s="37" t="s">
        <v>125</v>
      </c>
      <c r="I846" s="37" t="s">
        <v>29</v>
      </c>
      <c r="J846" s="39" t="s">
        <v>133</v>
      </c>
    </row>
    <row r="847" spans="1:10">
      <c r="A847" s="42">
        <v>0.14365130000000001</v>
      </c>
      <c r="B847" s="37">
        <v>143651.30000000002</v>
      </c>
      <c r="C847" s="37" t="s">
        <v>29</v>
      </c>
      <c r="D847" s="37" t="s">
        <v>29</v>
      </c>
      <c r="E847" s="43">
        <v>194.59</v>
      </c>
      <c r="F847" s="41">
        <v>2.6496296296296298</v>
      </c>
      <c r="G847" s="41">
        <v>2.6496296296296298</v>
      </c>
      <c r="H847" s="37" t="s">
        <v>125</v>
      </c>
      <c r="I847" s="37" t="s">
        <v>29</v>
      </c>
      <c r="J847" s="39" t="s">
        <v>133</v>
      </c>
    </row>
    <row r="848" spans="1:10">
      <c r="A848" s="42">
        <v>0.14479959090909089</v>
      </c>
      <c r="B848" s="37">
        <v>144799.59090909088</v>
      </c>
      <c r="C848" s="37" t="s">
        <v>29</v>
      </c>
      <c r="D848" s="37" t="s">
        <v>29</v>
      </c>
      <c r="E848" s="43">
        <v>196.02</v>
      </c>
      <c r="F848" s="41">
        <v>2.6496296296296298</v>
      </c>
      <c r="G848" s="41">
        <v>2.6496296296296298</v>
      </c>
      <c r="H848" s="37" t="s">
        <v>125</v>
      </c>
      <c r="I848" s="37" t="s">
        <v>29</v>
      </c>
      <c r="J848" s="39" t="s">
        <v>133</v>
      </c>
    </row>
    <row r="849" spans="1:10">
      <c r="A849" s="42">
        <v>0.14610824363636365</v>
      </c>
      <c r="B849" s="37">
        <v>146108.24363636365</v>
      </c>
      <c r="C849" s="37" t="s">
        <v>29</v>
      </c>
      <c r="D849" s="37" t="s">
        <v>29</v>
      </c>
      <c r="E849" s="43">
        <v>193.59</v>
      </c>
      <c r="F849" s="41">
        <v>0.64</v>
      </c>
      <c r="G849" s="41">
        <v>0.64</v>
      </c>
      <c r="H849" s="37" t="s">
        <v>125</v>
      </c>
      <c r="I849" s="37" t="s">
        <v>29</v>
      </c>
      <c r="J849" s="39" t="s">
        <v>133</v>
      </c>
    </row>
    <row r="850" spans="1:10">
      <c r="A850" s="42">
        <v>0.14823346545454547</v>
      </c>
      <c r="B850" s="37">
        <v>148233.46545454545</v>
      </c>
      <c r="C850" s="37" t="s">
        <v>29</v>
      </c>
      <c r="D850" s="37" t="s">
        <v>29</v>
      </c>
      <c r="E850" s="43">
        <v>195.81</v>
      </c>
      <c r="F850" s="41">
        <v>4.05</v>
      </c>
      <c r="G850" s="41">
        <v>4.05</v>
      </c>
      <c r="H850" s="37" t="s">
        <v>125</v>
      </c>
      <c r="I850" s="37" t="s">
        <v>29</v>
      </c>
      <c r="J850" s="39" t="s">
        <v>133</v>
      </c>
    </row>
    <row r="851" spans="1:10">
      <c r="A851" s="42">
        <v>0.14946614545454548</v>
      </c>
      <c r="B851" s="37">
        <v>149466.14545454548</v>
      </c>
      <c r="C851" s="37" t="s">
        <v>29</v>
      </c>
      <c r="D851" s="37" t="s">
        <v>29</v>
      </c>
      <c r="E851" s="43">
        <v>201.78</v>
      </c>
      <c r="F851" s="41">
        <v>2.6496296296296298</v>
      </c>
      <c r="G851" s="41">
        <v>2.6496296296296298</v>
      </c>
      <c r="H851" s="37" t="s">
        <v>125</v>
      </c>
      <c r="I851" s="37" t="s">
        <v>29</v>
      </c>
      <c r="J851" s="39" t="s">
        <v>133</v>
      </c>
    </row>
    <row r="852" spans="1:10">
      <c r="A852" s="42">
        <v>0.15059488484848488</v>
      </c>
      <c r="B852" s="37">
        <v>150594.88484848489</v>
      </c>
      <c r="C852" s="37" t="s">
        <v>29</v>
      </c>
      <c r="D852" s="37" t="s">
        <v>29</v>
      </c>
      <c r="E852" s="43">
        <v>202.51</v>
      </c>
      <c r="F852" s="41">
        <v>2.6496296296296298</v>
      </c>
      <c r="G852" s="41">
        <v>2.6496296296296298</v>
      </c>
      <c r="H852" s="37" t="s">
        <v>125</v>
      </c>
      <c r="I852" s="37" t="s">
        <v>29</v>
      </c>
      <c r="J852" s="39" t="s">
        <v>133</v>
      </c>
    </row>
    <row r="853" spans="1:10">
      <c r="A853" s="42">
        <v>0.15144485454545453</v>
      </c>
      <c r="B853" s="37">
        <v>151444.85454545452</v>
      </c>
      <c r="C853" s="37" t="s">
        <v>29</v>
      </c>
      <c r="D853" s="37" t="s">
        <v>29</v>
      </c>
      <c r="E853" s="43">
        <v>202.35</v>
      </c>
      <c r="F853" s="41">
        <v>1.86</v>
      </c>
      <c r="G853" s="41">
        <v>1.86</v>
      </c>
      <c r="H853" s="37" t="s">
        <v>125</v>
      </c>
      <c r="I853" s="37" t="s">
        <v>29</v>
      </c>
      <c r="J853" s="39" t="s">
        <v>133</v>
      </c>
    </row>
    <row r="854" spans="1:10">
      <c r="A854" s="42">
        <v>0.15377465757575759</v>
      </c>
      <c r="B854" s="37">
        <v>153774.65757575759</v>
      </c>
      <c r="C854" s="37" t="s">
        <v>29</v>
      </c>
      <c r="D854" s="37" t="s">
        <v>29</v>
      </c>
      <c r="E854" s="43">
        <v>198.78</v>
      </c>
      <c r="F854" s="41">
        <v>1.73</v>
      </c>
      <c r="G854" s="41">
        <v>1.73</v>
      </c>
      <c r="H854" s="37" t="s">
        <v>125</v>
      </c>
      <c r="I854" s="37" t="s">
        <v>29</v>
      </c>
      <c r="J854" s="39" t="s">
        <v>133</v>
      </c>
    </row>
    <row r="855" spans="1:10">
      <c r="A855" s="42">
        <v>0.1548891272727273</v>
      </c>
      <c r="B855" s="37">
        <v>154889.12727272729</v>
      </c>
      <c r="C855" s="37" t="s">
        <v>29</v>
      </c>
      <c r="D855" s="37" t="s">
        <v>29</v>
      </c>
      <c r="E855" s="43">
        <v>196.3</v>
      </c>
      <c r="F855" s="41">
        <v>2.6496296296296298</v>
      </c>
      <c r="G855" s="41">
        <v>2.6496296296296298</v>
      </c>
      <c r="H855" s="37" t="s">
        <v>125</v>
      </c>
      <c r="I855" s="37" t="s">
        <v>29</v>
      </c>
      <c r="J855" s="39" t="s">
        <v>133</v>
      </c>
    </row>
    <row r="856" spans="1:10">
      <c r="A856" s="42">
        <v>0.15630681818181821</v>
      </c>
      <c r="B856" s="37">
        <v>156306.81818181821</v>
      </c>
      <c r="C856" s="37" t="s">
        <v>29</v>
      </c>
      <c r="D856" s="37" t="s">
        <v>29</v>
      </c>
      <c r="E856" s="43">
        <v>189.38</v>
      </c>
      <c r="F856" s="41">
        <v>2.6496296296296298</v>
      </c>
      <c r="G856" s="41">
        <v>2.6496296296296298</v>
      </c>
      <c r="H856" s="37" t="s">
        <v>125</v>
      </c>
      <c r="I856" s="37" t="s">
        <v>29</v>
      </c>
      <c r="J856" s="39" t="s">
        <v>133</v>
      </c>
    </row>
    <row r="857" spans="1:10">
      <c r="A857" s="40">
        <v>0.158666</v>
      </c>
      <c r="B857" s="37">
        <v>158666</v>
      </c>
      <c r="C857" s="37" t="s">
        <v>29</v>
      </c>
      <c r="D857" s="37" t="s">
        <v>29</v>
      </c>
      <c r="E857" s="37">
        <v>189</v>
      </c>
      <c r="F857" s="41">
        <v>3</v>
      </c>
      <c r="G857" s="41">
        <v>3</v>
      </c>
      <c r="H857" s="37" t="s">
        <v>125</v>
      </c>
      <c r="I857" s="37" t="s">
        <v>29</v>
      </c>
      <c r="J857" s="39" t="s">
        <v>134</v>
      </c>
    </row>
    <row r="858" spans="1:10">
      <c r="A858" s="40">
        <v>0.159716</v>
      </c>
      <c r="B858" s="37">
        <v>159716</v>
      </c>
      <c r="C858" s="37" t="s">
        <v>29</v>
      </c>
      <c r="D858" s="37" t="s">
        <v>29</v>
      </c>
      <c r="E858" s="37">
        <v>185.5</v>
      </c>
      <c r="F858" s="41">
        <v>3</v>
      </c>
      <c r="G858" s="41">
        <v>3</v>
      </c>
      <c r="H858" s="37" t="s">
        <v>125</v>
      </c>
      <c r="I858" s="37" t="s">
        <v>29</v>
      </c>
      <c r="J858" s="39" t="s">
        <v>134</v>
      </c>
    </row>
    <row r="859" spans="1:10">
      <c r="A859" s="40">
        <v>0.16015499999999996</v>
      </c>
      <c r="B859" s="37">
        <v>160154.99999999997</v>
      </c>
      <c r="C859" s="37" t="s">
        <v>29</v>
      </c>
      <c r="D859" s="37" t="s">
        <v>29</v>
      </c>
      <c r="E859" s="37">
        <v>187.5</v>
      </c>
      <c r="F859" s="41">
        <v>3</v>
      </c>
      <c r="G859" s="41">
        <v>3</v>
      </c>
      <c r="H859" s="37" t="s">
        <v>125</v>
      </c>
      <c r="I859" s="37" t="s">
        <v>29</v>
      </c>
      <c r="J859" s="39" t="s">
        <v>134</v>
      </c>
    </row>
    <row r="860" spans="1:10">
      <c r="A860" s="40">
        <v>0.163858</v>
      </c>
      <c r="B860" s="37">
        <v>163858</v>
      </c>
      <c r="C860" s="37" t="s">
        <v>29</v>
      </c>
      <c r="D860" s="37" t="s">
        <v>29</v>
      </c>
      <c r="E860" s="37">
        <v>204.3</v>
      </c>
      <c r="F860" s="41">
        <v>3</v>
      </c>
      <c r="G860" s="41">
        <v>3</v>
      </c>
      <c r="H860" s="37" t="s">
        <v>125</v>
      </c>
      <c r="I860" s="37" t="s">
        <v>29</v>
      </c>
      <c r="J860" s="39" t="s">
        <v>134</v>
      </c>
    </row>
    <row r="861" spans="1:10">
      <c r="A861" s="40">
        <v>0.16433465000000003</v>
      </c>
      <c r="B861" s="37">
        <v>164334.65000000002</v>
      </c>
      <c r="C861" s="37" t="s">
        <v>29</v>
      </c>
      <c r="D861" s="37" t="s">
        <v>29</v>
      </c>
      <c r="E861" s="37">
        <v>196.5</v>
      </c>
      <c r="F861" s="41">
        <v>3</v>
      </c>
      <c r="G861" s="41">
        <v>3</v>
      </c>
      <c r="H861" s="37" t="s">
        <v>125</v>
      </c>
      <c r="I861" s="37" t="s">
        <v>29</v>
      </c>
      <c r="J861" s="39" t="s">
        <v>134</v>
      </c>
    </row>
    <row r="862" spans="1:10">
      <c r="A862" s="40">
        <v>0.16614300000000001</v>
      </c>
      <c r="B862" s="37">
        <v>166143</v>
      </c>
      <c r="C862" s="37" t="s">
        <v>29</v>
      </c>
      <c r="D862" s="37" t="s">
        <v>29</v>
      </c>
      <c r="E862" s="37">
        <v>191.6</v>
      </c>
      <c r="F862" s="41">
        <v>3</v>
      </c>
      <c r="G862" s="41">
        <v>3</v>
      </c>
      <c r="H862" s="37" t="s">
        <v>125</v>
      </c>
      <c r="I862" s="37" t="s">
        <v>29</v>
      </c>
      <c r="J862" s="39" t="s">
        <v>134</v>
      </c>
    </row>
    <row r="863" spans="1:10">
      <c r="A863" s="40">
        <v>0.16678400000000002</v>
      </c>
      <c r="B863" s="37">
        <v>166784.00000000003</v>
      </c>
      <c r="C863" s="37" t="s">
        <v>29</v>
      </c>
      <c r="D863" s="37" t="s">
        <v>29</v>
      </c>
      <c r="E863" s="37">
        <v>190.1</v>
      </c>
      <c r="F863" s="41">
        <v>3</v>
      </c>
      <c r="G863" s="41">
        <v>3</v>
      </c>
      <c r="H863" s="37" t="s">
        <v>125</v>
      </c>
      <c r="I863" s="37" t="s">
        <v>29</v>
      </c>
      <c r="J863" s="39" t="s">
        <v>134</v>
      </c>
    </row>
    <row r="864" spans="1:10">
      <c r="A864" s="40">
        <v>0.16791410000000001</v>
      </c>
      <c r="B864" s="37">
        <v>167914.1</v>
      </c>
      <c r="C864" s="37" t="s">
        <v>29</v>
      </c>
      <c r="D864" s="37" t="s">
        <v>29</v>
      </c>
      <c r="E864" s="37">
        <v>186.7</v>
      </c>
      <c r="F864" s="41">
        <v>3</v>
      </c>
      <c r="G864" s="41">
        <v>3</v>
      </c>
      <c r="H864" s="37" t="s">
        <v>125</v>
      </c>
      <c r="I864" s="37" t="s">
        <v>29</v>
      </c>
      <c r="J864" s="39" t="s">
        <v>134</v>
      </c>
    </row>
    <row r="865" spans="1:10">
      <c r="A865" s="40">
        <v>0.16874549999999999</v>
      </c>
      <c r="B865" s="37">
        <v>168745.5</v>
      </c>
      <c r="C865" s="37" t="s">
        <v>29</v>
      </c>
      <c r="D865" s="37" t="s">
        <v>29</v>
      </c>
      <c r="E865" s="37">
        <v>183.8</v>
      </c>
      <c r="F865" s="41">
        <v>3</v>
      </c>
      <c r="G865" s="41">
        <v>3</v>
      </c>
      <c r="H865" s="37" t="s">
        <v>125</v>
      </c>
      <c r="I865" s="37" t="s">
        <v>29</v>
      </c>
      <c r="J865" s="39" t="s">
        <v>134</v>
      </c>
    </row>
    <row r="866" spans="1:10">
      <c r="A866" s="40">
        <v>0.16951440000000001</v>
      </c>
      <c r="B866" s="37">
        <v>169514.40000000002</v>
      </c>
      <c r="C866" s="37" t="s">
        <v>29</v>
      </c>
      <c r="D866" s="37" t="s">
        <v>29</v>
      </c>
      <c r="E866" s="37">
        <v>196.6</v>
      </c>
      <c r="F866" s="41">
        <v>3</v>
      </c>
      <c r="G866" s="41">
        <v>3</v>
      </c>
      <c r="H866" s="37" t="s">
        <v>125</v>
      </c>
      <c r="I866" s="37" t="s">
        <v>29</v>
      </c>
      <c r="J866" s="39" t="s">
        <v>134</v>
      </c>
    </row>
    <row r="867" spans="1:10">
      <c r="A867" s="40">
        <v>0.17193900000000001</v>
      </c>
      <c r="B867" s="37">
        <v>171939</v>
      </c>
      <c r="C867" s="37" t="s">
        <v>29</v>
      </c>
      <c r="D867" s="37" t="s">
        <v>29</v>
      </c>
      <c r="E867" s="37">
        <v>197.8</v>
      </c>
      <c r="F867" s="41">
        <v>3</v>
      </c>
      <c r="G867" s="41">
        <v>3</v>
      </c>
      <c r="H867" s="37" t="s">
        <v>125</v>
      </c>
      <c r="I867" s="37" t="s">
        <v>29</v>
      </c>
      <c r="J867" s="39" t="s">
        <v>134</v>
      </c>
    </row>
    <row r="868" spans="1:10">
      <c r="A868" s="40">
        <v>0.17444200000000001</v>
      </c>
      <c r="B868" s="37">
        <v>174442</v>
      </c>
      <c r="C868" s="37" t="s">
        <v>29</v>
      </c>
      <c r="D868" s="37" t="s">
        <v>29</v>
      </c>
      <c r="E868" s="37">
        <v>197.7</v>
      </c>
      <c r="F868" s="41">
        <v>3</v>
      </c>
      <c r="G868" s="41">
        <v>3</v>
      </c>
      <c r="H868" s="37" t="s">
        <v>125</v>
      </c>
      <c r="I868" s="37" t="s">
        <v>29</v>
      </c>
      <c r="J868" s="39" t="s">
        <v>134</v>
      </c>
    </row>
    <row r="869" spans="1:10">
      <c r="A869" s="40">
        <v>0.17583335</v>
      </c>
      <c r="B869" s="37">
        <v>175833.35</v>
      </c>
      <c r="C869" s="37" t="s">
        <v>29</v>
      </c>
      <c r="D869" s="37" t="s">
        <v>29</v>
      </c>
      <c r="E869" s="37">
        <v>196</v>
      </c>
      <c r="F869" s="41">
        <v>3</v>
      </c>
      <c r="G869" s="41">
        <v>3</v>
      </c>
      <c r="H869" s="37" t="s">
        <v>125</v>
      </c>
      <c r="I869" s="37" t="s">
        <v>29</v>
      </c>
      <c r="J869" s="39" t="s">
        <v>134</v>
      </c>
    </row>
    <row r="870" spans="1:10">
      <c r="A870" s="40">
        <v>0.17685300000000001</v>
      </c>
      <c r="B870" s="37">
        <v>176853</v>
      </c>
      <c r="C870" s="37" t="s">
        <v>29</v>
      </c>
      <c r="D870" s="37" t="s">
        <v>29</v>
      </c>
      <c r="E870" s="37">
        <v>190.3</v>
      </c>
      <c r="F870" s="41">
        <v>3</v>
      </c>
      <c r="G870" s="41">
        <v>3</v>
      </c>
      <c r="H870" s="37" t="s">
        <v>125</v>
      </c>
      <c r="I870" s="37" t="s">
        <v>29</v>
      </c>
      <c r="J870" s="39" t="s">
        <v>134</v>
      </c>
    </row>
    <row r="871" spans="1:10">
      <c r="A871" s="40">
        <v>0.17753392500000001</v>
      </c>
      <c r="B871" s="37">
        <v>177533.92500000002</v>
      </c>
      <c r="C871" s="37" t="s">
        <v>29</v>
      </c>
      <c r="D871" s="37" t="s">
        <v>29</v>
      </c>
      <c r="E871" s="37">
        <v>189.4</v>
      </c>
      <c r="F871" s="41">
        <v>3</v>
      </c>
      <c r="G871" s="41">
        <v>3</v>
      </c>
      <c r="H871" s="37" t="s">
        <v>125</v>
      </c>
      <c r="I871" s="37" t="s">
        <v>29</v>
      </c>
      <c r="J871" s="39" t="s">
        <v>134</v>
      </c>
    </row>
    <row r="872" spans="1:10">
      <c r="A872" s="40">
        <v>0.17772950000000001</v>
      </c>
      <c r="B872" s="37">
        <v>177729.5</v>
      </c>
      <c r="C872" s="37" t="s">
        <v>29</v>
      </c>
      <c r="D872" s="37" t="s">
        <v>29</v>
      </c>
      <c r="E872" s="37">
        <v>190.1</v>
      </c>
      <c r="F872" s="41">
        <v>3</v>
      </c>
      <c r="G872" s="41">
        <v>3</v>
      </c>
      <c r="H872" s="37" t="s">
        <v>125</v>
      </c>
      <c r="I872" s="37" t="s">
        <v>29</v>
      </c>
      <c r="J872" s="39" t="s">
        <v>134</v>
      </c>
    </row>
    <row r="873" spans="1:10">
      <c r="A873" s="40">
        <v>0.17987300000000001</v>
      </c>
      <c r="B873" s="37">
        <v>179873</v>
      </c>
      <c r="C873" s="37" t="s">
        <v>29</v>
      </c>
      <c r="D873" s="37" t="s">
        <v>29</v>
      </c>
      <c r="E873" s="37">
        <v>207.7</v>
      </c>
      <c r="F873" s="41">
        <v>3</v>
      </c>
      <c r="G873" s="41">
        <v>3</v>
      </c>
      <c r="H873" s="37" t="s">
        <v>125</v>
      </c>
      <c r="I873" s="37" t="s">
        <v>29</v>
      </c>
      <c r="J873" s="39" t="s">
        <v>134</v>
      </c>
    </row>
    <row r="874" spans="1:10">
      <c r="A874" s="40">
        <v>0.18130199999999999</v>
      </c>
      <c r="B874" s="37">
        <v>181302</v>
      </c>
      <c r="C874" s="37" t="s">
        <v>29</v>
      </c>
      <c r="D874" s="37" t="s">
        <v>29</v>
      </c>
      <c r="E874" s="37">
        <v>213.2</v>
      </c>
      <c r="F874" s="41">
        <v>3</v>
      </c>
      <c r="G874" s="41">
        <v>3</v>
      </c>
      <c r="H874" s="37" t="s">
        <v>125</v>
      </c>
      <c r="I874" s="37" t="s">
        <v>29</v>
      </c>
      <c r="J874" s="39" t="s">
        <v>134</v>
      </c>
    </row>
    <row r="875" spans="1:10">
      <c r="A875" s="40">
        <v>0.182196</v>
      </c>
      <c r="B875" s="37">
        <v>182196</v>
      </c>
      <c r="C875" s="37" t="s">
        <v>29</v>
      </c>
      <c r="D875" s="37" t="s">
        <v>29</v>
      </c>
      <c r="E875" s="37">
        <v>217.7</v>
      </c>
      <c r="F875" s="41">
        <v>3</v>
      </c>
      <c r="G875" s="41">
        <v>3</v>
      </c>
      <c r="H875" s="37" t="s">
        <v>125</v>
      </c>
      <c r="I875" s="37" t="s">
        <v>29</v>
      </c>
      <c r="J875" s="39" t="s">
        <v>134</v>
      </c>
    </row>
    <row r="876" spans="1:10">
      <c r="A876" s="40">
        <v>0.18325799999999998</v>
      </c>
      <c r="B876" s="37">
        <v>183257.99999999997</v>
      </c>
      <c r="C876" s="37" t="s">
        <v>29</v>
      </c>
      <c r="D876" s="37" t="s">
        <v>29</v>
      </c>
      <c r="E876" s="37">
        <v>198.1</v>
      </c>
      <c r="F876" s="41">
        <v>3</v>
      </c>
      <c r="G876" s="41">
        <v>3</v>
      </c>
      <c r="H876" s="37" t="s">
        <v>125</v>
      </c>
      <c r="I876" s="37" t="s">
        <v>29</v>
      </c>
      <c r="J876" s="39" t="s">
        <v>134</v>
      </c>
    </row>
    <row r="877" spans="1:10">
      <c r="A877" s="40">
        <v>0.18437100000000001</v>
      </c>
      <c r="B877" s="37">
        <v>184371</v>
      </c>
      <c r="C877" s="37" t="s">
        <v>29</v>
      </c>
      <c r="D877" s="37" t="s">
        <v>29</v>
      </c>
      <c r="E877" s="37">
        <v>199.7</v>
      </c>
      <c r="F877" s="41">
        <v>3</v>
      </c>
      <c r="G877" s="41">
        <v>3</v>
      </c>
      <c r="H877" s="37" t="s">
        <v>125</v>
      </c>
      <c r="I877" s="37" t="s">
        <v>29</v>
      </c>
      <c r="J877" s="39" t="s">
        <v>134</v>
      </c>
    </row>
    <row r="878" spans="1:10">
      <c r="A878" s="40">
        <v>0.18641099999999999</v>
      </c>
      <c r="B878" s="37">
        <v>186411</v>
      </c>
      <c r="C878" s="37" t="s">
        <v>29</v>
      </c>
      <c r="D878" s="37" t="s">
        <v>29</v>
      </c>
      <c r="E878" s="37">
        <v>203.4</v>
      </c>
      <c r="F878" s="41">
        <v>3</v>
      </c>
      <c r="G878" s="41">
        <v>3</v>
      </c>
      <c r="H878" s="37" t="s">
        <v>125</v>
      </c>
      <c r="I878" s="37" t="s">
        <v>29</v>
      </c>
      <c r="J878" s="39" t="s">
        <v>134</v>
      </c>
    </row>
    <row r="879" spans="1:10">
      <c r="A879" s="40">
        <v>0.18843699999999999</v>
      </c>
      <c r="B879" s="37">
        <v>188437</v>
      </c>
      <c r="C879" s="37" t="s">
        <v>29</v>
      </c>
      <c r="D879" s="37" t="s">
        <v>29</v>
      </c>
      <c r="E879" s="37">
        <v>210.7</v>
      </c>
      <c r="F879" s="41">
        <v>3</v>
      </c>
      <c r="G879" s="41">
        <v>3</v>
      </c>
      <c r="H879" s="37" t="s">
        <v>125</v>
      </c>
      <c r="I879" s="37" t="s">
        <v>29</v>
      </c>
      <c r="J879" s="39" t="s">
        <v>134</v>
      </c>
    </row>
    <row r="880" spans="1:10">
      <c r="A880" s="40">
        <v>0.18980649999999999</v>
      </c>
      <c r="B880" s="37">
        <v>189806.5</v>
      </c>
      <c r="C880" s="37" t="s">
        <v>29</v>
      </c>
      <c r="D880" s="37" t="s">
        <v>29</v>
      </c>
      <c r="E880" s="37">
        <v>231.3</v>
      </c>
      <c r="F880" s="41">
        <v>3</v>
      </c>
      <c r="G880" s="41">
        <v>3</v>
      </c>
      <c r="H880" s="37" t="s">
        <v>125</v>
      </c>
      <c r="I880" s="37" t="s">
        <v>29</v>
      </c>
      <c r="J880" s="39" t="s">
        <v>134</v>
      </c>
    </row>
    <row r="881" spans="1:10">
      <c r="A881" s="40">
        <v>0.19125449999999999</v>
      </c>
      <c r="B881" s="37">
        <v>191254.5</v>
      </c>
      <c r="C881" s="37" t="s">
        <v>29</v>
      </c>
      <c r="D881" s="37" t="s">
        <v>29</v>
      </c>
      <c r="E881" s="37">
        <v>231.4</v>
      </c>
      <c r="F881" s="41">
        <v>3</v>
      </c>
      <c r="G881" s="41">
        <v>3</v>
      </c>
      <c r="H881" s="37" t="s">
        <v>125</v>
      </c>
      <c r="I881" s="37" t="s">
        <v>29</v>
      </c>
      <c r="J881" s="39" t="s">
        <v>134</v>
      </c>
    </row>
    <row r="882" spans="1:10">
      <c r="A882" s="40">
        <v>0.19196407500000001</v>
      </c>
      <c r="B882" s="37">
        <v>191964.07500000001</v>
      </c>
      <c r="C882" s="37" t="s">
        <v>29</v>
      </c>
      <c r="D882" s="37" t="s">
        <v>29</v>
      </c>
      <c r="E882" s="37">
        <v>220.3</v>
      </c>
      <c r="F882" s="41">
        <v>3</v>
      </c>
      <c r="G882" s="41">
        <v>3</v>
      </c>
      <c r="H882" s="37" t="s">
        <v>125</v>
      </c>
      <c r="I882" s="37" t="s">
        <v>29</v>
      </c>
      <c r="J882" s="39" t="s">
        <v>134</v>
      </c>
    </row>
    <row r="883" spans="1:10">
      <c r="A883" s="40">
        <v>0.19307450000000001</v>
      </c>
      <c r="B883" s="37">
        <v>193074.5</v>
      </c>
      <c r="C883" s="37" t="s">
        <v>29</v>
      </c>
      <c r="D883" s="37" t="s">
        <v>29</v>
      </c>
      <c r="E883" s="37">
        <v>218</v>
      </c>
      <c r="F883" s="41">
        <v>3</v>
      </c>
      <c r="G883" s="41">
        <v>3</v>
      </c>
      <c r="H883" s="37" t="s">
        <v>125</v>
      </c>
      <c r="I883" s="37" t="s">
        <v>29</v>
      </c>
      <c r="J883" s="39" t="s">
        <v>134</v>
      </c>
    </row>
    <row r="884" spans="1:10">
      <c r="A884" s="40">
        <v>0.19512650000000004</v>
      </c>
      <c r="B884" s="37">
        <v>195126.50000000003</v>
      </c>
      <c r="C884" s="37" t="s">
        <v>29</v>
      </c>
      <c r="D884" s="37" t="s">
        <v>29</v>
      </c>
      <c r="E884" s="37">
        <v>226.5</v>
      </c>
      <c r="F884" s="41">
        <v>3</v>
      </c>
      <c r="G884" s="41">
        <v>3</v>
      </c>
      <c r="H884" s="37" t="s">
        <v>125</v>
      </c>
      <c r="I884" s="37" t="s">
        <v>29</v>
      </c>
      <c r="J884" s="39" t="s">
        <v>134</v>
      </c>
    </row>
    <row r="885" spans="1:10">
      <c r="A885" s="40">
        <v>0.19579949999999999</v>
      </c>
      <c r="B885" s="37">
        <v>195799.5</v>
      </c>
      <c r="C885" s="37" t="s">
        <v>29</v>
      </c>
      <c r="D885" s="37" t="s">
        <v>29</v>
      </c>
      <c r="E885" s="37">
        <v>220</v>
      </c>
      <c r="F885" s="41">
        <v>3</v>
      </c>
      <c r="G885" s="41">
        <v>3</v>
      </c>
      <c r="H885" s="37" t="s">
        <v>125</v>
      </c>
      <c r="I885" s="37" t="s">
        <v>29</v>
      </c>
      <c r="J885" s="39" t="s">
        <v>134</v>
      </c>
    </row>
    <row r="886" spans="1:10">
      <c r="A886" s="40">
        <v>0.19758735000000002</v>
      </c>
      <c r="B886" s="37">
        <v>197587.35000000003</v>
      </c>
      <c r="C886" s="37" t="s">
        <v>29</v>
      </c>
      <c r="D886" s="37" t="s">
        <v>29</v>
      </c>
      <c r="E886" s="37">
        <v>226.4</v>
      </c>
      <c r="F886" s="41">
        <v>3</v>
      </c>
      <c r="G886" s="41">
        <v>3</v>
      </c>
      <c r="H886" s="37" t="s">
        <v>125</v>
      </c>
      <c r="I886" s="37" t="s">
        <v>29</v>
      </c>
      <c r="J886" s="39" t="s">
        <v>134</v>
      </c>
    </row>
    <row r="887" spans="1:10">
      <c r="A887" s="40">
        <v>0.19832745000000002</v>
      </c>
      <c r="B887" s="37">
        <v>198327.45</v>
      </c>
      <c r="C887" s="37" t="s">
        <v>29</v>
      </c>
      <c r="D887" s="37" t="s">
        <v>29</v>
      </c>
      <c r="E887" s="37">
        <v>241.2</v>
      </c>
      <c r="F887" s="41">
        <v>3</v>
      </c>
      <c r="G887" s="41">
        <v>3</v>
      </c>
      <c r="H887" s="37" t="s">
        <v>125</v>
      </c>
      <c r="I887" s="37" t="s">
        <v>29</v>
      </c>
      <c r="J887" s="39" t="s">
        <v>134</v>
      </c>
    </row>
    <row r="888" spans="1:10">
      <c r="A888" s="40">
        <v>0.198938</v>
      </c>
      <c r="B888" s="37">
        <v>198938</v>
      </c>
      <c r="C888" s="37" t="s">
        <v>29</v>
      </c>
      <c r="D888" s="37" t="s">
        <v>29</v>
      </c>
      <c r="E888" s="37">
        <v>242.6</v>
      </c>
      <c r="F888" s="41">
        <v>3</v>
      </c>
      <c r="G888" s="41">
        <v>3</v>
      </c>
      <c r="H888" s="37" t="s">
        <v>125</v>
      </c>
      <c r="I888" s="37" t="s">
        <v>29</v>
      </c>
      <c r="J888" s="39" t="s">
        <v>134</v>
      </c>
    </row>
    <row r="889" spans="1:10">
      <c r="A889" s="40">
        <v>0.20175199999999999</v>
      </c>
      <c r="B889" s="37">
        <v>201752</v>
      </c>
      <c r="C889" s="37" t="s">
        <v>29</v>
      </c>
      <c r="D889" s="37" t="s">
        <v>29</v>
      </c>
      <c r="E889" s="37">
        <v>250.9</v>
      </c>
      <c r="F889" s="41">
        <v>3</v>
      </c>
      <c r="G889" s="41">
        <v>3</v>
      </c>
      <c r="H889" s="37" t="s">
        <v>125</v>
      </c>
      <c r="I889" s="37" t="s">
        <v>29</v>
      </c>
      <c r="J889" s="39" t="s">
        <v>134</v>
      </c>
    </row>
    <row r="890" spans="1:10">
      <c r="A890" s="40">
        <v>0.20274449999999999</v>
      </c>
      <c r="B890" s="37">
        <v>202744.5</v>
      </c>
      <c r="C890" s="37" t="s">
        <v>29</v>
      </c>
      <c r="D890" s="37" t="s">
        <v>29</v>
      </c>
      <c r="E890" s="37">
        <v>239.1</v>
      </c>
      <c r="F890" s="41">
        <v>3</v>
      </c>
      <c r="G890" s="41">
        <v>3</v>
      </c>
      <c r="H890" s="37" t="s">
        <v>125</v>
      </c>
      <c r="I890" s="37" t="s">
        <v>29</v>
      </c>
      <c r="J890" s="39" t="s">
        <v>134</v>
      </c>
    </row>
    <row r="891" spans="1:10">
      <c r="A891" s="40">
        <v>0.203842</v>
      </c>
      <c r="B891" s="37">
        <v>203842</v>
      </c>
      <c r="C891" s="37" t="s">
        <v>29</v>
      </c>
      <c r="D891" s="37" t="s">
        <v>29</v>
      </c>
      <c r="E891" s="37">
        <v>247.6</v>
      </c>
      <c r="F891" s="41">
        <v>3</v>
      </c>
      <c r="G891" s="41">
        <v>3</v>
      </c>
      <c r="H891" s="37" t="s">
        <v>125</v>
      </c>
      <c r="I891" s="37" t="s">
        <v>29</v>
      </c>
      <c r="J891" s="39" t="s">
        <v>134</v>
      </c>
    </row>
    <row r="892" spans="1:10">
      <c r="A892" s="40">
        <v>0.20520327500000002</v>
      </c>
      <c r="B892" s="37">
        <v>205203.27500000002</v>
      </c>
      <c r="C892" s="37" t="s">
        <v>29</v>
      </c>
      <c r="D892" s="37" t="s">
        <v>29</v>
      </c>
      <c r="E892" s="37">
        <v>244.4</v>
      </c>
      <c r="F892" s="41">
        <v>3</v>
      </c>
      <c r="G892" s="41">
        <v>3</v>
      </c>
      <c r="H892" s="37" t="s">
        <v>125</v>
      </c>
      <c r="I892" s="37" t="s">
        <v>29</v>
      </c>
      <c r="J892" s="39" t="s">
        <v>134</v>
      </c>
    </row>
    <row r="893" spans="1:10">
      <c r="A893" s="40">
        <v>0.20557575499999997</v>
      </c>
      <c r="B893" s="37">
        <v>205575.75499999998</v>
      </c>
      <c r="C893" s="37" t="s">
        <v>29</v>
      </c>
      <c r="D893" s="37" t="s">
        <v>29</v>
      </c>
      <c r="E893" s="37">
        <v>231.9</v>
      </c>
      <c r="F893" s="41">
        <v>3</v>
      </c>
      <c r="G893" s="41">
        <v>3</v>
      </c>
      <c r="H893" s="37" t="s">
        <v>125</v>
      </c>
      <c r="I893" s="37" t="s">
        <v>29</v>
      </c>
      <c r="J893" s="39" t="s">
        <v>134</v>
      </c>
    </row>
    <row r="894" spans="1:10">
      <c r="A894" s="40">
        <v>0.20594457500000002</v>
      </c>
      <c r="B894" s="37">
        <v>205944.57500000001</v>
      </c>
      <c r="C894" s="37" t="s">
        <v>29</v>
      </c>
      <c r="D894" s="37" t="s">
        <v>29</v>
      </c>
      <c r="E894" s="37">
        <v>232.2</v>
      </c>
      <c r="F894" s="41">
        <v>3</v>
      </c>
      <c r="G894" s="41">
        <v>3</v>
      </c>
      <c r="H894" s="37" t="s">
        <v>125</v>
      </c>
      <c r="I894" s="37" t="s">
        <v>29</v>
      </c>
      <c r="J894" s="39" t="s">
        <v>134</v>
      </c>
    </row>
    <row r="895" spans="1:10">
      <c r="A895" s="40">
        <v>0.20635993499999997</v>
      </c>
      <c r="B895" s="37">
        <v>206359.93499999997</v>
      </c>
      <c r="C895" s="37" t="s">
        <v>29</v>
      </c>
      <c r="D895" s="37" t="s">
        <v>29</v>
      </c>
      <c r="E895" s="37">
        <v>228.6</v>
      </c>
      <c r="F895" s="41">
        <v>3</v>
      </c>
      <c r="G895" s="41">
        <v>3</v>
      </c>
      <c r="H895" s="37" t="s">
        <v>125</v>
      </c>
      <c r="I895" s="37" t="s">
        <v>29</v>
      </c>
      <c r="J895" s="39" t="s">
        <v>134</v>
      </c>
    </row>
    <row r="896" spans="1:10">
      <c r="A896" s="40">
        <v>0.20689684999999997</v>
      </c>
      <c r="B896" s="37">
        <v>206896.84999999998</v>
      </c>
      <c r="C896" s="37" t="s">
        <v>29</v>
      </c>
      <c r="D896" s="37" t="s">
        <v>29</v>
      </c>
      <c r="E896" s="37">
        <v>226.3</v>
      </c>
      <c r="F896" s="41">
        <v>3</v>
      </c>
      <c r="G896" s="41">
        <v>3</v>
      </c>
      <c r="H896" s="37" t="s">
        <v>125</v>
      </c>
      <c r="I896" s="37" t="s">
        <v>29</v>
      </c>
      <c r="J896" s="39" t="s">
        <v>134</v>
      </c>
    </row>
    <row r="897" spans="1:10">
      <c r="A897" s="40">
        <v>0.20724029999999999</v>
      </c>
      <c r="B897" s="37">
        <v>207240.3</v>
      </c>
      <c r="C897" s="37" t="s">
        <v>29</v>
      </c>
      <c r="D897" s="37" t="s">
        <v>29</v>
      </c>
      <c r="E897" s="37">
        <v>229.4</v>
      </c>
      <c r="F897" s="41">
        <v>3</v>
      </c>
      <c r="G897" s="41">
        <v>3</v>
      </c>
      <c r="H897" s="37" t="s">
        <v>125</v>
      </c>
      <c r="I897" s="37" t="s">
        <v>29</v>
      </c>
      <c r="J897" s="39" t="s">
        <v>134</v>
      </c>
    </row>
    <row r="898" spans="1:10">
      <c r="A898" s="40">
        <v>0.20762289</v>
      </c>
      <c r="B898" s="37">
        <v>207622.89</v>
      </c>
      <c r="C898" s="37" t="s">
        <v>29</v>
      </c>
      <c r="D898" s="37" t="s">
        <v>29</v>
      </c>
      <c r="E898" s="37">
        <v>231.4</v>
      </c>
      <c r="F898" s="41">
        <v>3</v>
      </c>
      <c r="G898" s="41">
        <v>3</v>
      </c>
      <c r="H898" s="37" t="s">
        <v>125</v>
      </c>
      <c r="I898" s="37" t="s">
        <v>29</v>
      </c>
      <c r="J898" s="39" t="s">
        <v>134</v>
      </c>
    </row>
    <row r="899" spans="1:10">
      <c r="A899" s="40">
        <v>0.208108775</v>
      </c>
      <c r="B899" s="37">
        <v>208108.77499999999</v>
      </c>
      <c r="C899" s="37" t="s">
        <v>29</v>
      </c>
      <c r="D899" s="37" t="s">
        <v>29</v>
      </c>
      <c r="E899" s="37">
        <v>238.1</v>
      </c>
      <c r="F899" s="41">
        <v>3</v>
      </c>
      <c r="G899" s="41">
        <v>3</v>
      </c>
      <c r="H899" s="37" t="s">
        <v>125</v>
      </c>
      <c r="I899" s="37" t="s">
        <v>29</v>
      </c>
      <c r="J899" s="39" t="s">
        <v>134</v>
      </c>
    </row>
    <row r="900" spans="1:10">
      <c r="A900" s="40">
        <v>0.20827452500000002</v>
      </c>
      <c r="B900" s="37">
        <v>208274.52500000002</v>
      </c>
      <c r="C900" s="37" t="s">
        <v>29</v>
      </c>
      <c r="D900" s="37" t="s">
        <v>29</v>
      </c>
      <c r="E900" s="37">
        <v>237.2</v>
      </c>
      <c r="F900" s="41">
        <v>3</v>
      </c>
      <c r="G900" s="41">
        <v>3</v>
      </c>
      <c r="H900" s="37" t="s">
        <v>125</v>
      </c>
      <c r="I900" s="37" t="s">
        <v>29</v>
      </c>
      <c r="J900" s="39" t="s">
        <v>134</v>
      </c>
    </row>
    <row r="901" spans="1:10">
      <c r="A901" s="40">
        <v>0.20882156999999998</v>
      </c>
      <c r="B901" s="37">
        <v>208821.56999999998</v>
      </c>
      <c r="C901" s="37" t="s">
        <v>29</v>
      </c>
      <c r="D901" s="37" t="s">
        <v>29</v>
      </c>
      <c r="E901" s="37">
        <v>230</v>
      </c>
      <c r="F901" s="41">
        <v>3</v>
      </c>
      <c r="G901" s="41">
        <v>3</v>
      </c>
      <c r="H901" s="37" t="s">
        <v>125</v>
      </c>
      <c r="I901" s="37" t="s">
        <v>29</v>
      </c>
      <c r="J901" s="39" t="s">
        <v>134</v>
      </c>
    </row>
    <row r="902" spans="1:10">
      <c r="A902" s="40">
        <v>0.20908225499999997</v>
      </c>
      <c r="B902" s="37">
        <v>209082.25499999998</v>
      </c>
      <c r="C902" s="37" t="s">
        <v>29</v>
      </c>
      <c r="D902" s="37" t="s">
        <v>29</v>
      </c>
      <c r="E902" s="37">
        <v>240.5</v>
      </c>
      <c r="F902" s="41">
        <v>3</v>
      </c>
      <c r="G902" s="41">
        <v>3</v>
      </c>
      <c r="H902" s="37" t="s">
        <v>125</v>
      </c>
      <c r="I902" s="37" t="s">
        <v>29</v>
      </c>
      <c r="J902" s="39" t="s">
        <v>134</v>
      </c>
    </row>
    <row r="903" spans="1:10">
      <c r="A903" s="40">
        <v>0.20944504</v>
      </c>
      <c r="B903" s="37">
        <v>209445.04</v>
      </c>
      <c r="C903" s="37" t="s">
        <v>29</v>
      </c>
      <c r="D903" s="37" t="s">
        <v>29</v>
      </c>
      <c r="E903" s="37">
        <v>242.2</v>
      </c>
      <c r="F903" s="41">
        <v>3</v>
      </c>
      <c r="G903" s="41">
        <v>3</v>
      </c>
      <c r="H903" s="37" t="s">
        <v>125</v>
      </c>
      <c r="I903" s="37" t="s">
        <v>29</v>
      </c>
      <c r="J903" s="39" t="s">
        <v>134</v>
      </c>
    </row>
    <row r="904" spans="1:10">
      <c r="A904" s="40">
        <v>0.209966085</v>
      </c>
      <c r="B904" s="37">
        <v>209966.08499999999</v>
      </c>
      <c r="C904" s="37" t="s">
        <v>29</v>
      </c>
      <c r="D904" s="37" t="s">
        <v>29</v>
      </c>
      <c r="E904" s="37">
        <v>244.6</v>
      </c>
      <c r="F904" s="41">
        <v>3</v>
      </c>
      <c r="G904" s="41">
        <v>3</v>
      </c>
      <c r="H904" s="37" t="s">
        <v>125</v>
      </c>
      <c r="I904" s="37" t="s">
        <v>29</v>
      </c>
      <c r="J904" s="39" t="s">
        <v>134</v>
      </c>
    </row>
    <row r="905" spans="1:10">
      <c r="A905" s="40">
        <v>0.21017517000000002</v>
      </c>
      <c r="B905" s="37">
        <v>210175.17</v>
      </c>
      <c r="C905" s="37" t="s">
        <v>29</v>
      </c>
      <c r="D905" s="37" t="s">
        <v>29</v>
      </c>
      <c r="E905" s="37">
        <v>243.9</v>
      </c>
      <c r="F905" s="41">
        <v>3</v>
      </c>
      <c r="G905" s="41">
        <v>3</v>
      </c>
      <c r="H905" s="37" t="s">
        <v>125</v>
      </c>
      <c r="I905" s="37" t="s">
        <v>29</v>
      </c>
      <c r="J905" s="39" t="s">
        <v>134</v>
      </c>
    </row>
    <row r="906" spans="1:10">
      <c r="A906" s="40">
        <v>0.21083206500000004</v>
      </c>
      <c r="B906" s="37">
        <v>210832.06500000003</v>
      </c>
      <c r="C906" s="37" t="s">
        <v>29</v>
      </c>
      <c r="D906" s="37" t="s">
        <v>29</v>
      </c>
      <c r="E906" s="37">
        <v>247.2</v>
      </c>
      <c r="F906" s="41">
        <v>3</v>
      </c>
      <c r="G906" s="41">
        <v>3</v>
      </c>
      <c r="H906" s="37" t="s">
        <v>125</v>
      </c>
      <c r="I906" s="37" t="s">
        <v>29</v>
      </c>
      <c r="J906" s="39" t="s">
        <v>134</v>
      </c>
    </row>
    <row r="907" spans="1:10">
      <c r="A907" s="40">
        <v>0.211058465</v>
      </c>
      <c r="B907" s="37">
        <v>211058.465</v>
      </c>
      <c r="C907" s="37" t="s">
        <v>29</v>
      </c>
      <c r="D907" s="37" t="s">
        <v>29</v>
      </c>
      <c r="E907" s="37">
        <v>252</v>
      </c>
      <c r="F907" s="41">
        <v>3</v>
      </c>
      <c r="G907" s="41">
        <v>3</v>
      </c>
      <c r="H907" s="37" t="s">
        <v>125</v>
      </c>
      <c r="I907" s="37" t="s">
        <v>29</v>
      </c>
      <c r="J907" s="39" t="s">
        <v>134</v>
      </c>
    </row>
    <row r="908" spans="1:10">
      <c r="A908" s="40">
        <v>0.21157783499999999</v>
      </c>
      <c r="B908" s="37">
        <v>211577.83499999999</v>
      </c>
      <c r="C908" s="37" t="s">
        <v>29</v>
      </c>
      <c r="D908" s="37" t="s">
        <v>29</v>
      </c>
      <c r="E908" s="37">
        <v>246.9</v>
      </c>
      <c r="F908" s="41">
        <v>3</v>
      </c>
      <c r="G908" s="41">
        <v>3</v>
      </c>
      <c r="H908" s="37" t="s">
        <v>125</v>
      </c>
      <c r="I908" s="37" t="s">
        <v>29</v>
      </c>
      <c r="J908" s="39" t="s">
        <v>134</v>
      </c>
    </row>
    <row r="909" spans="1:10">
      <c r="A909" s="40">
        <v>0.21207874499999999</v>
      </c>
      <c r="B909" s="37">
        <v>212078.745</v>
      </c>
      <c r="C909" s="37" t="s">
        <v>29</v>
      </c>
      <c r="D909" s="37" t="s">
        <v>29</v>
      </c>
      <c r="E909" s="37">
        <v>239.5</v>
      </c>
      <c r="F909" s="41">
        <v>3</v>
      </c>
      <c r="G909" s="41">
        <v>3</v>
      </c>
      <c r="H909" s="37" t="s">
        <v>125</v>
      </c>
      <c r="I909" s="37" t="s">
        <v>29</v>
      </c>
      <c r="J909" s="39" t="s">
        <v>134</v>
      </c>
    </row>
    <row r="910" spans="1:10">
      <c r="A910" s="40">
        <v>0.21253307500000002</v>
      </c>
      <c r="B910" s="37">
        <v>212533.07500000001</v>
      </c>
      <c r="C910" s="37" t="s">
        <v>29</v>
      </c>
      <c r="D910" s="37" t="s">
        <v>29</v>
      </c>
      <c r="E910" s="37">
        <v>257.39999999999998</v>
      </c>
      <c r="F910" s="41">
        <v>3</v>
      </c>
      <c r="G910" s="41">
        <v>3</v>
      </c>
      <c r="H910" s="37" t="s">
        <v>125</v>
      </c>
      <c r="I910" s="37" t="s">
        <v>29</v>
      </c>
      <c r="J910" s="39" t="s">
        <v>134</v>
      </c>
    </row>
    <row r="911" spans="1:10">
      <c r="A911" s="40">
        <v>0.21333035</v>
      </c>
      <c r="B911" s="37">
        <v>213330.35</v>
      </c>
      <c r="C911" s="37" t="s">
        <v>29</v>
      </c>
      <c r="D911" s="37" t="s">
        <v>29</v>
      </c>
      <c r="E911" s="37">
        <v>243.4</v>
      </c>
      <c r="F911" s="41">
        <v>3</v>
      </c>
      <c r="G911" s="41">
        <v>3</v>
      </c>
      <c r="H911" s="37" t="s">
        <v>125</v>
      </c>
      <c r="I911" s="37" t="s">
        <v>29</v>
      </c>
      <c r="J911" s="39" t="s">
        <v>134</v>
      </c>
    </row>
    <row r="912" spans="1:10">
      <c r="A912" s="40">
        <v>0.21415881000000001</v>
      </c>
      <c r="B912" s="37">
        <v>214158.81</v>
      </c>
      <c r="C912" s="37" t="s">
        <v>29</v>
      </c>
      <c r="D912" s="37" t="s">
        <v>29</v>
      </c>
      <c r="E912" s="37">
        <v>251.2</v>
      </c>
      <c r="F912" s="41">
        <v>3</v>
      </c>
      <c r="G912" s="41">
        <v>3</v>
      </c>
      <c r="H912" s="37" t="s">
        <v>125</v>
      </c>
      <c r="I912" s="37" t="s">
        <v>29</v>
      </c>
      <c r="J912" s="39" t="s">
        <v>134</v>
      </c>
    </row>
    <row r="913" spans="1:10">
      <c r="A913" s="40">
        <v>0.21508074499999996</v>
      </c>
      <c r="B913" s="37">
        <v>215080.74499999997</v>
      </c>
      <c r="C913" s="37" t="s">
        <v>29</v>
      </c>
      <c r="D913" s="37" t="s">
        <v>29</v>
      </c>
      <c r="E913" s="37">
        <v>241.4</v>
      </c>
      <c r="F913" s="41">
        <v>3</v>
      </c>
      <c r="G913" s="41">
        <v>3</v>
      </c>
      <c r="H913" s="37" t="s">
        <v>125</v>
      </c>
      <c r="I913" s="37" t="s">
        <v>29</v>
      </c>
      <c r="J913" s="39" t="s">
        <v>134</v>
      </c>
    </row>
    <row r="914" spans="1:10">
      <c r="A914" s="40">
        <v>0.21591233999999998</v>
      </c>
      <c r="B914" s="37">
        <v>215912.33999999997</v>
      </c>
      <c r="C914" s="37" t="s">
        <v>29</v>
      </c>
      <c r="D914" s="37" t="s">
        <v>29</v>
      </c>
      <c r="E914" s="37">
        <v>240.3</v>
      </c>
      <c r="F914" s="41">
        <v>3</v>
      </c>
      <c r="G914" s="41">
        <v>3</v>
      </c>
      <c r="H914" s="37" t="s">
        <v>125</v>
      </c>
      <c r="I914" s="37" t="s">
        <v>29</v>
      </c>
      <c r="J914" s="39" t="s">
        <v>134</v>
      </c>
    </row>
    <row r="915" spans="1:10">
      <c r="A915" s="40">
        <v>0.21630615</v>
      </c>
      <c r="B915" s="37">
        <v>216306.15</v>
      </c>
      <c r="C915" s="37" t="s">
        <v>29</v>
      </c>
      <c r="D915" s="37" t="s">
        <v>29</v>
      </c>
      <c r="E915" s="37">
        <v>242.6</v>
      </c>
      <c r="F915" s="41">
        <v>3</v>
      </c>
      <c r="G915" s="41">
        <v>3</v>
      </c>
      <c r="H915" s="37" t="s">
        <v>125</v>
      </c>
      <c r="I915" s="37" t="s">
        <v>29</v>
      </c>
      <c r="J915" s="39" t="s">
        <v>134</v>
      </c>
    </row>
    <row r="916" spans="1:10">
      <c r="A916" s="40">
        <v>0.21686496499999997</v>
      </c>
      <c r="B916" s="37">
        <v>216864.96499999997</v>
      </c>
      <c r="C916" s="37" t="s">
        <v>29</v>
      </c>
      <c r="D916" s="37" t="s">
        <v>29</v>
      </c>
      <c r="E916" s="37">
        <v>247.5</v>
      </c>
      <c r="F916" s="41">
        <v>3</v>
      </c>
      <c r="G916" s="41">
        <v>3</v>
      </c>
      <c r="H916" s="37" t="s">
        <v>125</v>
      </c>
      <c r="I916" s="37" t="s">
        <v>29</v>
      </c>
      <c r="J916" s="39" t="s">
        <v>134</v>
      </c>
    </row>
    <row r="917" spans="1:10">
      <c r="A917" s="40">
        <v>0.21741563499999997</v>
      </c>
      <c r="B917" s="37">
        <v>217415.63499999998</v>
      </c>
      <c r="C917" s="37" t="s">
        <v>29</v>
      </c>
      <c r="D917" s="37" t="s">
        <v>29</v>
      </c>
      <c r="E917" s="37">
        <v>251.7</v>
      </c>
      <c r="F917" s="41">
        <v>3</v>
      </c>
      <c r="G917" s="41">
        <v>3</v>
      </c>
      <c r="H917" s="37" t="s">
        <v>125</v>
      </c>
      <c r="I917" s="37" t="s">
        <v>29</v>
      </c>
      <c r="J917" s="39" t="s">
        <v>134</v>
      </c>
    </row>
    <row r="918" spans="1:10">
      <c r="A918" s="40">
        <v>0.21769496000000002</v>
      </c>
      <c r="B918" s="37">
        <v>217694.96000000002</v>
      </c>
      <c r="C918" s="37" t="s">
        <v>29</v>
      </c>
      <c r="D918" s="37" t="s">
        <v>29</v>
      </c>
      <c r="E918" s="37">
        <v>251.1</v>
      </c>
      <c r="F918" s="41">
        <v>3</v>
      </c>
      <c r="G918" s="41">
        <v>3</v>
      </c>
      <c r="H918" s="37" t="s">
        <v>125</v>
      </c>
      <c r="I918" s="37" t="s">
        <v>29</v>
      </c>
      <c r="J918" s="39" t="s">
        <v>134</v>
      </c>
    </row>
    <row r="919" spans="1:10">
      <c r="A919" s="40">
        <v>0.21820078499999998</v>
      </c>
      <c r="B919" s="37">
        <v>218200.78499999997</v>
      </c>
      <c r="C919" s="37" t="s">
        <v>29</v>
      </c>
      <c r="D919" s="37" t="s">
        <v>29</v>
      </c>
      <c r="E919" s="37">
        <v>245.3</v>
      </c>
      <c r="F919" s="41">
        <v>3</v>
      </c>
      <c r="G919" s="41">
        <v>3</v>
      </c>
      <c r="H919" s="37" t="s">
        <v>125</v>
      </c>
      <c r="I919" s="37" t="s">
        <v>29</v>
      </c>
      <c r="J919" s="39" t="s">
        <v>134</v>
      </c>
    </row>
    <row r="920" spans="1:10">
      <c r="A920" s="40">
        <v>0.219067605</v>
      </c>
      <c r="B920" s="37">
        <v>219067.60500000001</v>
      </c>
      <c r="C920" s="37" t="s">
        <v>29</v>
      </c>
      <c r="D920" s="37" t="s">
        <v>29</v>
      </c>
      <c r="E920" s="37">
        <v>240.5</v>
      </c>
      <c r="F920" s="41">
        <v>3</v>
      </c>
      <c r="G920" s="41">
        <v>3</v>
      </c>
      <c r="H920" s="37" t="s">
        <v>125</v>
      </c>
      <c r="I920" s="37" t="s">
        <v>29</v>
      </c>
      <c r="J920" s="39" t="s">
        <v>134</v>
      </c>
    </row>
    <row r="921" spans="1:10">
      <c r="A921" s="40">
        <v>0.22093561500000003</v>
      </c>
      <c r="B921" s="37">
        <v>220935.61500000002</v>
      </c>
      <c r="C921" s="37" t="s">
        <v>29</v>
      </c>
      <c r="D921" s="37" t="s">
        <v>29</v>
      </c>
      <c r="E921" s="37">
        <v>214.1</v>
      </c>
      <c r="F921" s="41">
        <v>3</v>
      </c>
      <c r="G921" s="41">
        <v>3</v>
      </c>
      <c r="H921" s="37" t="s">
        <v>125</v>
      </c>
      <c r="I921" s="37" t="s">
        <v>29</v>
      </c>
      <c r="J921" s="39" t="s">
        <v>134</v>
      </c>
    </row>
    <row r="922" spans="1:10">
      <c r="A922" s="40">
        <v>0.22169745999999996</v>
      </c>
      <c r="B922" s="37">
        <v>221697.45999999996</v>
      </c>
      <c r="C922" s="37" t="s">
        <v>29</v>
      </c>
      <c r="D922" s="37" t="s">
        <v>29</v>
      </c>
      <c r="E922" s="37">
        <v>216.1</v>
      </c>
      <c r="F922" s="41">
        <v>3</v>
      </c>
      <c r="G922" s="41">
        <v>3</v>
      </c>
      <c r="H922" s="37" t="s">
        <v>125</v>
      </c>
      <c r="I922" s="37" t="s">
        <v>29</v>
      </c>
      <c r="J922" s="39" t="s">
        <v>134</v>
      </c>
    </row>
    <row r="923" spans="1:10">
      <c r="A923" s="40">
        <v>0.22253957500000004</v>
      </c>
      <c r="B923" s="37">
        <v>222539.57500000004</v>
      </c>
      <c r="C923" s="37" t="s">
        <v>29</v>
      </c>
      <c r="D923" s="37" t="s">
        <v>29</v>
      </c>
      <c r="E923" s="37">
        <v>207.1</v>
      </c>
      <c r="F923" s="41">
        <v>3</v>
      </c>
      <c r="G923" s="41">
        <v>3</v>
      </c>
      <c r="H923" s="37" t="s">
        <v>125</v>
      </c>
      <c r="I923" s="37" t="s">
        <v>29</v>
      </c>
      <c r="J923" s="39" t="s">
        <v>134</v>
      </c>
    </row>
    <row r="924" spans="1:10">
      <c r="A924" s="40">
        <v>0.22312903499999998</v>
      </c>
      <c r="B924" s="37">
        <v>223129.03499999997</v>
      </c>
      <c r="C924" s="37" t="s">
        <v>29</v>
      </c>
      <c r="D924" s="37" t="s">
        <v>29</v>
      </c>
      <c r="E924" s="37">
        <v>208.8</v>
      </c>
      <c r="F924" s="41">
        <v>3</v>
      </c>
      <c r="G924" s="41">
        <v>3</v>
      </c>
      <c r="H924" s="37" t="s">
        <v>125</v>
      </c>
      <c r="I924" s="37" t="s">
        <v>29</v>
      </c>
      <c r="J924" s="39" t="s">
        <v>134</v>
      </c>
    </row>
    <row r="925" spans="1:10">
      <c r="A925" s="40">
        <v>0.22427150500000004</v>
      </c>
      <c r="B925" s="37">
        <v>224271.50500000003</v>
      </c>
      <c r="C925" s="37" t="s">
        <v>29</v>
      </c>
      <c r="D925" s="37" t="s">
        <v>29</v>
      </c>
      <c r="E925" s="37">
        <v>205.6</v>
      </c>
      <c r="F925" s="41">
        <v>3</v>
      </c>
      <c r="G925" s="41">
        <v>3</v>
      </c>
      <c r="H925" s="37" t="s">
        <v>125</v>
      </c>
      <c r="I925" s="37" t="s">
        <v>29</v>
      </c>
      <c r="J925" s="39" t="s">
        <v>134</v>
      </c>
    </row>
    <row r="926" spans="1:10">
      <c r="A926" s="40">
        <v>0.22625982500000005</v>
      </c>
      <c r="B926" s="37">
        <v>226259.82500000004</v>
      </c>
      <c r="C926" s="37" t="s">
        <v>29</v>
      </c>
      <c r="D926" s="37" t="s">
        <v>29</v>
      </c>
      <c r="E926" s="37">
        <v>203.3</v>
      </c>
      <c r="F926" s="41">
        <v>3</v>
      </c>
      <c r="G926" s="41">
        <v>3</v>
      </c>
      <c r="H926" s="37" t="s">
        <v>125</v>
      </c>
      <c r="I926" s="37" t="s">
        <v>29</v>
      </c>
      <c r="J926" s="39" t="s">
        <v>134</v>
      </c>
    </row>
    <row r="927" spans="1:10">
      <c r="A927" s="40">
        <v>0.22684983500000003</v>
      </c>
      <c r="B927" s="37">
        <v>226849.83500000002</v>
      </c>
      <c r="C927" s="37" t="s">
        <v>29</v>
      </c>
      <c r="D927" s="37" t="s">
        <v>29</v>
      </c>
      <c r="E927" s="37">
        <v>215.7</v>
      </c>
      <c r="F927" s="41">
        <v>3</v>
      </c>
      <c r="G927" s="41">
        <v>3</v>
      </c>
      <c r="H927" s="37" t="s">
        <v>125</v>
      </c>
      <c r="I927" s="37" t="s">
        <v>29</v>
      </c>
      <c r="J927" s="39" t="s">
        <v>134</v>
      </c>
    </row>
    <row r="928" spans="1:10">
      <c r="A928" s="40">
        <v>0.22771997500000005</v>
      </c>
      <c r="B928" s="37">
        <v>227719.97500000003</v>
      </c>
      <c r="C928" s="37" t="s">
        <v>29</v>
      </c>
      <c r="D928" s="37" t="s">
        <v>29</v>
      </c>
      <c r="E928" s="37">
        <v>235.5</v>
      </c>
      <c r="F928" s="41">
        <v>3</v>
      </c>
      <c r="G928" s="41">
        <v>3</v>
      </c>
      <c r="H928" s="37" t="s">
        <v>125</v>
      </c>
      <c r="I928" s="37" t="s">
        <v>29</v>
      </c>
      <c r="J928" s="39" t="s">
        <v>134</v>
      </c>
    </row>
    <row r="929" spans="1:10">
      <c r="A929" s="40">
        <v>0.22843941499999998</v>
      </c>
      <c r="B929" s="37">
        <v>228439.41499999998</v>
      </c>
      <c r="C929" s="37" t="s">
        <v>29</v>
      </c>
      <c r="D929" s="37" t="s">
        <v>29</v>
      </c>
      <c r="E929" s="37">
        <v>234.5</v>
      </c>
      <c r="F929" s="41">
        <v>3</v>
      </c>
      <c r="G929" s="41">
        <v>3</v>
      </c>
      <c r="H929" s="37" t="s">
        <v>125</v>
      </c>
      <c r="I929" s="37" t="s">
        <v>29</v>
      </c>
      <c r="J929" s="39" t="s">
        <v>134</v>
      </c>
    </row>
    <row r="930" spans="1:10">
      <c r="A930" s="40">
        <v>0.22876699000000003</v>
      </c>
      <c r="B930" s="37">
        <v>228766.99000000002</v>
      </c>
      <c r="C930" s="37" t="s">
        <v>29</v>
      </c>
      <c r="D930" s="37" t="s">
        <v>29</v>
      </c>
      <c r="E930" s="37">
        <v>233.1</v>
      </c>
      <c r="F930" s="41">
        <v>3</v>
      </c>
      <c r="G930" s="41">
        <v>3</v>
      </c>
      <c r="H930" s="37" t="s">
        <v>125</v>
      </c>
      <c r="I930" s="37" t="s">
        <v>29</v>
      </c>
      <c r="J930" s="39" t="s">
        <v>134</v>
      </c>
    </row>
    <row r="931" spans="1:10">
      <c r="A931" s="40">
        <v>0.22957204500000003</v>
      </c>
      <c r="B931" s="37">
        <v>229572.04500000004</v>
      </c>
      <c r="C931" s="37" t="s">
        <v>29</v>
      </c>
      <c r="D931" s="37" t="s">
        <v>29</v>
      </c>
      <c r="E931" s="37">
        <v>224.5</v>
      </c>
      <c r="F931" s="41">
        <v>3</v>
      </c>
      <c r="G931" s="41">
        <v>3</v>
      </c>
      <c r="H931" s="37" t="s">
        <v>125</v>
      </c>
      <c r="I931" s="37" t="s">
        <v>29</v>
      </c>
      <c r="J931" s="39" t="s">
        <v>134</v>
      </c>
    </row>
    <row r="932" spans="1:10">
      <c r="A932" s="40">
        <v>0.23112966000000001</v>
      </c>
      <c r="B932" s="37">
        <v>231129.66</v>
      </c>
      <c r="C932" s="37" t="s">
        <v>29</v>
      </c>
      <c r="D932" s="37" t="s">
        <v>29</v>
      </c>
      <c r="E932" s="37">
        <v>232.4</v>
      </c>
      <c r="F932" s="41">
        <v>3</v>
      </c>
      <c r="G932" s="41">
        <v>3</v>
      </c>
      <c r="H932" s="37" t="s">
        <v>125</v>
      </c>
      <c r="I932" s="37" t="s">
        <v>29</v>
      </c>
      <c r="J932" s="39" t="s">
        <v>134</v>
      </c>
    </row>
    <row r="933" spans="1:10">
      <c r="A933" s="40">
        <v>0.23219176999999996</v>
      </c>
      <c r="B933" s="37">
        <v>232191.76999999996</v>
      </c>
      <c r="C933" s="37" t="s">
        <v>29</v>
      </c>
      <c r="D933" s="37" t="s">
        <v>29</v>
      </c>
      <c r="E933" s="37">
        <v>233.9</v>
      </c>
      <c r="F933" s="41">
        <v>3</v>
      </c>
      <c r="G933" s="41">
        <v>3</v>
      </c>
      <c r="H933" s="37" t="s">
        <v>125</v>
      </c>
      <c r="I933" s="37" t="s">
        <v>29</v>
      </c>
      <c r="J933" s="39" t="s">
        <v>134</v>
      </c>
    </row>
    <row r="934" spans="1:10">
      <c r="A934" s="40">
        <v>0.23285606</v>
      </c>
      <c r="B934" s="37">
        <v>232856.06</v>
      </c>
      <c r="C934" s="37" t="s">
        <v>29</v>
      </c>
      <c r="D934" s="37" t="s">
        <v>29</v>
      </c>
      <c r="E934" s="37">
        <v>241.6</v>
      </c>
      <c r="F934" s="41">
        <v>3</v>
      </c>
      <c r="G934" s="41">
        <v>3</v>
      </c>
      <c r="H934" s="37" t="s">
        <v>125</v>
      </c>
      <c r="I934" s="37" t="s">
        <v>29</v>
      </c>
      <c r="J934" s="39" t="s">
        <v>134</v>
      </c>
    </row>
    <row r="935" spans="1:10">
      <c r="A935" s="40">
        <v>0.235990855</v>
      </c>
      <c r="B935" s="37">
        <v>235990.85500000001</v>
      </c>
      <c r="C935" s="37" t="s">
        <v>29</v>
      </c>
      <c r="D935" s="37" t="s">
        <v>29</v>
      </c>
      <c r="E935" s="37">
        <v>245.2</v>
      </c>
      <c r="F935" s="41">
        <v>3</v>
      </c>
      <c r="G935" s="41">
        <v>3</v>
      </c>
      <c r="H935" s="37" t="s">
        <v>125</v>
      </c>
      <c r="I935" s="37" t="s">
        <v>29</v>
      </c>
      <c r="J935" s="39" t="s">
        <v>134</v>
      </c>
    </row>
    <row r="936" spans="1:10">
      <c r="A936" s="40">
        <v>0.23642600499999999</v>
      </c>
      <c r="B936" s="37">
        <v>236426.005</v>
      </c>
      <c r="C936" s="37" t="s">
        <v>29</v>
      </c>
      <c r="D936" s="37" t="s">
        <v>29</v>
      </c>
      <c r="E936" s="37">
        <v>252.1</v>
      </c>
      <c r="F936" s="41">
        <v>3</v>
      </c>
      <c r="G936" s="41">
        <v>3</v>
      </c>
      <c r="H936" s="37" t="s">
        <v>125</v>
      </c>
      <c r="I936" s="37" t="s">
        <v>29</v>
      </c>
      <c r="J936" s="39" t="s">
        <v>134</v>
      </c>
    </row>
    <row r="937" spans="1:10">
      <c r="A937" s="40">
        <v>0.2368508</v>
      </c>
      <c r="B937" s="37">
        <v>236850.8</v>
      </c>
      <c r="C937" s="37" t="s">
        <v>29</v>
      </c>
      <c r="D937" s="37" t="s">
        <v>29</v>
      </c>
      <c r="E937" s="37">
        <v>241.4</v>
      </c>
      <c r="F937" s="41">
        <v>3</v>
      </c>
      <c r="G937" s="41">
        <v>3</v>
      </c>
      <c r="H937" s="37" t="s">
        <v>125</v>
      </c>
      <c r="I937" s="37" t="s">
        <v>29</v>
      </c>
      <c r="J937" s="39" t="s">
        <v>134</v>
      </c>
    </row>
    <row r="938" spans="1:10">
      <c r="A938" s="40">
        <v>0.23739165500000001</v>
      </c>
      <c r="B938" s="37">
        <v>237391.655</v>
      </c>
      <c r="C938" s="37" t="s">
        <v>29</v>
      </c>
      <c r="D938" s="37" t="s">
        <v>29</v>
      </c>
      <c r="E938" s="37">
        <v>247.4</v>
      </c>
      <c r="F938" s="41">
        <v>3</v>
      </c>
      <c r="G938" s="41">
        <v>3</v>
      </c>
      <c r="H938" s="37" t="s">
        <v>125</v>
      </c>
      <c r="I938" s="37" t="s">
        <v>29</v>
      </c>
      <c r="J938" s="39" t="s">
        <v>134</v>
      </c>
    </row>
    <row r="939" spans="1:10">
      <c r="A939" s="40">
        <v>0.23790553000000003</v>
      </c>
      <c r="B939" s="37">
        <v>237905.53000000003</v>
      </c>
      <c r="C939" s="37" t="s">
        <v>29</v>
      </c>
      <c r="D939" s="37" t="s">
        <v>29</v>
      </c>
      <c r="E939" s="37">
        <v>243.1</v>
      </c>
      <c r="F939" s="41">
        <v>3</v>
      </c>
      <c r="G939" s="41">
        <v>3</v>
      </c>
      <c r="H939" s="37" t="s">
        <v>125</v>
      </c>
      <c r="I939" s="37" t="s">
        <v>29</v>
      </c>
      <c r="J939" s="39" t="s">
        <v>134</v>
      </c>
    </row>
    <row r="940" spans="1:10">
      <c r="A940" s="40">
        <v>0.23842533500000002</v>
      </c>
      <c r="B940" s="37">
        <v>238425.33500000002</v>
      </c>
      <c r="C940" s="37" t="s">
        <v>29</v>
      </c>
      <c r="D940" s="37" t="s">
        <v>29</v>
      </c>
      <c r="E940" s="37">
        <v>239.1</v>
      </c>
      <c r="F940" s="41">
        <v>3</v>
      </c>
      <c r="G940" s="41">
        <v>3</v>
      </c>
      <c r="H940" s="37" t="s">
        <v>125</v>
      </c>
      <c r="I940" s="37" t="s">
        <v>29</v>
      </c>
      <c r="J940" s="39" t="s">
        <v>134</v>
      </c>
    </row>
    <row r="941" spans="1:10">
      <c r="A941" s="40">
        <v>0.23900826</v>
      </c>
      <c r="B941" s="37">
        <v>239008.26</v>
      </c>
      <c r="C941" s="37" t="s">
        <v>29</v>
      </c>
      <c r="D941" s="37" t="s">
        <v>29</v>
      </c>
      <c r="E941" s="37">
        <v>245.6</v>
      </c>
      <c r="F941" s="41">
        <v>3</v>
      </c>
      <c r="G941" s="41">
        <v>3</v>
      </c>
      <c r="H941" s="37" t="s">
        <v>125</v>
      </c>
      <c r="I941" s="37" t="s">
        <v>29</v>
      </c>
      <c r="J941" s="39" t="s">
        <v>134</v>
      </c>
    </row>
    <row r="942" spans="1:10">
      <c r="A942" s="40">
        <v>0.23938703500000003</v>
      </c>
      <c r="B942" s="37">
        <v>239387.03500000003</v>
      </c>
      <c r="C942" s="37" t="s">
        <v>29</v>
      </c>
      <c r="D942" s="37" t="s">
        <v>29</v>
      </c>
      <c r="E942" s="37">
        <v>245.8</v>
      </c>
      <c r="F942" s="41">
        <v>3</v>
      </c>
      <c r="G942" s="41">
        <v>3</v>
      </c>
      <c r="H942" s="37" t="s">
        <v>125</v>
      </c>
      <c r="I942" s="37" t="s">
        <v>29</v>
      </c>
      <c r="J942" s="39" t="s">
        <v>134</v>
      </c>
    </row>
    <row r="943" spans="1:10">
      <c r="A943" s="40">
        <v>0.23973865999999999</v>
      </c>
      <c r="B943" s="37">
        <v>239738.66</v>
      </c>
      <c r="C943" s="37" t="s">
        <v>29</v>
      </c>
      <c r="D943" s="37" t="s">
        <v>29</v>
      </c>
      <c r="E943" s="37">
        <v>247.4</v>
      </c>
      <c r="F943" s="41">
        <v>3</v>
      </c>
      <c r="G943" s="41">
        <v>3</v>
      </c>
      <c r="H943" s="37" t="s">
        <v>125</v>
      </c>
      <c r="I943" s="37" t="s">
        <v>29</v>
      </c>
      <c r="J943" s="39" t="s">
        <v>134</v>
      </c>
    </row>
    <row r="944" spans="1:10">
      <c r="A944" s="40">
        <v>0.24019036500000002</v>
      </c>
      <c r="B944" s="37">
        <v>240190.36500000002</v>
      </c>
      <c r="C944" s="37" t="s">
        <v>29</v>
      </c>
      <c r="D944" s="37" t="s">
        <v>29</v>
      </c>
      <c r="E944" s="37">
        <v>252.8</v>
      </c>
      <c r="F944" s="41">
        <v>3</v>
      </c>
      <c r="G944" s="41">
        <v>3</v>
      </c>
      <c r="H944" s="37" t="s">
        <v>125</v>
      </c>
      <c r="I944" s="37" t="s">
        <v>29</v>
      </c>
      <c r="J944" s="39" t="s">
        <v>134</v>
      </c>
    </row>
    <row r="945" spans="1:10">
      <c r="A945" s="40">
        <v>0.24133304500000002</v>
      </c>
      <c r="B945" s="37">
        <v>241333.04500000001</v>
      </c>
      <c r="C945" s="37" t="s">
        <v>29</v>
      </c>
      <c r="D945" s="37" t="s">
        <v>29</v>
      </c>
      <c r="E945" s="37">
        <v>259.7</v>
      </c>
      <c r="F945" s="41">
        <v>3</v>
      </c>
      <c r="G945" s="41">
        <v>3</v>
      </c>
      <c r="H945" s="37" t="s">
        <v>125</v>
      </c>
      <c r="I945" s="37" t="s">
        <v>29</v>
      </c>
      <c r="J945" s="39" t="s">
        <v>134</v>
      </c>
    </row>
    <row r="946" spans="1:10">
      <c r="A946" s="40">
        <v>0.24185539999999997</v>
      </c>
      <c r="B946" s="37">
        <v>241855.39999999997</v>
      </c>
      <c r="C946" s="37" t="s">
        <v>29</v>
      </c>
      <c r="D946" s="37" t="s">
        <v>29</v>
      </c>
      <c r="E946" s="37">
        <v>263.2</v>
      </c>
      <c r="F946" s="41">
        <v>3</v>
      </c>
      <c r="G946" s="41">
        <v>3</v>
      </c>
      <c r="H946" s="37" t="s">
        <v>125</v>
      </c>
      <c r="I946" s="37" t="s">
        <v>29</v>
      </c>
      <c r="J946" s="39" t="s">
        <v>134</v>
      </c>
    </row>
    <row r="947" spans="1:10">
      <c r="A947" s="40">
        <v>0.24268546000000002</v>
      </c>
      <c r="B947" s="37">
        <v>242685.46000000002</v>
      </c>
      <c r="C947" s="37" t="s">
        <v>29</v>
      </c>
      <c r="D947" s="37" t="s">
        <v>29</v>
      </c>
      <c r="E947" s="37">
        <v>279</v>
      </c>
      <c r="F947" s="41">
        <v>3</v>
      </c>
      <c r="G947" s="41">
        <v>3</v>
      </c>
      <c r="H947" s="37" t="s">
        <v>125</v>
      </c>
      <c r="I947" s="37" t="s">
        <v>29</v>
      </c>
      <c r="J947" s="39" t="s">
        <v>134</v>
      </c>
    </row>
    <row r="948" spans="1:10">
      <c r="A948" s="40">
        <v>0.24313852</v>
      </c>
      <c r="B948" s="37">
        <v>243138.52</v>
      </c>
      <c r="C948" s="37" t="s">
        <v>29</v>
      </c>
      <c r="D948" s="37" t="s">
        <v>29</v>
      </c>
      <c r="E948" s="37">
        <v>280.2</v>
      </c>
      <c r="F948" s="41">
        <v>3</v>
      </c>
      <c r="G948" s="41">
        <v>3</v>
      </c>
      <c r="H948" s="37" t="s">
        <v>125</v>
      </c>
      <c r="I948" s="37" t="s">
        <v>29</v>
      </c>
      <c r="J948" s="39" t="s">
        <v>134</v>
      </c>
    </row>
    <row r="949" spans="1:10">
      <c r="A949" s="40">
        <v>0.24412176500000002</v>
      </c>
      <c r="B949" s="37">
        <v>244121.76500000001</v>
      </c>
      <c r="C949" s="37" t="s">
        <v>29</v>
      </c>
      <c r="D949" s="37" t="s">
        <v>29</v>
      </c>
      <c r="E949" s="37">
        <v>263.7</v>
      </c>
      <c r="F949" s="41">
        <v>3</v>
      </c>
      <c r="G949" s="41">
        <v>3</v>
      </c>
      <c r="H949" s="37" t="s">
        <v>125</v>
      </c>
      <c r="I949" s="37" t="s">
        <v>29</v>
      </c>
      <c r="J949" s="39" t="s">
        <v>134</v>
      </c>
    </row>
    <row r="950" spans="1:10">
      <c r="A950" s="40">
        <v>0.24458233500000001</v>
      </c>
      <c r="B950" s="37">
        <v>244582.33500000002</v>
      </c>
      <c r="C950" s="37" t="s">
        <v>29</v>
      </c>
      <c r="D950" s="37" t="s">
        <v>29</v>
      </c>
      <c r="E950" s="37">
        <v>252.3</v>
      </c>
      <c r="F950" s="41">
        <v>3</v>
      </c>
      <c r="G950" s="41">
        <v>3</v>
      </c>
      <c r="H950" s="37" t="s">
        <v>125</v>
      </c>
      <c r="I950" s="37" t="s">
        <v>29</v>
      </c>
      <c r="J950" s="39" t="s">
        <v>134</v>
      </c>
    </row>
    <row r="951" spans="1:10">
      <c r="A951" s="40">
        <v>0.24505701000000005</v>
      </c>
      <c r="B951" s="37">
        <v>245057.01000000004</v>
      </c>
      <c r="C951" s="37" t="s">
        <v>29</v>
      </c>
      <c r="D951" s="37" t="s">
        <v>29</v>
      </c>
      <c r="E951" s="37">
        <v>249.9</v>
      </c>
      <c r="F951" s="41">
        <v>3</v>
      </c>
      <c r="G951" s="41">
        <v>3</v>
      </c>
      <c r="H951" s="37" t="s">
        <v>125</v>
      </c>
      <c r="I951" s="37" t="s">
        <v>29</v>
      </c>
      <c r="J951" s="39" t="s">
        <v>134</v>
      </c>
    </row>
    <row r="952" spans="1:10">
      <c r="A952" s="40">
        <v>0.245564</v>
      </c>
      <c r="B952" s="37">
        <v>245564</v>
      </c>
      <c r="C952" s="37" t="s">
        <v>29</v>
      </c>
      <c r="D952" s="37" t="s">
        <v>29</v>
      </c>
      <c r="E952" s="37">
        <v>236.7</v>
      </c>
      <c r="F952" s="41">
        <v>3</v>
      </c>
      <c r="G952" s="41">
        <v>3</v>
      </c>
      <c r="H952" s="37" t="s">
        <v>125</v>
      </c>
      <c r="I952" s="37" t="s">
        <v>29</v>
      </c>
      <c r="J952" s="39" t="s">
        <v>134</v>
      </c>
    </row>
    <row r="953" spans="1:10">
      <c r="A953" s="40">
        <v>0.24618881000000006</v>
      </c>
      <c r="B953" s="37">
        <v>246188.81000000006</v>
      </c>
      <c r="C953" s="37" t="s">
        <v>29</v>
      </c>
      <c r="D953" s="37" t="s">
        <v>29</v>
      </c>
      <c r="E953" s="37">
        <v>230.4</v>
      </c>
      <c r="F953" s="41">
        <v>3</v>
      </c>
      <c r="G953" s="41">
        <v>3</v>
      </c>
      <c r="H953" s="37" t="s">
        <v>125</v>
      </c>
      <c r="I953" s="37" t="s">
        <v>29</v>
      </c>
      <c r="J953" s="39" t="s">
        <v>134</v>
      </c>
    </row>
    <row r="954" spans="1:10">
      <c r="A954" s="40">
        <v>0.24687048500000006</v>
      </c>
      <c r="B954" s="37">
        <v>246870.48500000004</v>
      </c>
      <c r="C954" s="37" t="s">
        <v>29</v>
      </c>
      <c r="D954" s="37" t="s">
        <v>29</v>
      </c>
      <c r="E954" s="37">
        <v>219.4</v>
      </c>
      <c r="F954" s="41">
        <v>3</v>
      </c>
      <c r="G954" s="41">
        <v>3</v>
      </c>
      <c r="H954" s="37" t="s">
        <v>125</v>
      </c>
      <c r="I954" s="37" t="s">
        <v>29</v>
      </c>
      <c r="J954" s="39" t="s">
        <v>134</v>
      </c>
    </row>
    <row r="955" spans="1:10">
      <c r="A955" s="40">
        <v>0.24909987000000006</v>
      </c>
      <c r="B955" s="37">
        <v>249099.87000000005</v>
      </c>
      <c r="C955" s="37" t="s">
        <v>29</v>
      </c>
      <c r="D955" s="37" t="s">
        <v>29</v>
      </c>
      <c r="E955" s="37">
        <v>214.7</v>
      </c>
      <c r="F955" s="41">
        <v>3</v>
      </c>
      <c r="G955" s="41">
        <v>3</v>
      </c>
      <c r="H955" s="37" t="s">
        <v>125</v>
      </c>
      <c r="I955" s="37" t="s">
        <v>29</v>
      </c>
      <c r="J955" s="39" t="s">
        <v>134</v>
      </c>
    </row>
    <row r="956" spans="1:10">
      <c r="A956" s="40">
        <v>0.25139057000000004</v>
      </c>
      <c r="B956" s="37">
        <v>251390.57000000004</v>
      </c>
      <c r="C956" s="37" t="s">
        <v>29</v>
      </c>
      <c r="D956" s="37" t="s">
        <v>29</v>
      </c>
      <c r="E956" s="37">
        <v>200.2</v>
      </c>
      <c r="F956" s="41">
        <v>3</v>
      </c>
      <c r="G956" s="41">
        <v>3</v>
      </c>
      <c r="H956" s="37" t="s">
        <v>125</v>
      </c>
      <c r="I956" s="37" t="s">
        <v>29</v>
      </c>
      <c r="J956" s="39" t="s">
        <v>134</v>
      </c>
    </row>
    <row r="957" spans="1:10">
      <c r="A957" s="40">
        <v>0.25213225500000003</v>
      </c>
      <c r="B957" s="37">
        <v>252132.25500000003</v>
      </c>
      <c r="C957" s="37" t="s">
        <v>29</v>
      </c>
      <c r="D957" s="37" t="s">
        <v>29</v>
      </c>
      <c r="E957" s="37">
        <v>213.9</v>
      </c>
      <c r="F957" s="41">
        <v>3</v>
      </c>
      <c r="G957" s="41">
        <v>3</v>
      </c>
      <c r="H957" s="37" t="s">
        <v>125</v>
      </c>
      <c r="I957" s="37" t="s">
        <v>29</v>
      </c>
      <c r="J957" s="39" t="s">
        <v>134</v>
      </c>
    </row>
    <row r="958" spans="1:10">
      <c r="A958" s="40">
        <v>0.25295372000000005</v>
      </c>
      <c r="B958" s="37">
        <v>252953.72000000006</v>
      </c>
      <c r="C958" s="37" t="s">
        <v>29</v>
      </c>
      <c r="D958" s="37" t="s">
        <v>29</v>
      </c>
      <c r="E958" s="37">
        <v>195.4</v>
      </c>
      <c r="F958" s="41">
        <v>3</v>
      </c>
      <c r="G958" s="41">
        <v>3</v>
      </c>
      <c r="H958" s="37" t="s">
        <v>125</v>
      </c>
      <c r="I958" s="37" t="s">
        <v>29</v>
      </c>
      <c r="J958" s="39" t="s">
        <v>134</v>
      </c>
    </row>
    <row r="959" spans="1:10">
      <c r="A959" s="40">
        <v>0.25375668000000007</v>
      </c>
      <c r="B959" s="37">
        <v>253756.68000000008</v>
      </c>
      <c r="C959" s="37" t="s">
        <v>29</v>
      </c>
      <c r="D959" s="37" t="s">
        <v>29</v>
      </c>
      <c r="E959" s="37">
        <v>196.7</v>
      </c>
      <c r="F959" s="41">
        <v>3</v>
      </c>
      <c r="G959" s="41">
        <v>3</v>
      </c>
      <c r="H959" s="37" t="s">
        <v>125</v>
      </c>
      <c r="I959" s="37" t="s">
        <v>29</v>
      </c>
      <c r="J959" s="39" t="s">
        <v>134</v>
      </c>
    </row>
    <row r="960" spans="1:10">
      <c r="A960" s="40">
        <v>0.25458710500000009</v>
      </c>
      <c r="B960" s="37">
        <v>254587.1050000001</v>
      </c>
      <c r="C960" s="37" t="s">
        <v>29</v>
      </c>
      <c r="D960" s="37" t="s">
        <v>29</v>
      </c>
      <c r="E960" s="37">
        <v>195.4</v>
      </c>
      <c r="F960" s="41">
        <v>3</v>
      </c>
      <c r="G960" s="41">
        <v>3</v>
      </c>
      <c r="H960" s="37" t="s">
        <v>125</v>
      </c>
      <c r="I960" s="37" t="s">
        <v>29</v>
      </c>
      <c r="J960" s="39" t="s">
        <v>134</v>
      </c>
    </row>
    <row r="961" spans="1:10">
      <c r="A961" s="40">
        <v>0.25629865999999996</v>
      </c>
      <c r="B961" s="37">
        <v>256298.65999999995</v>
      </c>
      <c r="C961" s="37" t="s">
        <v>29</v>
      </c>
      <c r="D961" s="37" t="s">
        <v>29</v>
      </c>
      <c r="E961" s="37">
        <v>199</v>
      </c>
      <c r="F961" s="41">
        <v>3</v>
      </c>
      <c r="G961" s="41">
        <v>3</v>
      </c>
      <c r="H961" s="37" t="s">
        <v>125</v>
      </c>
      <c r="I961" s="37" t="s">
        <v>29</v>
      </c>
      <c r="J961" s="39" t="s">
        <v>134</v>
      </c>
    </row>
    <row r="962" spans="1:10">
      <c r="A962" s="40">
        <v>0.25706058500000006</v>
      </c>
      <c r="B962" s="37">
        <v>257060.58500000005</v>
      </c>
      <c r="C962" s="37" t="s">
        <v>29</v>
      </c>
      <c r="D962" s="37" t="s">
        <v>29</v>
      </c>
      <c r="E962" s="37">
        <v>201.9</v>
      </c>
      <c r="F962" s="41">
        <v>3</v>
      </c>
      <c r="G962" s="41">
        <v>3</v>
      </c>
      <c r="H962" s="37" t="s">
        <v>125</v>
      </c>
      <c r="I962" s="37" t="s">
        <v>29</v>
      </c>
      <c r="J962" s="39" t="s">
        <v>134</v>
      </c>
    </row>
    <row r="963" spans="1:10">
      <c r="A963" s="40">
        <v>0.25790806500000008</v>
      </c>
      <c r="B963" s="37">
        <v>257908.06500000009</v>
      </c>
      <c r="C963" s="37" t="s">
        <v>29</v>
      </c>
      <c r="D963" s="37" t="s">
        <v>29</v>
      </c>
      <c r="E963" s="37">
        <v>204</v>
      </c>
      <c r="F963" s="41">
        <v>3</v>
      </c>
      <c r="G963" s="41">
        <v>3</v>
      </c>
      <c r="H963" s="37" t="s">
        <v>125</v>
      </c>
      <c r="I963" s="37" t="s">
        <v>29</v>
      </c>
      <c r="J963" s="39" t="s">
        <v>134</v>
      </c>
    </row>
    <row r="964" spans="1:10">
      <c r="A964" s="40">
        <v>0.25939689500000007</v>
      </c>
      <c r="B964" s="37">
        <v>259396.89500000008</v>
      </c>
      <c r="C964" s="37" t="s">
        <v>29</v>
      </c>
      <c r="D964" s="37" t="s">
        <v>29</v>
      </c>
      <c r="E964" s="37">
        <v>203.9</v>
      </c>
      <c r="F964" s="41">
        <v>3</v>
      </c>
      <c r="G964" s="41">
        <v>3</v>
      </c>
      <c r="H964" s="37" t="s">
        <v>125</v>
      </c>
      <c r="I964" s="37" t="s">
        <v>29</v>
      </c>
      <c r="J964" s="39" t="s">
        <v>134</v>
      </c>
    </row>
    <row r="965" spans="1:10">
      <c r="A965" s="40">
        <v>0.26089424000000005</v>
      </c>
      <c r="B965" s="37">
        <v>260894.24000000005</v>
      </c>
      <c r="C965" s="37" t="s">
        <v>29</v>
      </c>
      <c r="D965" s="37" t="s">
        <v>29</v>
      </c>
      <c r="E965" s="37">
        <v>209.6</v>
      </c>
      <c r="F965" s="41">
        <v>3</v>
      </c>
      <c r="G965" s="41">
        <v>3</v>
      </c>
      <c r="H965" s="37" t="s">
        <v>125</v>
      </c>
      <c r="I965" s="37" t="s">
        <v>29</v>
      </c>
      <c r="J965" s="39" t="s">
        <v>134</v>
      </c>
    </row>
    <row r="966" spans="1:10">
      <c r="A966" s="40">
        <v>0.26129392000000007</v>
      </c>
      <c r="B966" s="37">
        <v>261293.92000000007</v>
      </c>
      <c r="C966" s="37" t="s">
        <v>29</v>
      </c>
      <c r="D966" s="37" t="s">
        <v>29</v>
      </c>
      <c r="E966" s="37">
        <v>205.7</v>
      </c>
      <c r="F966" s="41">
        <v>3</v>
      </c>
      <c r="G966" s="41">
        <v>3</v>
      </c>
      <c r="H966" s="37" t="s">
        <v>125</v>
      </c>
      <c r="I966" s="37" t="s">
        <v>29</v>
      </c>
      <c r="J966" s="39" t="s">
        <v>134</v>
      </c>
    </row>
    <row r="967" spans="1:10">
      <c r="A967" s="40">
        <v>0.26205457500000007</v>
      </c>
      <c r="B967" s="37">
        <v>262054.57500000007</v>
      </c>
      <c r="C967" s="37" t="s">
        <v>29</v>
      </c>
      <c r="D967" s="37" t="s">
        <v>29</v>
      </c>
      <c r="E967" s="37">
        <v>208.9</v>
      </c>
      <c r="F967" s="41">
        <v>3</v>
      </c>
      <c r="G967" s="41">
        <v>3</v>
      </c>
      <c r="H967" s="37" t="s">
        <v>125</v>
      </c>
      <c r="I967" s="37" t="s">
        <v>29</v>
      </c>
      <c r="J967" s="39" t="s">
        <v>134</v>
      </c>
    </row>
    <row r="968" spans="1:10">
      <c r="A968" s="40">
        <v>0.26281709500000011</v>
      </c>
      <c r="B968" s="37">
        <v>262817.09500000009</v>
      </c>
      <c r="C968" s="37" t="s">
        <v>29</v>
      </c>
      <c r="D968" s="37" t="s">
        <v>29</v>
      </c>
      <c r="E968" s="37">
        <v>214.6</v>
      </c>
      <c r="F968" s="41">
        <v>3</v>
      </c>
      <c r="G968" s="41">
        <v>3</v>
      </c>
      <c r="H968" s="37" t="s">
        <v>125</v>
      </c>
      <c r="I968" s="37" t="s">
        <v>29</v>
      </c>
      <c r="J968" s="39" t="s">
        <v>134</v>
      </c>
    </row>
    <row r="969" spans="1:10">
      <c r="A969" s="40">
        <v>0.26458376000000006</v>
      </c>
      <c r="B969" s="37">
        <v>264583.76000000007</v>
      </c>
      <c r="C969" s="37" t="s">
        <v>29</v>
      </c>
      <c r="D969" s="37" t="s">
        <v>29</v>
      </c>
      <c r="E969" s="37">
        <v>228.1</v>
      </c>
      <c r="F969" s="41">
        <v>3</v>
      </c>
      <c r="G969" s="41">
        <v>3</v>
      </c>
      <c r="H969" s="37" t="s">
        <v>125</v>
      </c>
      <c r="I969" s="37" t="s">
        <v>29</v>
      </c>
      <c r="J969" s="39" t="s">
        <v>134</v>
      </c>
    </row>
    <row r="970" spans="1:10">
      <c r="A970" s="40">
        <v>0.26613445000000008</v>
      </c>
      <c r="B970" s="37">
        <v>266134.45000000007</v>
      </c>
      <c r="C970" s="37" t="s">
        <v>29</v>
      </c>
      <c r="D970" s="37" t="s">
        <v>29</v>
      </c>
      <c r="E970" s="37">
        <v>199.9</v>
      </c>
      <c r="F970" s="41">
        <v>3</v>
      </c>
      <c r="G970" s="41">
        <v>3</v>
      </c>
      <c r="H970" s="37" t="s">
        <v>125</v>
      </c>
      <c r="I970" s="37" t="s">
        <v>29</v>
      </c>
      <c r="J970" s="39" t="s">
        <v>134</v>
      </c>
    </row>
    <row r="971" spans="1:10">
      <c r="A971" s="40">
        <v>0.26700699999999999</v>
      </c>
      <c r="B971" s="37">
        <v>267007</v>
      </c>
      <c r="C971" s="37" t="s">
        <v>29</v>
      </c>
      <c r="D971" s="37" t="s">
        <v>29</v>
      </c>
      <c r="E971" s="37">
        <v>211.7</v>
      </c>
      <c r="F971" s="41">
        <v>3</v>
      </c>
      <c r="G971" s="41">
        <v>3</v>
      </c>
      <c r="H971" s="37" t="s">
        <v>125</v>
      </c>
      <c r="I971" s="37" t="s">
        <v>29</v>
      </c>
      <c r="J971" s="39" t="s">
        <v>134</v>
      </c>
    </row>
    <row r="972" spans="1:10">
      <c r="A972" s="40">
        <v>0.26825783000000003</v>
      </c>
      <c r="B972" s="37">
        <v>268257.83</v>
      </c>
      <c r="C972" s="37" t="s">
        <v>29</v>
      </c>
      <c r="D972" s="37" t="s">
        <v>29</v>
      </c>
      <c r="E972" s="37">
        <v>188.7</v>
      </c>
      <c r="F972" s="41">
        <v>3</v>
      </c>
      <c r="G972" s="41">
        <v>3</v>
      </c>
      <c r="H972" s="37" t="s">
        <v>125</v>
      </c>
      <c r="I972" s="37" t="s">
        <v>29</v>
      </c>
      <c r="J972" s="39" t="s">
        <v>134</v>
      </c>
    </row>
    <row r="973" spans="1:10">
      <c r="A973" s="40">
        <v>0.2689955</v>
      </c>
      <c r="B973" s="37">
        <v>268995.5</v>
      </c>
      <c r="C973" s="37" t="s">
        <v>29</v>
      </c>
      <c r="D973" s="37" t="s">
        <v>29</v>
      </c>
      <c r="E973" s="37">
        <v>187.2</v>
      </c>
      <c r="F973" s="41">
        <v>3</v>
      </c>
      <c r="G973" s="41">
        <v>3</v>
      </c>
      <c r="H973" s="37" t="s">
        <v>125</v>
      </c>
      <c r="I973" s="37" t="s">
        <v>29</v>
      </c>
      <c r="J973" s="39" t="s">
        <v>134</v>
      </c>
    </row>
    <row r="974" spans="1:10">
      <c r="A974" s="40">
        <v>0.26994047000000004</v>
      </c>
      <c r="B974" s="37">
        <v>269940.47000000003</v>
      </c>
      <c r="C974" s="37" t="s">
        <v>29</v>
      </c>
      <c r="D974" s="37" t="s">
        <v>29</v>
      </c>
      <c r="E974" s="37">
        <v>194.2</v>
      </c>
      <c r="F974" s="41">
        <v>3</v>
      </c>
      <c r="G974" s="41">
        <v>3</v>
      </c>
      <c r="H974" s="37" t="s">
        <v>125</v>
      </c>
      <c r="I974" s="37" t="s">
        <v>29</v>
      </c>
      <c r="J974" s="39" t="s">
        <v>134</v>
      </c>
    </row>
    <row r="975" spans="1:10">
      <c r="A975" s="40">
        <v>0.27103603500000006</v>
      </c>
      <c r="B975" s="37">
        <v>271036.03500000009</v>
      </c>
      <c r="C975" s="37" t="s">
        <v>29</v>
      </c>
      <c r="D975" s="37" t="s">
        <v>29</v>
      </c>
      <c r="E975" s="37">
        <v>198.8</v>
      </c>
      <c r="F975" s="41">
        <v>3</v>
      </c>
      <c r="G975" s="41">
        <v>3</v>
      </c>
      <c r="H975" s="37" t="s">
        <v>125</v>
      </c>
      <c r="I975" s="37" t="s">
        <v>29</v>
      </c>
      <c r="J975" s="39" t="s">
        <v>134</v>
      </c>
    </row>
    <row r="976" spans="1:10">
      <c r="A976" s="40">
        <v>0.27214964000000008</v>
      </c>
      <c r="B976" s="37">
        <v>272149.64000000007</v>
      </c>
      <c r="C976" s="37" t="s">
        <v>29</v>
      </c>
      <c r="D976" s="37" t="s">
        <v>29</v>
      </c>
      <c r="E976" s="37">
        <v>184.7</v>
      </c>
      <c r="F976" s="41">
        <v>3</v>
      </c>
      <c r="G976" s="41">
        <v>3</v>
      </c>
      <c r="H976" s="37" t="s">
        <v>125</v>
      </c>
      <c r="I976" s="37" t="s">
        <v>29</v>
      </c>
      <c r="J976" s="39" t="s">
        <v>134</v>
      </c>
    </row>
    <row r="977" spans="1:10">
      <c r="A977" s="40">
        <v>0.27316583000000005</v>
      </c>
      <c r="B977" s="37">
        <v>273165.83000000007</v>
      </c>
      <c r="C977" s="37" t="s">
        <v>29</v>
      </c>
      <c r="D977" s="37" t="s">
        <v>29</v>
      </c>
      <c r="E977" s="37">
        <v>190.4</v>
      </c>
      <c r="F977" s="41">
        <v>3</v>
      </c>
      <c r="G977" s="41">
        <v>3</v>
      </c>
      <c r="H977" s="37" t="s">
        <v>125</v>
      </c>
      <c r="I977" s="37" t="s">
        <v>29</v>
      </c>
      <c r="J977" s="39" t="s">
        <v>134</v>
      </c>
    </row>
    <row r="978" spans="1:10">
      <c r="A978" s="40">
        <v>0.27416407500000006</v>
      </c>
      <c r="B978" s="37">
        <v>274164.07500000007</v>
      </c>
      <c r="C978" s="37" t="s">
        <v>29</v>
      </c>
      <c r="D978" s="37" t="s">
        <v>29</v>
      </c>
      <c r="E978" s="37">
        <v>193.9</v>
      </c>
      <c r="F978" s="41">
        <v>3</v>
      </c>
      <c r="G978" s="41">
        <v>3</v>
      </c>
      <c r="H978" s="37" t="s">
        <v>125</v>
      </c>
      <c r="I978" s="37" t="s">
        <v>29</v>
      </c>
      <c r="J978" s="39" t="s">
        <v>134</v>
      </c>
    </row>
    <row r="979" spans="1:10">
      <c r="A979" s="40">
        <v>0.27515463500000009</v>
      </c>
      <c r="B979" s="37">
        <v>275154.63500000007</v>
      </c>
      <c r="C979" s="37" t="s">
        <v>29</v>
      </c>
      <c r="D979" s="37" t="s">
        <v>29</v>
      </c>
      <c r="E979" s="37">
        <v>194.1</v>
      </c>
      <c r="F979" s="41">
        <v>3</v>
      </c>
      <c r="G979" s="41">
        <v>3</v>
      </c>
      <c r="H979" s="37" t="s">
        <v>125</v>
      </c>
      <c r="I979" s="37" t="s">
        <v>29</v>
      </c>
      <c r="J979" s="39" t="s">
        <v>134</v>
      </c>
    </row>
    <row r="980" spans="1:10">
      <c r="A980" s="40">
        <v>0.27625771500000007</v>
      </c>
      <c r="B980" s="37">
        <v>276257.71500000008</v>
      </c>
      <c r="C980" s="37" t="s">
        <v>29</v>
      </c>
      <c r="D980" s="37" t="s">
        <v>29</v>
      </c>
      <c r="E980" s="37">
        <v>198.4</v>
      </c>
      <c r="F980" s="41">
        <v>3</v>
      </c>
      <c r="G980" s="41">
        <v>3</v>
      </c>
      <c r="H980" s="37" t="s">
        <v>125</v>
      </c>
      <c r="I980" s="37" t="s">
        <v>29</v>
      </c>
      <c r="J980" s="39" t="s">
        <v>134</v>
      </c>
    </row>
    <row r="981" spans="1:10">
      <c r="A981" s="40">
        <v>0.27744300000000011</v>
      </c>
      <c r="B981" s="37">
        <v>277443.00000000012</v>
      </c>
      <c r="C981" s="37" t="s">
        <v>29</v>
      </c>
      <c r="D981" s="37" t="s">
        <v>29</v>
      </c>
      <c r="E981" s="37">
        <v>193.2</v>
      </c>
      <c r="F981" s="41">
        <v>3</v>
      </c>
      <c r="G981" s="41">
        <v>3</v>
      </c>
      <c r="H981" s="37" t="s">
        <v>125</v>
      </c>
      <c r="I981" s="37" t="s">
        <v>29</v>
      </c>
      <c r="J981" s="39" t="s">
        <v>134</v>
      </c>
    </row>
    <row r="982" spans="1:10">
      <c r="A982" s="40">
        <v>0.27859090500000011</v>
      </c>
      <c r="B982" s="37">
        <v>278590.90500000009</v>
      </c>
      <c r="C982" s="37" t="s">
        <v>29</v>
      </c>
      <c r="D982" s="37" t="s">
        <v>29</v>
      </c>
      <c r="E982" s="37">
        <v>202.2</v>
      </c>
      <c r="F982" s="41">
        <v>3</v>
      </c>
      <c r="G982" s="41">
        <v>3</v>
      </c>
      <c r="H982" s="37" t="s">
        <v>125</v>
      </c>
      <c r="I982" s="37" t="s">
        <v>29</v>
      </c>
      <c r="J982" s="39" t="s">
        <v>134</v>
      </c>
    </row>
    <row r="983" spans="1:10">
      <c r="A983" s="40">
        <v>0.27961904500000012</v>
      </c>
      <c r="B983" s="37">
        <v>279619.0450000001</v>
      </c>
      <c r="C983" s="37" t="s">
        <v>29</v>
      </c>
      <c r="D983" s="37" t="s">
        <v>29</v>
      </c>
      <c r="E983" s="37">
        <v>204.5</v>
      </c>
      <c r="F983" s="41">
        <v>3</v>
      </c>
      <c r="G983" s="41">
        <v>3</v>
      </c>
      <c r="H983" s="37" t="s">
        <v>125</v>
      </c>
      <c r="I983" s="37" t="s">
        <v>29</v>
      </c>
      <c r="J983" s="39" t="s">
        <v>134</v>
      </c>
    </row>
    <row r="984" spans="1:10">
      <c r="A984" s="40">
        <v>0.28055895000000003</v>
      </c>
      <c r="B984" s="37">
        <v>280558.95</v>
      </c>
      <c r="C984" s="37" t="s">
        <v>29</v>
      </c>
      <c r="D984" s="37" t="s">
        <v>29</v>
      </c>
      <c r="E984" s="37">
        <v>211</v>
      </c>
      <c r="F984" s="41">
        <v>3</v>
      </c>
      <c r="G984" s="41">
        <v>3</v>
      </c>
      <c r="H984" s="37" t="s">
        <v>125</v>
      </c>
      <c r="I984" s="37" t="s">
        <v>29</v>
      </c>
      <c r="J984" s="39" t="s">
        <v>134</v>
      </c>
    </row>
    <row r="985" spans="1:10">
      <c r="A985" s="40">
        <v>0.28140074000000004</v>
      </c>
      <c r="B985" s="37">
        <v>281400.74000000005</v>
      </c>
      <c r="C985" s="37" t="s">
        <v>29</v>
      </c>
      <c r="D985" s="37" t="s">
        <v>29</v>
      </c>
      <c r="E985" s="37">
        <v>215.3</v>
      </c>
      <c r="F985" s="41">
        <v>3</v>
      </c>
      <c r="G985" s="41">
        <v>3</v>
      </c>
      <c r="H985" s="37" t="s">
        <v>125</v>
      </c>
      <c r="I985" s="37" t="s">
        <v>29</v>
      </c>
      <c r="J985" s="39" t="s">
        <v>134</v>
      </c>
    </row>
    <row r="986" spans="1:10">
      <c r="A986" s="40">
        <v>0.28259288999999993</v>
      </c>
      <c r="B986" s="37">
        <v>282592.88999999996</v>
      </c>
      <c r="C986" s="37" t="s">
        <v>29</v>
      </c>
      <c r="D986" s="37" t="s">
        <v>29</v>
      </c>
      <c r="E986" s="37">
        <v>223.7</v>
      </c>
      <c r="F986" s="41">
        <v>3</v>
      </c>
      <c r="G986" s="41">
        <v>3</v>
      </c>
      <c r="H986" s="37" t="s">
        <v>125</v>
      </c>
      <c r="I986" s="37" t="s">
        <v>29</v>
      </c>
      <c r="J986" s="39" t="s">
        <v>134</v>
      </c>
    </row>
    <row r="987" spans="1:10">
      <c r="A987" s="40">
        <v>0.28443468000000005</v>
      </c>
      <c r="B987" s="37">
        <v>284434.68000000005</v>
      </c>
      <c r="C987" s="37" t="s">
        <v>29</v>
      </c>
      <c r="D987" s="37" t="s">
        <v>29</v>
      </c>
      <c r="E987" s="37">
        <v>231.3</v>
      </c>
      <c r="F987" s="41">
        <v>3</v>
      </c>
      <c r="G987" s="41">
        <v>3</v>
      </c>
      <c r="H987" s="37" t="s">
        <v>125</v>
      </c>
      <c r="I987" s="37" t="s">
        <v>29</v>
      </c>
      <c r="J987" s="39" t="s">
        <v>134</v>
      </c>
    </row>
    <row r="988" spans="1:10">
      <c r="A988" s="40">
        <v>0.28593132000000004</v>
      </c>
      <c r="B988" s="37">
        <v>285931.32000000007</v>
      </c>
      <c r="C988" s="37" t="s">
        <v>29</v>
      </c>
      <c r="D988" s="37" t="s">
        <v>29</v>
      </c>
      <c r="E988" s="37">
        <v>228</v>
      </c>
      <c r="F988" s="41">
        <v>3</v>
      </c>
      <c r="G988" s="41">
        <v>3</v>
      </c>
      <c r="H988" s="37" t="s">
        <v>125</v>
      </c>
      <c r="I988" s="37" t="s">
        <v>29</v>
      </c>
      <c r="J988" s="39" t="s">
        <v>134</v>
      </c>
    </row>
    <row r="989" spans="1:10">
      <c r="A989" s="40">
        <v>0.28660995500000008</v>
      </c>
      <c r="B989" s="37">
        <v>286609.95500000007</v>
      </c>
      <c r="C989" s="37" t="s">
        <v>29</v>
      </c>
      <c r="D989" s="37" t="s">
        <v>29</v>
      </c>
      <c r="E989" s="37">
        <v>226.4</v>
      </c>
      <c r="F989" s="41">
        <v>3</v>
      </c>
      <c r="G989" s="41">
        <v>3</v>
      </c>
      <c r="H989" s="37" t="s">
        <v>125</v>
      </c>
      <c r="I989" s="37" t="s">
        <v>29</v>
      </c>
      <c r="J989" s="39" t="s">
        <v>134</v>
      </c>
    </row>
    <row r="990" spans="1:10">
      <c r="A990" s="40">
        <v>0.28744386</v>
      </c>
      <c r="B990" s="37">
        <v>287443.86</v>
      </c>
      <c r="C990" s="37" t="s">
        <v>29</v>
      </c>
      <c r="D990" s="37" t="s">
        <v>29</v>
      </c>
      <c r="E990" s="37">
        <v>231.4</v>
      </c>
      <c r="F990" s="41">
        <v>3</v>
      </c>
      <c r="G990" s="41">
        <v>3</v>
      </c>
      <c r="H990" s="37" t="s">
        <v>125</v>
      </c>
      <c r="I990" s="37" t="s">
        <v>29</v>
      </c>
      <c r="J990" s="39" t="s">
        <v>134</v>
      </c>
    </row>
    <row r="991" spans="1:10">
      <c r="A991" s="40">
        <v>0.28782005000000005</v>
      </c>
      <c r="B991" s="37">
        <v>287820.05000000005</v>
      </c>
      <c r="C991" s="37" t="s">
        <v>29</v>
      </c>
      <c r="D991" s="37" t="s">
        <v>29</v>
      </c>
      <c r="E991" s="37">
        <v>230.4</v>
      </c>
      <c r="F991" s="41">
        <v>3</v>
      </c>
      <c r="G991" s="41">
        <v>3</v>
      </c>
      <c r="H991" s="37" t="s">
        <v>125</v>
      </c>
      <c r="I991" s="37" t="s">
        <v>29</v>
      </c>
      <c r="J991" s="39" t="s">
        <v>134</v>
      </c>
    </row>
    <row r="992" spans="1:10">
      <c r="A992" s="40">
        <v>0.28828642500000007</v>
      </c>
      <c r="B992" s="37">
        <v>288286.42500000005</v>
      </c>
      <c r="C992" s="37" t="s">
        <v>29</v>
      </c>
      <c r="D992" s="37" t="s">
        <v>29</v>
      </c>
      <c r="E992" s="37">
        <v>231</v>
      </c>
      <c r="F992" s="41">
        <v>3</v>
      </c>
      <c r="G992" s="41">
        <v>3</v>
      </c>
      <c r="H992" s="37" t="s">
        <v>125</v>
      </c>
      <c r="I992" s="37" t="s">
        <v>29</v>
      </c>
      <c r="J992" s="39" t="s">
        <v>134</v>
      </c>
    </row>
    <row r="993" spans="1:10">
      <c r="A993" s="40">
        <v>0.29018450000000001</v>
      </c>
      <c r="B993" s="37">
        <v>290184.5</v>
      </c>
      <c r="C993" s="37" t="s">
        <v>29</v>
      </c>
      <c r="D993" s="37" t="s">
        <v>29</v>
      </c>
      <c r="E993" s="37">
        <v>234.9</v>
      </c>
      <c r="F993" s="41">
        <v>3</v>
      </c>
      <c r="G993" s="41">
        <v>3</v>
      </c>
      <c r="H993" s="37" t="s">
        <v>125</v>
      </c>
      <c r="I993" s="37" t="s">
        <v>29</v>
      </c>
      <c r="J993" s="39" t="s">
        <v>134</v>
      </c>
    </row>
    <row r="994" spans="1:10">
      <c r="A994" s="40">
        <v>0.29086379000000001</v>
      </c>
      <c r="B994" s="37">
        <v>290863.79000000004</v>
      </c>
      <c r="C994" s="37" t="s">
        <v>29</v>
      </c>
      <c r="D994" s="37" t="s">
        <v>29</v>
      </c>
      <c r="E994" s="37">
        <v>220.4</v>
      </c>
      <c r="F994" s="41">
        <v>3</v>
      </c>
      <c r="G994" s="41">
        <v>3</v>
      </c>
      <c r="H994" s="37" t="s">
        <v>125</v>
      </c>
      <c r="I994" s="37" t="s">
        <v>29</v>
      </c>
      <c r="J994" s="39" t="s">
        <v>134</v>
      </c>
    </row>
    <row r="995" spans="1:10">
      <c r="A995" s="40">
        <v>0.29156287000000003</v>
      </c>
      <c r="B995" s="37">
        <v>291562.87000000005</v>
      </c>
      <c r="C995" s="37" t="s">
        <v>29</v>
      </c>
      <c r="D995" s="37" t="s">
        <v>29</v>
      </c>
      <c r="E995" s="37">
        <v>217.1</v>
      </c>
      <c r="F995" s="41">
        <v>3</v>
      </c>
      <c r="G995" s="41">
        <v>3</v>
      </c>
      <c r="H995" s="37" t="s">
        <v>125</v>
      </c>
      <c r="I995" s="37" t="s">
        <v>29</v>
      </c>
      <c r="J995" s="39" t="s">
        <v>134</v>
      </c>
    </row>
    <row r="996" spans="1:10">
      <c r="A996" s="40">
        <v>0.29281831000000008</v>
      </c>
      <c r="B996" s="37">
        <v>292818.31000000006</v>
      </c>
      <c r="C996" s="37" t="s">
        <v>29</v>
      </c>
      <c r="D996" s="37" t="s">
        <v>29</v>
      </c>
      <c r="E996" s="37">
        <v>207.6</v>
      </c>
      <c r="F996" s="41">
        <v>3</v>
      </c>
      <c r="G996" s="41">
        <v>3</v>
      </c>
      <c r="H996" s="37" t="s">
        <v>125</v>
      </c>
      <c r="I996" s="37" t="s">
        <v>29</v>
      </c>
      <c r="J996" s="39" t="s">
        <v>134</v>
      </c>
    </row>
    <row r="997" spans="1:10">
      <c r="A997" s="40">
        <v>0.29365074000000002</v>
      </c>
      <c r="B997" s="37">
        <v>293650.74000000005</v>
      </c>
      <c r="C997" s="37" t="s">
        <v>29</v>
      </c>
      <c r="D997" s="37" t="s">
        <v>29</v>
      </c>
      <c r="E997" s="37">
        <v>206</v>
      </c>
      <c r="F997" s="41">
        <v>3</v>
      </c>
      <c r="G997" s="41">
        <v>3</v>
      </c>
      <c r="H997" s="37" t="s">
        <v>125</v>
      </c>
      <c r="I997" s="37" t="s">
        <v>29</v>
      </c>
      <c r="J997" s="39" t="s">
        <v>134</v>
      </c>
    </row>
    <row r="998" spans="1:10">
      <c r="A998" s="40">
        <v>0.29445529000000004</v>
      </c>
      <c r="B998" s="37">
        <v>294455.29000000004</v>
      </c>
      <c r="C998" s="37" t="s">
        <v>29</v>
      </c>
      <c r="D998" s="37" t="s">
        <v>29</v>
      </c>
      <c r="E998" s="37">
        <v>206.7</v>
      </c>
      <c r="F998" s="41">
        <v>3</v>
      </c>
      <c r="G998" s="41">
        <v>3</v>
      </c>
      <c r="H998" s="37" t="s">
        <v>125</v>
      </c>
      <c r="I998" s="37" t="s">
        <v>29</v>
      </c>
      <c r="J998" s="39" t="s">
        <v>134</v>
      </c>
    </row>
    <row r="999" spans="1:10">
      <c r="A999" s="40">
        <v>0.29536422499999998</v>
      </c>
      <c r="B999" s="37">
        <v>295364.22499999998</v>
      </c>
      <c r="C999" s="37" t="s">
        <v>29</v>
      </c>
      <c r="D999" s="37" t="s">
        <v>29</v>
      </c>
      <c r="E999" s="37">
        <v>212.7</v>
      </c>
      <c r="F999" s="41">
        <v>3</v>
      </c>
      <c r="G999" s="41">
        <v>3</v>
      </c>
      <c r="H999" s="37" t="s">
        <v>125</v>
      </c>
      <c r="I999" s="37" t="s">
        <v>29</v>
      </c>
      <c r="J999" s="39" t="s">
        <v>134</v>
      </c>
    </row>
    <row r="1000" spans="1:10">
      <c r="A1000" s="40">
        <v>0.29682886500000005</v>
      </c>
      <c r="B1000" s="37">
        <v>296828.86500000005</v>
      </c>
      <c r="C1000" s="37" t="s">
        <v>29</v>
      </c>
      <c r="D1000" s="37" t="s">
        <v>29</v>
      </c>
      <c r="E1000" s="37">
        <v>213.1</v>
      </c>
      <c r="F1000" s="41">
        <v>3</v>
      </c>
      <c r="G1000" s="41">
        <v>3</v>
      </c>
      <c r="H1000" s="37" t="s">
        <v>125</v>
      </c>
      <c r="I1000" s="37" t="s">
        <v>29</v>
      </c>
      <c r="J1000" s="39" t="s">
        <v>134</v>
      </c>
    </row>
    <row r="1001" spans="1:10">
      <c r="A1001" s="40">
        <v>0.29870461500000006</v>
      </c>
      <c r="B1001" s="37">
        <v>298704.61500000005</v>
      </c>
      <c r="C1001" s="37" t="s">
        <v>29</v>
      </c>
      <c r="D1001" s="37" t="s">
        <v>29</v>
      </c>
      <c r="E1001" s="37">
        <v>217.1</v>
      </c>
      <c r="F1001" s="41">
        <v>3</v>
      </c>
      <c r="G1001" s="41">
        <v>3</v>
      </c>
      <c r="H1001" s="37" t="s">
        <v>125</v>
      </c>
      <c r="I1001" s="37" t="s">
        <v>29</v>
      </c>
      <c r="J1001" s="39" t="s">
        <v>134</v>
      </c>
    </row>
    <row r="1002" spans="1:10">
      <c r="A1002" s="40">
        <v>0.29937628000000005</v>
      </c>
      <c r="B1002" s="37">
        <v>299376.28000000003</v>
      </c>
      <c r="C1002" s="37" t="s">
        <v>29</v>
      </c>
      <c r="D1002" s="37" t="s">
        <v>29</v>
      </c>
      <c r="E1002" s="37">
        <v>224.4</v>
      </c>
      <c r="F1002" s="41">
        <v>3</v>
      </c>
      <c r="G1002" s="41">
        <v>3</v>
      </c>
      <c r="H1002" s="37" t="s">
        <v>125</v>
      </c>
      <c r="I1002" s="37" t="s">
        <v>29</v>
      </c>
      <c r="J1002" s="39" t="s">
        <v>134</v>
      </c>
    </row>
    <row r="1003" spans="1:10">
      <c r="A1003" s="40">
        <v>0.30011586500000004</v>
      </c>
      <c r="B1003" s="37">
        <v>300115.86500000005</v>
      </c>
      <c r="C1003" s="37" t="s">
        <v>29</v>
      </c>
      <c r="D1003" s="37" t="s">
        <v>29</v>
      </c>
      <c r="E1003" s="37">
        <v>231</v>
      </c>
      <c r="F1003" s="41">
        <v>3</v>
      </c>
      <c r="G1003" s="41">
        <v>3</v>
      </c>
      <c r="H1003" s="37" t="s">
        <v>125</v>
      </c>
      <c r="I1003" s="37" t="s">
        <v>29</v>
      </c>
      <c r="J1003" s="39" t="s">
        <v>134</v>
      </c>
    </row>
    <row r="1004" spans="1:10">
      <c r="A1004" s="40">
        <v>0.30102561500000002</v>
      </c>
      <c r="B1004" s="37">
        <v>301025.61500000005</v>
      </c>
      <c r="C1004" s="37" t="s">
        <v>29</v>
      </c>
      <c r="D1004" s="37" t="s">
        <v>29</v>
      </c>
      <c r="E1004" s="37">
        <v>236.1</v>
      </c>
      <c r="F1004" s="41">
        <v>3</v>
      </c>
      <c r="G1004" s="41">
        <v>3</v>
      </c>
      <c r="H1004" s="37" t="s">
        <v>125</v>
      </c>
      <c r="I1004" s="37" t="s">
        <v>29</v>
      </c>
      <c r="J1004" s="39" t="s">
        <v>134</v>
      </c>
    </row>
    <row r="1005" spans="1:10">
      <c r="A1005" s="40">
        <v>0.30208419000000009</v>
      </c>
      <c r="B1005" s="37">
        <v>302084.19000000006</v>
      </c>
      <c r="C1005" s="37" t="s">
        <v>29</v>
      </c>
      <c r="D1005" s="37" t="s">
        <v>29</v>
      </c>
      <c r="E1005" s="37">
        <v>239</v>
      </c>
      <c r="F1005" s="41">
        <v>3</v>
      </c>
      <c r="G1005" s="41">
        <v>3</v>
      </c>
      <c r="H1005" s="37" t="s">
        <v>125</v>
      </c>
      <c r="I1005" s="37" t="s">
        <v>29</v>
      </c>
      <c r="J1005" s="39" t="s">
        <v>134</v>
      </c>
    </row>
    <row r="1006" spans="1:10">
      <c r="A1006" s="40">
        <v>0.30311600000000005</v>
      </c>
      <c r="B1006" s="37">
        <v>303116.00000000006</v>
      </c>
      <c r="C1006" s="37" t="s">
        <v>29</v>
      </c>
      <c r="D1006" s="37" t="s">
        <v>29</v>
      </c>
      <c r="E1006" s="37">
        <v>236</v>
      </c>
      <c r="F1006" s="41">
        <v>3</v>
      </c>
      <c r="G1006" s="41">
        <v>3</v>
      </c>
      <c r="H1006" s="37" t="s">
        <v>125</v>
      </c>
      <c r="I1006" s="37" t="s">
        <v>29</v>
      </c>
      <c r="J1006" s="39" t="s">
        <v>134</v>
      </c>
    </row>
    <row r="1007" spans="1:10">
      <c r="A1007" s="40">
        <v>0.30410092000000005</v>
      </c>
      <c r="B1007" s="37">
        <v>304100.92000000004</v>
      </c>
      <c r="C1007" s="37" t="s">
        <v>29</v>
      </c>
      <c r="D1007" s="37" t="s">
        <v>29</v>
      </c>
      <c r="E1007" s="37">
        <v>240.2</v>
      </c>
      <c r="F1007" s="41">
        <v>3</v>
      </c>
      <c r="G1007" s="41">
        <v>3</v>
      </c>
      <c r="H1007" s="37" t="s">
        <v>125</v>
      </c>
      <c r="I1007" s="37" t="s">
        <v>29</v>
      </c>
      <c r="J1007" s="39" t="s">
        <v>134</v>
      </c>
    </row>
    <row r="1008" spans="1:10">
      <c r="A1008" s="40">
        <v>0.30509981000000008</v>
      </c>
      <c r="B1008" s="37">
        <v>305099.81000000006</v>
      </c>
      <c r="C1008" s="37" t="s">
        <v>29</v>
      </c>
      <c r="D1008" s="37" t="s">
        <v>29</v>
      </c>
      <c r="E1008" s="37">
        <v>240.7</v>
      </c>
      <c r="F1008" s="41">
        <v>3</v>
      </c>
      <c r="G1008" s="41">
        <v>3</v>
      </c>
      <c r="H1008" s="37" t="s">
        <v>125</v>
      </c>
      <c r="I1008" s="37" t="s">
        <v>29</v>
      </c>
      <c r="J1008" s="39" t="s">
        <v>134</v>
      </c>
    </row>
    <row r="1009" spans="1:10">
      <c r="A1009" s="40">
        <v>0.30577815000000008</v>
      </c>
      <c r="B1009" s="37">
        <v>305778.15000000008</v>
      </c>
      <c r="C1009" s="37" t="s">
        <v>29</v>
      </c>
      <c r="D1009" s="37" t="s">
        <v>29</v>
      </c>
      <c r="E1009" s="37">
        <v>250.2</v>
      </c>
      <c r="F1009" s="41">
        <v>3</v>
      </c>
      <c r="G1009" s="41">
        <v>3</v>
      </c>
      <c r="H1009" s="37" t="s">
        <v>125</v>
      </c>
      <c r="I1009" s="37" t="s">
        <v>29</v>
      </c>
      <c r="J1009" s="39" t="s">
        <v>134</v>
      </c>
    </row>
    <row r="1010" spans="1:10">
      <c r="A1010" s="40">
        <v>0.30658111500000007</v>
      </c>
      <c r="B1010" s="37">
        <v>306581.11500000005</v>
      </c>
      <c r="C1010" s="37" t="s">
        <v>29</v>
      </c>
      <c r="D1010" s="37" t="s">
        <v>29</v>
      </c>
      <c r="E1010" s="37">
        <v>248.6</v>
      </c>
      <c r="F1010" s="41">
        <v>3</v>
      </c>
      <c r="G1010" s="41">
        <v>3</v>
      </c>
      <c r="H1010" s="37" t="s">
        <v>125</v>
      </c>
      <c r="I1010" s="37" t="s">
        <v>29</v>
      </c>
      <c r="J1010" s="39" t="s">
        <v>134</v>
      </c>
    </row>
    <row r="1011" spans="1:10">
      <c r="A1011" s="40">
        <v>0.3074632650000001</v>
      </c>
      <c r="B1011" s="37">
        <v>307463.26500000007</v>
      </c>
      <c r="C1011" s="37" t="s">
        <v>29</v>
      </c>
      <c r="D1011" s="37" t="s">
        <v>29</v>
      </c>
      <c r="E1011" s="37">
        <v>244.8</v>
      </c>
      <c r="F1011" s="41">
        <v>3</v>
      </c>
      <c r="G1011" s="41">
        <v>3</v>
      </c>
      <c r="H1011" s="37" t="s">
        <v>125</v>
      </c>
      <c r="I1011" s="37" t="s">
        <v>29</v>
      </c>
      <c r="J1011" s="39" t="s">
        <v>134</v>
      </c>
    </row>
    <row r="1012" spans="1:10">
      <c r="A1012" s="40">
        <v>0.30832570000000009</v>
      </c>
      <c r="B1012" s="37">
        <v>308325.70000000007</v>
      </c>
      <c r="C1012" s="37" t="s">
        <v>29</v>
      </c>
      <c r="D1012" s="37" t="s">
        <v>29</v>
      </c>
      <c r="E1012" s="37">
        <v>225.8</v>
      </c>
      <c r="F1012" s="41">
        <v>3</v>
      </c>
      <c r="G1012" s="41">
        <v>3</v>
      </c>
      <c r="H1012" s="37" t="s">
        <v>125</v>
      </c>
      <c r="I1012" s="37" t="s">
        <v>29</v>
      </c>
      <c r="J1012" s="39" t="s">
        <v>134</v>
      </c>
    </row>
    <row r="1013" spans="1:10">
      <c r="A1013" s="40">
        <v>0.30942373000000001</v>
      </c>
      <c r="B1013" s="37">
        <v>309423.73</v>
      </c>
      <c r="C1013" s="37" t="s">
        <v>29</v>
      </c>
      <c r="D1013" s="37" t="s">
        <v>29</v>
      </c>
      <c r="E1013" s="37">
        <v>227.8</v>
      </c>
      <c r="F1013" s="41">
        <v>3</v>
      </c>
      <c r="G1013" s="41">
        <v>3</v>
      </c>
      <c r="H1013" s="37" t="s">
        <v>125</v>
      </c>
      <c r="I1013" s="37" t="s">
        <v>29</v>
      </c>
      <c r="J1013" s="39" t="s">
        <v>134</v>
      </c>
    </row>
    <row r="1014" spans="1:10">
      <c r="A1014" s="40">
        <v>0.31001097499999997</v>
      </c>
      <c r="B1014" s="37">
        <v>310010.97499999998</v>
      </c>
      <c r="C1014" s="37" t="s">
        <v>29</v>
      </c>
      <c r="D1014" s="37" t="s">
        <v>29</v>
      </c>
      <c r="E1014" s="37">
        <v>226.2</v>
      </c>
      <c r="F1014" s="41">
        <v>3</v>
      </c>
      <c r="G1014" s="41">
        <v>3</v>
      </c>
      <c r="H1014" s="37" t="s">
        <v>125</v>
      </c>
      <c r="I1014" s="37" t="s">
        <v>29</v>
      </c>
      <c r="J1014" s="39" t="s">
        <v>134</v>
      </c>
    </row>
    <row r="1015" spans="1:10">
      <c r="A1015" s="40">
        <v>0.31077610000000011</v>
      </c>
      <c r="B1015" s="37">
        <v>310776.10000000009</v>
      </c>
      <c r="C1015" s="37" t="s">
        <v>29</v>
      </c>
      <c r="D1015" s="37" t="s">
        <v>29</v>
      </c>
      <c r="E1015" s="37">
        <v>233.2</v>
      </c>
      <c r="F1015" s="41">
        <v>3</v>
      </c>
      <c r="G1015" s="41">
        <v>3</v>
      </c>
      <c r="H1015" s="37" t="s">
        <v>125</v>
      </c>
      <c r="I1015" s="37" t="s">
        <v>29</v>
      </c>
      <c r="J1015" s="39" t="s">
        <v>134</v>
      </c>
    </row>
    <row r="1016" spans="1:10">
      <c r="A1016" s="40">
        <v>0.31167002499999996</v>
      </c>
      <c r="B1016" s="37">
        <v>311670.02499999997</v>
      </c>
      <c r="C1016" s="37" t="s">
        <v>29</v>
      </c>
      <c r="D1016" s="37" t="s">
        <v>29</v>
      </c>
      <c r="E1016" s="37">
        <v>237.8</v>
      </c>
      <c r="F1016" s="41">
        <v>3</v>
      </c>
      <c r="G1016" s="41">
        <v>3</v>
      </c>
      <c r="H1016" s="37" t="s">
        <v>125</v>
      </c>
      <c r="I1016" s="37" t="s">
        <v>29</v>
      </c>
      <c r="J1016" s="39" t="s">
        <v>134</v>
      </c>
    </row>
    <row r="1017" spans="1:10">
      <c r="A1017" s="40">
        <v>0.31259343000000006</v>
      </c>
      <c r="B1017" s="37">
        <v>312593.43000000005</v>
      </c>
      <c r="C1017" s="37" t="s">
        <v>29</v>
      </c>
      <c r="D1017" s="37" t="s">
        <v>29</v>
      </c>
      <c r="E1017" s="37">
        <v>239</v>
      </c>
      <c r="F1017" s="41">
        <v>3</v>
      </c>
      <c r="G1017" s="41">
        <v>3</v>
      </c>
      <c r="H1017" s="37" t="s">
        <v>125</v>
      </c>
      <c r="I1017" s="37" t="s">
        <v>29</v>
      </c>
      <c r="J1017" s="39" t="s">
        <v>134</v>
      </c>
    </row>
    <row r="1018" spans="1:10">
      <c r="A1018" s="40">
        <v>0.31334312500000006</v>
      </c>
      <c r="B1018" s="37">
        <v>313343.12500000006</v>
      </c>
      <c r="C1018" s="37" t="s">
        <v>29</v>
      </c>
      <c r="D1018" s="37" t="s">
        <v>29</v>
      </c>
      <c r="E1018" s="37">
        <v>241.9</v>
      </c>
      <c r="F1018" s="41">
        <v>3</v>
      </c>
      <c r="G1018" s="41">
        <v>3</v>
      </c>
      <c r="H1018" s="37" t="s">
        <v>125</v>
      </c>
      <c r="I1018" s="37" t="s">
        <v>29</v>
      </c>
      <c r="J1018" s="39" t="s">
        <v>134</v>
      </c>
    </row>
    <row r="1019" spans="1:10">
      <c r="A1019" s="40">
        <v>0.31405185000000002</v>
      </c>
      <c r="B1019" s="37">
        <v>314051.85000000003</v>
      </c>
      <c r="C1019" s="37" t="s">
        <v>29</v>
      </c>
      <c r="D1019" s="37" t="s">
        <v>29</v>
      </c>
      <c r="E1019" s="37">
        <v>251.6</v>
      </c>
      <c r="F1019" s="41">
        <v>3</v>
      </c>
      <c r="G1019" s="41">
        <v>3</v>
      </c>
      <c r="H1019" s="37" t="s">
        <v>125</v>
      </c>
      <c r="I1019" s="37" t="s">
        <v>29</v>
      </c>
      <c r="J1019" s="39" t="s">
        <v>134</v>
      </c>
    </row>
    <row r="1020" spans="1:10">
      <c r="A1020" s="40">
        <v>0.31483621000000006</v>
      </c>
      <c r="B1020" s="37">
        <v>314836.21000000008</v>
      </c>
      <c r="C1020" s="37" t="s">
        <v>29</v>
      </c>
      <c r="D1020" s="37" t="s">
        <v>29</v>
      </c>
      <c r="E1020" s="37">
        <v>256.7</v>
      </c>
      <c r="F1020" s="41">
        <v>3</v>
      </c>
      <c r="G1020" s="41">
        <v>3</v>
      </c>
      <c r="H1020" s="37" t="s">
        <v>125</v>
      </c>
      <c r="I1020" s="37" t="s">
        <v>29</v>
      </c>
      <c r="J1020" s="39" t="s">
        <v>134</v>
      </c>
    </row>
    <row r="1021" spans="1:10">
      <c r="A1021" s="40">
        <v>0.31565751500000006</v>
      </c>
      <c r="B1021" s="37">
        <v>315657.51500000007</v>
      </c>
      <c r="C1021" s="37" t="s">
        <v>29</v>
      </c>
      <c r="D1021" s="37" t="s">
        <v>29</v>
      </c>
      <c r="E1021" s="37">
        <v>257.10000000000002</v>
      </c>
      <c r="F1021" s="41">
        <v>3</v>
      </c>
      <c r="G1021" s="41">
        <v>3</v>
      </c>
      <c r="H1021" s="37" t="s">
        <v>125</v>
      </c>
      <c r="I1021" s="37" t="s">
        <v>29</v>
      </c>
      <c r="J1021" s="39" t="s">
        <v>134</v>
      </c>
    </row>
    <row r="1022" spans="1:10">
      <c r="A1022" s="40">
        <v>0.31645071999999996</v>
      </c>
      <c r="B1022" s="37">
        <v>316450.71999999997</v>
      </c>
      <c r="C1022" s="37" t="s">
        <v>29</v>
      </c>
      <c r="D1022" s="37" t="s">
        <v>29</v>
      </c>
      <c r="E1022" s="37">
        <v>246.8</v>
      </c>
      <c r="F1022" s="41">
        <v>3</v>
      </c>
      <c r="G1022" s="41">
        <v>3</v>
      </c>
      <c r="H1022" s="37" t="s">
        <v>125</v>
      </c>
      <c r="I1022" s="37" t="s">
        <v>29</v>
      </c>
      <c r="J1022" s="39" t="s">
        <v>134</v>
      </c>
    </row>
    <row r="1023" spans="1:10">
      <c r="A1023" s="40">
        <v>0.31714987000000006</v>
      </c>
      <c r="B1023" s="37">
        <v>317149.87000000005</v>
      </c>
      <c r="C1023" s="37" t="s">
        <v>29</v>
      </c>
      <c r="D1023" s="37" t="s">
        <v>29</v>
      </c>
      <c r="E1023" s="37">
        <v>272.60000000000002</v>
      </c>
      <c r="F1023" s="41">
        <v>3</v>
      </c>
      <c r="G1023" s="41">
        <v>3</v>
      </c>
      <c r="H1023" s="37" t="s">
        <v>125</v>
      </c>
      <c r="I1023" s="37" t="s">
        <v>29</v>
      </c>
      <c r="J1023" s="39" t="s">
        <v>134</v>
      </c>
    </row>
    <row r="1024" spans="1:10">
      <c r="A1024" s="40">
        <v>0.31793254500000007</v>
      </c>
      <c r="B1024" s="37">
        <v>317932.54500000004</v>
      </c>
      <c r="C1024" s="37" t="s">
        <v>29</v>
      </c>
      <c r="D1024" s="37" t="s">
        <v>29</v>
      </c>
      <c r="E1024" s="37">
        <v>251.6</v>
      </c>
      <c r="F1024" s="41">
        <v>3</v>
      </c>
      <c r="G1024" s="41">
        <v>3</v>
      </c>
      <c r="H1024" s="37" t="s">
        <v>125</v>
      </c>
      <c r="I1024" s="37" t="s">
        <v>29</v>
      </c>
      <c r="J1024" s="39" t="s">
        <v>134</v>
      </c>
    </row>
    <row r="1025" spans="1:10">
      <c r="A1025" s="40">
        <v>0.31885259500000002</v>
      </c>
      <c r="B1025" s="37">
        <v>318852.59500000003</v>
      </c>
      <c r="C1025" s="37" t="s">
        <v>29</v>
      </c>
      <c r="D1025" s="37" t="s">
        <v>29</v>
      </c>
      <c r="E1025" s="37">
        <v>245.2</v>
      </c>
      <c r="F1025" s="41">
        <v>3</v>
      </c>
      <c r="G1025" s="41">
        <v>3</v>
      </c>
      <c r="H1025" s="37" t="s">
        <v>125</v>
      </c>
      <c r="I1025" s="37" t="s">
        <v>29</v>
      </c>
      <c r="J1025" s="39" t="s">
        <v>134</v>
      </c>
    </row>
    <row r="1026" spans="1:10">
      <c r="A1026" s="40">
        <v>0.31982966000000007</v>
      </c>
      <c r="B1026" s="37">
        <v>319829.66000000009</v>
      </c>
      <c r="C1026" s="37" t="s">
        <v>29</v>
      </c>
      <c r="D1026" s="37" t="s">
        <v>29</v>
      </c>
      <c r="E1026" s="37">
        <v>233.4</v>
      </c>
      <c r="F1026" s="41">
        <v>3</v>
      </c>
      <c r="G1026" s="41">
        <v>3</v>
      </c>
      <c r="H1026" s="37" t="s">
        <v>125</v>
      </c>
      <c r="I1026" s="37" t="s">
        <v>29</v>
      </c>
      <c r="J1026" s="39" t="s">
        <v>134</v>
      </c>
    </row>
    <row r="1027" spans="1:10">
      <c r="A1027" s="40">
        <v>0.32091633500000005</v>
      </c>
      <c r="B1027" s="37">
        <v>320916.33500000008</v>
      </c>
      <c r="C1027" s="37" t="s">
        <v>29</v>
      </c>
      <c r="D1027" s="37" t="s">
        <v>29</v>
      </c>
      <c r="E1027" s="37">
        <v>255.8</v>
      </c>
      <c r="F1027" s="41">
        <v>3</v>
      </c>
      <c r="G1027" s="41">
        <v>3</v>
      </c>
      <c r="H1027" s="37" t="s">
        <v>125</v>
      </c>
      <c r="I1027" s="37" t="s">
        <v>29</v>
      </c>
      <c r="J1027" s="39" t="s">
        <v>134</v>
      </c>
    </row>
    <row r="1028" spans="1:10">
      <c r="A1028" s="40">
        <v>0.32181744500000009</v>
      </c>
      <c r="B1028" s="37">
        <v>321817.44500000007</v>
      </c>
      <c r="C1028" s="37" t="s">
        <v>29</v>
      </c>
      <c r="D1028" s="37" t="s">
        <v>29</v>
      </c>
      <c r="E1028" s="37">
        <v>249.2</v>
      </c>
      <c r="F1028" s="41">
        <v>3</v>
      </c>
      <c r="G1028" s="41">
        <v>3</v>
      </c>
      <c r="H1028" s="37" t="s">
        <v>125</v>
      </c>
      <c r="I1028" s="37" t="s">
        <v>29</v>
      </c>
      <c r="J1028" s="39" t="s">
        <v>134</v>
      </c>
    </row>
    <row r="1029" spans="1:10">
      <c r="A1029" s="40">
        <v>0.32338334500000004</v>
      </c>
      <c r="B1029" s="37">
        <v>323383.34500000003</v>
      </c>
      <c r="C1029" s="37" t="s">
        <v>29</v>
      </c>
      <c r="D1029" s="37" t="s">
        <v>29</v>
      </c>
      <c r="E1029" s="37">
        <v>257.2</v>
      </c>
      <c r="F1029" s="41">
        <v>3</v>
      </c>
      <c r="G1029" s="41">
        <v>3</v>
      </c>
      <c r="H1029" s="37" t="s">
        <v>125</v>
      </c>
      <c r="I1029" s="37" t="s">
        <v>29</v>
      </c>
      <c r="J1029" s="39" t="s">
        <v>134</v>
      </c>
    </row>
    <row r="1030" spans="1:10">
      <c r="A1030" s="40">
        <v>0.324166915</v>
      </c>
      <c r="B1030" s="37">
        <v>324166.91499999998</v>
      </c>
      <c r="C1030" s="37" t="s">
        <v>29</v>
      </c>
      <c r="D1030" s="37" t="s">
        <v>29</v>
      </c>
      <c r="E1030" s="37">
        <v>260.39999999999998</v>
      </c>
      <c r="F1030" s="41">
        <v>3</v>
      </c>
      <c r="G1030" s="41">
        <v>3</v>
      </c>
      <c r="H1030" s="37" t="s">
        <v>125</v>
      </c>
      <c r="I1030" s="37" t="s">
        <v>29</v>
      </c>
      <c r="J1030" s="39" t="s">
        <v>134</v>
      </c>
    </row>
    <row r="1031" spans="1:10">
      <c r="A1031" s="40">
        <v>0.32500740500000008</v>
      </c>
      <c r="B1031" s="37">
        <v>325007.40500000009</v>
      </c>
      <c r="C1031" s="37" t="s">
        <v>29</v>
      </c>
      <c r="D1031" s="37" t="s">
        <v>29</v>
      </c>
      <c r="E1031" s="37">
        <v>260.3</v>
      </c>
      <c r="F1031" s="41">
        <v>3</v>
      </c>
      <c r="G1031" s="41">
        <v>3</v>
      </c>
      <c r="H1031" s="37" t="s">
        <v>125</v>
      </c>
      <c r="I1031" s="37" t="s">
        <v>29</v>
      </c>
      <c r="J1031" s="39" t="s">
        <v>134</v>
      </c>
    </row>
    <row r="1032" spans="1:10">
      <c r="A1032" s="40">
        <v>0.32582299999999997</v>
      </c>
      <c r="B1032" s="37">
        <v>325823</v>
      </c>
      <c r="C1032" s="37" t="s">
        <v>29</v>
      </c>
      <c r="D1032" s="37" t="s">
        <v>29</v>
      </c>
      <c r="E1032" s="37">
        <v>260.5</v>
      </c>
      <c r="F1032" s="41">
        <v>3</v>
      </c>
      <c r="G1032" s="41">
        <v>3</v>
      </c>
      <c r="H1032" s="37" t="s">
        <v>125</v>
      </c>
      <c r="I1032" s="37" t="s">
        <v>29</v>
      </c>
      <c r="J1032" s="39" t="s">
        <v>134</v>
      </c>
    </row>
    <row r="1033" spans="1:10">
      <c r="A1033" s="40">
        <v>0.32659109000000008</v>
      </c>
      <c r="B1033" s="37">
        <v>326591.09000000008</v>
      </c>
      <c r="C1033" s="37" t="s">
        <v>29</v>
      </c>
      <c r="D1033" s="37" t="s">
        <v>29</v>
      </c>
      <c r="E1033" s="37">
        <v>266.2</v>
      </c>
      <c r="F1033" s="41">
        <v>3</v>
      </c>
      <c r="G1033" s="41">
        <v>3</v>
      </c>
      <c r="H1033" s="37" t="s">
        <v>125</v>
      </c>
      <c r="I1033" s="37" t="s">
        <v>29</v>
      </c>
      <c r="J1033" s="39" t="s">
        <v>134</v>
      </c>
    </row>
    <row r="1034" spans="1:10">
      <c r="A1034" s="40">
        <v>0.32743583499999995</v>
      </c>
      <c r="B1034" s="37">
        <v>327435.83499999996</v>
      </c>
      <c r="C1034" s="37" t="s">
        <v>29</v>
      </c>
      <c r="D1034" s="37" t="s">
        <v>29</v>
      </c>
      <c r="E1034" s="37">
        <v>264</v>
      </c>
      <c r="F1034" s="41">
        <v>3</v>
      </c>
      <c r="G1034" s="41">
        <v>3</v>
      </c>
      <c r="H1034" s="37" t="s">
        <v>125</v>
      </c>
      <c r="I1034" s="37" t="s">
        <v>29</v>
      </c>
      <c r="J1034" s="39" t="s">
        <v>134</v>
      </c>
    </row>
    <row r="1035" spans="1:10">
      <c r="A1035" s="40">
        <v>0.32808681000000006</v>
      </c>
      <c r="B1035" s="37">
        <v>328086.81000000006</v>
      </c>
      <c r="C1035" s="37" t="s">
        <v>29</v>
      </c>
      <c r="D1035" s="37" t="s">
        <v>29</v>
      </c>
      <c r="E1035" s="37">
        <v>266.10000000000002</v>
      </c>
      <c r="F1035" s="41">
        <v>3</v>
      </c>
      <c r="G1035" s="41">
        <v>3</v>
      </c>
      <c r="H1035" s="37" t="s">
        <v>125</v>
      </c>
      <c r="I1035" s="37" t="s">
        <v>29</v>
      </c>
      <c r="J1035" s="39" t="s">
        <v>134</v>
      </c>
    </row>
    <row r="1036" spans="1:10">
      <c r="A1036" s="40">
        <v>0.32877075000000006</v>
      </c>
      <c r="B1036" s="37">
        <v>328770.75000000006</v>
      </c>
      <c r="C1036" s="37" t="s">
        <v>29</v>
      </c>
      <c r="D1036" s="37" t="s">
        <v>29</v>
      </c>
      <c r="E1036" s="37">
        <v>270.10000000000002</v>
      </c>
      <c r="F1036" s="41">
        <v>3</v>
      </c>
      <c r="G1036" s="41">
        <v>3</v>
      </c>
      <c r="H1036" s="37" t="s">
        <v>125</v>
      </c>
      <c r="I1036" s="37" t="s">
        <v>29</v>
      </c>
      <c r="J1036" s="39" t="s">
        <v>134</v>
      </c>
    </row>
    <row r="1037" spans="1:10">
      <c r="A1037" s="40">
        <v>0.32941429</v>
      </c>
      <c r="B1037" s="37">
        <v>329414.28999999998</v>
      </c>
      <c r="C1037" s="37" t="s">
        <v>29</v>
      </c>
      <c r="D1037" s="37" t="s">
        <v>29</v>
      </c>
      <c r="E1037" s="37">
        <v>271.89999999999998</v>
      </c>
      <c r="F1037" s="41">
        <v>3</v>
      </c>
      <c r="G1037" s="41">
        <v>3</v>
      </c>
      <c r="H1037" s="37" t="s">
        <v>125</v>
      </c>
      <c r="I1037" s="37" t="s">
        <v>29</v>
      </c>
      <c r="J1037" s="39" t="s">
        <v>134</v>
      </c>
    </row>
    <row r="1038" spans="1:10">
      <c r="A1038" s="40">
        <v>0.33005332500000006</v>
      </c>
      <c r="B1038" s="37">
        <v>330053.32500000007</v>
      </c>
      <c r="C1038" s="37" t="s">
        <v>29</v>
      </c>
      <c r="D1038" s="37" t="s">
        <v>29</v>
      </c>
      <c r="E1038" s="37">
        <v>275.10000000000002</v>
      </c>
      <c r="F1038" s="41">
        <v>3</v>
      </c>
      <c r="G1038" s="41">
        <v>3</v>
      </c>
      <c r="H1038" s="37" t="s">
        <v>125</v>
      </c>
      <c r="I1038" s="37" t="s">
        <v>29</v>
      </c>
      <c r="J1038" s="39" t="s">
        <v>134</v>
      </c>
    </row>
    <row r="1039" spans="1:10">
      <c r="A1039" s="40">
        <v>0.33129355000000005</v>
      </c>
      <c r="B1039" s="37">
        <v>331293.55000000005</v>
      </c>
      <c r="C1039" s="37" t="s">
        <v>29</v>
      </c>
      <c r="D1039" s="37" t="s">
        <v>29</v>
      </c>
      <c r="E1039" s="37">
        <v>265</v>
      </c>
      <c r="F1039" s="41">
        <v>3</v>
      </c>
      <c r="G1039" s="41">
        <v>3</v>
      </c>
      <c r="H1039" s="37" t="s">
        <v>125</v>
      </c>
      <c r="I1039" s="37" t="s">
        <v>29</v>
      </c>
      <c r="J1039" s="39" t="s">
        <v>134</v>
      </c>
    </row>
    <row r="1040" spans="1:10">
      <c r="A1040" s="40">
        <v>0.33214411500000007</v>
      </c>
      <c r="B1040" s="37">
        <v>332144.11500000005</v>
      </c>
      <c r="C1040" s="37" t="s">
        <v>29</v>
      </c>
      <c r="D1040" s="37" t="s">
        <v>29</v>
      </c>
      <c r="E1040" s="37">
        <v>271.7</v>
      </c>
      <c r="F1040" s="41">
        <v>3</v>
      </c>
      <c r="G1040" s="41">
        <v>3</v>
      </c>
      <c r="H1040" s="37" t="s">
        <v>125</v>
      </c>
      <c r="I1040" s="37" t="s">
        <v>29</v>
      </c>
      <c r="J1040" s="39" t="s">
        <v>134</v>
      </c>
    </row>
    <row r="1041" spans="1:10">
      <c r="A1041" s="40">
        <v>0.33279862000000004</v>
      </c>
      <c r="B1041" s="37">
        <v>332798.62000000005</v>
      </c>
      <c r="C1041" s="37" t="s">
        <v>29</v>
      </c>
      <c r="D1041" s="37" t="s">
        <v>29</v>
      </c>
      <c r="E1041" s="37">
        <v>272.60000000000002</v>
      </c>
      <c r="F1041" s="41">
        <v>3</v>
      </c>
      <c r="G1041" s="41">
        <v>3</v>
      </c>
      <c r="H1041" s="37" t="s">
        <v>125</v>
      </c>
      <c r="I1041" s="37" t="s">
        <v>29</v>
      </c>
      <c r="J1041" s="39" t="s">
        <v>134</v>
      </c>
    </row>
    <row r="1042" spans="1:10">
      <c r="A1042" s="40">
        <v>0.33350008999999997</v>
      </c>
      <c r="B1042" s="37">
        <v>333500.08999999997</v>
      </c>
      <c r="C1042" s="37" t="s">
        <v>29</v>
      </c>
      <c r="D1042" s="37" t="s">
        <v>29</v>
      </c>
      <c r="E1042" s="37">
        <v>273.10000000000002</v>
      </c>
      <c r="F1042" s="41">
        <v>3</v>
      </c>
      <c r="G1042" s="41">
        <v>3</v>
      </c>
      <c r="H1042" s="37" t="s">
        <v>125</v>
      </c>
      <c r="I1042" s="37" t="s">
        <v>29</v>
      </c>
      <c r="J1042" s="39" t="s">
        <v>134</v>
      </c>
    </row>
    <row r="1043" spans="1:10">
      <c r="A1043" s="40">
        <v>0.33399755500000006</v>
      </c>
      <c r="B1043" s="37">
        <v>333997.55500000005</v>
      </c>
      <c r="C1043" s="37" t="s">
        <v>29</v>
      </c>
      <c r="D1043" s="37" t="s">
        <v>29</v>
      </c>
      <c r="E1043" s="37">
        <v>282.39999999999998</v>
      </c>
      <c r="F1043" s="41">
        <v>3</v>
      </c>
      <c r="G1043" s="41">
        <v>3</v>
      </c>
      <c r="H1043" s="37" t="s">
        <v>125</v>
      </c>
      <c r="I1043" s="37" t="s">
        <v>29</v>
      </c>
      <c r="J1043" s="39" t="s">
        <v>134</v>
      </c>
    </row>
    <row r="1044" spans="1:10">
      <c r="A1044" s="40">
        <v>0.33434949500000005</v>
      </c>
      <c r="B1044" s="37">
        <v>334349.49500000005</v>
      </c>
      <c r="C1044" s="37" t="s">
        <v>29</v>
      </c>
      <c r="D1044" s="37" t="s">
        <v>29</v>
      </c>
      <c r="E1044" s="37">
        <v>289.10000000000002</v>
      </c>
      <c r="F1044" s="41">
        <v>3</v>
      </c>
      <c r="G1044" s="41">
        <v>3</v>
      </c>
      <c r="H1044" s="37" t="s">
        <v>125</v>
      </c>
      <c r="I1044" s="37" t="s">
        <v>29</v>
      </c>
      <c r="J1044" s="39" t="s">
        <v>134</v>
      </c>
    </row>
    <row r="1045" spans="1:10">
      <c r="A1045" s="40">
        <v>0.33454388499999999</v>
      </c>
      <c r="B1045" s="37">
        <v>334543.88500000001</v>
      </c>
      <c r="C1045" s="37" t="s">
        <v>29</v>
      </c>
      <c r="D1045" s="37" t="s">
        <v>29</v>
      </c>
      <c r="E1045" s="37">
        <v>288.39999999999998</v>
      </c>
      <c r="F1045" s="41">
        <v>3</v>
      </c>
      <c r="G1045" s="41">
        <v>3</v>
      </c>
      <c r="H1045" s="37" t="s">
        <v>125</v>
      </c>
      <c r="I1045" s="37" t="s">
        <v>29</v>
      </c>
      <c r="J1045" s="39" t="s">
        <v>134</v>
      </c>
    </row>
    <row r="1046" spans="1:10">
      <c r="A1046" s="40">
        <v>0.33510230500000004</v>
      </c>
      <c r="B1046" s="37">
        <v>335102.30500000005</v>
      </c>
      <c r="C1046" s="37" t="s">
        <v>29</v>
      </c>
      <c r="D1046" s="37" t="s">
        <v>29</v>
      </c>
      <c r="E1046" s="37">
        <v>298.60000000000002</v>
      </c>
      <c r="F1046" s="41">
        <v>3</v>
      </c>
      <c r="G1046" s="41">
        <v>3</v>
      </c>
      <c r="H1046" s="37" t="s">
        <v>125</v>
      </c>
      <c r="I1046" s="37" t="s">
        <v>29</v>
      </c>
      <c r="J1046" s="39" t="s">
        <v>134</v>
      </c>
    </row>
    <row r="1047" spans="1:10">
      <c r="A1047" s="40">
        <v>0.33570751000000004</v>
      </c>
      <c r="B1047" s="37">
        <v>335707.51000000007</v>
      </c>
      <c r="C1047" s="37" t="s">
        <v>29</v>
      </c>
      <c r="D1047" s="37" t="s">
        <v>29</v>
      </c>
      <c r="E1047" s="37">
        <v>278.10000000000002</v>
      </c>
      <c r="F1047" s="41">
        <v>3</v>
      </c>
      <c r="G1047" s="41">
        <v>3</v>
      </c>
      <c r="H1047" s="37" t="s">
        <v>125</v>
      </c>
      <c r="I1047" s="37" t="s">
        <v>29</v>
      </c>
      <c r="J1047" s="39" t="s">
        <v>134</v>
      </c>
    </row>
    <row r="1048" spans="1:10">
      <c r="A1048" s="40">
        <v>0.33637753999999997</v>
      </c>
      <c r="B1048" s="37">
        <v>336377.54</v>
      </c>
      <c r="C1048" s="37" t="s">
        <v>29</v>
      </c>
      <c r="D1048" s="37" t="s">
        <v>29</v>
      </c>
      <c r="E1048" s="37">
        <v>285.8</v>
      </c>
      <c r="F1048" s="41">
        <v>3</v>
      </c>
      <c r="G1048" s="41">
        <v>3</v>
      </c>
      <c r="H1048" s="37" t="s">
        <v>125</v>
      </c>
      <c r="I1048" s="37" t="s">
        <v>29</v>
      </c>
      <c r="J1048" s="39" t="s">
        <v>134</v>
      </c>
    </row>
    <row r="1049" spans="1:10">
      <c r="A1049" s="40">
        <v>0.33686781999999993</v>
      </c>
      <c r="B1049" s="37">
        <v>336867.81999999995</v>
      </c>
      <c r="C1049" s="37" t="s">
        <v>29</v>
      </c>
      <c r="D1049" s="37" t="s">
        <v>29</v>
      </c>
      <c r="E1049" s="37">
        <v>278.60000000000002</v>
      </c>
      <c r="F1049" s="41">
        <v>3</v>
      </c>
      <c r="G1049" s="41">
        <v>3</v>
      </c>
      <c r="H1049" s="37" t="s">
        <v>125</v>
      </c>
      <c r="I1049" s="37" t="s">
        <v>29</v>
      </c>
      <c r="J1049" s="39" t="s">
        <v>134</v>
      </c>
    </row>
    <row r="1050" spans="1:10">
      <c r="A1050" s="40">
        <v>0.33751667000000002</v>
      </c>
      <c r="B1050" s="37">
        <v>337516.67000000004</v>
      </c>
      <c r="C1050" s="37" t="s">
        <v>29</v>
      </c>
      <c r="D1050" s="37" t="s">
        <v>29</v>
      </c>
      <c r="E1050" s="37">
        <v>270.5</v>
      </c>
      <c r="F1050" s="41">
        <v>3</v>
      </c>
      <c r="G1050" s="41">
        <v>3</v>
      </c>
      <c r="H1050" s="37" t="s">
        <v>125</v>
      </c>
      <c r="I1050" s="37" t="s">
        <v>29</v>
      </c>
      <c r="J1050" s="39" t="s">
        <v>134</v>
      </c>
    </row>
    <row r="1051" spans="1:10">
      <c r="A1051" s="40">
        <v>0.33821350000000006</v>
      </c>
      <c r="B1051" s="37">
        <v>338213.50000000006</v>
      </c>
      <c r="C1051" s="37" t="s">
        <v>29</v>
      </c>
      <c r="D1051" s="37" t="s">
        <v>29</v>
      </c>
      <c r="E1051" s="37">
        <v>255.7</v>
      </c>
      <c r="F1051" s="41">
        <v>3</v>
      </c>
      <c r="G1051" s="41">
        <v>3</v>
      </c>
      <c r="H1051" s="37" t="s">
        <v>125</v>
      </c>
      <c r="I1051" s="37" t="s">
        <v>29</v>
      </c>
      <c r="J1051" s="39" t="s">
        <v>134</v>
      </c>
    </row>
    <row r="1052" spans="1:10">
      <c r="A1052" s="40">
        <v>0.33899143500000006</v>
      </c>
      <c r="B1052" s="37">
        <v>338991.43500000006</v>
      </c>
      <c r="C1052" s="37" t="s">
        <v>29</v>
      </c>
      <c r="D1052" s="37" t="s">
        <v>29</v>
      </c>
      <c r="E1052" s="37">
        <v>241.9</v>
      </c>
      <c r="F1052" s="41">
        <v>3</v>
      </c>
      <c r="G1052" s="41">
        <v>3</v>
      </c>
      <c r="H1052" s="37" t="s">
        <v>125</v>
      </c>
      <c r="I1052" s="37" t="s">
        <v>29</v>
      </c>
      <c r="J1052" s="39" t="s">
        <v>134</v>
      </c>
    </row>
    <row r="1053" spans="1:10">
      <c r="A1053" s="40">
        <v>0.33998389000000007</v>
      </c>
      <c r="B1053" s="37">
        <v>339983.89000000007</v>
      </c>
      <c r="C1053" s="37" t="s">
        <v>29</v>
      </c>
      <c r="D1053" s="37" t="s">
        <v>29</v>
      </c>
      <c r="E1053" s="37">
        <v>239.6</v>
      </c>
      <c r="F1053" s="41">
        <v>3</v>
      </c>
      <c r="G1053" s="41">
        <v>3</v>
      </c>
      <c r="H1053" s="37" t="s">
        <v>125</v>
      </c>
      <c r="I1053" s="37" t="s">
        <v>29</v>
      </c>
      <c r="J1053" s="39" t="s">
        <v>134</v>
      </c>
    </row>
    <row r="1054" spans="1:10">
      <c r="A1054" s="40">
        <v>0.34073508000000008</v>
      </c>
      <c r="B1054" s="37">
        <v>340735.08000000007</v>
      </c>
      <c r="C1054" s="37" t="s">
        <v>29</v>
      </c>
      <c r="D1054" s="37" t="s">
        <v>29</v>
      </c>
      <c r="E1054" s="37">
        <v>234.2</v>
      </c>
      <c r="F1054" s="41">
        <v>3</v>
      </c>
      <c r="G1054" s="41">
        <v>3</v>
      </c>
      <c r="H1054" s="37" t="s">
        <v>125</v>
      </c>
      <c r="I1054" s="37" t="s">
        <v>29</v>
      </c>
      <c r="J1054" s="39" t="s">
        <v>134</v>
      </c>
    </row>
    <row r="1055" spans="1:10">
      <c r="A1055" s="40">
        <v>0.34279156000000005</v>
      </c>
      <c r="B1055" s="37">
        <v>342791.56000000006</v>
      </c>
      <c r="C1055" s="37" t="s">
        <v>29</v>
      </c>
      <c r="D1055" s="37" t="s">
        <v>29</v>
      </c>
      <c r="E1055" s="37">
        <v>250.1</v>
      </c>
      <c r="F1055" s="41">
        <v>3</v>
      </c>
      <c r="G1055" s="41">
        <v>3</v>
      </c>
      <c r="H1055" s="37" t="s">
        <v>125</v>
      </c>
      <c r="I1055" s="37" t="s">
        <v>29</v>
      </c>
      <c r="J1055" s="39" t="s">
        <v>134</v>
      </c>
    </row>
    <row r="1056" spans="1:10">
      <c r="A1056" s="40">
        <v>0.34392358500000009</v>
      </c>
      <c r="B1056" s="37">
        <v>343923.58500000008</v>
      </c>
      <c r="C1056" s="37" t="s">
        <v>29</v>
      </c>
      <c r="D1056" s="37" t="s">
        <v>29</v>
      </c>
      <c r="E1056" s="37">
        <v>200.7</v>
      </c>
      <c r="F1056" s="41">
        <v>3</v>
      </c>
      <c r="G1056" s="41">
        <v>3</v>
      </c>
      <c r="H1056" s="37" t="s">
        <v>125</v>
      </c>
      <c r="I1056" s="37" t="s">
        <v>29</v>
      </c>
      <c r="J1056" s="39" t="s">
        <v>134</v>
      </c>
    </row>
    <row r="1057" spans="1:10">
      <c r="A1057" s="40">
        <v>0.34500085000000008</v>
      </c>
      <c r="B1057" s="37">
        <v>345000.85000000009</v>
      </c>
      <c r="C1057" s="37" t="s">
        <v>29</v>
      </c>
      <c r="D1057" s="37" t="s">
        <v>29</v>
      </c>
      <c r="E1057" s="37">
        <v>205.2</v>
      </c>
      <c r="F1057" s="41">
        <v>3</v>
      </c>
      <c r="G1057" s="41">
        <v>3</v>
      </c>
      <c r="H1057" s="37" t="s">
        <v>125</v>
      </c>
      <c r="I1057" s="37" t="s">
        <v>29</v>
      </c>
      <c r="J1057" s="39" t="s">
        <v>134</v>
      </c>
    </row>
    <row r="1058" spans="1:10">
      <c r="A1058" s="40">
        <v>0.34632090499999996</v>
      </c>
      <c r="B1058" s="37">
        <v>346320.90499999997</v>
      </c>
      <c r="C1058" s="37" t="s">
        <v>29</v>
      </c>
      <c r="D1058" s="37" t="s">
        <v>29</v>
      </c>
      <c r="E1058" s="37">
        <v>204.8</v>
      </c>
      <c r="F1058" s="41">
        <v>3</v>
      </c>
      <c r="G1058" s="41">
        <v>3</v>
      </c>
      <c r="H1058" s="37" t="s">
        <v>125</v>
      </c>
      <c r="I1058" s="37" t="s">
        <v>29</v>
      </c>
      <c r="J1058" s="39" t="s">
        <v>134</v>
      </c>
    </row>
    <row r="1059" spans="1:10">
      <c r="A1059" s="40">
        <v>0.34754480500000012</v>
      </c>
      <c r="B1059" s="37">
        <v>347544.80500000011</v>
      </c>
      <c r="C1059" s="37" t="s">
        <v>29</v>
      </c>
      <c r="D1059" s="37" t="s">
        <v>29</v>
      </c>
      <c r="E1059" s="37">
        <v>211.9</v>
      </c>
      <c r="F1059" s="41">
        <v>3</v>
      </c>
      <c r="G1059" s="41">
        <v>3</v>
      </c>
      <c r="H1059" s="37" t="s">
        <v>125</v>
      </c>
      <c r="I1059" s="37" t="s">
        <v>29</v>
      </c>
      <c r="J1059" s="39" t="s">
        <v>134</v>
      </c>
    </row>
    <row r="1060" spans="1:10">
      <c r="A1060" s="40">
        <v>0.34913908500000007</v>
      </c>
      <c r="B1060" s="37">
        <v>349139.08500000008</v>
      </c>
      <c r="C1060" s="37" t="s">
        <v>29</v>
      </c>
      <c r="D1060" s="37" t="s">
        <v>29</v>
      </c>
      <c r="E1060" s="37">
        <v>220.3</v>
      </c>
      <c r="F1060" s="41">
        <v>3</v>
      </c>
      <c r="G1060" s="41">
        <v>3</v>
      </c>
      <c r="H1060" s="37" t="s">
        <v>125</v>
      </c>
      <c r="I1060" s="37" t="s">
        <v>29</v>
      </c>
      <c r="J1060" s="39" t="s">
        <v>134</v>
      </c>
    </row>
    <row r="1061" spans="1:10">
      <c r="A1061" s="40">
        <v>0.35167634500000011</v>
      </c>
      <c r="B1061" s="37">
        <v>351676.34500000009</v>
      </c>
      <c r="C1061" s="37" t="s">
        <v>29</v>
      </c>
      <c r="D1061" s="37" t="s">
        <v>29</v>
      </c>
      <c r="E1061" s="37">
        <v>221.1</v>
      </c>
      <c r="F1061" s="41">
        <v>3</v>
      </c>
      <c r="G1061" s="41">
        <v>3</v>
      </c>
      <c r="H1061" s="37" t="s">
        <v>125</v>
      </c>
      <c r="I1061" s="37" t="s">
        <v>29</v>
      </c>
      <c r="J1061" s="39" t="s">
        <v>134</v>
      </c>
    </row>
    <row r="1062" spans="1:10">
      <c r="A1062" s="40">
        <v>0.35317459499999998</v>
      </c>
      <c r="B1062" s="37">
        <v>353174.59499999997</v>
      </c>
      <c r="C1062" s="37" t="s">
        <v>29</v>
      </c>
      <c r="D1062" s="37" t="s">
        <v>29</v>
      </c>
      <c r="E1062" s="37">
        <v>216.2</v>
      </c>
      <c r="F1062" s="41">
        <v>3</v>
      </c>
      <c r="G1062" s="41">
        <v>3</v>
      </c>
      <c r="H1062" s="37" t="s">
        <v>125</v>
      </c>
      <c r="I1062" s="37" t="s">
        <v>29</v>
      </c>
      <c r="J1062" s="39" t="s">
        <v>134</v>
      </c>
    </row>
    <row r="1063" spans="1:10">
      <c r="A1063" s="40">
        <v>0.35441297500000007</v>
      </c>
      <c r="B1063" s="37">
        <v>354412.97500000009</v>
      </c>
      <c r="C1063" s="37" t="s">
        <v>29</v>
      </c>
      <c r="D1063" s="37" t="s">
        <v>29</v>
      </c>
      <c r="E1063" s="37">
        <v>209.4</v>
      </c>
      <c r="F1063" s="41">
        <v>3</v>
      </c>
      <c r="G1063" s="41">
        <v>3</v>
      </c>
      <c r="H1063" s="37" t="s">
        <v>125</v>
      </c>
      <c r="I1063" s="37" t="s">
        <v>29</v>
      </c>
      <c r="J1063" s="39" t="s">
        <v>134</v>
      </c>
    </row>
    <row r="1064" spans="1:10">
      <c r="A1064" s="40">
        <v>0.35581776999999992</v>
      </c>
      <c r="B1064" s="37">
        <v>355817.7699999999</v>
      </c>
      <c r="C1064" s="37" t="s">
        <v>29</v>
      </c>
      <c r="D1064" s="37" t="s">
        <v>29</v>
      </c>
      <c r="E1064" s="37">
        <v>209.2</v>
      </c>
      <c r="F1064" s="41">
        <v>3</v>
      </c>
      <c r="G1064" s="41">
        <v>3</v>
      </c>
      <c r="H1064" s="37" t="s">
        <v>125</v>
      </c>
      <c r="I1064" s="37" t="s">
        <v>29</v>
      </c>
      <c r="J1064" s="39" t="s">
        <v>134</v>
      </c>
    </row>
    <row r="1065" spans="1:10">
      <c r="A1065" s="40">
        <v>0.35901038000000013</v>
      </c>
      <c r="B1065" s="37">
        <v>359010.38000000012</v>
      </c>
      <c r="C1065" s="37" t="s">
        <v>29</v>
      </c>
      <c r="D1065" s="37" t="s">
        <v>29</v>
      </c>
      <c r="E1065" s="37">
        <v>193</v>
      </c>
      <c r="F1065" s="41">
        <v>3</v>
      </c>
      <c r="G1065" s="41">
        <v>3</v>
      </c>
      <c r="H1065" s="37" t="s">
        <v>125</v>
      </c>
      <c r="I1065" s="37" t="s">
        <v>29</v>
      </c>
      <c r="J1065" s="39" t="s">
        <v>134</v>
      </c>
    </row>
    <row r="1066" spans="1:10">
      <c r="A1066" s="40">
        <v>0.36068384000000014</v>
      </c>
      <c r="B1066" s="37">
        <v>360683.84000000014</v>
      </c>
      <c r="C1066" s="37" t="s">
        <v>29</v>
      </c>
      <c r="D1066" s="37" t="s">
        <v>29</v>
      </c>
      <c r="E1066" s="37">
        <v>186.1</v>
      </c>
      <c r="F1066" s="41">
        <v>3</v>
      </c>
      <c r="G1066" s="41">
        <v>3</v>
      </c>
      <c r="H1066" s="37" t="s">
        <v>125</v>
      </c>
      <c r="I1066" s="37" t="s">
        <v>29</v>
      </c>
      <c r="J1066" s="39" t="s">
        <v>134</v>
      </c>
    </row>
    <row r="1067" spans="1:10">
      <c r="A1067" s="40">
        <v>0.36256759999999999</v>
      </c>
      <c r="B1067" s="37">
        <v>362567.6</v>
      </c>
      <c r="C1067" s="37" t="s">
        <v>29</v>
      </c>
      <c r="D1067" s="37" t="s">
        <v>29</v>
      </c>
      <c r="E1067" s="37">
        <v>185.8</v>
      </c>
      <c r="F1067" s="41">
        <v>3</v>
      </c>
      <c r="G1067" s="41">
        <v>3</v>
      </c>
      <c r="H1067" s="37" t="s">
        <v>125</v>
      </c>
      <c r="I1067" s="37" t="s">
        <v>29</v>
      </c>
      <c r="J1067" s="39" t="s">
        <v>134</v>
      </c>
    </row>
    <row r="1068" spans="1:10">
      <c r="A1068" s="40">
        <v>0.36519023000000017</v>
      </c>
      <c r="B1068" s="37">
        <v>365190.23000000016</v>
      </c>
      <c r="C1068" s="37" t="s">
        <v>29</v>
      </c>
      <c r="D1068" s="37" t="s">
        <v>29</v>
      </c>
      <c r="E1068" s="37">
        <v>201.2</v>
      </c>
      <c r="F1068" s="41">
        <v>3</v>
      </c>
      <c r="G1068" s="41">
        <v>3</v>
      </c>
      <c r="H1068" s="37" t="s">
        <v>125</v>
      </c>
      <c r="I1068" s="37" t="s">
        <v>29</v>
      </c>
      <c r="J1068" s="39" t="s">
        <v>134</v>
      </c>
    </row>
    <row r="1069" spans="1:10">
      <c r="A1069" s="40">
        <v>0.3680659</v>
      </c>
      <c r="B1069" s="37">
        <v>368065.9</v>
      </c>
      <c r="C1069" s="37" t="s">
        <v>29</v>
      </c>
      <c r="D1069" s="37" t="s">
        <v>29</v>
      </c>
      <c r="E1069" s="37">
        <v>206.3</v>
      </c>
      <c r="F1069" s="41">
        <v>3</v>
      </c>
      <c r="G1069" s="41">
        <v>3</v>
      </c>
      <c r="H1069" s="37" t="s">
        <v>125</v>
      </c>
      <c r="I1069" s="37" t="s">
        <v>29</v>
      </c>
      <c r="J1069" s="39" t="s">
        <v>134</v>
      </c>
    </row>
    <row r="1070" spans="1:10">
      <c r="A1070" s="40">
        <v>0.37138587000000012</v>
      </c>
      <c r="B1070" s="37">
        <v>371385.87000000011</v>
      </c>
      <c r="C1070" s="37" t="s">
        <v>29</v>
      </c>
      <c r="D1070" s="37" t="s">
        <v>29</v>
      </c>
      <c r="E1070" s="37">
        <v>201.9</v>
      </c>
      <c r="F1070" s="41">
        <v>3</v>
      </c>
      <c r="G1070" s="41">
        <v>3</v>
      </c>
      <c r="H1070" s="37" t="s">
        <v>125</v>
      </c>
      <c r="I1070" s="37" t="s">
        <v>29</v>
      </c>
      <c r="J1070" s="39" t="s">
        <v>134</v>
      </c>
    </row>
    <row r="1071" spans="1:10">
      <c r="A1071" s="40">
        <v>0.37345761500000008</v>
      </c>
      <c r="B1071" s="37">
        <v>373457.61500000005</v>
      </c>
      <c r="C1071" s="37" t="s">
        <v>29</v>
      </c>
      <c r="D1071" s="37" t="s">
        <v>29</v>
      </c>
      <c r="E1071" s="37">
        <v>199.9</v>
      </c>
      <c r="F1071" s="41">
        <v>3</v>
      </c>
      <c r="G1071" s="41">
        <v>3</v>
      </c>
      <c r="H1071" s="37" t="s">
        <v>125</v>
      </c>
      <c r="I1071" s="37" t="s">
        <v>29</v>
      </c>
      <c r="J1071" s="39" t="s">
        <v>134</v>
      </c>
    </row>
    <row r="1072" spans="1:10">
      <c r="A1072" s="40">
        <v>0.37520459999999983</v>
      </c>
      <c r="B1072" s="37">
        <v>375204.59999999986</v>
      </c>
      <c r="C1072" s="37" t="s">
        <v>29</v>
      </c>
      <c r="D1072" s="37" t="s">
        <v>29</v>
      </c>
      <c r="E1072" s="37">
        <v>214.7</v>
      </c>
      <c r="F1072" s="41">
        <v>3</v>
      </c>
      <c r="G1072" s="41">
        <v>3</v>
      </c>
      <c r="H1072" s="37" t="s">
        <v>125</v>
      </c>
      <c r="I1072" s="37" t="s">
        <v>29</v>
      </c>
      <c r="J1072" s="39" t="s">
        <v>134</v>
      </c>
    </row>
    <row r="1073" spans="1:10">
      <c r="A1073" s="40">
        <v>0.37703488000000013</v>
      </c>
      <c r="B1073" s="37">
        <v>377034.88000000012</v>
      </c>
      <c r="C1073" s="37" t="s">
        <v>29</v>
      </c>
      <c r="D1073" s="37" t="s">
        <v>29</v>
      </c>
      <c r="E1073" s="37">
        <v>224.6</v>
      </c>
      <c r="F1073" s="41">
        <v>3</v>
      </c>
      <c r="G1073" s="41">
        <v>3</v>
      </c>
      <c r="H1073" s="37" t="s">
        <v>125</v>
      </c>
      <c r="I1073" s="37" t="s">
        <v>29</v>
      </c>
      <c r="J1073" s="39" t="s">
        <v>134</v>
      </c>
    </row>
    <row r="1074" spans="1:10">
      <c r="A1074" s="40">
        <v>0.37876024000000008</v>
      </c>
      <c r="B1074" s="37">
        <v>378760.24000000011</v>
      </c>
      <c r="C1074" s="37" t="s">
        <v>29</v>
      </c>
      <c r="D1074" s="37" t="s">
        <v>29</v>
      </c>
      <c r="E1074" s="37">
        <v>229.6</v>
      </c>
      <c r="F1074" s="41">
        <v>3</v>
      </c>
      <c r="G1074" s="41">
        <v>3</v>
      </c>
      <c r="H1074" s="37" t="s">
        <v>125</v>
      </c>
      <c r="I1074" s="37" t="s">
        <v>29</v>
      </c>
      <c r="J1074" s="39" t="s">
        <v>134</v>
      </c>
    </row>
    <row r="1075" spans="1:10">
      <c r="A1075" s="40">
        <v>0.3829314849999999</v>
      </c>
      <c r="B1075" s="37">
        <v>382931.48499999993</v>
      </c>
      <c r="C1075" s="37" t="s">
        <v>29</v>
      </c>
      <c r="D1075" s="37" t="s">
        <v>29</v>
      </c>
      <c r="E1075" s="37">
        <v>227</v>
      </c>
      <c r="F1075" s="41">
        <v>3</v>
      </c>
      <c r="G1075" s="41">
        <v>3</v>
      </c>
      <c r="H1075" s="37" t="s">
        <v>125</v>
      </c>
      <c r="I1075" s="37" t="s">
        <v>29</v>
      </c>
      <c r="J1075" s="39" t="s">
        <v>134</v>
      </c>
    </row>
    <row r="1076" spans="1:10">
      <c r="A1076" s="40">
        <v>0.38455744500000011</v>
      </c>
      <c r="B1076" s="37">
        <v>384557.44500000012</v>
      </c>
      <c r="C1076" s="37" t="s">
        <v>29</v>
      </c>
      <c r="D1076" s="37" t="s">
        <v>29</v>
      </c>
      <c r="E1076" s="37">
        <v>240</v>
      </c>
      <c r="F1076" s="41">
        <v>3</v>
      </c>
      <c r="G1076" s="41">
        <v>3</v>
      </c>
      <c r="H1076" s="37" t="s">
        <v>125</v>
      </c>
      <c r="I1076" s="37" t="s">
        <v>29</v>
      </c>
      <c r="J1076" s="39" t="s">
        <v>134</v>
      </c>
    </row>
    <row r="1077" spans="1:10">
      <c r="A1077" s="40">
        <v>0.38628371000000011</v>
      </c>
      <c r="B1077" s="37">
        <v>386283.71000000014</v>
      </c>
      <c r="C1077" s="37" t="s">
        <v>29</v>
      </c>
      <c r="D1077" s="37" t="s">
        <v>29</v>
      </c>
      <c r="E1077" s="37">
        <v>239.1</v>
      </c>
      <c r="F1077" s="41">
        <v>3</v>
      </c>
      <c r="G1077" s="41">
        <v>3</v>
      </c>
      <c r="H1077" s="37" t="s">
        <v>125</v>
      </c>
      <c r="I1077" s="37" t="s">
        <v>29</v>
      </c>
      <c r="J1077" s="39" t="s">
        <v>134</v>
      </c>
    </row>
    <row r="1078" spans="1:10">
      <c r="A1078" s="40">
        <v>0.3878248150000001</v>
      </c>
      <c r="B1078" s="37">
        <v>387824.81500000012</v>
      </c>
      <c r="C1078" s="37" t="s">
        <v>29</v>
      </c>
      <c r="D1078" s="37" t="s">
        <v>29</v>
      </c>
      <c r="E1078" s="37">
        <v>246.8</v>
      </c>
      <c r="F1078" s="41">
        <v>3</v>
      </c>
      <c r="G1078" s="41">
        <v>3</v>
      </c>
      <c r="H1078" s="37" t="s">
        <v>125</v>
      </c>
      <c r="I1078" s="37" t="s">
        <v>29</v>
      </c>
      <c r="J1078" s="39" t="s">
        <v>134</v>
      </c>
    </row>
    <row r="1079" spans="1:10">
      <c r="A1079" s="40">
        <v>0.38941020500000012</v>
      </c>
      <c r="B1079" s="37">
        <v>389410.20500000013</v>
      </c>
      <c r="C1079" s="37" t="s">
        <v>29</v>
      </c>
      <c r="D1079" s="37" t="s">
        <v>29</v>
      </c>
      <c r="E1079" s="37">
        <v>245.8</v>
      </c>
      <c r="F1079" s="41">
        <v>3</v>
      </c>
      <c r="G1079" s="41">
        <v>3</v>
      </c>
      <c r="H1079" s="37" t="s">
        <v>125</v>
      </c>
      <c r="I1079" s="37" t="s">
        <v>29</v>
      </c>
      <c r="J1079" s="39" t="s">
        <v>134</v>
      </c>
    </row>
    <row r="1080" spans="1:10">
      <c r="A1080" s="40">
        <v>0.39228724999999992</v>
      </c>
      <c r="B1080" s="37">
        <v>392287.24999999994</v>
      </c>
      <c r="C1080" s="37" t="s">
        <v>29</v>
      </c>
      <c r="D1080" s="37" t="s">
        <v>29</v>
      </c>
      <c r="E1080" s="37">
        <v>258.10000000000002</v>
      </c>
      <c r="F1080" s="41">
        <v>3</v>
      </c>
      <c r="G1080" s="41">
        <v>3</v>
      </c>
      <c r="H1080" s="37" t="s">
        <v>125</v>
      </c>
      <c r="I1080" s="37" t="s">
        <v>29</v>
      </c>
      <c r="J1080" s="39" t="s">
        <v>134</v>
      </c>
    </row>
    <row r="1081" spans="1:10">
      <c r="A1081" s="40">
        <v>0.39297715151515145</v>
      </c>
      <c r="B1081" s="37">
        <v>392977.15151515143</v>
      </c>
      <c r="C1081" s="37" t="s">
        <v>29</v>
      </c>
      <c r="D1081" s="37" t="s">
        <v>29</v>
      </c>
      <c r="E1081" s="37">
        <v>259.5</v>
      </c>
      <c r="F1081" s="41">
        <v>3</v>
      </c>
      <c r="G1081" s="41">
        <v>3</v>
      </c>
      <c r="H1081" s="37" t="s">
        <v>125</v>
      </c>
      <c r="I1081" s="37" t="s">
        <v>29</v>
      </c>
      <c r="J1081" s="39" t="s">
        <v>135</v>
      </c>
    </row>
    <row r="1082" spans="1:10">
      <c r="A1082" s="40">
        <v>0.39400369090909093</v>
      </c>
      <c r="B1082" s="37">
        <v>394003.69090909092</v>
      </c>
      <c r="C1082" s="37" t="s">
        <v>29</v>
      </c>
      <c r="D1082" s="37" t="s">
        <v>29</v>
      </c>
      <c r="E1082" s="37">
        <v>273.60000000000002</v>
      </c>
      <c r="F1082" s="41">
        <v>3</v>
      </c>
      <c r="G1082" s="41">
        <v>3</v>
      </c>
      <c r="H1082" s="37" t="s">
        <v>125</v>
      </c>
      <c r="I1082" s="37" t="s">
        <v>29</v>
      </c>
      <c r="J1082" s="39" t="s">
        <v>135</v>
      </c>
    </row>
    <row r="1083" spans="1:10">
      <c r="A1083" s="40">
        <v>0.3949061030303031</v>
      </c>
      <c r="B1083" s="37">
        <v>394906.10303030309</v>
      </c>
      <c r="C1083" s="37" t="s">
        <v>29</v>
      </c>
      <c r="D1083" s="37" t="s">
        <v>29</v>
      </c>
      <c r="E1083" s="37">
        <v>260.7</v>
      </c>
      <c r="F1083" s="41">
        <v>3</v>
      </c>
      <c r="G1083" s="41">
        <v>3</v>
      </c>
      <c r="H1083" s="37" t="s">
        <v>125</v>
      </c>
      <c r="I1083" s="37" t="s">
        <v>29</v>
      </c>
      <c r="J1083" s="39" t="s">
        <v>135</v>
      </c>
    </row>
    <row r="1084" spans="1:10">
      <c r="A1084" s="40">
        <v>0.39827512727272718</v>
      </c>
      <c r="B1084" s="37">
        <v>398275.1272727272</v>
      </c>
      <c r="C1084" s="37" t="s">
        <v>29</v>
      </c>
      <c r="D1084" s="37" t="s">
        <v>29</v>
      </c>
      <c r="E1084" s="37">
        <v>276.3</v>
      </c>
      <c r="F1084" s="41">
        <v>3</v>
      </c>
      <c r="G1084" s="41">
        <v>3</v>
      </c>
      <c r="H1084" s="37" t="s">
        <v>125</v>
      </c>
      <c r="I1084" s="37" t="s">
        <v>29</v>
      </c>
      <c r="J1084" s="39" t="s">
        <v>135</v>
      </c>
    </row>
    <row r="1085" spans="1:10">
      <c r="A1085" s="40">
        <v>0.39992616363636357</v>
      </c>
      <c r="B1085" s="37">
        <v>399926.16363636358</v>
      </c>
      <c r="C1085" s="37" t="s">
        <v>29</v>
      </c>
      <c r="D1085" s="37" t="s">
        <v>29</v>
      </c>
      <c r="E1085" s="37">
        <v>277.10000000000002</v>
      </c>
      <c r="F1085" s="41">
        <v>3</v>
      </c>
      <c r="G1085" s="41">
        <v>3</v>
      </c>
      <c r="H1085" s="37" t="s">
        <v>125</v>
      </c>
      <c r="I1085" s="37" t="s">
        <v>29</v>
      </c>
      <c r="J1085" s="39" t="s">
        <v>135</v>
      </c>
    </row>
    <row r="1086" spans="1:10">
      <c r="A1086" s="40">
        <v>0.40071008484848497</v>
      </c>
      <c r="B1086" s="37">
        <v>400710.08484848496</v>
      </c>
      <c r="C1086" s="37" t="s">
        <v>29</v>
      </c>
      <c r="D1086" s="37" t="s">
        <v>29</v>
      </c>
      <c r="E1086" s="37">
        <v>283.2</v>
      </c>
      <c r="F1086" s="41">
        <v>3</v>
      </c>
      <c r="G1086" s="41">
        <v>3</v>
      </c>
      <c r="H1086" s="37" t="s">
        <v>125</v>
      </c>
      <c r="I1086" s="37" t="s">
        <v>29</v>
      </c>
      <c r="J1086" s="39" t="s">
        <v>135</v>
      </c>
    </row>
    <row r="1087" spans="1:10">
      <c r="A1087" s="40">
        <v>0.40214091515151507</v>
      </c>
      <c r="B1087" s="37">
        <v>402140.91515151504</v>
      </c>
      <c r="C1087" s="37" t="s">
        <v>29</v>
      </c>
      <c r="D1087" s="37" t="s">
        <v>29</v>
      </c>
      <c r="E1087" s="37">
        <v>283.10000000000002</v>
      </c>
      <c r="F1087" s="41">
        <v>3</v>
      </c>
      <c r="G1087" s="41">
        <v>3</v>
      </c>
      <c r="H1087" s="37" t="s">
        <v>125</v>
      </c>
      <c r="I1087" s="37" t="s">
        <v>29</v>
      </c>
      <c r="J1087" s="39" t="s">
        <v>135</v>
      </c>
    </row>
    <row r="1088" spans="1:10">
      <c r="A1088" s="40">
        <v>0.40285983636363643</v>
      </c>
      <c r="B1088" s="37">
        <v>402859.83636363642</v>
      </c>
      <c r="C1088" s="37" t="s">
        <v>29</v>
      </c>
      <c r="D1088" s="37" t="s">
        <v>29</v>
      </c>
      <c r="E1088" s="37">
        <v>275.7</v>
      </c>
      <c r="F1088" s="41">
        <v>3</v>
      </c>
      <c r="G1088" s="41">
        <v>3</v>
      </c>
      <c r="H1088" s="37" t="s">
        <v>125</v>
      </c>
      <c r="I1088" s="37" t="s">
        <v>29</v>
      </c>
      <c r="J1088" s="39" t="s">
        <v>135</v>
      </c>
    </row>
    <row r="1089" spans="1:10">
      <c r="A1089" s="40">
        <v>0.40431329696969698</v>
      </c>
      <c r="B1089" s="37">
        <v>404313.296969697</v>
      </c>
      <c r="C1089" s="37" t="s">
        <v>29</v>
      </c>
      <c r="D1089" s="37" t="s">
        <v>29</v>
      </c>
      <c r="E1089" s="37">
        <v>276.5</v>
      </c>
      <c r="F1089" s="41">
        <v>3</v>
      </c>
      <c r="G1089" s="41">
        <v>3</v>
      </c>
      <c r="H1089" s="37" t="s">
        <v>125</v>
      </c>
      <c r="I1089" s="37" t="s">
        <v>29</v>
      </c>
      <c r="J1089" s="39" t="s">
        <v>135</v>
      </c>
    </row>
    <row r="1090" spans="1:10">
      <c r="A1090" s="40">
        <v>0.40506263030303025</v>
      </c>
      <c r="B1090" s="37">
        <v>405062.63030303025</v>
      </c>
      <c r="C1090" s="37" t="s">
        <v>29</v>
      </c>
      <c r="D1090" s="37" t="s">
        <v>29</v>
      </c>
      <c r="E1090" s="37">
        <v>280.5</v>
      </c>
      <c r="F1090" s="41">
        <v>3</v>
      </c>
      <c r="G1090" s="41">
        <v>3</v>
      </c>
      <c r="H1090" s="37" t="s">
        <v>125</v>
      </c>
      <c r="I1090" s="37" t="s">
        <v>29</v>
      </c>
      <c r="J1090" s="39" t="s">
        <v>135</v>
      </c>
    </row>
    <row r="1091" spans="1:10">
      <c r="A1091" s="40">
        <v>0.40654280000000004</v>
      </c>
      <c r="B1091" s="37">
        <v>406542.80000000005</v>
      </c>
      <c r="C1091" s="37" t="s">
        <v>29</v>
      </c>
      <c r="D1091" s="37" t="s">
        <v>29</v>
      </c>
      <c r="E1091" s="37">
        <v>279.60000000000002</v>
      </c>
      <c r="F1091" s="41">
        <v>3</v>
      </c>
      <c r="G1091" s="41">
        <v>3</v>
      </c>
      <c r="H1091" s="37" t="s">
        <v>125</v>
      </c>
      <c r="I1091" s="37" t="s">
        <v>29</v>
      </c>
      <c r="J1091" s="39" t="s">
        <v>135</v>
      </c>
    </row>
    <row r="1092" spans="1:10">
      <c r="A1092" s="40">
        <v>0.40728249696969687</v>
      </c>
      <c r="B1092" s="37">
        <v>407282.49696969689</v>
      </c>
      <c r="C1092" s="37" t="s">
        <v>29</v>
      </c>
      <c r="D1092" s="37" t="s">
        <v>29</v>
      </c>
      <c r="E1092" s="37">
        <v>285.60000000000002</v>
      </c>
      <c r="F1092" s="41">
        <v>3</v>
      </c>
      <c r="G1092" s="41">
        <v>3</v>
      </c>
      <c r="H1092" s="37" t="s">
        <v>125</v>
      </c>
      <c r="I1092" s="37" t="s">
        <v>29</v>
      </c>
      <c r="J1092" s="39" t="s">
        <v>135</v>
      </c>
    </row>
    <row r="1093" spans="1:10">
      <c r="A1093" s="40">
        <v>0.40881871515151519</v>
      </c>
      <c r="B1093" s="37">
        <v>408818.71515151521</v>
      </c>
      <c r="C1093" s="37" t="s">
        <v>29</v>
      </c>
      <c r="D1093" s="37" t="s">
        <v>29</v>
      </c>
      <c r="E1093" s="37">
        <v>284.5</v>
      </c>
      <c r="F1093" s="41">
        <v>3</v>
      </c>
      <c r="G1093" s="41">
        <v>3</v>
      </c>
      <c r="H1093" s="37" t="s">
        <v>125</v>
      </c>
      <c r="I1093" s="37" t="s">
        <v>29</v>
      </c>
      <c r="J1093" s="39" t="s">
        <v>135</v>
      </c>
    </row>
    <row r="1094" spans="1:10">
      <c r="A1094" s="40">
        <v>0.40959823636363629</v>
      </c>
      <c r="B1094" s="37">
        <v>409598.23636363627</v>
      </c>
      <c r="C1094" s="37" t="s">
        <v>29</v>
      </c>
      <c r="D1094" s="37" t="s">
        <v>29</v>
      </c>
      <c r="E1094" s="37">
        <v>274.7</v>
      </c>
      <c r="F1094" s="41">
        <v>3</v>
      </c>
      <c r="G1094" s="41">
        <v>3</v>
      </c>
      <c r="H1094" s="37" t="s">
        <v>125</v>
      </c>
      <c r="I1094" s="37" t="s">
        <v>29</v>
      </c>
      <c r="J1094" s="39" t="s">
        <v>135</v>
      </c>
    </row>
    <row r="1095" spans="1:10">
      <c r="A1095" s="40">
        <v>0.41045379999999998</v>
      </c>
      <c r="B1095" s="37">
        <v>410453.8</v>
      </c>
      <c r="C1095" s="37" t="s">
        <v>29</v>
      </c>
      <c r="D1095" s="37" t="s">
        <v>29</v>
      </c>
      <c r="E1095" s="37">
        <v>282.60000000000002</v>
      </c>
      <c r="F1095" s="41">
        <v>3</v>
      </c>
      <c r="G1095" s="41">
        <v>3</v>
      </c>
      <c r="H1095" s="37" t="s">
        <v>125</v>
      </c>
      <c r="I1095" s="37" t="s">
        <v>29</v>
      </c>
      <c r="J1095" s="39" t="s">
        <v>135</v>
      </c>
    </row>
    <row r="1096" spans="1:10">
      <c r="A1096" s="40">
        <v>0.41134796969696968</v>
      </c>
      <c r="B1096" s="37">
        <v>411347.96969696967</v>
      </c>
      <c r="C1096" s="37" t="s">
        <v>29</v>
      </c>
      <c r="D1096" s="37" t="s">
        <v>29</v>
      </c>
      <c r="E1096" s="37">
        <v>283.5</v>
      </c>
      <c r="F1096" s="41">
        <v>3</v>
      </c>
      <c r="G1096" s="41">
        <v>3</v>
      </c>
      <c r="H1096" s="37" t="s">
        <v>125</v>
      </c>
      <c r="I1096" s="37" t="s">
        <v>29</v>
      </c>
      <c r="J1096" s="39" t="s">
        <v>135</v>
      </c>
    </row>
    <row r="1097" spans="1:10">
      <c r="A1097" s="40">
        <v>0.41325865454545452</v>
      </c>
      <c r="B1097" s="37">
        <v>413258.65454545454</v>
      </c>
      <c r="C1097" s="37" t="s">
        <v>29</v>
      </c>
      <c r="D1097" s="37" t="s">
        <v>29</v>
      </c>
      <c r="E1097" s="37">
        <v>274.89999999999998</v>
      </c>
      <c r="F1097" s="41">
        <v>3</v>
      </c>
      <c r="G1097" s="41">
        <v>3</v>
      </c>
      <c r="H1097" s="37" t="s">
        <v>125</v>
      </c>
      <c r="I1097" s="37" t="s">
        <v>29</v>
      </c>
      <c r="J1097" s="39" t="s">
        <v>135</v>
      </c>
    </row>
    <row r="1098" spans="1:10">
      <c r="A1098" s="40">
        <v>0.41421086060606049</v>
      </c>
      <c r="B1098" s="37">
        <v>414210.86060606048</v>
      </c>
      <c r="C1098" s="37" t="s">
        <v>29</v>
      </c>
      <c r="D1098" s="37" t="s">
        <v>29</v>
      </c>
      <c r="E1098" s="37">
        <v>264.89999999999998</v>
      </c>
      <c r="F1098" s="41">
        <v>3</v>
      </c>
      <c r="G1098" s="41">
        <v>3</v>
      </c>
      <c r="H1098" s="37" t="s">
        <v>125</v>
      </c>
      <c r="I1098" s="37" t="s">
        <v>29</v>
      </c>
      <c r="J1098" s="39" t="s">
        <v>135</v>
      </c>
    </row>
    <row r="1099" spans="1:10">
      <c r="A1099" s="40">
        <v>0.41517959393939408</v>
      </c>
      <c r="B1099" s="37">
        <v>415179.59393939405</v>
      </c>
      <c r="C1099" s="37" t="s">
        <v>29</v>
      </c>
      <c r="D1099" s="37" t="s">
        <v>29</v>
      </c>
      <c r="E1099" s="37">
        <v>271.60000000000002</v>
      </c>
      <c r="F1099" s="41">
        <v>3</v>
      </c>
      <c r="G1099" s="41">
        <v>3</v>
      </c>
      <c r="H1099" s="37" t="s">
        <v>125</v>
      </c>
      <c r="I1099" s="37" t="s">
        <v>29</v>
      </c>
      <c r="J1099" s="39" t="s">
        <v>135</v>
      </c>
    </row>
    <row r="1100" spans="1:10">
      <c r="A1100" s="40">
        <v>0.4159456060606061</v>
      </c>
      <c r="B1100" s="37">
        <v>415945.60606060608</v>
      </c>
      <c r="C1100" s="37" t="s">
        <v>29</v>
      </c>
      <c r="D1100" s="37" t="s">
        <v>29</v>
      </c>
      <c r="E1100" s="37">
        <v>276.39999999999998</v>
      </c>
      <c r="F1100" s="41">
        <v>1.6</v>
      </c>
      <c r="G1100" s="41">
        <v>1.6</v>
      </c>
      <c r="H1100" s="37" t="s">
        <v>125</v>
      </c>
      <c r="I1100" s="37" t="s">
        <v>29</v>
      </c>
      <c r="J1100" s="39" t="s">
        <v>135</v>
      </c>
    </row>
    <row r="1101" spans="1:10">
      <c r="A1101" s="40">
        <v>0.41642531515151515</v>
      </c>
      <c r="B1101" s="37">
        <v>416425.31515151513</v>
      </c>
      <c r="C1101" s="37" t="s">
        <v>29</v>
      </c>
      <c r="D1101" s="37" t="s">
        <v>29</v>
      </c>
      <c r="E1101" s="37">
        <v>271.7</v>
      </c>
      <c r="F1101" s="41">
        <v>1.2</v>
      </c>
      <c r="G1101" s="41">
        <v>1.2</v>
      </c>
      <c r="H1101" s="37" t="s">
        <v>125</v>
      </c>
      <c r="I1101" s="37" t="s">
        <v>29</v>
      </c>
      <c r="J1101" s="39" t="s">
        <v>135</v>
      </c>
    </row>
    <row r="1102" spans="1:10">
      <c r="A1102" s="40">
        <v>0.41744044242424239</v>
      </c>
      <c r="B1102" s="37">
        <v>417440.44242424238</v>
      </c>
      <c r="C1102" s="37" t="s">
        <v>29</v>
      </c>
      <c r="D1102" s="37" t="s">
        <v>29</v>
      </c>
      <c r="E1102" s="37">
        <v>273.39999999999998</v>
      </c>
      <c r="F1102" s="41">
        <v>1.5</v>
      </c>
      <c r="G1102" s="41">
        <v>1.5</v>
      </c>
      <c r="H1102" s="37" t="s">
        <v>125</v>
      </c>
      <c r="I1102" s="37" t="s">
        <v>29</v>
      </c>
      <c r="J1102" s="39" t="s">
        <v>135</v>
      </c>
    </row>
    <row r="1103" spans="1:10">
      <c r="A1103" s="40">
        <v>0.41795678181818169</v>
      </c>
      <c r="B1103" s="37">
        <v>417956.78181818168</v>
      </c>
      <c r="C1103" s="37" t="s">
        <v>29</v>
      </c>
      <c r="D1103" s="37" t="s">
        <v>29</v>
      </c>
      <c r="E1103" s="37">
        <v>271.8</v>
      </c>
      <c r="F1103" s="41">
        <v>1.7</v>
      </c>
      <c r="G1103" s="41">
        <v>1.7</v>
      </c>
      <c r="H1103" s="37" t="s">
        <v>125</v>
      </c>
      <c r="I1103" s="37" t="s">
        <v>29</v>
      </c>
      <c r="J1103" s="39" t="s">
        <v>135</v>
      </c>
    </row>
    <row r="1104" spans="1:10">
      <c r="A1104" s="40">
        <v>0.41850530303030292</v>
      </c>
      <c r="B1104" s="37">
        <v>418505.30303030292</v>
      </c>
      <c r="C1104" s="37" t="s">
        <v>29</v>
      </c>
      <c r="D1104" s="37" t="s">
        <v>29</v>
      </c>
      <c r="E1104" s="37">
        <v>274.60000000000002</v>
      </c>
      <c r="F1104" s="41">
        <v>1.8</v>
      </c>
      <c r="G1104" s="41">
        <v>1.8</v>
      </c>
      <c r="H1104" s="37" t="s">
        <v>125</v>
      </c>
      <c r="I1104" s="37" t="s">
        <v>29</v>
      </c>
      <c r="J1104" s="39" t="s">
        <v>135</v>
      </c>
    </row>
    <row r="1105" spans="1:10">
      <c r="A1105" s="40">
        <v>0.41957578181818189</v>
      </c>
      <c r="B1105" s="37">
        <v>419575.78181818192</v>
      </c>
      <c r="C1105" s="37" t="s">
        <v>29</v>
      </c>
      <c r="D1105" s="37" t="s">
        <v>29</v>
      </c>
      <c r="E1105" s="37">
        <v>273.7</v>
      </c>
      <c r="F1105" s="41">
        <v>0.8</v>
      </c>
      <c r="G1105" s="41">
        <v>0.8</v>
      </c>
      <c r="H1105" s="37" t="s">
        <v>125</v>
      </c>
      <c r="I1105" s="37" t="s">
        <v>29</v>
      </c>
      <c r="J1105" s="39" t="s">
        <v>135</v>
      </c>
    </row>
    <row r="1106" spans="1:10">
      <c r="A1106" s="40">
        <v>0.42013376363636362</v>
      </c>
      <c r="B1106" s="37">
        <v>420133.76363636361</v>
      </c>
      <c r="C1106" s="37" t="s">
        <v>29</v>
      </c>
      <c r="D1106" s="37" t="s">
        <v>29</v>
      </c>
      <c r="E1106" s="37">
        <v>271.2</v>
      </c>
      <c r="F1106" s="41">
        <v>1.5</v>
      </c>
      <c r="G1106" s="41">
        <v>1.5</v>
      </c>
      <c r="H1106" s="37" t="s">
        <v>125</v>
      </c>
      <c r="I1106" s="37" t="s">
        <v>29</v>
      </c>
      <c r="J1106" s="39" t="s">
        <v>135</v>
      </c>
    </row>
    <row r="1107" spans="1:10">
      <c r="A1107" s="40">
        <v>0.42070176363636358</v>
      </c>
      <c r="B1107" s="37">
        <v>420701.76363636355</v>
      </c>
      <c r="C1107" s="37" t="s">
        <v>29</v>
      </c>
      <c r="D1107" s="37" t="s">
        <v>29</v>
      </c>
      <c r="E1107" s="37">
        <v>273.8</v>
      </c>
      <c r="F1107" s="41">
        <v>1.6</v>
      </c>
      <c r="G1107" s="41">
        <v>1.6</v>
      </c>
      <c r="H1107" s="37" t="s">
        <v>125</v>
      </c>
      <c r="I1107" s="37" t="s">
        <v>29</v>
      </c>
      <c r="J1107" s="39" t="s">
        <v>135</v>
      </c>
    </row>
    <row r="1108" spans="1:10">
      <c r="A1108" s="40">
        <v>0.42191214545454547</v>
      </c>
      <c r="B1108" s="37">
        <v>421912.14545454545</v>
      </c>
      <c r="C1108" s="37" t="s">
        <v>29</v>
      </c>
      <c r="D1108" s="37" t="s">
        <v>29</v>
      </c>
      <c r="E1108" s="37">
        <v>268.60000000000002</v>
      </c>
      <c r="F1108" s="41">
        <v>1.4</v>
      </c>
      <c r="G1108" s="41">
        <v>1.4</v>
      </c>
      <c r="H1108" s="37" t="s">
        <v>125</v>
      </c>
      <c r="I1108" s="37" t="s">
        <v>29</v>
      </c>
      <c r="J1108" s="39" t="s">
        <v>135</v>
      </c>
    </row>
    <row r="1109" spans="1:10">
      <c r="A1109" s="40">
        <v>0.42253265454545447</v>
      </c>
      <c r="B1109" s="37">
        <v>422532.65454545448</v>
      </c>
      <c r="C1109" s="37" t="s">
        <v>29</v>
      </c>
      <c r="D1109" s="37" t="s">
        <v>29</v>
      </c>
      <c r="E1109" s="37">
        <v>266.39999999999998</v>
      </c>
      <c r="F1109" s="41">
        <v>1.8</v>
      </c>
      <c r="G1109" s="41">
        <v>1.8</v>
      </c>
      <c r="H1109" s="37" t="s">
        <v>125</v>
      </c>
      <c r="I1109" s="37" t="s">
        <v>29</v>
      </c>
      <c r="J1109" s="39" t="s">
        <v>135</v>
      </c>
    </row>
    <row r="1110" spans="1:10">
      <c r="A1110" s="40">
        <v>0.42322549696969702</v>
      </c>
      <c r="B1110" s="37">
        <v>423225.49696969701</v>
      </c>
      <c r="C1110" s="37" t="s">
        <v>29</v>
      </c>
      <c r="D1110" s="37" t="s">
        <v>29</v>
      </c>
      <c r="E1110" s="37">
        <v>270.60000000000002</v>
      </c>
      <c r="F1110" s="41">
        <v>1.1000000000000001</v>
      </c>
      <c r="G1110" s="41">
        <v>1.1000000000000001</v>
      </c>
      <c r="H1110" s="37" t="s">
        <v>125</v>
      </c>
      <c r="I1110" s="37" t="s">
        <v>29</v>
      </c>
      <c r="J1110" s="39" t="s">
        <v>135</v>
      </c>
    </row>
    <row r="1111" spans="1:10">
      <c r="A1111" s="40">
        <v>0.42450774545454567</v>
      </c>
      <c r="B1111" s="37">
        <v>424507.74545454566</v>
      </c>
      <c r="C1111" s="37" t="s">
        <v>29</v>
      </c>
      <c r="D1111" s="37" t="s">
        <v>29</v>
      </c>
      <c r="E1111" s="37">
        <v>267.7</v>
      </c>
      <c r="F1111" s="41">
        <v>2.9</v>
      </c>
      <c r="G1111" s="41">
        <v>2.9</v>
      </c>
      <c r="H1111" s="37" t="s">
        <v>125</v>
      </c>
      <c r="I1111" s="37" t="s">
        <v>29</v>
      </c>
      <c r="J1111" s="39" t="s">
        <v>135</v>
      </c>
    </row>
    <row r="1112" spans="1:10">
      <c r="A1112" s="40">
        <v>0.42513226060606057</v>
      </c>
      <c r="B1112" s="37">
        <v>425132.26060606056</v>
      </c>
      <c r="C1112" s="37" t="s">
        <v>29</v>
      </c>
      <c r="D1112" s="37" t="s">
        <v>29</v>
      </c>
      <c r="E1112" s="37">
        <v>268.3</v>
      </c>
      <c r="F1112" s="41">
        <v>1.9</v>
      </c>
      <c r="G1112" s="41">
        <v>1.9</v>
      </c>
      <c r="H1112" s="37" t="s">
        <v>125</v>
      </c>
      <c r="I1112" s="37" t="s">
        <v>29</v>
      </c>
      <c r="J1112" s="39" t="s">
        <v>135</v>
      </c>
    </row>
    <row r="1113" spans="1:10">
      <c r="A1113" s="40">
        <v>0.42574090909090911</v>
      </c>
      <c r="B1113" s="37">
        <v>425740.90909090912</v>
      </c>
      <c r="C1113" s="37" t="s">
        <v>29</v>
      </c>
      <c r="D1113" s="37" t="s">
        <v>29</v>
      </c>
      <c r="E1113" s="37">
        <v>270.8</v>
      </c>
      <c r="F1113" s="41">
        <v>1.1000000000000001</v>
      </c>
      <c r="G1113" s="41">
        <v>1.1000000000000001</v>
      </c>
      <c r="H1113" s="37" t="s">
        <v>125</v>
      </c>
      <c r="I1113" s="37" t="s">
        <v>29</v>
      </c>
      <c r="J1113" s="39" t="s">
        <v>135</v>
      </c>
    </row>
    <row r="1114" spans="1:10">
      <c r="A1114" s="40">
        <v>0.42623727272727274</v>
      </c>
      <c r="B1114" s="37">
        <v>426237.27272727276</v>
      </c>
      <c r="C1114" s="37" t="s">
        <v>29</v>
      </c>
      <c r="D1114" s="37" t="s">
        <v>29</v>
      </c>
      <c r="E1114" s="37">
        <v>270</v>
      </c>
      <c r="F1114" s="41">
        <v>2.5</v>
      </c>
      <c r="G1114" s="41">
        <v>2.5</v>
      </c>
      <c r="H1114" s="37" t="s">
        <v>125</v>
      </c>
      <c r="I1114" s="37" t="s">
        <v>29</v>
      </c>
      <c r="J1114" s="39" t="s">
        <v>135</v>
      </c>
    </row>
    <row r="1115" spans="1:10">
      <c r="A1115" s="40">
        <v>0.42662156363636361</v>
      </c>
      <c r="B1115" s="37">
        <v>426621.5636363636</v>
      </c>
      <c r="C1115" s="37" t="s">
        <v>29</v>
      </c>
      <c r="D1115" s="37" t="s">
        <v>29</v>
      </c>
      <c r="E1115" s="37">
        <v>265.39999999999998</v>
      </c>
      <c r="F1115" s="41">
        <v>2</v>
      </c>
      <c r="G1115" s="41">
        <v>2</v>
      </c>
      <c r="H1115" s="37" t="s">
        <v>125</v>
      </c>
      <c r="I1115" s="37" t="s">
        <v>29</v>
      </c>
      <c r="J1115" s="39" t="s">
        <v>135</v>
      </c>
    </row>
    <row r="1116" spans="1:10">
      <c r="A1116" s="40">
        <v>0.42715496363636357</v>
      </c>
      <c r="B1116" s="37">
        <v>427154.96363636357</v>
      </c>
      <c r="C1116" s="37" t="s">
        <v>29</v>
      </c>
      <c r="D1116" s="37" t="s">
        <v>29</v>
      </c>
      <c r="E1116" s="37">
        <v>255.3</v>
      </c>
      <c r="F1116" s="41">
        <v>1.3</v>
      </c>
      <c r="G1116" s="41">
        <v>1.3</v>
      </c>
      <c r="H1116" s="37" t="s">
        <v>125</v>
      </c>
      <c r="I1116" s="37" t="s">
        <v>29</v>
      </c>
      <c r="J1116" s="39" t="s">
        <v>135</v>
      </c>
    </row>
    <row r="1117" spans="1:10">
      <c r="A1117" s="40">
        <v>0.42794139999999986</v>
      </c>
      <c r="B1117" s="37">
        <v>427941.39999999985</v>
      </c>
      <c r="C1117" s="37" t="s">
        <v>29</v>
      </c>
      <c r="D1117" s="37" t="s">
        <v>29</v>
      </c>
      <c r="E1117" s="37">
        <v>252.1</v>
      </c>
      <c r="F1117" s="41">
        <v>0.7</v>
      </c>
      <c r="G1117" s="41">
        <v>0.7</v>
      </c>
      <c r="H1117" s="37" t="s">
        <v>125</v>
      </c>
      <c r="I1117" s="37" t="s">
        <v>29</v>
      </c>
      <c r="J1117" s="39" t="s">
        <v>135</v>
      </c>
    </row>
    <row r="1118" spans="1:10">
      <c r="A1118" s="40">
        <v>0.42884020000000017</v>
      </c>
      <c r="B1118" s="37">
        <v>428840.20000000019</v>
      </c>
      <c r="C1118" s="37" t="s">
        <v>29</v>
      </c>
      <c r="D1118" s="37" t="s">
        <v>29</v>
      </c>
      <c r="E1118" s="37">
        <v>248.2</v>
      </c>
      <c r="F1118" s="41">
        <v>0.9</v>
      </c>
      <c r="G1118" s="41">
        <v>0.9</v>
      </c>
      <c r="H1118" s="37" t="s">
        <v>125</v>
      </c>
      <c r="I1118" s="37" t="s">
        <v>29</v>
      </c>
      <c r="J1118" s="39" t="s">
        <v>135</v>
      </c>
    </row>
    <row r="1119" spans="1:10">
      <c r="A1119" s="40">
        <v>0.4291783636363638</v>
      </c>
      <c r="B1119" s="37">
        <v>429178.36363636382</v>
      </c>
      <c r="C1119" s="37" t="s">
        <v>29</v>
      </c>
      <c r="D1119" s="37" t="s">
        <v>29</v>
      </c>
      <c r="E1119" s="37">
        <v>242.5</v>
      </c>
      <c r="F1119" s="41">
        <v>1.5</v>
      </c>
      <c r="G1119" s="41">
        <v>1.5</v>
      </c>
      <c r="H1119" s="37" t="s">
        <v>125</v>
      </c>
      <c r="I1119" s="37" t="s">
        <v>29</v>
      </c>
      <c r="J1119" s="39" t="s">
        <v>135</v>
      </c>
    </row>
    <row r="1120" spans="1:10">
      <c r="A1120" s="40">
        <v>0.43102376363636369</v>
      </c>
      <c r="B1120" s="37">
        <v>431023.76363636367</v>
      </c>
      <c r="C1120" s="37" t="s">
        <v>29</v>
      </c>
      <c r="D1120" s="37" t="s">
        <v>29</v>
      </c>
      <c r="E1120" s="37">
        <v>219.7</v>
      </c>
      <c r="F1120" s="41">
        <v>1.7</v>
      </c>
      <c r="G1120" s="41">
        <v>1.7</v>
      </c>
      <c r="H1120" s="37" t="s">
        <v>125</v>
      </c>
      <c r="I1120" s="37" t="s">
        <v>29</v>
      </c>
      <c r="J1120" s="39" t="s">
        <v>135</v>
      </c>
    </row>
    <row r="1121" spans="1:10">
      <c r="A1121" s="40">
        <v>0.43217930909090935</v>
      </c>
      <c r="B1121" s="37">
        <v>432179.30909090937</v>
      </c>
      <c r="C1121" s="37" t="s">
        <v>29</v>
      </c>
      <c r="D1121" s="37" t="s">
        <v>29</v>
      </c>
      <c r="E1121" s="37">
        <v>227.2</v>
      </c>
      <c r="F1121" s="41">
        <v>2.2000000000000002</v>
      </c>
      <c r="G1121" s="41">
        <v>2.2000000000000002</v>
      </c>
      <c r="H1121" s="37" t="s">
        <v>125</v>
      </c>
      <c r="I1121" s="37" t="s">
        <v>29</v>
      </c>
      <c r="J1121" s="39" t="s">
        <v>135</v>
      </c>
    </row>
    <row r="1122" spans="1:10">
      <c r="A1122" s="40">
        <v>0.4338502969696969</v>
      </c>
      <c r="B1122" s="37">
        <v>433850.29696969688</v>
      </c>
      <c r="C1122" s="37" t="s">
        <v>29</v>
      </c>
      <c r="D1122" s="37" t="s">
        <v>29</v>
      </c>
      <c r="E1122" s="37">
        <v>211.5</v>
      </c>
      <c r="F1122" s="41">
        <v>1.7</v>
      </c>
      <c r="G1122" s="41">
        <v>1.7</v>
      </c>
      <c r="H1122" s="37" t="s">
        <v>125</v>
      </c>
      <c r="I1122" s="37" t="s">
        <v>29</v>
      </c>
      <c r="J1122" s="39" t="s">
        <v>135</v>
      </c>
    </row>
    <row r="1123" spans="1:10">
      <c r="A1123" s="40">
        <v>0.43437907272727277</v>
      </c>
      <c r="B1123" s="37">
        <v>434379.07272727275</v>
      </c>
      <c r="C1123" s="37" t="s">
        <v>29</v>
      </c>
      <c r="D1123" s="37" t="s">
        <v>29</v>
      </c>
      <c r="E1123" s="37">
        <v>207.6</v>
      </c>
      <c r="F1123" s="41">
        <v>1.3</v>
      </c>
      <c r="G1123" s="41">
        <v>1.3</v>
      </c>
      <c r="H1123" s="37" t="s">
        <v>125</v>
      </c>
      <c r="I1123" s="37" t="s">
        <v>29</v>
      </c>
      <c r="J1123" s="39" t="s">
        <v>135</v>
      </c>
    </row>
    <row r="1124" spans="1:10">
      <c r="A1124" s="40">
        <v>0.43593969090909102</v>
      </c>
      <c r="B1124" s="37">
        <v>435939.69090909103</v>
      </c>
      <c r="C1124" s="37" t="s">
        <v>29</v>
      </c>
      <c r="D1124" s="37" t="s">
        <v>29</v>
      </c>
      <c r="E1124" s="37">
        <v>209.8</v>
      </c>
      <c r="F1124" s="41">
        <v>1.6</v>
      </c>
      <c r="G1124" s="41">
        <v>1.6</v>
      </c>
      <c r="H1124" s="37" t="s">
        <v>125</v>
      </c>
      <c r="I1124" s="37" t="s">
        <v>29</v>
      </c>
      <c r="J1124" s="39" t="s">
        <v>135</v>
      </c>
    </row>
    <row r="1125" spans="1:10">
      <c r="A1125" s="40">
        <v>0.4374854181818178</v>
      </c>
      <c r="B1125" s="37">
        <v>437485.4181818178</v>
      </c>
      <c r="C1125" s="37" t="s">
        <v>29</v>
      </c>
      <c r="D1125" s="37" t="s">
        <v>29</v>
      </c>
      <c r="E1125" s="37">
        <v>207.5</v>
      </c>
      <c r="F1125" s="41">
        <v>1.3</v>
      </c>
      <c r="G1125" s="41">
        <v>1.3</v>
      </c>
      <c r="H1125" s="37" t="s">
        <v>125</v>
      </c>
      <c r="I1125" s="37" t="s">
        <v>29</v>
      </c>
      <c r="J1125" s="39" t="s">
        <v>135</v>
      </c>
    </row>
    <row r="1126" spans="1:10">
      <c r="A1126" s="40">
        <v>0.43906341818181799</v>
      </c>
      <c r="B1126" s="37">
        <v>439063.41818181798</v>
      </c>
      <c r="C1126" s="37" t="s">
        <v>29</v>
      </c>
      <c r="D1126" s="37" t="s">
        <v>29</v>
      </c>
      <c r="E1126" s="37">
        <v>200.3</v>
      </c>
      <c r="F1126" s="41">
        <v>1.6</v>
      </c>
      <c r="G1126" s="41">
        <v>1.6</v>
      </c>
      <c r="H1126" s="37" t="s">
        <v>125</v>
      </c>
      <c r="I1126" s="37" t="s">
        <v>29</v>
      </c>
      <c r="J1126" s="39" t="s">
        <v>135</v>
      </c>
    </row>
    <row r="1127" spans="1:10">
      <c r="A1127" s="40">
        <v>0.44065958181818188</v>
      </c>
      <c r="B1127" s="37">
        <v>440659.5818181819</v>
      </c>
      <c r="C1127" s="37" t="s">
        <v>29</v>
      </c>
      <c r="D1127" s="37" t="s">
        <v>29</v>
      </c>
      <c r="E1127" s="37">
        <v>201.7</v>
      </c>
      <c r="F1127" s="41">
        <v>1.6</v>
      </c>
      <c r="G1127" s="41">
        <v>1.6</v>
      </c>
      <c r="H1127" s="37" t="s">
        <v>125</v>
      </c>
      <c r="I1127" s="37" t="s">
        <v>29</v>
      </c>
      <c r="J1127" s="39" t="s">
        <v>135</v>
      </c>
    </row>
    <row r="1128" spans="1:10">
      <c r="A1128" s="40">
        <v>0.44223077575757597</v>
      </c>
      <c r="B1128" s="37">
        <v>442230.77575757599</v>
      </c>
      <c r="C1128" s="37" t="s">
        <v>29</v>
      </c>
      <c r="D1128" s="37" t="s">
        <v>29</v>
      </c>
      <c r="E1128" s="37">
        <v>201.3</v>
      </c>
      <c r="F1128" s="41">
        <v>1.1000000000000001</v>
      </c>
      <c r="G1128" s="41">
        <v>1.1000000000000001</v>
      </c>
      <c r="H1128" s="37" t="s">
        <v>125</v>
      </c>
      <c r="I1128" s="37" t="s">
        <v>29</v>
      </c>
      <c r="J1128" s="39" t="s">
        <v>135</v>
      </c>
    </row>
    <row r="1129" spans="1:10">
      <c r="A1129" s="40">
        <v>0.44384464848484878</v>
      </c>
      <c r="B1129" s="37">
        <v>443844.64848484879</v>
      </c>
      <c r="C1129" s="37" t="s">
        <v>29</v>
      </c>
      <c r="D1129" s="37" t="s">
        <v>29</v>
      </c>
      <c r="E1129" s="37">
        <v>202</v>
      </c>
      <c r="F1129" s="41">
        <v>1.5</v>
      </c>
      <c r="G1129" s="41">
        <v>1.5</v>
      </c>
      <c r="H1129" s="37" t="s">
        <v>125</v>
      </c>
      <c r="I1129" s="37" t="s">
        <v>29</v>
      </c>
      <c r="J1129" s="39" t="s">
        <v>135</v>
      </c>
    </row>
    <row r="1130" spans="1:10">
      <c r="A1130" s="40">
        <v>0.44533172727272735</v>
      </c>
      <c r="B1130" s="37">
        <v>445331.72727272735</v>
      </c>
      <c r="C1130" s="37" t="s">
        <v>29</v>
      </c>
      <c r="D1130" s="37" t="s">
        <v>29</v>
      </c>
      <c r="E1130" s="37">
        <v>199.1</v>
      </c>
      <c r="F1130" s="41">
        <v>1.1000000000000001</v>
      </c>
      <c r="G1130" s="41">
        <v>1.1000000000000001</v>
      </c>
      <c r="H1130" s="37" t="s">
        <v>125</v>
      </c>
      <c r="I1130" s="37" t="s">
        <v>29</v>
      </c>
      <c r="J1130" s="39" t="s">
        <v>135</v>
      </c>
    </row>
    <row r="1131" spans="1:10">
      <c r="A1131" s="40">
        <v>0.44721918181818177</v>
      </c>
      <c r="B1131" s="37">
        <v>447219.18181818177</v>
      </c>
      <c r="C1131" s="37" t="s">
        <v>29</v>
      </c>
      <c r="D1131" s="37" t="s">
        <v>29</v>
      </c>
      <c r="E1131" s="37">
        <v>201.1</v>
      </c>
      <c r="F1131" s="41">
        <v>0.9</v>
      </c>
      <c r="G1131" s="41">
        <v>0.9</v>
      </c>
      <c r="H1131" s="37" t="s">
        <v>125</v>
      </c>
      <c r="I1131" s="37" t="s">
        <v>29</v>
      </c>
      <c r="J1131" s="39" t="s">
        <v>135</v>
      </c>
    </row>
    <row r="1132" spans="1:10">
      <c r="A1132" s="40">
        <v>0.44845918181818162</v>
      </c>
      <c r="B1132" s="37">
        <v>448459.18181818159</v>
      </c>
      <c r="C1132" s="37" t="s">
        <v>29</v>
      </c>
      <c r="D1132" s="37" t="s">
        <v>29</v>
      </c>
      <c r="E1132" s="37">
        <v>203.5</v>
      </c>
      <c r="F1132" s="41">
        <v>0.6</v>
      </c>
      <c r="G1132" s="41">
        <v>0.6</v>
      </c>
      <c r="H1132" s="37" t="s">
        <v>125</v>
      </c>
      <c r="I1132" s="37" t="s">
        <v>29</v>
      </c>
      <c r="J1132" s="39" t="s">
        <v>135</v>
      </c>
    </row>
    <row r="1133" spans="1:10">
      <c r="A1133" s="40">
        <v>0.44957103636363654</v>
      </c>
      <c r="B1133" s="37">
        <v>449571.03636363655</v>
      </c>
      <c r="C1133" s="37" t="s">
        <v>29</v>
      </c>
      <c r="D1133" s="37" t="s">
        <v>29</v>
      </c>
      <c r="E1133" s="37">
        <v>208.1</v>
      </c>
      <c r="F1133" s="41">
        <v>1.8</v>
      </c>
      <c r="G1133" s="41">
        <v>1.8</v>
      </c>
      <c r="H1133" s="37" t="s">
        <v>125</v>
      </c>
      <c r="I1133" s="37" t="s">
        <v>29</v>
      </c>
      <c r="J1133" s="39" t="s">
        <v>135</v>
      </c>
    </row>
    <row r="1134" spans="1:10">
      <c r="A1134" s="40">
        <v>0.4506428909090911</v>
      </c>
      <c r="B1134" s="37">
        <v>450642.8909090911</v>
      </c>
      <c r="C1134" s="37" t="s">
        <v>29</v>
      </c>
      <c r="D1134" s="37" t="s">
        <v>29</v>
      </c>
      <c r="E1134" s="37">
        <v>201.7</v>
      </c>
      <c r="F1134" s="41">
        <v>1.7</v>
      </c>
      <c r="G1134" s="41">
        <v>1.7</v>
      </c>
      <c r="H1134" s="37" t="s">
        <v>125</v>
      </c>
      <c r="I1134" s="37" t="s">
        <v>29</v>
      </c>
      <c r="J1134" s="39" t="s">
        <v>135</v>
      </c>
    </row>
    <row r="1135" spans="1:10">
      <c r="A1135" s="40">
        <v>0.45174727878787879</v>
      </c>
      <c r="B1135" s="37">
        <v>451747.27878787881</v>
      </c>
      <c r="C1135" s="37" t="s">
        <v>29</v>
      </c>
      <c r="D1135" s="37" t="s">
        <v>29</v>
      </c>
      <c r="E1135" s="37">
        <v>201.2</v>
      </c>
      <c r="F1135" s="41">
        <v>2.1</v>
      </c>
      <c r="G1135" s="41">
        <v>2.1</v>
      </c>
      <c r="H1135" s="37" t="s">
        <v>125</v>
      </c>
      <c r="I1135" s="37" t="s">
        <v>29</v>
      </c>
      <c r="J1135" s="39" t="s">
        <v>135</v>
      </c>
    </row>
    <row r="1136" spans="1:10">
      <c r="A1136" s="40">
        <v>0.45273583636363646</v>
      </c>
      <c r="B1136" s="37">
        <v>452735.83636363648</v>
      </c>
      <c r="C1136" s="37" t="s">
        <v>29</v>
      </c>
      <c r="D1136" s="37" t="s">
        <v>29</v>
      </c>
      <c r="E1136" s="37">
        <v>204.9</v>
      </c>
      <c r="F1136" s="41">
        <v>1.4</v>
      </c>
      <c r="G1136" s="41">
        <v>1.4</v>
      </c>
      <c r="H1136" s="37" t="s">
        <v>125</v>
      </c>
      <c r="I1136" s="37" t="s">
        <v>29</v>
      </c>
      <c r="J1136" s="39" t="s">
        <v>135</v>
      </c>
    </row>
    <row r="1137" spans="1:10">
      <c r="A1137" s="40">
        <v>0.4537756424242424</v>
      </c>
      <c r="B1137" s="37">
        <v>453775.6424242424</v>
      </c>
      <c r="C1137" s="37" t="s">
        <v>29</v>
      </c>
      <c r="D1137" s="37" t="s">
        <v>29</v>
      </c>
      <c r="E1137" s="37">
        <v>201.9</v>
      </c>
      <c r="F1137" s="41">
        <v>1.8</v>
      </c>
      <c r="G1137" s="41">
        <v>1.8</v>
      </c>
      <c r="H1137" s="37" t="s">
        <v>125</v>
      </c>
      <c r="I1137" s="37" t="s">
        <v>29</v>
      </c>
      <c r="J1137" s="39" t="s">
        <v>135</v>
      </c>
    </row>
    <row r="1138" spans="1:10">
      <c r="A1138" s="40">
        <v>0.45486430909090891</v>
      </c>
      <c r="B1138" s="37">
        <v>454864.30909090891</v>
      </c>
      <c r="C1138" s="37" t="s">
        <v>29</v>
      </c>
      <c r="D1138" s="37" t="s">
        <v>29</v>
      </c>
      <c r="E1138" s="37">
        <v>198.4</v>
      </c>
      <c r="F1138" s="41">
        <v>1.3</v>
      </c>
      <c r="G1138" s="41">
        <v>1.3</v>
      </c>
      <c r="H1138" s="37" t="s">
        <v>125</v>
      </c>
      <c r="I1138" s="37" t="s">
        <v>29</v>
      </c>
      <c r="J1138" s="39" t="s">
        <v>135</v>
      </c>
    </row>
    <row r="1139" spans="1:10">
      <c r="A1139" s="40">
        <v>0.45600161212121176</v>
      </c>
      <c r="B1139" s="37">
        <v>456001.61212121177</v>
      </c>
      <c r="C1139" s="37" t="s">
        <v>29</v>
      </c>
      <c r="D1139" s="37" t="s">
        <v>29</v>
      </c>
      <c r="E1139" s="37">
        <v>193.3</v>
      </c>
      <c r="F1139" s="41">
        <v>1.6</v>
      </c>
      <c r="G1139" s="41">
        <v>1.6</v>
      </c>
      <c r="H1139" s="37" t="s">
        <v>125</v>
      </c>
      <c r="I1139" s="37" t="s">
        <v>29</v>
      </c>
      <c r="J1139" s="39" t="s">
        <v>135</v>
      </c>
    </row>
    <row r="1140" spans="1:10">
      <c r="A1140" s="40">
        <v>0.45711443636363647</v>
      </c>
      <c r="B1140" s="37">
        <v>457114.43636363646</v>
      </c>
      <c r="C1140" s="37" t="s">
        <v>29</v>
      </c>
      <c r="D1140" s="37" t="s">
        <v>29</v>
      </c>
      <c r="E1140" s="37">
        <v>192.5</v>
      </c>
      <c r="F1140" s="41">
        <v>1</v>
      </c>
      <c r="G1140" s="41">
        <v>1</v>
      </c>
      <c r="H1140" s="37" t="s">
        <v>125</v>
      </c>
      <c r="I1140" s="37" t="s">
        <v>29</v>
      </c>
      <c r="J1140" s="39" t="s">
        <v>135</v>
      </c>
    </row>
    <row r="1141" spans="1:10">
      <c r="A1141" s="40">
        <v>0.45774512727272737</v>
      </c>
      <c r="B1141" s="37">
        <v>457745.12727272738</v>
      </c>
      <c r="C1141" s="37" t="s">
        <v>29</v>
      </c>
      <c r="D1141" s="37" t="s">
        <v>29</v>
      </c>
      <c r="E1141" s="37">
        <v>199.1</v>
      </c>
      <c r="F1141" s="41">
        <v>0.6</v>
      </c>
      <c r="G1141" s="41">
        <v>0.6</v>
      </c>
      <c r="H1141" s="37" t="s">
        <v>125</v>
      </c>
      <c r="I1141" s="37" t="s">
        <v>29</v>
      </c>
      <c r="J1141" s="39" t="s">
        <v>135</v>
      </c>
    </row>
    <row r="1142" spans="1:10">
      <c r="A1142" s="40">
        <v>0.45820829090909088</v>
      </c>
      <c r="B1142" s="37">
        <v>458208.29090909089</v>
      </c>
      <c r="C1142" s="37" t="s">
        <v>29</v>
      </c>
      <c r="D1142" s="37" t="s">
        <v>29</v>
      </c>
      <c r="E1142" s="37">
        <v>204.3</v>
      </c>
      <c r="F1142" s="41">
        <v>1</v>
      </c>
      <c r="G1142" s="41">
        <v>1</v>
      </c>
      <c r="H1142" s="37" t="s">
        <v>125</v>
      </c>
      <c r="I1142" s="37" t="s">
        <v>29</v>
      </c>
      <c r="J1142" s="39" t="s">
        <v>135</v>
      </c>
    </row>
    <row r="1143" spans="1:10">
      <c r="A1143" s="40">
        <v>0.45879400606060616</v>
      </c>
      <c r="B1143" s="37">
        <v>458794.00606060616</v>
      </c>
      <c r="C1143" s="37" t="s">
        <v>29</v>
      </c>
      <c r="D1143" s="37" t="s">
        <v>29</v>
      </c>
      <c r="E1143" s="37">
        <v>203.3</v>
      </c>
      <c r="F1143" s="41">
        <v>1</v>
      </c>
      <c r="G1143" s="41">
        <v>1</v>
      </c>
      <c r="H1143" s="37" t="s">
        <v>125</v>
      </c>
      <c r="I1143" s="37" t="s">
        <v>29</v>
      </c>
      <c r="J1143" s="39" t="s">
        <v>135</v>
      </c>
    </row>
    <row r="1144" spans="1:10">
      <c r="A1144" s="40">
        <v>0.45921155151515181</v>
      </c>
      <c r="B1144" s="37">
        <v>459211.5515151518</v>
      </c>
      <c r="C1144" s="37" t="s">
        <v>29</v>
      </c>
      <c r="D1144" s="37" t="s">
        <v>29</v>
      </c>
      <c r="E1144" s="37">
        <v>208.3</v>
      </c>
      <c r="F1144" s="41">
        <v>1.4</v>
      </c>
      <c r="G1144" s="41">
        <v>1.4</v>
      </c>
      <c r="H1144" s="37" t="s">
        <v>125</v>
      </c>
      <c r="I1144" s="37" t="s">
        <v>29</v>
      </c>
      <c r="J1144" s="39" t="s">
        <v>135</v>
      </c>
    </row>
    <row r="1145" spans="1:10">
      <c r="A1145" s="40">
        <v>0.46025221212121209</v>
      </c>
      <c r="B1145" s="37">
        <v>460252.2121212121</v>
      </c>
      <c r="C1145" s="37" t="s">
        <v>29</v>
      </c>
      <c r="D1145" s="37" t="s">
        <v>29</v>
      </c>
      <c r="E1145" s="37">
        <v>202.4</v>
      </c>
      <c r="F1145" s="41">
        <v>1.3</v>
      </c>
      <c r="G1145" s="41">
        <v>1.3</v>
      </c>
      <c r="H1145" s="37" t="s">
        <v>125</v>
      </c>
      <c r="I1145" s="37" t="s">
        <v>29</v>
      </c>
      <c r="J1145" s="39" t="s">
        <v>135</v>
      </c>
    </row>
    <row r="1146" spans="1:10">
      <c r="A1146" s="40">
        <v>0.46128606060606064</v>
      </c>
      <c r="B1146" s="37">
        <v>461286.06060606067</v>
      </c>
      <c r="C1146" s="37" t="s">
        <v>29</v>
      </c>
      <c r="D1146" s="37" t="s">
        <v>29</v>
      </c>
      <c r="E1146" s="37">
        <v>195.5</v>
      </c>
      <c r="F1146" s="41">
        <v>0.8</v>
      </c>
      <c r="G1146" s="41">
        <v>0.8</v>
      </c>
      <c r="H1146" s="37" t="s">
        <v>125</v>
      </c>
      <c r="I1146" s="37" t="s">
        <v>29</v>
      </c>
      <c r="J1146" s="39" t="s">
        <v>135</v>
      </c>
    </row>
    <row r="1147" spans="1:10">
      <c r="A1147" s="40">
        <v>0.46241410303030317</v>
      </c>
      <c r="B1147" s="37">
        <v>462414.10303030314</v>
      </c>
      <c r="C1147" s="37" t="s">
        <v>29</v>
      </c>
      <c r="D1147" s="37" t="s">
        <v>29</v>
      </c>
      <c r="E1147" s="37">
        <v>190.7</v>
      </c>
      <c r="F1147" s="41">
        <v>1.9</v>
      </c>
      <c r="G1147" s="41">
        <v>1.9</v>
      </c>
      <c r="H1147" s="37" t="s">
        <v>125</v>
      </c>
      <c r="I1147" s="37" t="s">
        <v>29</v>
      </c>
      <c r="J1147" s="39" t="s">
        <v>135</v>
      </c>
    </row>
    <row r="1148" spans="1:10">
      <c r="A1148" s="40">
        <v>0.4635266484848482</v>
      </c>
      <c r="B1148" s="37">
        <v>463526.64848484821</v>
      </c>
      <c r="C1148" s="37" t="s">
        <v>29</v>
      </c>
      <c r="D1148" s="37" t="s">
        <v>29</v>
      </c>
      <c r="E1148" s="37">
        <v>194.4</v>
      </c>
      <c r="F1148" s="41">
        <v>0.7</v>
      </c>
      <c r="G1148" s="41">
        <v>0.7</v>
      </c>
      <c r="H1148" s="37" t="s">
        <v>125</v>
      </c>
      <c r="I1148" s="37" t="s">
        <v>29</v>
      </c>
      <c r="J1148" s="39" t="s">
        <v>135</v>
      </c>
    </row>
    <row r="1149" spans="1:10">
      <c r="A1149" s="40">
        <v>0.46459947272727253</v>
      </c>
      <c r="B1149" s="37">
        <v>464599.47272727254</v>
      </c>
      <c r="C1149" s="37" t="s">
        <v>29</v>
      </c>
      <c r="D1149" s="37" t="s">
        <v>29</v>
      </c>
      <c r="E1149" s="37">
        <v>199.9</v>
      </c>
      <c r="F1149" s="41">
        <v>2.6</v>
      </c>
      <c r="G1149" s="41">
        <v>2.6</v>
      </c>
      <c r="H1149" s="37" t="s">
        <v>125</v>
      </c>
      <c r="I1149" s="37" t="s">
        <v>29</v>
      </c>
      <c r="J1149" s="39" t="s">
        <v>135</v>
      </c>
    </row>
    <row r="1150" spans="1:10">
      <c r="A1150" s="40">
        <v>0.46526536363636362</v>
      </c>
      <c r="B1150" s="37">
        <v>465265.36363636359</v>
      </c>
      <c r="C1150" s="37" t="s">
        <v>29</v>
      </c>
      <c r="D1150" s="37" t="s">
        <v>29</v>
      </c>
      <c r="E1150" s="37">
        <v>205.2</v>
      </c>
      <c r="F1150" s="41">
        <v>0.9</v>
      </c>
      <c r="G1150" s="41">
        <v>0.9</v>
      </c>
      <c r="H1150" s="37" t="s">
        <v>125</v>
      </c>
      <c r="I1150" s="37" t="s">
        <v>29</v>
      </c>
      <c r="J1150" s="39" t="s">
        <v>135</v>
      </c>
    </row>
    <row r="1151" spans="1:10">
      <c r="A1151" s="40">
        <v>0.46560172727272725</v>
      </c>
      <c r="B1151" s="37">
        <v>465601.72727272724</v>
      </c>
      <c r="C1151" s="37" t="s">
        <v>29</v>
      </c>
      <c r="D1151" s="37" t="s">
        <v>29</v>
      </c>
      <c r="E1151" s="37">
        <v>210</v>
      </c>
      <c r="F1151" s="41">
        <v>0.7</v>
      </c>
      <c r="G1151" s="41">
        <v>0.7</v>
      </c>
      <c r="H1151" s="37" t="s">
        <v>125</v>
      </c>
      <c r="I1151" s="37" t="s">
        <v>29</v>
      </c>
      <c r="J1151" s="39" t="s">
        <v>135</v>
      </c>
    </row>
    <row r="1152" spans="1:10">
      <c r="A1152" s="40">
        <v>0.46663229696969694</v>
      </c>
      <c r="B1152" s="37">
        <v>466632.29696969694</v>
      </c>
      <c r="C1152" s="37" t="s">
        <v>29</v>
      </c>
      <c r="D1152" s="37" t="s">
        <v>29</v>
      </c>
      <c r="E1152" s="37">
        <v>208.1</v>
      </c>
      <c r="F1152" s="41">
        <v>2.2000000000000002</v>
      </c>
      <c r="G1152" s="41">
        <v>2.2000000000000002</v>
      </c>
      <c r="H1152" s="37" t="s">
        <v>125</v>
      </c>
      <c r="I1152" s="37" t="s">
        <v>29</v>
      </c>
      <c r="J1152" s="39" t="s">
        <v>135</v>
      </c>
    </row>
    <row r="1153" spans="1:10">
      <c r="A1153" s="40">
        <v>0.46770664242424248</v>
      </c>
      <c r="B1153" s="37">
        <v>467706.64242424245</v>
      </c>
      <c r="C1153" s="37" t="s">
        <v>29</v>
      </c>
      <c r="D1153" s="37" t="s">
        <v>29</v>
      </c>
      <c r="E1153" s="37">
        <v>204.4</v>
      </c>
      <c r="F1153" s="41">
        <v>1.9</v>
      </c>
      <c r="G1153" s="41">
        <v>1.9</v>
      </c>
      <c r="H1153" s="37" t="s">
        <v>125</v>
      </c>
      <c r="I1153" s="37" t="s">
        <v>29</v>
      </c>
      <c r="J1153" s="39" t="s">
        <v>135</v>
      </c>
    </row>
    <row r="1154" spans="1:10">
      <c r="A1154" s="40">
        <v>0.4688777090909092</v>
      </c>
      <c r="B1154" s="37">
        <v>468877.70909090922</v>
      </c>
      <c r="C1154" s="37" t="s">
        <v>29</v>
      </c>
      <c r="D1154" s="37" t="s">
        <v>29</v>
      </c>
      <c r="E1154" s="37">
        <v>203.4</v>
      </c>
      <c r="F1154" s="41">
        <v>1.2</v>
      </c>
      <c r="G1154" s="41">
        <v>1.2</v>
      </c>
      <c r="H1154" s="37" t="s">
        <v>125</v>
      </c>
      <c r="I1154" s="37" t="s">
        <v>29</v>
      </c>
      <c r="J1154" s="39" t="s">
        <v>135</v>
      </c>
    </row>
    <row r="1155" spans="1:10">
      <c r="A1155" s="40">
        <v>0.47004012727272748</v>
      </c>
      <c r="B1155" s="37">
        <v>470040.12727272749</v>
      </c>
      <c r="C1155" s="37" t="s">
        <v>29</v>
      </c>
      <c r="D1155" s="37" t="s">
        <v>29</v>
      </c>
      <c r="E1155" s="37">
        <v>205.5</v>
      </c>
      <c r="F1155" s="41">
        <v>0.9</v>
      </c>
      <c r="G1155" s="41">
        <v>0.9</v>
      </c>
      <c r="H1155" s="37" t="s">
        <v>125</v>
      </c>
      <c r="I1155" s="37" t="s">
        <v>29</v>
      </c>
      <c r="J1155" s="39" t="s">
        <v>135</v>
      </c>
    </row>
    <row r="1156" spans="1:10">
      <c r="A1156" s="40">
        <v>0.47072597575757552</v>
      </c>
      <c r="B1156" s="37">
        <v>470725.97575757554</v>
      </c>
      <c r="C1156" s="37" t="s">
        <v>29</v>
      </c>
      <c r="D1156" s="37" t="s">
        <v>29</v>
      </c>
      <c r="E1156" s="37">
        <v>206.5</v>
      </c>
      <c r="F1156" s="41">
        <v>0.9</v>
      </c>
      <c r="G1156" s="41">
        <v>0.9</v>
      </c>
      <c r="H1156" s="37" t="s">
        <v>125</v>
      </c>
      <c r="I1156" s="37" t="s">
        <v>29</v>
      </c>
      <c r="J1156" s="39" t="s">
        <v>135</v>
      </c>
    </row>
    <row r="1157" spans="1:10">
      <c r="A1157" s="40">
        <v>0.47120079393939401</v>
      </c>
      <c r="B1157" s="37">
        <v>471200.793939394</v>
      </c>
      <c r="C1157" s="37" t="s">
        <v>29</v>
      </c>
      <c r="D1157" s="37" t="s">
        <v>29</v>
      </c>
      <c r="E1157" s="37">
        <v>215.5</v>
      </c>
      <c r="F1157" s="41">
        <v>2.2999999999999998</v>
      </c>
      <c r="G1157" s="41">
        <v>2.2999999999999998</v>
      </c>
      <c r="H1157" s="37" t="s">
        <v>125</v>
      </c>
      <c r="I1157" s="37" t="s">
        <v>29</v>
      </c>
      <c r="J1157" s="39" t="s">
        <v>135</v>
      </c>
    </row>
    <row r="1158" spans="1:10">
      <c r="A1158" s="40">
        <v>0.47182453333333346</v>
      </c>
      <c r="B1158" s="37">
        <v>471824.53333333344</v>
      </c>
      <c r="C1158" s="37" t="s">
        <v>29</v>
      </c>
      <c r="D1158" s="37" t="s">
        <v>29</v>
      </c>
      <c r="E1158" s="37">
        <v>218.7</v>
      </c>
      <c r="F1158" s="41">
        <v>0.9</v>
      </c>
      <c r="G1158" s="41">
        <v>0.9</v>
      </c>
      <c r="H1158" s="37" t="s">
        <v>125</v>
      </c>
      <c r="I1158" s="37" t="s">
        <v>29</v>
      </c>
      <c r="J1158" s="39" t="s">
        <v>135</v>
      </c>
    </row>
    <row r="1159" spans="1:10">
      <c r="A1159" s="40">
        <v>0.47226306666666634</v>
      </c>
      <c r="B1159" s="37">
        <v>472263.06666666636</v>
      </c>
      <c r="C1159" s="37" t="s">
        <v>29</v>
      </c>
      <c r="D1159" s="37" t="s">
        <v>29</v>
      </c>
      <c r="E1159" s="37">
        <v>229.2</v>
      </c>
      <c r="F1159" s="41">
        <v>1.4</v>
      </c>
      <c r="G1159" s="41">
        <v>1.4</v>
      </c>
      <c r="H1159" s="37" t="s">
        <v>125</v>
      </c>
      <c r="I1159" s="37" t="s">
        <v>29</v>
      </c>
      <c r="J1159" s="39" t="s">
        <v>135</v>
      </c>
    </row>
    <row r="1160" spans="1:10">
      <c r="A1160" s="40">
        <v>0.47286327272727269</v>
      </c>
      <c r="B1160" s="37">
        <v>472863.27272727271</v>
      </c>
      <c r="C1160" s="37" t="s">
        <v>29</v>
      </c>
      <c r="D1160" s="37" t="s">
        <v>29</v>
      </c>
      <c r="E1160" s="37">
        <v>232.7</v>
      </c>
      <c r="F1160" s="41">
        <v>0.7</v>
      </c>
      <c r="G1160" s="41">
        <v>0.7</v>
      </c>
      <c r="H1160" s="37" t="s">
        <v>125</v>
      </c>
      <c r="I1160" s="37" t="s">
        <v>29</v>
      </c>
      <c r="J1160" s="39" t="s">
        <v>135</v>
      </c>
    </row>
    <row r="1161" spans="1:10">
      <c r="A1161" s="40">
        <v>0.47321781818181807</v>
      </c>
      <c r="B1161" s="37">
        <v>473217.81818181806</v>
      </c>
      <c r="C1161" s="37" t="s">
        <v>29</v>
      </c>
      <c r="D1161" s="37" t="s">
        <v>29</v>
      </c>
      <c r="E1161" s="37">
        <v>243.7</v>
      </c>
      <c r="F1161" s="41">
        <v>1.8</v>
      </c>
      <c r="G1161" s="41">
        <v>1.8</v>
      </c>
      <c r="H1161" s="37" t="s">
        <v>125</v>
      </c>
      <c r="I1161" s="37" t="s">
        <v>29</v>
      </c>
      <c r="J1161" s="39" t="s">
        <v>135</v>
      </c>
    </row>
    <row r="1162" spans="1:10">
      <c r="A1162" s="40">
        <v>0.47380084848484866</v>
      </c>
      <c r="B1162" s="37">
        <v>473800.84848484868</v>
      </c>
      <c r="C1162" s="37" t="s">
        <v>29</v>
      </c>
      <c r="D1162" s="37" t="s">
        <v>29</v>
      </c>
      <c r="E1162" s="37">
        <v>243.9</v>
      </c>
      <c r="F1162" s="41">
        <v>1.1000000000000001</v>
      </c>
      <c r="G1162" s="41">
        <v>1.1000000000000001</v>
      </c>
      <c r="H1162" s="37" t="s">
        <v>125</v>
      </c>
      <c r="I1162" s="37" t="s">
        <v>29</v>
      </c>
      <c r="J1162" s="39" t="s">
        <v>135</v>
      </c>
    </row>
    <row r="1163" spans="1:10">
      <c r="A1163" s="40">
        <v>0.47409236363636381</v>
      </c>
      <c r="B1163" s="37">
        <v>474092.36363636382</v>
      </c>
      <c r="C1163" s="37" t="s">
        <v>29</v>
      </c>
      <c r="D1163" s="37" t="s">
        <v>29</v>
      </c>
      <c r="E1163" s="37">
        <v>245.6</v>
      </c>
      <c r="F1163" s="41">
        <v>0.9</v>
      </c>
      <c r="G1163" s="41">
        <v>0.9</v>
      </c>
      <c r="H1163" s="37" t="s">
        <v>125</v>
      </c>
      <c r="I1163" s="37" t="s">
        <v>29</v>
      </c>
      <c r="J1163" s="39" t="s">
        <v>135</v>
      </c>
    </row>
    <row r="1164" spans="1:10">
      <c r="A1164" s="40">
        <v>0.47497410909090937</v>
      </c>
      <c r="B1164" s="37">
        <v>474974.10909090936</v>
      </c>
      <c r="C1164" s="37" t="s">
        <v>29</v>
      </c>
      <c r="D1164" s="37" t="s">
        <v>29</v>
      </c>
      <c r="E1164" s="37">
        <v>241.2</v>
      </c>
      <c r="F1164" s="41">
        <v>1.7</v>
      </c>
      <c r="G1164" s="41">
        <v>1.7</v>
      </c>
      <c r="H1164" s="37" t="s">
        <v>125</v>
      </c>
      <c r="I1164" s="37" t="s">
        <v>29</v>
      </c>
      <c r="J1164" s="39" t="s">
        <v>135</v>
      </c>
    </row>
    <row r="1165" spans="1:10">
      <c r="A1165" s="40">
        <v>0.47592520000000016</v>
      </c>
      <c r="B1165" s="37">
        <v>475925.20000000019</v>
      </c>
      <c r="C1165" s="37" t="s">
        <v>29</v>
      </c>
      <c r="D1165" s="37" t="s">
        <v>29</v>
      </c>
      <c r="E1165" s="37">
        <v>233.1</v>
      </c>
      <c r="F1165" s="41">
        <v>0.6</v>
      </c>
      <c r="G1165" s="41">
        <v>0.6</v>
      </c>
      <c r="H1165" s="37" t="s">
        <v>125</v>
      </c>
      <c r="I1165" s="37" t="s">
        <v>29</v>
      </c>
      <c r="J1165" s="39" t="s">
        <v>135</v>
      </c>
    </row>
    <row r="1166" spans="1:10">
      <c r="A1166" s="40">
        <v>0.47694979999999981</v>
      </c>
      <c r="B1166" s="37">
        <v>476949.79999999981</v>
      </c>
      <c r="C1166" s="37" t="s">
        <v>29</v>
      </c>
      <c r="D1166" s="37" t="s">
        <v>29</v>
      </c>
      <c r="E1166" s="37">
        <v>232.8</v>
      </c>
      <c r="F1166" s="41">
        <v>1.1000000000000001</v>
      </c>
      <c r="G1166" s="41">
        <v>1.1000000000000001</v>
      </c>
      <c r="H1166" s="37" t="s">
        <v>125</v>
      </c>
      <c r="I1166" s="37" t="s">
        <v>29</v>
      </c>
      <c r="J1166" s="39" t="s">
        <v>135</v>
      </c>
    </row>
    <row r="1167" spans="1:10">
      <c r="A1167" s="40">
        <v>0.47794100000000012</v>
      </c>
      <c r="B1167" s="37">
        <v>477941.00000000012</v>
      </c>
      <c r="C1167" s="37" t="s">
        <v>29</v>
      </c>
      <c r="D1167" s="37" t="s">
        <v>29</v>
      </c>
      <c r="E1167" s="37">
        <v>236.6</v>
      </c>
      <c r="F1167" s="41">
        <v>1</v>
      </c>
      <c r="G1167" s="41">
        <v>1</v>
      </c>
      <c r="H1167" s="37" t="s">
        <v>125</v>
      </c>
      <c r="I1167" s="37" t="s">
        <v>29</v>
      </c>
      <c r="J1167" s="39" t="s">
        <v>135</v>
      </c>
    </row>
    <row r="1168" spans="1:10">
      <c r="A1168" s="40">
        <v>0.47889246060606039</v>
      </c>
      <c r="B1168" s="37">
        <v>478892.4606060604</v>
      </c>
      <c r="C1168" s="37" t="s">
        <v>29</v>
      </c>
      <c r="D1168" s="37" t="s">
        <v>29</v>
      </c>
      <c r="E1168" s="37">
        <v>239.1</v>
      </c>
      <c r="F1168" s="41">
        <v>0.9</v>
      </c>
      <c r="G1168" s="41">
        <v>0.9</v>
      </c>
      <c r="H1168" s="37" t="s">
        <v>125</v>
      </c>
      <c r="I1168" s="37" t="s">
        <v>29</v>
      </c>
      <c r="J1168" s="39" t="s">
        <v>135</v>
      </c>
    </row>
    <row r="1169" spans="1:10">
      <c r="A1169" s="40">
        <v>0.47940295151515139</v>
      </c>
      <c r="B1169" s="37">
        <v>479402.95151515136</v>
      </c>
      <c r="C1169" s="37" t="s">
        <v>29</v>
      </c>
      <c r="D1169" s="37" t="s">
        <v>29</v>
      </c>
      <c r="E1169" s="37">
        <v>236.5</v>
      </c>
      <c r="F1169" s="41">
        <v>1.2</v>
      </c>
      <c r="G1169" s="41">
        <v>1.2</v>
      </c>
      <c r="H1169" s="37" t="s">
        <v>125</v>
      </c>
      <c r="I1169" s="37" t="s">
        <v>29</v>
      </c>
      <c r="J1169" s="39" t="s">
        <v>135</v>
      </c>
    </row>
    <row r="1170" spans="1:10">
      <c r="A1170" s="40">
        <v>0.47977569090909072</v>
      </c>
      <c r="B1170" s="37">
        <v>479775.69090909074</v>
      </c>
      <c r="C1170" s="37" t="s">
        <v>29</v>
      </c>
      <c r="D1170" s="37" t="s">
        <v>29</v>
      </c>
      <c r="E1170" s="37">
        <v>231.3</v>
      </c>
      <c r="F1170" s="41">
        <v>1</v>
      </c>
      <c r="G1170" s="41">
        <v>1</v>
      </c>
      <c r="H1170" s="37" t="s">
        <v>125</v>
      </c>
      <c r="I1170" s="37" t="s">
        <v>29</v>
      </c>
      <c r="J1170" s="39" t="s">
        <v>135</v>
      </c>
    </row>
    <row r="1171" spans="1:10">
      <c r="A1171" s="40">
        <v>0.48032829696969681</v>
      </c>
      <c r="B1171" s="37">
        <v>480328.29696969682</v>
      </c>
      <c r="C1171" s="37" t="s">
        <v>29</v>
      </c>
      <c r="D1171" s="37" t="s">
        <v>29</v>
      </c>
      <c r="E1171" s="37">
        <v>220.8</v>
      </c>
      <c r="F1171" s="41">
        <v>0.7</v>
      </c>
      <c r="G1171" s="41">
        <v>0.7</v>
      </c>
      <c r="H1171" s="37" t="s">
        <v>125</v>
      </c>
      <c r="I1171" s="37" t="s">
        <v>29</v>
      </c>
      <c r="J1171" s="39" t="s">
        <v>135</v>
      </c>
    </row>
    <row r="1172" spans="1:10">
      <c r="A1172" s="40">
        <v>0.4807266848484848</v>
      </c>
      <c r="B1172" s="37">
        <v>480726.68484848482</v>
      </c>
      <c r="C1172" s="37" t="s">
        <v>29</v>
      </c>
      <c r="D1172" s="37" t="s">
        <v>29</v>
      </c>
      <c r="E1172" s="37">
        <v>218.8</v>
      </c>
      <c r="F1172" s="41">
        <v>2.2999999999999998</v>
      </c>
      <c r="G1172" s="41">
        <v>2.2999999999999998</v>
      </c>
      <c r="H1172" s="37" t="s">
        <v>125</v>
      </c>
      <c r="I1172" s="37" t="s">
        <v>29</v>
      </c>
      <c r="J1172" s="39" t="s">
        <v>135</v>
      </c>
    </row>
    <row r="1173" spans="1:10">
      <c r="A1173" s="40">
        <v>0.48166296363636363</v>
      </c>
      <c r="B1173" s="37">
        <v>481662.96363636362</v>
      </c>
      <c r="C1173" s="37" t="s">
        <v>29</v>
      </c>
      <c r="D1173" s="37" t="s">
        <v>29</v>
      </c>
      <c r="E1173" s="37">
        <v>223.8</v>
      </c>
      <c r="F1173" s="41">
        <v>1.4</v>
      </c>
      <c r="G1173" s="41">
        <v>1.4</v>
      </c>
      <c r="H1173" s="37" t="s">
        <v>125</v>
      </c>
      <c r="I1173" s="37" t="s">
        <v>29</v>
      </c>
      <c r="J1173" s="39" t="s">
        <v>135</v>
      </c>
    </row>
    <row r="1174" spans="1:10">
      <c r="A1174" s="40">
        <v>0.48258096363636388</v>
      </c>
      <c r="B1174" s="37">
        <v>482580.96363636386</v>
      </c>
      <c r="C1174" s="37" t="s">
        <v>29</v>
      </c>
      <c r="D1174" s="37" t="s">
        <v>29</v>
      </c>
      <c r="E1174" s="37">
        <v>223.4</v>
      </c>
      <c r="F1174" s="41">
        <v>1.7</v>
      </c>
      <c r="G1174" s="41">
        <v>1.7</v>
      </c>
      <c r="H1174" s="37" t="s">
        <v>125</v>
      </c>
      <c r="I1174" s="37" t="s">
        <v>29</v>
      </c>
      <c r="J1174" s="39" t="s">
        <v>135</v>
      </c>
    </row>
    <row r="1175" spans="1:10">
      <c r="A1175" s="40">
        <v>0.4833953818181817</v>
      </c>
      <c r="B1175" s="37">
        <v>483395.38181818172</v>
      </c>
      <c r="C1175" s="37" t="s">
        <v>29</v>
      </c>
      <c r="D1175" s="37" t="s">
        <v>29</v>
      </c>
      <c r="E1175" s="37">
        <v>227.3</v>
      </c>
      <c r="F1175" s="41">
        <v>1.3</v>
      </c>
      <c r="G1175" s="41">
        <v>1.3</v>
      </c>
      <c r="H1175" s="37" t="s">
        <v>125</v>
      </c>
      <c r="I1175" s="37" t="s">
        <v>29</v>
      </c>
      <c r="J1175" s="39" t="s">
        <v>135</v>
      </c>
    </row>
    <row r="1176" spans="1:10">
      <c r="A1176" s="40">
        <v>0.48417978787878801</v>
      </c>
      <c r="B1176" s="37">
        <v>484179.78787878802</v>
      </c>
      <c r="C1176" s="37" t="s">
        <v>29</v>
      </c>
      <c r="D1176" s="37" t="s">
        <v>29</v>
      </c>
      <c r="E1176" s="37">
        <v>231.4</v>
      </c>
      <c r="F1176" s="41">
        <v>1.1000000000000001</v>
      </c>
      <c r="G1176" s="41">
        <v>1.1000000000000001</v>
      </c>
      <c r="H1176" s="37" t="s">
        <v>125</v>
      </c>
      <c r="I1176" s="37" t="s">
        <v>29</v>
      </c>
      <c r="J1176" s="39" t="s">
        <v>135</v>
      </c>
    </row>
    <row r="1177" spans="1:10">
      <c r="A1177" s="40">
        <v>0.48493618181818171</v>
      </c>
      <c r="B1177" s="37">
        <v>484936.18181818171</v>
      </c>
      <c r="C1177" s="37" t="s">
        <v>29</v>
      </c>
      <c r="D1177" s="37" t="s">
        <v>29</v>
      </c>
      <c r="E1177" s="37">
        <v>231.4</v>
      </c>
      <c r="F1177" s="41">
        <v>1.3</v>
      </c>
      <c r="G1177" s="41">
        <v>1.3</v>
      </c>
      <c r="H1177" s="37" t="s">
        <v>125</v>
      </c>
      <c r="I1177" s="37" t="s">
        <v>29</v>
      </c>
      <c r="J1177" s="39" t="s">
        <v>135</v>
      </c>
    </row>
    <row r="1178" spans="1:10">
      <c r="A1178" s="40">
        <v>0.48566752121212114</v>
      </c>
      <c r="B1178" s="37">
        <v>485667.52121212112</v>
      </c>
      <c r="C1178" s="37" t="s">
        <v>29</v>
      </c>
      <c r="D1178" s="37" t="s">
        <v>29</v>
      </c>
      <c r="E1178" s="37">
        <v>231.2</v>
      </c>
      <c r="F1178" s="41">
        <v>1.2</v>
      </c>
      <c r="G1178" s="41">
        <v>1.2</v>
      </c>
      <c r="H1178" s="37" t="s">
        <v>125</v>
      </c>
      <c r="I1178" s="37" t="s">
        <v>29</v>
      </c>
      <c r="J1178" s="39" t="s">
        <v>135</v>
      </c>
    </row>
    <row r="1179" spans="1:10">
      <c r="A1179" s="40">
        <v>0.48639867272727266</v>
      </c>
      <c r="B1179" s="37">
        <v>486398.67272727267</v>
      </c>
      <c r="C1179" s="37" t="s">
        <v>29</v>
      </c>
      <c r="D1179" s="37" t="s">
        <v>29</v>
      </c>
      <c r="E1179" s="37">
        <v>233</v>
      </c>
      <c r="F1179" s="41">
        <v>1.4</v>
      </c>
      <c r="G1179" s="41">
        <v>1.4</v>
      </c>
      <c r="H1179" s="37" t="s">
        <v>125</v>
      </c>
      <c r="I1179" s="37" t="s">
        <v>29</v>
      </c>
      <c r="J1179" s="39" t="s">
        <v>135</v>
      </c>
    </row>
    <row r="1180" spans="1:10">
      <c r="A1180" s="40">
        <v>0.48712925454545469</v>
      </c>
      <c r="B1180" s="37">
        <v>487129.25454545469</v>
      </c>
      <c r="C1180" s="37" t="s">
        <v>29</v>
      </c>
      <c r="D1180" s="37" t="s">
        <v>29</v>
      </c>
      <c r="E1180" s="37">
        <v>232.9</v>
      </c>
      <c r="F1180" s="41">
        <v>1.2</v>
      </c>
      <c r="G1180" s="41">
        <v>1.2</v>
      </c>
      <c r="H1180" s="37" t="s">
        <v>125</v>
      </c>
      <c r="I1180" s="37" t="s">
        <v>29</v>
      </c>
      <c r="J1180" s="39" t="s">
        <v>135</v>
      </c>
    </row>
    <row r="1181" spans="1:10">
      <c r="A1181" s="40">
        <v>0.48784806666666669</v>
      </c>
      <c r="B1181" s="37">
        <v>487848.06666666671</v>
      </c>
      <c r="C1181" s="37" t="s">
        <v>29</v>
      </c>
      <c r="D1181" s="37" t="s">
        <v>29</v>
      </c>
      <c r="E1181" s="37">
        <v>231.3</v>
      </c>
      <c r="F1181" s="41">
        <v>1.2</v>
      </c>
      <c r="G1181" s="41">
        <v>1.2</v>
      </c>
      <c r="H1181" s="37" t="s">
        <v>125</v>
      </c>
      <c r="I1181" s="37" t="s">
        <v>29</v>
      </c>
      <c r="J1181" s="39" t="s">
        <v>135</v>
      </c>
    </row>
    <row r="1182" spans="1:10">
      <c r="A1182" s="40">
        <v>0.48856545454545464</v>
      </c>
      <c r="B1182" s="37">
        <v>488565.45454545465</v>
      </c>
      <c r="C1182" s="37" t="s">
        <v>29</v>
      </c>
      <c r="D1182" s="37" t="s">
        <v>29</v>
      </c>
      <c r="E1182" s="37">
        <v>237.1</v>
      </c>
      <c r="F1182" s="41">
        <v>1.8</v>
      </c>
      <c r="G1182" s="41">
        <v>1.8</v>
      </c>
      <c r="H1182" s="37" t="s">
        <v>125</v>
      </c>
      <c r="I1182" s="37" t="s">
        <v>29</v>
      </c>
      <c r="J1182" s="39" t="s">
        <v>135</v>
      </c>
    </row>
    <row r="1183" spans="1:10">
      <c r="A1183" s="40">
        <v>0.48930209090909077</v>
      </c>
      <c r="B1183" s="37">
        <v>489302.09090909077</v>
      </c>
      <c r="C1183" s="37" t="s">
        <v>29</v>
      </c>
      <c r="D1183" s="37" t="s">
        <v>29</v>
      </c>
      <c r="E1183" s="37">
        <v>242</v>
      </c>
      <c r="F1183" s="41">
        <v>0.2</v>
      </c>
      <c r="G1183" s="41">
        <v>0.2</v>
      </c>
      <c r="H1183" s="37" t="s">
        <v>125</v>
      </c>
      <c r="I1183" s="37" t="s">
        <v>29</v>
      </c>
      <c r="J1183" s="39" t="s">
        <v>135</v>
      </c>
    </row>
    <row r="1184" spans="1:10">
      <c r="A1184" s="40">
        <v>0.48971979393939402</v>
      </c>
      <c r="B1184" s="37">
        <v>489719.793939394</v>
      </c>
      <c r="C1184" s="37" t="s">
        <v>29</v>
      </c>
      <c r="D1184" s="37" t="s">
        <v>29</v>
      </c>
      <c r="E1184" s="37">
        <v>240.9</v>
      </c>
      <c r="F1184" s="41">
        <v>0.4</v>
      </c>
      <c r="G1184" s="41">
        <v>0.4</v>
      </c>
      <c r="H1184" s="37" t="s">
        <v>125</v>
      </c>
      <c r="I1184" s="37" t="s">
        <v>29</v>
      </c>
      <c r="J1184" s="39" t="s">
        <v>135</v>
      </c>
    </row>
    <row r="1185" spans="1:10">
      <c r="A1185" s="40">
        <v>0.49002629090909083</v>
      </c>
      <c r="B1185" s="37">
        <v>490026.29090909084</v>
      </c>
      <c r="C1185" s="37" t="s">
        <v>29</v>
      </c>
      <c r="D1185" s="37" t="s">
        <v>29</v>
      </c>
      <c r="E1185" s="37">
        <v>252.8</v>
      </c>
      <c r="F1185" s="41">
        <v>2.5</v>
      </c>
      <c r="G1185" s="41">
        <v>2.5</v>
      </c>
      <c r="H1185" s="37" t="s">
        <v>125</v>
      </c>
      <c r="I1185" s="37" t="s">
        <v>29</v>
      </c>
      <c r="J1185" s="39" t="s">
        <v>135</v>
      </c>
    </row>
    <row r="1186" spans="1:10">
      <c r="A1186" s="40">
        <v>0.49049490909090909</v>
      </c>
      <c r="B1186" s="37">
        <v>490494.90909090912</v>
      </c>
      <c r="C1186" s="37" t="s">
        <v>29</v>
      </c>
      <c r="D1186" s="37" t="s">
        <v>29</v>
      </c>
      <c r="E1186" s="37">
        <v>249.3</v>
      </c>
      <c r="F1186" s="41">
        <v>2.7</v>
      </c>
      <c r="G1186" s="41">
        <v>2.7</v>
      </c>
      <c r="H1186" s="37" t="s">
        <v>125</v>
      </c>
      <c r="I1186" s="37" t="s">
        <v>29</v>
      </c>
      <c r="J1186" s="39" t="s">
        <v>135</v>
      </c>
    </row>
    <row r="1187" spans="1:10">
      <c r="A1187" s="40">
        <v>0.49073395151515148</v>
      </c>
      <c r="B1187" s="37">
        <v>490733.95151515148</v>
      </c>
      <c r="C1187" s="37" t="s">
        <v>29</v>
      </c>
      <c r="D1187" s="37" t="s">
        <v>29</v>
      </c>
      <c r="E1187" s="37">
        <v>242.6</v>
      </c>
      <c r="F1187" s="41">
        <v>0.6</v>
      </c>
      <c r="G1187" s="41">
        <v>0.6</v>
      </c>
      <c r="H1187" s="37" t="s">
        <v>125</v>
      </c>
      <c r="I1187" s="37" t="s">
        <v>29</v>
      </c>
      <c r="J1187" s="39" t="s">
        <v>135</v>
      </c>
    </row>
    <row r="1188" spans="1:10">
      <c r="A1188" s="40">
        <v>0.4914510787878788</v>
      </c>
      <c r="B1188" s="37">
        <v>491451.0787878788</v>
      </c>
      <c r="C1188" s="37" t="s">
        <v>29</v>
      </c>
      <c r="D1188" s="37" t="s">
        <v>29</v>
      </c>
      <c r="E1188" s="37">
        <v>243.3</v>
      </c>
      <c r="F1188" s="41">
        <v>1.3</v>
      </c>
      <c r="G1188" s="41">
        <v>1.3</v>
      </c>
      <c r="H1188" s="37" t="s">
        <v>125</v>
      </c>
      <c r="I1188" s="37" t="s">
        <v>29</v>
      </c>
      <c r="J1188" s="39" t="s">
        <v>135</v>
      </c>
    </row>
    <row r="1189" spans="1:10">
      <c r="A1189" s="40">
        <v>0.49215454545454557</v>
      </c>
      <c r="B1189" s="37">
        <v>492154.54545454559</v>
      </c>
      <c r="C1189" s="37" t="s">
        <v>29</v>
      </c>
      <c r="D1189" s="37" t="s">
        <v>29</v>
      </c>
      <c r="E1189" s="37">
        <v>246.7</v>
      </c>
      <c r="F1189" s="41">
        <v>1.6</v>
      </c>
      <c r="G1189" s="41">
        <v>1.6</v>
      </c>
      <c r="H1189" s="37" t="s">
        <v>125</v>
      </c>
      <c r="I1189" s="37" t="s">
        <v>29</v>
      </c>
      <c r="J1189" s="39" t="s">
        <v>135</v>
      </c>
    </row>
    <row r="1190" spans="1:10">
      <c r="A1190" s="40">
        <v>0.49286377575757567</v>
      </c>
      <c r="B1190" s="37">
        <v>492863.7757575757</v>
      </c>
      <c r="C1190" s="37" t="s">
        <v>29</v>
      </c>
      <c r="D1190" s="37" t="s">
        <v>29</v>
      </c>
      <c r="E1190" s="37">
        <v>243.7</v>
      </c>
      <c r="F1190" s="41">
        <v>1.4</v>
      </c>
      <c r="G1190" s="41">
        <v>1.4</v>
      </c>
      <c r="H1190" s="37" t="s">
        <v>125</v>
      </c>
      <c r="I1190" s="37" t="s">
        <v>29</v>
      </c>
      <c r="J1190" s="39" t="s">
        <v>135</v>
      </c>
    </row>
    <row r="1191" spans="1:10">
      <c r="A1191" s="40">
        <v>0.49359310909090925</v>
      </c>
      <c r="B1191" s="37">
        <v>493593.10909090925</v>
      </c>
      <c r="C1191" s="37" t="s">
        <v>29</v>
      </c>
      <c r="D1191" s="37" t="s">
        <v>29</v>
      </c>
      <c r="E1191" s="37">
        <v>239.7</v>
      </c>
      <c r="F1191" s="41">
        <v>1.9</v>
      </c>
      <c r="G1191" s="41">
        <v>1.9</v>
      </c>
      <c r="H1191" s="37" t="s">
        <v>125</v>
      </c>
      <c r="I1191" s="37" t="s">
        <v>29</v>
      </c>
      <c r="J1191" s="39" t="s">
        <v>135</v>
      </c>
    </row>
    <row r="1192" spans="1:10">
      <c r="A1192" s="40">
        <v>0.49430039393939385</v>
      </c>
      <c r="B1192" s="37">
        <v>494300.39393939386</v>
      </c>
      <c r="C1192" s="37" t="s">
        <v>29</v>
      </c>
      <c r="D1192" s="37" t="s">
        <v>29</v>
      </c>
      <c r="E1192" s="37">
        <v>239.1</v>
      </c>
      <c r="F1192" s="41">
        <v>1.2</v>
      </c>
      <c r="G1192" s="41">
        <v>1.2</v>
      </c>
      <c r="H1192" s="37" t="s">
        <v>125</v>
      </c>
      <c r="I1192" s="37" t="s">
        <v>29</v>
      </c>
      <c r="J1192" s="39" t="s">
        <v>135</v>
      </c>
    </row>
    <row r="1193" spans="1:10">
      <c r="A1193" s="40">
        <v>0.49502412727272738</v>
      </c>
      <c r="B1193" s="37">
        <v>495024.12727272738</v>
      </c>
      <c r="C1193" s="37" t="s">
        <v>29</v>
      </c>
      <c r="D1193" s="37" t="s">
        <v>29</v>
      </c>
      <c r="E1193" s="37">
        <v>238.3</v>
      </c>
      <c r="F1193" s="41">
        <v>2</v>
      </c>
      <c r="G1193" s="41">
        <v>2</v>
      </c>
      <c r="H1193" s="37" t="s">
        <v>125</v>
      </c>
      <c r="I1193" s="37" t="s">
        <v>29</v>
      </c>
      <c r="J1193" s="39" t="s">
        <v>135</v>
      </c>
    </row>
    <row r="1194" spans="1:10">
      <c r="A1194" s="40">
        <v>0.4957256909090908</v>
      </c>
      <c r="B1194" s="37">
        <v>495725.6909090908</v>
      </c>
      <c r="C1194" s="37" t="s">
        <v>29</v>
      </c>
      <c r="D1194" s="37" t="s">
        <v>29</v>
      </c>
      <c r="E1194" s="37">
        <v>238.5</v>
      </c>
      <c r="F1194" s="41">
        <v>1.4</v>
      </c>
      <c r="G1194" s="41">
        <v>1.4</v>
      </c>
      <c r="H1194" s="37" t="s">
        <v>125</v>
      </c>
      <c r="I1194" s="37" t="s">
        <v>29</v>
      </c>
      <c r="J1194" s="39" t="s">
        <v>135</v>
      </c>
    </row>
    <row r="1195" spans="1:10">
      <c r="A1195" s="40">
        <v>0.49644406666666641</v>
      </c>
      <c r="B1195" s="37">
        <v>496444.06666666642</v>
      </c>
      <c r="C1195" s="37" t="s">
        <v>29</v>
      </c>
      <c r="D1195" s="37" t="s">
        <v>29</v>
      </c>
      <c r="E1195" s="37">
        <v>237.6</v>
      </c>
      <c r="F1195" s="41">
        <v>1.6</v>
      </c>
      <c r="G1195" s="41">
        <v>1.6</v>
      </c>
      <c r="H1195" s="37" t="s">
        <v>125</v>
      </c>
      <c r="I1195" s="37" t="s">
        <v>29</v>
      </c>
      <c r="J1195" s="39" t="s">
        <v>135</v>
      </c>
    </row>
    <row r="1196" spans="1:10">
      <c r="A1196" s="40">
        <v>0.49718763030303037</v>
      </c>
      <c r="B1196" s="37">
        <v>497187.63030303037</v>
      </c>
      <c r="C1196" s="37" t="s">
        <v>29</v>
      </c>
      <c r="D1196" s="37" t="s">
        <v>29</v>
      </c>
      <c r="E1196" s="37">
        <v>236.4</v>
      </c>
      <c r="F1196" s="41">
        <v>2.1</v>
      </c>
      <c r="G1196" s="41">
        <v>2.1</v>
      </c>
      <c r="H1196" s="37" t="s">
        <v>125</v>
      </c>
      <c r="I1196" s="37" t="s">
        <v>29</v>
      </c>
      <c r="J1196" s="39" t="s">
        <v>135</v>
      </c>
    </row>
    <row r="1197" spans="1:10">
      <c r="A1197" s="40">
        <v>0.49796597575757579</v>
      </c>
      <c r="B1197" s="37">
        <v>497965.97575757577</v>
      </c>
      <c r="C1197" s="37" t="s">
        <v>29</v>
      </c>
      <c r="D1197" s="37" t="s">
        <v>29</v>
      </c>
      <c r="E1197" s="37">
        <v>236.5</v>
      </c>
      <c r="F1197" s="41">
        <v>1.7</v>
      </c>
      <c r="G1197" s="41">
        <v>1.7</v>
      </c>
      <c r="H1197" s="37" t="s">
        <v>125</v>
      </c>
      <c r="I1197" s="37" t="s">
        <v>29</v>
      </c>
      <c r="J1197" s="39" t="s">
        <v>135</v>
      </c>
    </row>
    <row r="1198" spans="1:10">
      <c r="A1198" s="40">
        <v>0.49873741818181844</v>
      </c>
      <c r="B1198" s="37">
        <v>498737.41818181844</v>
      </c>
      <c r="C1198" s="37" t="s">
        <v>29</v>
      </c>
      <c r="D1198" s="37" t="s">
        <v>29</v>
      </c>
      <c r="E1198" s="37">
        <v>232.8</v>
      </c>
      <c r="F1198" s="41">
        <v>0.8</v>
      </c>
      <c r="G1198" s="41">
        <v>0.8</v>
      </c>
      <c r="H1198" s="37" t="s">
        <v>125</v>
      </c>
      <c r="I1198" s="37" t="s">
        <v>29</v>
      </c>
      <c r="J1198" s="39" t="s">
        <v>135</v>
      </c>
    </row>
    <row r="1199" spans="1:10">
      <c r="A1199" s="40">
        <v>0.49952678181818178</v>
      </c>
      <c r="B1199" s="37">
        <v>499526.7818181818</v>
      </c>
      <c r="C1199" s="37" t="s">
        <v>29</v>
      </c>
      <c r="D1199" s="37" t="s">
        <v>29</v>
      </c>
      <c r="E1199" s="37">
        <v>230.6</v>
      </c>
      <c r="F1199" s="41">
        <v>0.5</v>
      </c>
      <c r="G1199" s="41">
        <v>0.5</v>
      </c>
      <c r="H1199" s="37" t="s">
        <v>125</v>
      </c>
      <c r="I1199" s="37" t="s">
        <v>29</v>
      </c>
      <c r="J1199" s="39" t="s">
        <v>135</v>
      </c>
    </row>
    <row r="1200" spans="1:10">
      <c r="A1200" s="40">
        <v>0.50030478181818172</v>
      </c>
      <c r="B1200" s="37">
        <v>500304.78181818174</v>
      </c>
      <c r="C1200" s="37" t="s">
        <v>29</v>
      </c>
      <c r="D1200" s="37" t="s">
        <v>29</v>
      </c>
      <c r="E1200" s="37">
        <v>230.8</v>
      </c>
      <c r="F1200" s="41">
        <v>1</v>
      </c>
      <c r="G1200" s="41">
        <v>1</v>
      </c>
      <c r="H1200" s="37" t="s">
        <v>125</v>
      </c>
      <c r="I1200" s="37" t="s">
        <v>29</v>
      </c>
      <c r="J1200" s="39" t="s">
        <v>135</v>
      </c>
    </row>
    <row r="1201" spans="1:10">
      <c r="A1201" s="40">
        <v>0.50108396363636354</v>
      </c>
      <c r="B1201" s="37">
        <v>501083.96363636357</v>
      </c>
      <c r="C1201" s="37" t="s">
        <v>29</v>
      </c>
      <c r="D1201" s="37" t="s">
        <v>29</v>
      </c>
      <c r="E1201" s="37">
        <v>228.2</v>
      </c>
      <c r="F1201" s="41">
        <v>1.7</v>
      </c>
      <c r="G1201" s="41">
        <v>1.7</v>
      </c>
      <c r="H1201" s="37" t="s">
        <v>125</v>
      </c>
      <c r="I1201" s="37" t="s">
        <v>29</v>
      </c>
      <c r="J1201" s="39" t="s">
        <v>135</v>
      </c>
    </row>
    <row r="1202" spans="1:10">
      <c r="A1202" s="40">
        <v>0.50186142424242397</v>
      </c>
      <c r="B1202" s="37">
        <v>501861.42424242396</v>
      </c>
      <c r="C1202" s="37" t="s">
        <v>29</v>
      </c>
      <c r="D1202" s="37" t="s">
        <v>29</v>
      </c>
      <c r="E1202" s="37">
        <v>230.8</v>
      </c>
      <c r="F1202" s="41">
        <v>1.4</v>
      </c>
      <c r="G1202" s="41">
        <v>1.4</v>
      </c>
      <c r="H1202" s="37" t="s">
        <v>125</v>
      </c>
      <c r="I1202" s="37" t="s">
        <v>29</v>
      </c>
      <c r="J1202" s="39" t="s">
        <v>135</v>
      </c>
    </row>
    <row r="1203" spans="1:10">
      <c r="A1203" s="40">
        <v>0.50263763636363623</v>
      </c>
      <c r="B1203" s="37">
        <v>502637.63636363624</v>
      </c>
      <c r="C1203" s="37" t="s">
        <v>29</v>
      </c>
      <c r="D1203" s="37" t="s">
        <v>29</v>
      </c>
      <c r="E1203" s="37">
        <v>231.2</v>
      </c>
      <c r="F1203" s="41">
        <v>0.8</v>
      </c>
      <c r="G1203" s="41">
        <v>0.8</v>
      </c>
      <c r="H1203" s="37" t="s">
        <v>125</v>
      </c>
      <c r="I1203" s="37" t="s">
        <v>29</v>
      </c>
      <c r="J1203" s="39" t="s">
        <v>135</v>
      </c>
    </row>
    <row r="1204" spans="1:10">
      <c r="A1204" s="40">
        <v>0.50341892727272741</v>
      </c>
      <c r="B1204" s="37">
        <v>503418.92727272742</v>
      </c>
      <c r="C1204" s="37" t="s">
        <v>29</v>
      </c>
      <c r="D1204" s="37" t="s">
        <v>29</v>
      </c>
      <c r="E1204" s="37">
        <v>232</v>
      </c>
      <c r="F1204" s="41">
        <v>1.6</v>
      </c>
      <c r="G1204" s="41">
        <v>1.6</v>
      </c>
      <c r="H1204" s="37" t="s">
        <v>125</v>
      </c>
      <c r="I1204" s="37" t="s">
        <v>29</v>
      </c>
      <c r="J1204" s="39" t="s">
        <v>135</v>
      </c>
    </row>
    <row r="1205" spans="1:10">
      <c r="A1205" s="40">
        <v>0.50417718787878796</v>
      </c>
      <c r="B1205" s="37">
        <v>504177.18787878798</v>
      </c>
      <c r="C1205" s="37" t="s">
        <v>29</v>
      </c>
      <c r="D1205" s="37" t="s">
        <v>29</v>
      </c>
      <c r="E1205" s="37">
        <v>232.2</v>
      </c>
      <c r="F1205" s="41">
        <v>1.4</v>
      </c>
      <c r="G1205" s="41">
        <v>1.4</v>
      </c>
      <c r="H1205" s="37" t="s">
        <v>125</v>
      </c>
      <c r="I1205" s="37" t="s">
        <v>29</v>
      </c>
      <c r="J1205" s="39" t="s">
        <v>135</v>
      </c>
    </row>
    <row r="1206" spans="1:10">
      <c r="A1206" s="40">
        <v>0.50491178181818197</v>
      </c>
      <c r="B1206" s="37">
        <v>504911.78181818197</v>
      </c>
      <c r="C1206" s="37" t="s">
        <v>29</v>
      </c>
      <c r="D1206" s="37" t="s">
        <v>29</v>
      </c>
      <c r="E1206" s="37">
        <v>234.1</v>
      </c>
      <c r="F1206" s="41">
        <v>0.8</v>
      </c>
      <c r="G1206" s="41">
        <v>0.8</v>
      </c>
      <c r="H1206" s="37" t="s">
        <v>125</v>
      </c>
      <c r="I1206" s="37" t="s">
        <v>29</v>
      </c>
      <c r="J1206" s="39" t="s">
        <v>135</v>
      </c>
    </row>
    <row r="1207" spans="1:10">
      <c r="A1207" s="40">
        <v>0.50568424242424248</v>
      </c>
      <c r="B1207" s="37">
        <v>505684.24242424249</v>
      </c>
      <c r="C1207" s="37" t="s">
        <v>29</v>
      </c>
      <c r="D1207" s="37" t="s">
        <v>29</v>
      </c>
      <c r="E1207" s="37">
        <v>233.9</v>
      </c>
      <c r="F1207" s="41">
        <v>1.1000000000000001</v>
      </c>
      <c r="G1207" s="41">
        <v>1.1000000000000001</v>
      </c>
      <c r="H1207" s="37" t="s">
        <v>125</v>
      </c>
      <c r="I1207" s="37" t="s">
        <v>29</v>
      </c>
      <c r="J1207" s="39" t="s">
        <v>135</v>
      </c>
    </row>
    <row r="1208" spans="1:10">
      <c r="A1208" s="40">
        <v>0.5064837333333333</v>
      </c>
      <c r="B1208" s="37">
        <v>506483.73333333328</v>
      </c>
      <c r="C1208" s="37" t="s">
        <v>29</v>
      </c>
      <c r="D1208" s="37" t="s">
        <v>29</v>
      </c>
      <c r="E1208" s="37">
        <v>235.5</v>
      </c>
      <c r="F1208" s="41">
        <v>1.8</v>
      </c>
      <c r="G1208" s="41">
        <v>1.8</v>
      </c>
      <c r="H1208" s="37" t="s">
        <v>125</v>
      </c>
      <c r="I1208" s="37" t="s">
        <v>29</v>
      </c>
      <c r="J1208" s="39" t="s">
        <v>135</v>
      </c>
    </row>
    <row r="1209" spans="1:10">
      <c r="A1209" s="40">
        <v>0.50731239999999989</v>
      </c>
      <c r="B1209" s="37">
        <v>507312.39999999991</v>
      </c>
      <c r="C1209" s="37" t="s">
        <v>29</v>
      </c>
      <c r="D1209" s="37" t="s">
        <v>29</v>
      </c>
      <c r="E1209" s="37">
        <v>236</v>
      </c>
      <c r="F1209" s="41">
        <v>2.1</v>
      </c>
      <c r="G1209" s="41">
        <v>2.1</v>
      </c>
      <c r="H1209" s="37" t="s">
        <v>125</v>
      </c>
      <c r="I1209" s="37" t="s">
        <v>29</v>
      </c>
      <c r="J1209" s="39" t="s">
        <v>135</v>
      </c>
    </row>
    <row r="1210" spans="1:10">
      <c r="A1210" s="40">
        <v>0.50811772121212095</v>
      </c>
      <c r="B1210" s="37">
        <v>508117.72121212096</v>
      </c>
      <c r="C1210" s="37" t="s">
        <v>29</v>
      </c>
      <c r="D1210" s="37" t="s">
        <v>29</v>
      </c>
      <c r="E1210" s="37">
        <v>238.2</v>
      </c>
      <c r="F1210" s="41">
        <v>0.9</v>
      </c>
      <c r="G1210" s="41">
        <v>0.9</v>
      </c>
      <c r="H1210" s="37" t="s">
        <v>125</v>
      </c>
      <c r="I1210" s="37" t="s">
        <v>29</v>
      </c>
      <c r="J1210" s="39" t="s">
        <v>135</v>
      </c>
    </row>
    <row r="1211" spans="1:10">
      <c r="A1211" s="40">
        <v>0.50894098181818181</v>
      </c>
      <c r="B1211" s="37">
        <v>508940.98181818181</v>
      </c>
      <c r="C1211" s="37" t="s">
        <v>29</v>
      </c>
      <c r="D1211" s="37" t="s">
        <v>29</v>
      </c>
      <c r="E1211" s="37">
        <v>237</v>
      </c>
      <c r="F1211" s="41">
        <v>0.8</v>
      </c>
      <c r="G1211" s="41">
        <v>0.8</v>
      </c>
      <c r="H1211" s="37" t="s">
        <v>125</v>
      </c>
      <c r="I1211" s="37" t="s">
        <v>29</v>
      </c>
      <c r="J1211" s="39" t="s">
        <v>135</v>
      </c>
    </row>
    <row r="1212" spans="1:10">
      <c r="A1212" s="40">
        <v>0.50978498181818199</v>
      </c>
      <c r="B1212" s="37">
        <v>509784.98181818199</v>
      </c>
      <c r="C1212" s="37" t="s">
        <v>29</v>
      </c>
      <c r="D1212" s="37" t="s">
        <v>29</v>
      </c>
      <c r="E1212" s="37">
        <v>240.3</v>
      </c>
      <c r="F1212" s="41">
        <v>0.7</v>
      </c>
      <c r="G1212" s="41">
        <v>0.7</v>
      </c>
      <c r="H1212" s="37" t="s">
        <v>125</v>
      </c>
      <c r="I1212" s="37" t="s">
        <v>29</v>
      </c>
      <c r="J1212" s="39" t="s">
        <v>135</v>
      </c>
    </row>
    <row r="1213" spans="1:10">
      <c r="A1213" s="40">
        <v>0.51065232727272736</v>
      </c>
      <c r="B1213" s="37">
        <v>510652.32727272733</v>
      </c>
      <c r="C1213" s="37" t="s">
        <v>29</v>
      </c>
      <c r="D1213" s="37" t="s">
        <v>29</v>
      </c>
      <c r="E1213" s="37">
        <v>233.4</v>
      </c>
      <c r="F1213" s="41">
        <v>1</v>
      </c>
      <c r="G1213" s="41">
        <v>1</v>
      </c>
      <c r="H1213" s="37" t="s">
        <v>125</v>
      </c>
      <c r="I1213" s="37" t="s">
        <v>29</v>
      </c>
      <c r="J1213" s="39" t="s">
        <v>135</v>
      </c>
    </row>
    <row r="1214" spans="1:10">
      <c r="A1214" s="40">
        <v>0.51151244848484845</v>
      </c>
      <c r="B1214" s="37">
        <v>511512.44848484843</v>
      </c>
      <c r="C1214" s="37" t="s">
        <v>29</v>
      </c>
      <c r="D1214" s="37" t="s">
        <v>29</v>
      </c>
      <c r="E1214" s="37">
        <v>236.4</v>
      </c>
      <c r="F1214" s="41">
        <v>1.4</v>
      </c>
      <c r="G1214" s="41">
        <v>1.4</v>
      </c>
      <c r="H1214" s="37" t="s">
        <v>125</v>
      </c>
      <c r="I1214" s="37" t="s">
        <v>29</v>
      </c>
      <c r="J1214" s="39" t="s">
        <v>135</v>
      </c>
    </row>
    <row r="1215" spans="1:10">
      <c r="A1215" s="40">
        <v>0.51236378181818165</v>
      </c>
      <c r="B1215" s="37">
        <v>512363.78181818163</v>
      </c>
      <c r="C1215" s="37" t="s">
        <v>29</v>
      </c>
      <c r="D1215" s="37" t="s">
        <v>29</v>
      </c>
      <c r="E1215" s="37">
        <v>235.2</v>
      </c>
      <c r="F1215" s="41">
        <v>0.5</v>
      </c>
      <c r="G1215" s="41">
        <v>0.5</v>
      </c>
      <c r="H1215" s="37" t="s">
        <v>125</v>
      </c>
      <c r="I1215" s="37" t="s">
        <v>29</v>
      </c>
      <c r="J1215" s="39" t="s">
        <v>135</v>
      </c>
    </row>
    <row r="1216" spans="1:10">
      <c r="A1216" s="40">
        <v>0.51320473939393951</v>
      </c>
      <c r="B1216" s="37">
        <v>513204.7393939395</v>
      </c>
      <c r="C1216" s="37" t="s">
        <v>29</v>
      </c>
      <c r="D1216" s="37" t="s">
        <v>29</v>
      </c>
      <c r="E1216" s="37">
        <v>242</v>
      </c>
      <c r="F1216" s="41">
        <v>0.8</v>
      </c>
      <c r="G1216" s="41">
        <v>0.8</v>
      </c>
      <c r="H1216" s="37" t="s">
        <v>125</v>
      </c>
      <c r="I1216" s="37" t="s">
        <v>29</v>
      </c>
      <c r="J1216" s="39" t="s">
        <v>135</v>
      </c>
    </row>
    <row r="1217" spans="1:10">
      <c r="A1217" s="40">
        <v>0.51403311515151506</v>
      </c>
      <c r="B1217" s="37">
        <v>514033.11515151506</v>
      </c>
      <c r="C1217" s="37" t="s">
        <v>29</v>
      </c>
      <c r="D1217" s="37" t="s">
        <v>29</v>
      </c>
      <c r="E1217" s="37">
        <v>238.2</v>
      </c>
      <c r="F1217" s="41">
        <v>1</v>
      </c>
      <c r="G1217" s="41">
        <v>1</v>
      </c>
      <c r="H1217" s="37" t="s">
        <v>125</v>
      </c>
      <c r="I1217" s="37" t="s">
        <v>29</v>
      </c>
      <c r="J1217" s="39" t="s">
        <v>135</v>
      </c>
    </row>
    <row r="1218" spans="1:10">
      <c r="A1218" s="40">
        <v>0.51484778181818169</v>
      </c>
      <c r="B1218" s="37">
        <v>514847.78181818168</v>
      </c>
      <c r="C1218" s="37" t="s">
        <v>29</v>
      </c>
      <c r="D1218" s="37" t="s">
        <v>29</v>
      </c>
      <c r="E1218" s="37">
        <v>239.2</v>
      </c>
      <c r="F1218" s="41">
        <v>1.2</v>
      </c>
      <c r="G1218" s="41">
        <v>1.2</v>
      </c>
      <c r="H1218" s="37" t="s">
        <v>125</v>
      </c>
      <c r="I1218" s="37" t="s">
        <v>29</v>
      </c>
      <c r="J1218" s="39" t="s">
        <v>135</v>
      </c>
    </row>
    <row r="1219" spans="1:10">
      <c r="A1219" s="40">
        <v>0.51565077575757567</v>
      </c>
      <c r="B1219" s="37">
        <v>515650.7757575757</v>
      </c>
      <c r="C1219" s="37" t="s">
        <v>29</v>
      </c>
      <c r="D1219" s="37" t="s">
        <v>29</v>
      </c>
      <c r="E1219" s="37">
        <v>241.5</v>
      </c>
      <c r="F1219" s="41">
        <v>1.3</v>
      </c>
      <c r="G1219" s="41">
        <v>1.3</v>
      </c>
      <c r="H1219" s="37" t="s">
        <v>125</v>
      </c>
      <c r="I1219" s="37" t="s">
        <v>29</v>
      </c>
      <c r="J1219" s="39" t="s">
        <v>135</v>
      </c>
    </row>
    <row r="1220" spans="1:10">
      <c r="A1220" s="40">
        <v>0.51642098181818186</v>
      </c>
      <c r="B1220" s="37">
        <v>516420.98181818187</v>
      </c>
      <c r="C1220" s="37" t="s">
        <v>29</v>
      </c>
      <c r="D1220" s="37" t="s">
        <v>29</v>
      </c>
      <c r="E1220" s="37">
        <v>243</v>
      </c>
      <c r="F1220" s="41">
        <v>0.5</v>
      </c>
      <c r="G1220" s="41">
        <v>0.5</v>
      </c>
      <c r="H1220" s="37" t="s">
        <v>125</v>
      </c>
      <c r="I1220" s="37" t="s">
        <v>29</v>
      </c>
      <c r="J1220" s="39" t="s">
        <v>135</v>
      </c>
    </row>
    <row r="1221" spans="1:10">
      <c r="A1221" s="40">
        <v>0.51715498181818198</v>
      </c>
      <c r="B1221" s="37">
        <v>517154.98181818199</v>
      </c>
      <c r="C1221" s="37" t="s">
        <v>29</v>
      </c>
      <c r="D1221" s="37" t="s">
        <v>29</v>
      </c>
      <c r="E1221" s="37">
        <v>247.2</v>
      </c>
      <c r="F1221" s="41">
        <v>2.2000000000000002</v>
      </c>
      <c r="G1221" s="41">
        <v>2.2000000000000002</v>
      </c>
      <c r="H1221" s="37" t="s">
        <v>125</v>
      </c>
      <c r="I1221" s="37" t="s">
        <v>29</v>
      </c>
      <c r="J1221" s="39" t="s">
        <v>135</v>
      </c>
    </row>
    <row r="1222" spans="1:10">
      <c r="A1222" s="40">
        <v>0.51787601212121215</v>
      </c>
      <c r="B1222" s="37">
        <v>517876.01212121214</v>
      </c>
      <c r="C1222" s="37" t="s">
        <v>29</v>
      </c>
      <c r="D1222" s="37" t="s">
        <v>29</v>
      </c>
      <c r="E1222" s="37">
        <v>246.2</v>
      </c>
      <c r="F1222" s="41">
        <v>2.6</v>
      </c>
      <c r="G1222" s="41">
        <v>2.6</v>
      </c>
      <c r="H1222" s="37" t="s">
        <v>125</v>
      </c>
      <c r="I1222" s="37" t="s">
        <v>29</v>
      </c>
      <c r="J1222" s="39" t="s">
        <v>135</v>
      </c>
    </row>
    <row r="1223" spans="1:10">
      <c r="A1223" s="40">
        <v>0.51860046060606058</v>
      </c>
      <c r="B1223" s="37">
        <v>518600.46060606057</v>
      </c>
      <c r="C1223" s="37" t="s">
        <v>29</v>
      </c>
      <c r="D1223" s="37" t="s">
        <v>29</v>
      </c>
      <c r="E1223" s="37">
        <v>245.5</v>
      </c>
      <c r="F1223" s="41">
        <v>1.1000000000000001</v>
      </c>
      <c r="G1223" s="41">
        <v>1.1000000000000001</v>
      </c>
      <c r="H1223" s="37" t="s">
        <v>125</v>
      </c>
      <c r="I1223" s="37" t="s">
        <v>29</v>
      </c>
      <c r="J1223" s="39" t="s">
        <v>135</v>
      </c>
    </row>
    <row r="1224" spans="1:10">
      <c r="A1224" s="40">
        <v>0.51932912727272718</v>
      </c>
      <c r="B1224" s="37">
        <v>519329.1272727272</v>
      </c>
      <c r="C1224" s="37" t="s">
        <v>29</v>
      </c>
      <c r="D1224" s="37" t="s">
        <v>29</v>
      </c>
      <c r="E1224" s="37">
        <v>245.3</v>
      </c>
      <c r="F1224" s="41">
        <v>1.3</v>
      </c>
      <c r="G1224" s="41">
        <v>1.3</v>
      </c>
      <c r="H1224" s="37" t="s">
        <v>125</v>
      </c>
      <c r="I1224" s="37" t="s">
        <v>29</v>
      </c>
      <c r="J1224" s="39" t="s">
        <v>135</v>
      </c>
    </row>
    <row r="1225" spans="1:10">
      <c r="A1225" s="40">
        <v>0.52007335757575734</v>
      </c>
      <c r="B1225" s="37">
        <v>520073.35757575737</v>
      </c>
      <c r="C1225" s="37" t="s">
        <v>29</v>
      </c>
      <c r="D1225" s="37" t="s">
        <v>29</v>
      </c>
      <c r="E1225" s="37">
        <v>247.7</v>
      </c>
      <c r="F1225" s="41">
        <v>1.4</v>
      </c>
      <c r="G1225" s="41">
        <v>1.4</v>
      </c>
      <c r="H1225" s="37" t="s">
        <v>125</v>
      </c>
      <c r="I1225" s="37" t="s">
        <v>29</v>
      </c>
      <c r="J1225" s="39" t="s">
        <v>135</v>
      </c>
    </row>
    <row r="1226" spans="1:10">
      <c r="A1226" s="40">
        <v>0.52082180606060613</v>
      </c>
      <c r="B1226" s="37">
        <v>520821.80606060615</v>
      </c>
      <c r="C1226" s="37" t="s">
        <v>29</v>
      </c>
      <c r="D1226" s="37" t="s">
        <v>29</v>
      </c>
      <c r="E1226" s="37">
        <v>245.5</v>
      </c>
      <c r="F1226" s="41">
        <v>0.8</v>
      </c>
      <c r="G1226" s="41">
        <v>0.8</v>
      </c>
      <c r="H1226" s="37" t="s">
        <v>125</v>
      </c>
      <c r="I1226" s="37" t="s">
        <v>29</v>
      </c>
      <c r="J1226" s="39" t="s">
        <v>135</v>
      </c>
    </row>
    <row r="1227" spans="1:10">
      <c r="A1227" s="40">
        <v>0.52157447272727286</v>
      </c>
      <c r="B1227" s="37">
        <v>521574.47272727289</v>
      </c>
      <c r="C1227" s="37" t="s">
        <v>29</v>
      </c>
      <c r="D1227" s="37" t="s">
        <v>29</v>
      </c>
      <c r="E1227" s="37">
        <v>243.5</v>
      </c>
      <c r="F1227" s="41">
        <v>0.7</v>
      </c>
      <c r="G1227" s="41">
        <v>0.7</v>
      </c>
      <c r="H1227" s="37" t="s">
        <v>125</v>
      </c>
      <c r="I1227" s="37" t="s">
        <v>29</v>
      </c>
      <c r="J1227" s="39" t="s">
        <v>135</v>
      </c>
    </row>
    <row r="1228" spans="1:10">
      <c r="A1228" s="40">
        <v>0.52380182424242427</v>
      </c>
      <c r="B1228" s="37">
        <v>523801.82424242428</v>
      </c>
      <c r="C1228" s="37" t="s">
        <v>29</v>
      </c>
      <c r="D1228" s="37" t="s">
        <v>29</v>
      </c>
      <c r="E1228" s="37">
        <v>241.9</v>
      </c>
      <c r="F1228" s="41">
        <v>1.4</v>
      </c>
      <c r="G1228" s="41">
        <v>1.4</v>
      </c>
      <c r="H1228" s="37" t="s">
        <v>125</v>
      </c>
      <c r="I1228" s="37" t="s">
        <v>29</v>
      </c>
      <c r="J1228" s="39" t="s">
        <v>135</v>
      </c>
    </row>
    <row r="1229" spans="1:10">
      <c r="A1229" s="40">
        <v>0.52457086666666675</v>
      </c>
      <c r="B1229" s="37">
        <v>524570.8666666667</v>
      </c>
      <c r="C1229" s="37" t="s">
        <v>29</v>
      </c>
      <c r="D1229" s="37" t="s">
        <v>29</v>
      </c>
      <c r="E1229" s="37">
        <v>236.8</v>
      </c>
      <c r="F1229" s="41">
        <v>0.8</v>
      </c>
      <c r="G1229" s="41">
        <v>0.8</v>
      </c>
      <c r="H1229" s="37" t="s">
        <v>125</v>
      </c>
      <c r="I1229" s="37" t="s">
        <v>29</v>
      </c>
      <c r="J1229" s="39" t="s">
        <v>135</v>
      </c>
    </row>
    <row r="1230" spans="1:10">
      <c r="A1230" s="40">
        <v>0.52533700000000005</v>
      </c>
      <c r="B1230" s="37">
        <v>525337</v>
      </c>
      <c r="C1230" s="37" t="s">
        <v>29</v>
      </c>
      <c r="D1230" s="37" t="s">
        <v>29</v>
      </c>
      <c r="E1230" s="37">
        <v>235.8</v>
      </c>
      <c r="F1230" s="41">
        <v>1.2</v>
      </c>
      <c r="G1230" s="41">
        <v>1.2</v>
      </c>
      <c r="H1230" s="37" t="s">
        <v>125</v>
      </c>
      <c r="I1230" s="37" t="s">
        <v>29</v>
      </c>
      <c r="J1230" s="39" t="s">
        <v>135</v>
      </c>
    </row>
    <row r="1231" spans="1:10">
      <c r="A1231" s="40">
        <v>0.52610699999999988</v>
      </c>
      <c r="B1231" s="37">
        <v>526106.99999999988</v>
      </c>
      <c r="C1231" s="37" t="s">
        <v>29</v>
      </c>
      <c r="D1231" s="37" t="s">
        <v>29</v>
      </c>
      <c r="E1231" s="37">
        <v>233.7</v>
      </c>
      <c r="F1231" s="41">
        <v>0.7</v>
      </c>
      <c r="G1231" s="41">
        <v>0.7</v>
      </c>
      <c r="H1231" s="37" t="s">
        <v>125</v>
      </c>
      <c r="I1231" s="37" t="s">
        <v>29</v>
      </c>
      <c r="J1231" s="39" t="s">
        <v>135</v>
      </c>
    </row>
    <row r="1232" spans="1:10">
      <c r="A1232" s="40">
        <v>0.52689580606060604</v>
      </c>
      <c r="B1232" s="37">
        <v>526895.80606060603</v>
      </c>
      <c r="C1232" s="37" t="s">
        <v>29</v>
      </c>
      <c r="D1232" s="37" t="s">
        <v>29</v>
      </c>
      <c r="E1232" s="37">
        <v>230.3</v>
      </c>
      <c r="F1232" s="41">
        <v>0.8</v>
      </c>
      <c r="G1232" s="41">
        <v>0.8</v>
      </c>
      <c r="H1232" s="37" t="s">
        <v>125</v>
      </c>
      <c r="I1232" s="37" t="s">
        <v>29</v>
      </c>
      <c r="J1232" s="39" t="s">
        <v>135</v>
      </c>
    </row>
    <row r="1233" spans="1:10">
      <c r="A1233" s="40">
        <v>0.52769869090909094</v>
      </c>
      <c r="B1233" s="37">
        <v>527698.69090909092</v>
      </c>
      <c r="C1233" s="37" t="s">
        <v>29</v>
      </c>
      <c r="D1233" s="37" t="s">
        <v>29</v>
      </c>
      <c r="E1233" s="37">
        <v>227.8</v>
      </c>
      <c r="F1233" s="41">
        <v>0.6</v>
      </c>
      <c r="G1233" s="41">
        <v>0.6</v>
      </c>
      <c r="H1233" s="37" t="s">
        <v>125</v>
      </c>
      <c r="I1233" s="37" t="s">
        <v>29</v>
      </c>
      <c r="J1233" s="39" t="s">
        <v>135</v>
      </c>
    </row>
    <row r="1234" spans="1:10">
      <c r="A1234" s="40">
        <v>0.52851669090909115</v>
      </c>
      <c r="B1234" s="37">
        <v>528516.69090909115</v>
      </c>
      <c r="C1234" s="37" t="s">
        <v>29</v>
      </c>
      <c r="D1234" s="37" t="s">
        <v>29</v>
      </c>
      <c r="E1234" s="37">
        <v>224.7</v>
      </c>
      <c r="F1234" s="41">
        <v>1.9</v>
      </c>
      <c r="G1234" s="41">
        <v>1.9</v>
      </c>
      <c r="H1234" s="37" t="s">
        <v>125</v>
      </c>
      <c r="I1234" s="37" t="s">
        <v>29</v>
      </c>
      <c r="J1234" s="39" t="s">
        <v>135</v>
      </c>
    </row>
    <row r="1235" spans="1:10">
      <c r="A1235" s="40">
        <v>0.52940343030303039</v>
      </c>
      <c r="B1235" s="37">
        <v>529403.43030303041</v>
      </c>
      <c r="C1235" s="37" t="s">
        <v>29</v>
      </c>
      <c r="D1235" s="37" t="s">
        <v>29</v>
      </c>
      <c r="E1235" s="37">
        <v>222.7</v>
      </c>
      <c r="F1235" s="41">
        <v>1</v>
      </c>
      <c r="G1235" s="41">
        <v>1</v>
      </c>
      <c r="H1235" s="37" t="s">
        <v>125</v>
      </c>
      <c r="I1235" s="37" t="s">
        <v>29</v>
      </c>
      <c r="J1235" s="39" t="s">
        <v>135</v>
      </c>
    </row>
    <row r="1236" spans="1:10">
      <c r="A1236" s="40">
        <v>0.53029050909090925</v>
      </c>
      <c r="B1236" s="37">
        <v>530290.50909090927</v>
      </c>
      <c r="C1236" s="37" t="s">
        <v>29</v>
      </c>
      <c r="D1236" s="37" t="s">
        <v>29</v>
      </c>
      <c r="E1236" s="37">
        <v>221.2</v>
      </c>
      <c r="F1236" s="41">
        <v>1.2</v>
      </c>
      <c r="G1236" s="41">
        <v>1.2</v>
      </c>
      <c r="H1236" s="37" t="s">
        <v>125</v>
      </c>
      <c r="I1236" s="37" t="s">
        <v>29</v>
      </c>
      <c r="J1236" s="39" t="s">
        <v>135</v>
      </c>
    </row>
    <row r="1237" spans="1:10">
      <c r="A1237" s="40">
        <v>0.53120138181818155</v>
      </c>
      <c r="B1237" s="37">
        <v>531201.3818181816</v>
      </c>
      <c r="C1237" s="37" t="s">
        <v>29</v>
      </c>
      <c r="D1237" s="37" t="s">
        <v>29</v>
      </c>
      <c r="E1237" s="37">
        <v>220.3</v>
      </c>
      <c r="F1237" s="41">
        <v>0.5</v>
      </c>
      <c r="G1237" s="41">
        <v>0.5</v>
      </c>
      <c r="H1237" s="37" t="s">
        <v>125</v>
      </c>
      <c r="I1237" s="37" t="s">
        <v>29</v>
      </c>
      <c r="J1237" s="39" t="s">
        <v>135</v>
      </c>
    </row>
    <row r="1238" spans="1:10">
      <c r="A1238" s="40">
        <v>0.53207875757575729</v>
      </c>
      <c r="B1238" s="37">
        <v>532078.75757575734</v>
      </c>
      <c r="C1238" s="37" t="s">
        <v>29</v>
      </c>
      <c r="D1238" s="37" t="s">
        <v>29</v>
      </c>
      <c r="E1238" s="37">
        <v>220.7</v>
      </c>
      <c r="F1238" s="41">
        <v>0.9</v>
      </c>
      <c r="G1238" s="41">
        <v>0.9</v>
      </c>
      <c r="H1238" s="37" t="s">
        <v>125</v>
      </c>
      <c r="I1238" s="37" t="s">
        <v>29</v>
      </c>
      <c r="J1238" s="39" t="s">
        <v>135</v>
      </c>
    </row>
    <row r="1239" spans="1:10">
      <c r="A1239" s="40">
        <v>0.53259252727272721</v>
      </c>
      <c r="B1239" s="37">
        <v>532592.52727272722</v>
      </c>
      <c r="C1239" s="37" t="s">
        <v>29</v>
      </c>
      <c r="D1239" s="37" t="s">
        <v>29</v>
      </c>
      <c r="E1239" s="37">
        <v>214.5</v>
      </c>
      <c r="F1239" s="41">
        <v>0.5</v>
      </c>
      <c r="G1239" s="41">
        <v>0.5</v>
      </c>
      <c r="H1239" s="37" t="s">
        <v>125</v>
      </c>
      <c r="I1239" s="37" t="s">
        <v>29</v>
      </c>
      <c r="J1239" s="39" t="s">
        <v>135</v>
      </c>
    </row>
    <row r="1240" spans="1:10">
      <c r="A1240" s="40">
        <v>0.53298756969696981</v>
      </c>
      <c r="B1240" s="37">
        <v>532987.56969696982</v>
      </c>
      <c r="C1240" s="37" t="s">
        <v>29</v>
      </c>
      <c r="D1240" s="37" t="s">
        <v>29</v>
      </c>
      <c r="E1240" s="37">
        <v>211.4</v>
      </c>
      <c r="F1240" s="41">
        <v>2.2000000000000002</v>
      </c>
      <c r="G1240" s="41">
        <v>2.2000000000000002</v>
      </c>
      <c r="H1240" s="37" t="s">
        <v>125</v>
      </c>
      <c r="I1240" s="37" t="s">
        <v>29</v>
      </c>
      <c r="J1240" s="39" t="s">
        <v>135</v>
      </c>
    </row>
    <row r="1241" spans="1:10">
      <c r="A1241" s="40">
        <v>0.53355436969696979</v>
      </c>
      <c r="B1241" s="37">
        <v>533554.36969696975</v>
      </c>
      <c r="C1241" s="37" t="s">
        <v>29</v>
      </c>
      <c r="D1241" s="37" t="s">
        <v>29</v>
      </c>
      <c r="E1241" s="37">
        <v>204.4</v>
      </c>
      <c r="F1241" s="41">
        <v>0.6</v>
      </c>
      <c r="G1241" s="41">
        <v>0.6</v>
      </c>
      <c r="H1241" s="37" t="s">
        <v>125</v>
      </c>
      <c r="I1241" s="37" t="s">
        <v>29</v>
      </c>
      <c r="J1241" s="39" t="s">
        <v>135</v>
      </c>
    </row>
    <row r="1242" spans="1:10">
      <c r="A1242" s="40">
        <v>0.53393223636363651</v>
      </c>
      <c r="B1242" s="37">
        <v>533932.23636363656</v>
      </c>
      <c r="C1242" s="37" t="s">
        <v>29</v>
      </c>
      <c r="D1242" s="37" t="s">
        <v>29</v>
      </c>
      <c r="E1242" s="37">
        <v>200</v>
      </c>
      <c r="F1242" s="41">
        <v>0.8</v>
      </c>
      <c r="G1242" s="41">
        <v>0.8</v>
      </c>
      <c r="H1242" s="37" t="s">
        <v>125</v>
      </c>
      <c r="I1242" s="37" t="s">
        <v>29</v>
      </c>
      <c r="J1242" s="39" t="s">
        <v>135</v>
      </c>
    </row>
    <row r="1243" spans="1:10">
      <c r="A1243" s="40">
        <v>0.53466818181818199</v>
      </c>
      <c r="B1243" s="37">
        <v>534668.181818182</v>
      </c>
      <c r="C1243" s="37" t="s">
        <v>29</v>
      </c>
      <c r="D1243" s="37" t="s">
        <v>29</v>
      </c>
      <c r="E1243" s="37">
        <v>195.1</v>
      </c>
      <c r="F1243" s="41">
        <v>0.7</v>
      </c>
      <c r="G1243" s="41">
        <v>0.7</v>
      </c>
      <c r="H1243" s="37" t="s">
        <v>125</v>
      </c>
      <c r="I1243" s="37" t="s">
        <v>29</v>
      </c>
      <c r="J1243" s="39" t="s">
        <v>135</v>
      </c>
    </row>
    <row r="1244" spans="1:10">
      <c r="A1244" s="40">
        <v>0.53504356363636374</v>
      </c>
      <c r="B1244" s="37">
        <v>535043.56363636372</v>
      </c>
      <c r="C1244" s="37" t="s">
        <v>29</v>
      </c>
      <c r="D1244" s="37" t="s">
        <v>29</v>
      </c>
      <c r="E1244" s="37">
        <v>193.8</v>
      </c>
      <c r="F1244" s="41">
        <v>0.8</v>
      </c>
      <c r="G1244" s="41">
        <v>0.8</v>
      </c>
      <c r="H1244" s="37" t="s">
        <v>125</v>
      </c>
      <c r="I1244" s="37" t="s">
        <v>29</v>
      </c>
      <c r="J1244" s="39" t="s">
        <v>135</v>
      </c>
    </row>
    <row r="1245" spans="1:10">
      <c r="A1245" s="40">
        <v>0.53569505454545441</v>
      </c>
      <c r="B1245" s="37">
        <v>535695.05454545445</v>
      </c>
      <c r="C1245" s="37" t="s">
        <v>29</v>
      </c>
      <c r="D1245" s="37" t="s">
        <v>29</v>
      </c>
      <c r="E1245" s="37">
        <v>190.5</v>
      </c>
      <c r="F1245" s="41">
        <v>1.7</v>
      </c>
      <c r="G1245" s="41">
        <v>1.7</v>
      </c>
      <c r="H1245" s="37" t="s">
        <v>125</v>
      </c>
      <c r="I1245" s="37" t="s">
        <v>29</v>
      </c>
      <c r="J1245" s="39" t="s">
        <v>135</v>
      </c>
    </row>
    <row r="1246" spans="1:10">
      <c r="A1246" s="40">
        <v>0.5361784727272727</v>
      </c>
      <c r="B1246" s="37">
        <v>536178.47272727266</v>
      </c>
      <c r="C1246" s="37" t="s">
        <v>29</v>
      </c>
      <c r="D1246" s="37" t="s">
        <v>29</v>
      </c>
      <c r="E1246" s="37">
        <v>199.8</v>
      </c>
      <c r="F1246" s="41">
        <v>1.2</v>
      </c>
      <c r="G1246" s="41">
        <v>1.2</v>
      </c>
      <c r="H1246" s="37" t="s">
        <v>125</v>
      </c>
      <c r="I1246" s="37" t="s">
        <v>29</v>
      </c>
      <c r="J1246" s="39" t="s">
        <v>135</v>
      </c>
    </row>
    <row r="1247" spans="1:10">
      <c r="A1247" s="40">
        <v>0.53733447272727253</v>
      </c>
      <c r="B1247" s="37">
        <v>537334.47272727254</v>
      </c>
      <c r="C1247" s="37" t="s">
        <v>29</v>
      </c>
      <c r="D1247" s="37" t="s">
        <v>29</v>
      </c>
      <c r="E1247" s="37">
        <v>199.4</v>
      </c>
      <c r="F1247" s="41">
        <v>0.8</v>
      </c>
      <c r="G1247" s="41">
        <v>0.8</v>
      </c>
      <c r="H1247" s="37" t="s">
        <v>125</v>
      </c>
      <c r="I1247" s="37" t="s">
        <v>29</v>
      </c>
      <c r="J1247" s="39" t="s">
        <v>135</v>
      </c>
    </row>
    <row r="1248" spans="1:10">
      <c r="A1248" s="40">
        <v>0.53844076363636351</v>
      </c>
      <c r="B1248" s="37">
        <v>538440.76363636355</v>
      </c>
      <c r="C1248" s="37" t="s">
        <v>29</v>
      </c>
      <c r="D1248" s="37" t="s">
        <v>29</v>
      </c>
      <c r="E1248" s="37">
        <v>205</v>
      </c>
      <c r="F1248" s="41">
        <v>0.9</v>
      </c>
      <c r="G1248" s="41">
        <v>0.9</v>
      </c>
      <c r="H1248" s="37" t="s">
        <v>125</v>
      </c>
      <c r="I1248" s="37" t="s">
        <v>29</v>
      </c>
      <c r="J1248" s="39" t="s">
        <v>135</v>
      </c>
    </row>
    <row r="1249" spans="1:10">
      <c r="A1249" s="40">
        <v>0.53951381818181809</v>
      </c>
      <c r="B1249" s="37">
        <v>539513.81818181812</v>
      </c>
      <c r="C1249" s="37" t="s">
        <v>29</v>
      </c>
      <c r="D1249" s="37" t="s">
        <v>29</v>
      </c>
      <c r="E1249" s="37">
        <v>206.4</v>
      </c>
      <c r="F1249" s="41">
        <v>0.7</v>
      </c>
      <c r="G1249" s="41">
        <v>0.7</v>
      </c>
      <c r="H1249" s="37" t="s">
        <v>125</v>
      </c>
      <c r="I1249" s="37" t="s">
        <v>29</v>
      </c>
      <c r="J1249" s="39" t="s">
        <v>135</v>
      </c>
    </row>
    <row r="1250" spans="1:10">
      <c r="A1250" s="40">
        <v>0.540583818181818</v>
      </c>
      <c r="B1250" s="37">
        <v>540583.818181818</v>
      </c>
      <c r="C1250" s="37" t="s">
        <v>29</v>
      </c>
      <c r="D1250" s="37" t="s">
        <v>29</v>
      </c>
      <c r="E1250" s="37">
        <v>212.9</v>
      </c>
      <c r="F1250" s="41">
        <v>1.3</v>
      </c>
      <c r="G1250" s="41">
        <v>1.3</v>
      </c>
      <c r="H1250" s="37" t="s">
        <v>125</v>
      </c>
      <c r="I1250" s="37" t="s">
        <v>29</v>
      </c>
      <c r="J1250" s="39" t="s">
        <v>135</v>
      </c>
    </row>
    <row r="1251" spans="1:10">
      <c r="A1251" s="40">
        <v>0.54165381818181813</v>
      </c>
      <c r="B1251" s="37">
        <v>541653.81818181812</v>
      </c>
      <c r="C1251" s="37" t="s">
        <v>29</v>
      </c>
      <c r="D1251" s="37" t="s">
        <v>29</v>
      </c>
      <c r="E1251" s="37">
        <v>211.2</v>
      </c>
      <c r="F1251" s="41">
        <v>0.7</v>
      </c>
      <c r="G1251" s="41">
        <v>0.7</v>
      </c>
      <c r="H1251" s="37" t="s">
        <v>125</v>
      </c>
      <c r="I1251" s="37" t="s">
        <v>29</v>
      </c>
      <c r="J1251" s="39" t="s">
        <v>135</v>
      </c>
    </row>
    <row r="1252" spans="1:10">
      <c r="A1252" s="40">
        <v>0.54274020606060602</v>
      </c>
      <c r="B1252" s="37">
        <v>542740.20606060605</v>
      </c>
      <c r="C1252" s="37" t="s">
        <v>29</v>
      </c>
      <c r="D1252" s="37" t="s">
        <v>29</v>
      </c>
      <c r="E1252" s="37">
        <v>205</v>
      </c>
      <c r="F1252" s="41">
        <v>0.8</v>
      </c>
      <c r="G1252" s="41">
        <v>0.8</v>
      </c>
      <c r="H1252" s="37" t="s">
        <v>125</v>
      </c>
      <c r="I1252" s="37" t="s">
        <v>29</v>
      </c>
      <c r="J1252" s="39" t="s">
        <v>135</v>
      </c>
    </row>
    <row r="1253" spans="1:10">
      <c r="A1253" s="40">
        <v>0.543844872727273</v>
      </c>
      <c r="B1253" s="37">
        <v>543844.87272727303</v>
      </c>
      <c r="C1253" s="37" t="s">
        <v>29</v>
      </c>
      <c r="D1253" s="37" t="s">
        <v>29</v>
      </c>
      <c r="E1253" s="37">
        <v>203.6</v>
      </c>
      <c r="F1253" s="41">
        <v>1.2</v>
      </c>
      <c r="G1253" s="41">
        <v>1.2</v>
      </c>
      <c r="H1253" s="37" t="s">
        <v>125</v>
      </c>
      <c r="I1253" s="37" t="s">
        <v>29</v>
      </c>
      <c r="J1253" s="39" t="s">
        <v>135</v>
      </c>
    </row>
    <row r="1254" spans="1:10">
      <c r="A1254" s="40">
        <v>0.54488598787878806</v>
      </c>
      <c r="B1254" s="37">
        <v>544885.98787878803</v>
      </c>
      <c r="C1254" s="37" t="s">
        <v>29</v>
      </c>
      <c r="D1254" s="37" t="s">
        <v>29</v>
      </c>
      <c r="E1254" s="37">
        <v>208.1</v>
      </c>
      <c r="F1254" s="41">
        <v>0.8</v>
      </c>
      <c r="G1254" s="41">
        <v>0.8</v>
      </c>
      <c r="H1254" s="37" t="s">
        <v>125</v>
      </c>
      <c r="I1254" s="37" t="s">
        <v>29</v>
      </c>
      <c r="J1254" s="39" t="s">
        <v>135</v>
      </c>
    </row>
    <row r="1255" spans="1:10">
      <c r="A1255" s="40">
        <v>0.54586490909090901</v>
      </c>
      <c r="B1255" s="37">
        <v>545864.90909090906</v>
      </c>
      <c r="C1255" s="37" t="s">
        <v>29</v>
      </c>
      <c r="D1255" s="37" t="s">
        <v>29</v>
      </c>
      <c r="E1255" s="37">
        <v>210.3</v>
      </c>
      <c r="F1255" s="41">
        <v>1.6</v>
      </c>
      <c r="G1255" s="41">
        <v>1.6</v>
      </c>
      <c r="H1255" s="37" t="s">
        <v>125</v>
      </c>
      <c r="I1255" s="37" t="s">
        <v>29</v>
      </c>
      <c r="J1255" s="39" t="s">
        <v>135</v>
      </c>
    </row>
    <row r="1256" spans="1:10">
      <c r="A1256" s="40">
        <v>0.54683014545454522</v>
      </c>
      <c r="B1256" s="37">
        <v>546830.14545454527</v>
      </c>
      <c r="C1256" s="37" t="s">
        <v>29</v>
      </c>
      <c r="D1256" s="37" t="s">
        <v>29</v>
      </c>
      <c r="E1256" s="37">
        <v>209.6</v>
      </c>
      <c r="F1256" s="41">
        <v>1.6</v>
      </c>
      <c r="G1256" s="41">
        <v>1.6</v>
      </c>
      <c r="H1256" s="37" t="s">
        <v>125</v>
      </c>
      <c r="I1256" s="37" t="s">
        <v>29</v>
      </c>
      <c r="J1256" s="39" t="s">
        <v>135</v>
      </c>
    </row>
    <row r="1257" spans="1:10">
      <c r="A1257" s="40">
        <v>0.54780667878787848</v>
      </c>
      <c r="B1257" s="37">
        <v>547806.67878787848</v>
      </c>
      <c r="C1257" s="37" t="s">
        <v>29</v>
      </c>
      <c r="D1257" s="37" t="s">
        <v>29</v>
      </c>
      <c r="E1257" s="37">
        <v>209.7</v>
      </c>
      <c r="F1257" s="41">
        <v>0.8</v>
      </c>
      <c r="G1257" s="41">
        <v>0.8</v>
      </c>
      <c r="H1257" s="37" t="s">
        <v>125</v>
      </c>
      <c r="I1257" s="37" t="s">
        <v>29</v>
      </c>
      <c r="J1257" s="39" t="s">
        <v>135</v>
      </c>
    </row>
    <row r="1258" spans="1:10">
      <c r="A1258" s="40">
        <v>0.54877077575757582</v>
      </c>
      <c r="B1258" s="37">
        <v>548770.77575757587</v>
      </c>
      <c r="C1258" s="37" t="s">
        <v>29</v>
      </c>
      <c r="D1258" s="37" t="s">
        <v>29</v>
      </c>
      <c r="E1258" s="37">
        <v>204.6</v>
      </c>
      <c r="F1258" s="41">
        <v>1.9</v>
      </c>
      <c r="G1258" s="41">
        <v>1.9</v>
      </c>
      <c r="H1258" s="37" t="s">
        <v>125</v>
      </c>
      <c r="I1258" s="37" t="s">
        <v>29</v>
      </c>
      <c r="J1258" s="39" t="s">
        <v>135</v>
      </c>
    </row>
    <row r="1259" spans="1:10">
      <c r="A1259" s="40">
        <v>0.5497201090909094</v>
      </c>
      <c r="B1259" s="37">
        <v>549720.10909090936</v>
      </c>
      <c r="C1259" s="37" t="s">
        <v>29</v>
      </c>
      <c r="D1259" s="37" t="s">
        <v>29</v>
      </c>
      <c r="E1259" s="37">
        <v>202.5</v>
      </c>
      <c r="F1259" s="41">
        <v>1.6</v>
      </c>
      <c r="G1259" s="41">
        <v>1.6</v>
      </c>
      <c r="H1259" s="37" t="s">
        <v>125</v>
      </c>
      <c r="I1259" s="37" t="s">
        <v>29</v>
      </c>
      <c r="J1259" s="39" t="s">
        <v>135</v>
      </c>
    </row>
    <row r="1260" spans="1:10">
      <c r="A1260" s="40">
        <v>0.55023072727272748</v>
      </c>
      <c r="B1260" s="37">
        <v>550230.72727272753</v>
      </c>
      <c r="C1260" s="37" t="s">
        <v>29</v>
      </c>
      <c r="D1260" s="37" t="s">
        <v>29</v>
      </c>
      <c r="E1260" s="37">
        <v>208.8</v>
      </c>
      <c r="F1260" s="41">
        <v>0.7</v>
      </c>
      <c r="G1260" s="41">
        <v>0.7</v>
      </c>
      <c r="H1260" s="37" t="s">
        <v>125</v>
      </c>
      <c r="I1260" s="37" t="s">
        <v>29</v>
      </c>
      <c r="J1260" s="39" t="s">
        <v>135</v>
      </c>
    </row>
    <row r="1261" spans="1:10">
      <c r="A1261" s="40">
        <v>0.55058254545454555</v>
      </c>
      <c r="B1261" s="37">
        <v>550582.54545454553</v>
      </c>
      <c r="C1261" s="37" t="s">
        <v>29</v>
      </c>
      <c r="D1261" s="37" t="s">
        <v>29</v>
      </c>
      <c r="E1261" s="37">
        <v>213.6</v>
      </c>
      <c r="F1261" s="41">
        <v>0.9</v>
      </c>
      <c r="G1261" s="41">
        <v>0.9</v>
      </c>
      <c r="H1261" s="37" t="s">
        <v>125</v>
      </c>
      <c r="I1261" s="37" t="s">
        <v>29</v>
      </c>
      <c r="J1261" s="39" t="s">
        <v>135</v>
      </c>
    </row>
    <row r="1262" spans="1:10">
      <c r="A1262" s="40">
        <v>0.55138109090909082</v>
      </c>
      <c r="B1262" s="37">
        <v>551381.09090909082</v>
      </c>
      <c r="C1262" s="37" t="s">
        <v>29</v>
      </c>
      <c r="D1262" s="37" t="s">
        <v>29</v>
      </c>
      <c r="E1262" s="37">
        <v>215.2</v>
      </c>
      <c r="F1262" s="41">
        <v>0.5</v>
      </c>
      <c r="G1262" s="41">
        <v>0.5</v>
      </c>
      <c r="H1262" s="37" t="s">
        <v>125</v>
      </c>
      <c r="I1262" s="37" t="s">
        <v>29</v>
      </c>
      <c r="J1262" s="39" t="s">
        <v>135</v>
      </c>
    </row>
    <row r="1263" spans="1:10">
      <c r="A1263" s="40">
        <v>0.55211109090909083</v>
      </c>
      <c r="B1263" s="37">
        <v>552111.09090909082</v>
      </c>
      <c r="C1263" s="37" t="s">
        <v>29</v>
      </c>
      <c r="D1263" s="37" t="s">
        <v>29</v>
      </c>
      <c r="E1263" s="37">
        <v>219.9</v>
      </c>
      <c r="F1263" s="41">
        <v>0.5</v>
      </c>
      <c r="G1263" s="41">
        <v>0.5</v>
      </c>
      <c r="H1263" s="37" t="s">
        <v>125</v>
      </c>
      <c r="I1263" s="37" t="s">
        <v>29</v>
      </c>
      <c r="J1263" s="39" t="s">
        <v>135</v>
      </c>
    </row>
    <row r="1264" spans="1:10">
      <c r="A1264" s="40">
        <v>0.55268156363636367</v>
      </c>
      <c r="B1264" s="37">
        <v>552681.56363636372</v>
      </c>
      <c r="C1264" s="37" t="s">
        <v>29</v>
      </c>
      <c r="D1264" s="37" t="s">
        <v>29</v>
      </c>
      <c r="E1264" s="37">
        <v>221.7</v>
      </c>
      <c r="F1264" s="41">
        <v>1.4</v>
      </c>
      <c r="G1264" s="41">
        <v>1.4</v>
      </c>
      <c r="H1264" s="37" t="s">
        <v>125</v>
      </c>
      <c r="I1264" s="37" t="s">
        <v>29</v>
      </c>
      <c r="J1264" s="39" t="s">
        <v>135</v>
      </c>
    </row>
    <row r="1265" spans="1:10">
      <c r="A1265" s="40">
        <v>0.5530209212121211</v>
      </c>
      <c r="B1265" s="37">
        <v>553020.92121212115</v>
      </c>
      <c r="C1265" s="37" t="s">
        <v>29</v>
      </c>
      <c r="D1265" s="37" t="s">
        <v>29</v>
      </c>
      <c r="E1265" s="37">
        <v>222.3</v>
      </c>
      <c r="F1265" s="41">
        <v>0.9</v>
      </c>
      <c r="G1265" s="41">
        <v>0.9</v>
      </c>
      <c r="H1265" s="37" t="s">
        <v>125</v>
      </c>
      <c r="I1265" s="37" t="s">
        <v>29</v>
      </c>
      <c r="J1265" s="39" t="s">
        <v>135</v>
      </c>
    </row>
    <row r="1266" spans="1:10">
      <c r="A1266" s="40">
        <v>0.55324598787878776</v>
      </c>
      <c r="B1266" s="37">
        <v>553245.9878787878</v>
      </c>
      <c r="C1266" s="37" t="s">
        <v>29</v>
      </c>
      <c r="D1266" s="37" t="s">
        <v>29</v>
      </c>
      <c r="E1266" s="37">
        <v>226.3</v>
      </c>
      <c r="F1266" s="41">
        <v>0.9</v>
      </c>
      <c r="G1266" s="41">
        <v>0.9</v>
      </c>
      <c r="H1266" s="37" t="s">
        <v>125</v>
      </c>
      <c r="I1266" s="37" t="s">
        <v>29</v>
      </c>
      <c r="J1266" s="39" t="s">
        <v>135</v>
      </c>
    </row>
    <row r="1267" spans="1:10">
      <c r="A1267" s="40">
        <v>0.55361939393939397</v>
      </c>
      <c r="B1267" s="37">
        <v>553619.39393939392</v>
      </c>
      <c r="C1267" s="37" t="s">
        <v>29</v>
      </c>
      <c r="D1267" s="37" t="s">
        <v>29</v>
      </c>
      <c r="E1267" s="37">
        <v>222.1</v>
      </c>
      <c r="F1267" s="41">
        <v>1.1000000000000001</v>
      </c>
      <c r="G1267" s="41">
        <v>1.1000000000000001</v>
      </c>
      <c r="H1267" s="37" t="s">
        <v>125</v>
      </c>
      <c r="I1267" s="37" t="s">
        <v>29</v>
      </c>
      <c r="J1267" s="39" t="s">
        <v>135</v>
      </c>
    </row>
    <row r="1268" spans="1:10">
      <c r="A1268" s="40">
        <v>0.55380865454545447</v>
      </c>
      <c r="B1268" s="37">
        <v>553808.65454545442</v>
      </c>
      <c r="C1268" s="37" t="s">
        <v>29</v>
      </c>
      <c r="D1268" s="37" t="s">
        <v>29</v>
      </c>
      <c r="E1268" s="37">
        <v>220.3</v>
      </c>
      <c r="F1268" s="41">
        <v>0.3</v>
      </c>
      <c r="G1268" s="41">
        <v>0.3</v>
      </c>
      <c r="H1268" s="37" t="s">
        <v>125</v>
      </c>
      <c r="I1268" s="37" t="s">
        <v>29</v>
      </c>
      <c r="J1268" s="39" t="s">
        <v>135</v>
      </c>
    </row>
    <row r="1269" spans="1:10">
      <c r="A1269" s="40">
        <v>0.55447961818181812</v>
      </c>
      <c r="B1269" s="37">
        <v>554479.61818181816</v>
      </c>
      <c r="C1269" s="37" t="s">
        <v>29</v>
      </c>
      <c r="D1269" s="37" t="s">
        <v>29</v>
      </c>
      <c r="E1269" s="37">
        <v>223.6</v>
      </c>
      <c r="F1269" s="41">
        <v>1.1000000000000001</v>
      </c>
      <c r="G1269" s="41">
        <v>1.1000000000000001</v>
      </c>
      <c r="H1269" s="37" t="s">
        <v>125</v>
      </c>
      <c r="I1269" s="37" t="s">
        <v>29</v>
      </c>
      <c r="J1269" s="39" t="s">
        <v>135</v>
      </c>
    </row>
    <row r="1270" spans="1:10">
      <c r="A1270" s="40">
        <v>0.55515834545454545</v>
      </c>
      <c r="B1270" s="37">
        <v>555158.34545454546</v>
      </c>
      <c r="C1270" s="37" t="s">
        <v>29</v>
      </c>
      <c r="D1270" s="37" t="s">
        <v>29</v>
      </c>
      <c r="E1270" s="37">
        <v>224.3</v>
      </c>
      <c r="F1270" s="41">
        <v>2.2000000000000002</v>
      </c>
      <c r="G1270" s="41">
        <v>2.2000000000000002</v>
      </c>
      <c r="H1270" s="37" t="s">
        <v>125</v>
      </c>
      <c r="I1270" s="37" t="s">
        <v>29</v>
      </c>
      <c r="J1270" s="39" t="s">
        <v>135</v>
      </c>
    </row>
    <row r="1271" spans="1:10">
      <c r="A1271" s="40">
        <v>0.55584234545454558</v>
      </c>
      <c r="B1271" s="37">
        <v>555842.34545454558</v>
      </c>
      <c r="C1271" s="37" t="s">
        <v>29</v>
      </c>
      <c r="D1271" s="37" t="s">
        <v>29</v>
      </c>
      <c r="E1271" s="37">
        <v>226.7</v>
      </c>
      <c r="F1271" s="41">
        <v>1.2</v>
      </c>
      <c r="G1271" s="41">
        <v>1.2</v>
      </c>
      <c r="H1271" s="37" t="s">
        <v>125</v>
      </c>
      <c r="I1271" s="37" t="s">
        <v>29</v>
      </c>
      <c r="J1271" s="39" t="s">
        <v>135</v>
      </c>
    </row>
    <row r="1272" spans="1:10">
      <c r="A1272" s="40">
        <v>0.55640702424242428</v>
      </c>
      <c r="B1272" s="37">
        <v>556407.02424242429</v>
      </c>
      <c r="C1272" s="37" t="s">
        <v>29</v>
      </c>
      <c r="D1272" s="37" t="s">
        <v>29</v>
      </c>
      <c r="E1272" s="37">
        <v>233.9</v>
      </c>
      <c r="F1272" s="41">
        <v>1.5</v>
      </c>
      <c r="G1272" s="41">
        <v>1.5</v>
      </c>
      <c r="H1272" s="37" t="s">
        <v>125</v>
      </c>
      <c r="I1272" s="37" t="s">
        <v>29</v>
      </c>
      <c r="J1272" s="39" t="s">
        <v>135</v>
      </c>
    </row>
    <row r="1273" spans="1:10">
      <c r="A1273" s="40">
        <v>0.55692329090909087</v>
      </c>
      <c r="B1273" s="37">
        <v>556923.29090909089</v>
      </c>
      <c r="C1273" s="37" t="s">
        <v>29</v>
      </c>
      <c r="D1273" s="37" t="s">
        <v>29</v>
      </c>
      <c r="E1273" s="37">
        <v>241</v>
      </c>
      <c r="F1273" s="41">
        <v>1.4</v>
      </c>
      <c r="G1273" s="41">
        <v>1.4</v>
      </c>
      <c r="H1273" s="37" t="s">
        <v>125</v>
      </c>
      <c r="I1273" s="37" t="s">
        <v>29</v>
      </c>
      <c r="J1273" s="39" t="s">
        <v>135</v>
      </c>
    </row>
    <row r="1274" spans="1:10">
      <c r="A1274" s="40">
        <v>0.55719865454545459</v>
      </c>
      <c r="B1274" s="37">
        <v>557198.65454545454</v>
      </c>
      <c r="C1274" s="37" t="s">
        <v>29</v>
      </c>
      <c r="D1274" s="37" t="s">
        <v>29</v>
      </c>
      <c r="E1274" s="37">
        <v>243</v>
      </c>
      <c r="F1274" s="41">
        <v>0.8</v>
      </c>
      <c r="G1274" s="41">
        <v>0.8</v>
      </c>
      <c r="H1274" s="37" t="s">
        <v>125</v>
      </c>
      <c r="I1274" s="37" t="s">
        <v>29</v>
      </c>
      <c r="J1274" s="39" t="s">
        <v>135</v>
      </c>
    </row>
    <row r="1275" spans="1:10">
      <c r="A1275" s="40">
        <v>0.55738505454545462</v>
      </c>
      <c r="B1275" s="37">
        <v>557385.05454545456</v>
      </c>
      <c r="C1275" s="37" t="s">
        <v>29</v>
      </c>
      <c r="D1275" s="37" t="s">
        <v>29</v>
      </c>
      <c r="E1275" s="37">
        <v>249.1</v>
      </c>
      <c r="F1275" s="41">
        <v>2.1</v>
      </c>
      <c r="G1275" s="41">
        <v>2.1</v>
      </c>
      <c r="H1275" s="37" t="s">
        <v>125</v>
      </c>
      <c r="I1275" s="37" t="s">
        <v>29</v>
      </c>
      <c r="J1275" s="39" t="s">
        <v>135</v>
      </c>
    </row>
    <row r="1276" spans="1:10">
      <c r="A1276" s="40">
        <v>0.55765713939393924</v>
      </c>
      <c r="B1276" s="37">
        <v>557657.13939393929</v>
      </c>
      <c r="C1276" s="37" t="s">
        <v>29</v>
      </c>
      <c r="D1276" s="37" t="s">
        <v>29</v>
      </c>
      <c r="E1276" s="37">
        <v>244</v>
      </c>
      <c r="F1276" s="41">
        <v>1.5</v>
      </c>
      <c r="G1276" s="41">
        <v>1.5</v>
      </c>
      <c r="H1276" s="37" t="s">
        <v>125</v>
      </c>
      <c r="I1276" s="37" t="s">
        <v>29</v>
      </c>
      <c r="J1276" s="39" t="s">
        <v>135</v>
      </c>
    </row>
    <row r="1277" spans="1:10">
      <c r="A1277" s="40">
        <v>0.55783820606060608</v>
      </c>
      <c r="B1277" s="37">
        <v>557838.20606060605</v>
      </c>
      <c r="C1277" s="37" t="s">
        <v>29</v>
      </c>
      <c r="D1277" s="37" t="s">
        <v>29</v>
      </c>
      <c r="E1277" s="37">
        <v>250.5</v>
      </c>
      <c r="F1277" s="41">
        <v>0.8</v>
      </c>
      <c r="G1277" s="41">
        <v>0.8</v>
      </c>
      <c r="H1277" s="37" t="s">
        <v>125</v>
      </c>
      <c r="I1277" s="37" t="s">
        <v>29</v>
      </c>
      <c r="J1277" s="39" t="s">
        <v>135</v>
      </c>
    </row>
    <row r="1278" spans="1:10">
      <c r="A1278" s="40">
        <v>0.55815456363636351</v>
      </c>
      <c r="B1278" s="37">
        <v>558154.56363636348</v>
      </c>
      <c r="C1278" s="37" t="s">
        <v>29</v>
      </c>
      <c r="D1278" s="37" t="s">
        <v>29</v>
      </c>
      <c r="E1278" s="37">
        <v>245.6</v>
      </c>
      <c r="F1278" s="41">
        <v>1.3</v>
      </c>
      <c r="G1278" s="41">
        <v>1.3</v>
      </c>
      <c r="H1278" s="37" t="s">
        <v>125</v>
      </c>
      <c r="I1278" s="37" t="s">
        <v>29</v>
      </c>
      <c r="J1278" s="39" t="s">
        <v>135</v>
      </c>
    </row>
    <row r="1279" spans="1:10">
      <c r="A1279" s="40">
        <v>0.55830601818181824</v>
      </c>
      <c r="B1279" s="37">
        <v>558306.01818181819</v>
      </c>
      <c r="C1279" s="37" t="s">
        <v>29</v>
      </c>
      <c r="D1279" s="37" t="s">
        <v>29</v>
      </c>
      <c r="E1279" s="37">
        <v>240.4</v>
      </c>
      <c r="F1279" s="41">
        <v>0.9</v>
      </c>
      <c r="G1279" s="41">
        <v>0.9</v>
      </c>
      <c r="H1279" s="37" t="s">
        <v>125</v>
      </c>
      <c r="I1279" s="37" t="s">
        <v>29</v>
      </c>
      <c r="J1279" s="39" t="s">
        <v>135</v>
      </c>
    </row>
    <row r="1280" spans="1:10">
      <c r="A1280" s="40">
        <v>0.55877769090909091</v>
      </c>
      <c r="B1280" s="37">
        <v>558777.69090909092</v>
      </c>
      <c r="C1280" s="37" t="s">
        <v>29</v>
      </c>
      <c r="D1280" s="37" t="s">
        <v>29</v>
      </c>
      <c r="E1280" s="37">
        <v>238.1</v>
      </c>
      <c r="F1280" s="41">
        <v>1.2</v>
      </c>
      <c r="G1280" s="41">
        <v>1.2</v>
      </c>
      <c r="H1280" s="37" t="s">
        <v>125</v>
      </c>
      <c r="I1280" s="37" t="s">
        <v>29</v>
      </c>
      <c r="J1280" s="39" t="s">
        <v>135</v>
      </c>
    </row>
    <row r="1281" spans="1:10">
      <c r="A1281" s="40">
        <v>0.55931600606060616</v>
      </c>
      <c r="B1281" s="37">
        <v>559316.00606060622</v>
      </c>
      <c r="C1281" s="37" t="s">
        <v>29</v>
      </c>
      <c r="D1281" s="37" t="s">
        <v>29</v>
      </c>
      <c r="E1281" s="37">
        <v>234.5</v>
      </c>
      <c r="F1281" s="41">
        <v>1</v>
      </c>
      <c r="G1281" s="41">
        <v>1</v>
      </c>
      <c r="H1281" s="37" t="s">
        <v>125</v>
      </c>
      <c r="I1281" s="37" t="s">
        <v>29</v>
      </c>
      <c r="J1281" s="39" t="s">
        <v>135</v>
      </c>
    </row>
    <row r="1282" spans="1:10">
      <c r="A1282" s="40">
        <v>0.5596367636363635</v>
      </c>
      <c r="B1282" s="37">
        <v>559636.76363636355</v>
      </c>
      <c r="C1282" s="37" t="s">
        <v>29</v>
      </c>
      <c r="D1282" s="37" t="s">
        <v>29</v>
      </c>
      <c r="E1282" s="37">
        <v>229.7</v>
      </c>
      <c r="F1282" s="41">
        <v>0.4</v>
      </c>
      <c r="G1282" s="41">
        <v>0.4</v>
      </c>
      <c r="H1282" s="37" t="s">
        <v>125</v>
      </c>
      <c r="I1282" s="37" t="s">
        <v>29</v>
      </c>
      <c r="J1282" s="39" t="s">
        <v>135</v>
      </c>
    </row>
    <row r="1283" spans="1:10">
      <c r="A1283" s="40">
        <v>0.55987261818181822</v>
      </c>
      <c r="B1283" s="37">
        <v>559872.61818181816</v>
      </c>
      <c r="C1283" s="37" t="s">
        <v>29</v>
      </c>
      <c r="D1283" s="37" t="s">
        <v>29</v>
      </c>
      <c r="E1283" s="37">
        <v>230.2</v>
      </c>
      <c r="F1283" s="41">
        <v>0.7</v>
      </c>
      <c r="G1283" s="41">
        <v>0.7</v>
      </c>
      <c r="H1283" s="37" t="s">
        <v>125</v>
      </c>
      <c r="I1283" s="37" t="s">
        <v>29</v>
      </c>
      <c r="J1283" s="39" t="s">
        <v>135</v>
      </c>
    </row>
    <row r="1284" spans="1:10">
      <c r="A1284" s="40">
        <v>0.560436618181818</v>
      </c>
      <c r="B1284" s="37">
        <v>560436.61818181805</v>
      </c>
      <c r="C1284" s="37" t="s">
        <v>29</v>
      </c>
      <c r="D1284" s="37" t="s">
        <v>29</v>
      </c>
      <c r="E1284" s="37">
        <v>230.3</v>
      </c>
      <c r="F1284" s="41">
        <v>1.5</v>
      </c>
      <c r="G1284" s="41">
        <v>1.5</v>
      </c>
      <c r="H1284" s="37" t="s">
        <v>125</v>
      </c>
      <c r="I1284" s="37" t="s">
        <v>29</v>
      </c>
      <c r="J1284" s="39" t="s">
        <v>135</v>
      </c>
    </row>
    <row r="1285" spans="1:10">
      <c r="A1285" s="40">
        <v>0.56096560000000006</v>
      </c>
      <c r="B1285" s="37">
        <v>560965.60000000009</v>
      </c>
      <c r="C1285" s="37" t="s">
        <v>29</v>
      </c>
      <c r="D1285" s="37" t="s">
        <v>29</v>
      </c>
      <c r="E1285" s="37">
        <v>228.3</v>
      </c>
      <c r="F1285" s="41">
        <v>0.9</v>
      </c>
      <c r="G1285" s="41">
        <v>0.9</v>
      </c>
      <c r="H1285" s="37" t="s">
        <v>125</v>
      </c>
      <c r="I1285" s="37" t="s">
        <v>29</v>
      </c>
      <c r="J1285" s="39" t="s">
        <v>135</v>
      </c>
    </row>
    <row r="1286" spans="1:10">
      <c r="A1286" s="40">
        <v>0.56145073939393941</v>
      </c>
      <c r="B1286" s="37">
        <v>561450.73939393938</v>
      </c>
      <c r="C1286" s="37" t="s">
        <v>29</v>
      </c>
      <c r="D1286" s="37" t="s">
        <v>29</v>
      </c>
      <c r="E1286" s="37">
        <v>231.6</v>
      </c>
      <c r="F1286" s="41">
        <v>1.2</v>
      </c>
      <c r="G1286" s="41">
        <v>1.2</v>
      </c>
      <c r="H1286" s="37" t="s">
        <v>125</v>
      </c>
      <c r="I1286" s="37" t="s">
        <v>29</v>
      </c>
      <c r="J1286" s="39" t="s">
        <v>135</v>
      </c>
    </row>
    <row r="1287" spans="1:10">
      <c r="A1287" s="40">
        <v>0.56188807272727259</v>
      </c>
      <c r="B1287" s="37">
        <v>561888.07272727264</v>
      </c>
      <c r="C1287" s="37" t="s">
        <v>29</v>
      </c>
      <c r="D1287" s="37" t="s">
        <v>29</v>
      </c>
      <c r="E1287" s="37">
        <v>231.9</v>
      </c>
      <c r="F1287" s="41">
        <v>1.2</v>
      </c>
      <c r="G1287" s="41">
        <v>1.2</v>
      </c>
      <c r="H1287" s="37" t="s">
        <v>125</v>
      </c>
      <c r="I1287" s="37" t="s">
        <v>29</v>
      </c>
      <c r="J1287" s="39" t="s">
        <v>135</v>
      </c>
    </row>
    <row r="1288" spans="1:10">
      <c r="A1288" s="40">
        <v>0.5623104909090908</v>
      </c>
      <c r="B1288" s="37">
        <v>562310.49090909085</v>
      </c>
      <c r="C1288" s="37" t="s">
        <v>29</v>
      </c>
      <c r="D1288" s="37" t="s">
        <v>29</v>
      </c>
      <c r="E1288" s="37">
        <v>234.6</v>
      </c>
      <c r="F1288" s="41">
        <v>1.5</v>
      </c>
      <c r="G1288" s="41">
        <v>1.5</v>
      </c>
      <c r="H1288" s="37" t="s">
        <v>125</v>
      </c>
      <c r="I1288" s="37" t="s">
        <v>29</v>
      </c>
      <c r="J1288" s="39" t="s">
        <v>135</v>
      </c>
    </row>
    <row r="1289" spans="1:10">
      <c r="A1289" s="40">
        <v>0.56265560000000014</v>
      </c>
      <c r="B1289" s="37">
        <v>562655.60000000009</v>
      </c>
      <c r="C1289" s="37" t="s">
        <v>29</v>
      </c>
      <c r="D1289" s="37" t="s">
        <v>29</v>
      </c>
      <c r="E1289" s="37">
        <v>234.1</v>
      </c>
      <c r="F1289" s="41">
        <v>0.9</v>
      </c>
      <c r="G1289" s="41">
        <v>0.9</v>
      </c>
      <c r="H1289" s="37" t="s">
        <v>125</v>
      </c>
      <c r="I1289" s="37" t="s">
        <v>29</v>
      </c>
      <c r="J1289" s="39" t="s">
        <v>135</v>
      </c>
    </row>
    <row r="1290" spans="1:10">
      <c r="A1290" s="40">
        <v>0.56313485454545464</v>
      </c>
      <c r="B1290" s="37">
        <v>563134.85454545461</v>
      </c>
      <c r="C1290" s="37" t="s">
        <v>29</v>
      </c>
      <c r="D1290" s="37" t="s">
        <v>29</v>
      </c>
      <c r="E1290" s="37">
        <v>240.1</v>
      </c>
      <c r="F1290" s="41">
        <v>2.1</v>
      </c>
      <c r="G1290" s="41">
        <v>2.1</v>
      </c>
      <c r="H1290" s="37" t="s">
        <v>125</v>
      </c>
      <c r="I1290" s="37" t="s">
        <v>29</v>
      </c>
      <c r="J1290" s="39" t="s">
        <v>135</v>
      </c>
    </row>
    <row r="1291" spans="1:10">
      <c r="A1291" s="40">
        <v>0.56353573939393942</v>
      </c>
      <c r="B1291" s="37">
        <v>563535.73939393938</v>
      </c>
      <c r="C1291" s="37" t="s">
        <v>29</v>
      </c>
      <c r="D1291" s="37" t="s">
        <v>29</v>
      </c>
      <c r="E1291" s="37">
        <v>242.3</v>
      </c>
      <c r="F1291" s="41">
        <v>0.5</v>
      </c>
      <c r="G1291" s="41">
        <v>0.5</v>
      </c>
      <c r="H1291" s="37" t="s">
        <v>125</v>
      </c>
      <c r="I1291" s="37" t="s">
        <v>29</v>
      </c>
      <c r="J1291" s="39" t="s">
        <v>135</v>
      </c>
    </row>
    <row r="1292" spans="1:10">
      <c r="A1292" s="40">
        <v>0.56392789696969692</v>
      </c>
      <c r="B1292" s="37">
        <v>563927.89696969697</v>
      </c>
      <c r="C1292" s="37" t="s">
        <v>29</v>
      </c>
      <c r="D1292" s="37" t="s">
        <v>29</v>
      </c>
      <c r="E1292" s="37">
        <v>245.7</v>
      </c>
      <c r="F1292" s="41">
        <v>1.8</v>
      </c>
      <c r="G1292" s="41">
        <v>1.8</v>
      </c>
      <c r="H1292" s="37" t="s">
        <v>125</v>
      </c>
      <c r="I1292" s="37" t="s">
        <v>29</v>
      </c>
      <c r="J1292" s="39" t="s">
        <v>135</v>
      </c>
    </row>
    <row r="1293" spans="1:10">
      <c r="A1293" s="40">
        <v>0.56431056363636356</v>
      </c>
      <c r="B1293" s="37">
        <v>564310.5636363636</v>
      </c>
      <c r="C1293" s="37" t="s">
        <v>29</v>
      </c>
      <c r="D1293" s="37" t="s">
        <v>29</v>
      </c>
      <c r="E1293" s="37">
        <v>245.8</v>
      </c>
      <c r="F1293" s="41">
        <v>0.5</v>
      </c>
      <c r="G1293" s="41">
        <v>0.5</v>
      </c>
      <c r="H1293" s="37" t="s">
        <v>125</v>
      </c>
      <c r="I1293" s="37" t="s">
        <v>29</v>
      </c>
      <c r="J1293" s="39" t="s">
        <v>135</v>
      </c>
    </row>
    <row r="1294" spans="1:10">
      <c r="A1294" s="40">
        <v>0.56472435757575745</v>
      </c>
      <c r="B1294" s="37">
        <v>564724.35757575743</v>
      </c>
      <c r="C1294" s="37" t="s">
        <v>29</v>
      </c>
      <c r="D1294" s="37" t="s">
        <v>29</v>
      </c>
      <c r="E1294" s="37">
        <v>247.6</v>
      </c>
      <c r="F1294" s="41">
        <v>1.5</v>
      </c>
      <c r="G1294" s="41">
        <v>1.5</v>
      </c>
      <c r="H1294" s="37" t="s">
        <v>125</v>
      </c>
      <c r="I1294" s="37" t="s">
        <v>29</v>
      </c>
      <c r="J1294" s="39" t="s">
        <v>135</v>
      </c>
    </row>
    <row r="1295" spans="1:10">
      <c r="A1295" s="40">
        <v>0.56513429696969697</v>
      </c>
      <c r="B1295" s="37">
        <v>565134.296969697</v>
      </c>
      <c r="C1295" s="37" t="s">
        <v>29</v>
      </c>
      <c r="D1295" s="37" t="s">
        <v>29</v>
      </c>
      <c r="E1295" s="37">
        <v>251.4</v>
      </c>
      <c r="F1295" s="41">
        <v>1.7</v>
      </c>
      <c r="G1295" s="41">
        <v>1.7</v>
      </c>
      <c r="H1295" s="37" t="s">
        <v>125</v>
      </c>
      <c r="I1295" s="37" t="s">
        <v>29</v>
      </c>
      <c r="J1295" s="39" t="s">
        <v>135</v>
      </c>
    </row>
    <row r="1296" spans="1:10">
      <c r="A1296" s="40">
        <v>0.56553896363636369</v>
      </c>
      <c r="B1296" s="37">
        <v>565538.96363636374</v>
      </c>
      <c r="C1296" s="37" t="s">
        <v>29</v>
      </c>
      <c r="D1296" s="37" t="s">
        <v>29</v>
      </c>
      <c r="E1296" s="37">
        <v>252.4</v>
      </c>
      <c r="F1296" s="41">
        <v>1.7</v>
      </c>
      <c r="G1296" s="41">
        <v>1.7</v>
      </c>
      <c r="H1296" s="37" t="s">
        <v>125</v>
      </c>
      <c r="I1296" s="37" t="s">
        <v>29</v>
      </c>
      <c r="J1296" s="39" t="s">
        <v>135</v>
      </c>
    </row>
    <row r="1297" spans="1:10">
      <c r="A1297" s="40">
        <v>0.56589564242424251</v>
      </c>
      <c r="B1297" s="37">
        <v>565895.64242424245</v>
      </c>
      <c r="C1297" s="37" t="s">
        <v>29</v>
      </c>
      <c r="D1297" s="37" t="s">
        <v>29</v>
      </c>
      <c r="E1297" s="37">
        <v>252.6</v>
      </c>
      <c r="F1297" s="41">
        <v>1</v>
      </c>
      <c r="G1297" s="41">
        <v>1</v>
      </c>
      <c r="H1297" s="37" t="s">
        <v>125</v>
      </c>
      <c r="I1297" s="37" t="s">
        <v>29</v>
      </c>
      <c r="J1297" s="39" t="s">
        <v>135</v>
      </c>
    </row>
    <row r="1298" spans="1:10">
      <c r="A1298" s="40">
        <v>0.56624530303030296</v>
      </c>
      <c r="B1298" s="37">
        <v>566245.30303030298</v>
      </c>
      <c r="C1298" s="37" t="s">
        <v>29</v>
      </c>
      <c r="D1298" s="37" t="s">
        <v>29</v>
      </c>
      <c r="E1298" s="37">
        <v>251.4</v>
      </c>
      <c r="F1298" s="41">
        <v>0.7</v>
      </c>
      <c r="G1298" s="41">
        <v>0.7</v>
      </c>
      <c r="H1298" s="37" t="s">
        <v>125</v>
      </c>
      <c r="I1298" s="37" t="s">
        <v>29</v>
      </c>
      <c r="J1298" s="39" t="s">
        <v>135</v>
      </c>
    </row>
    <row r="1299" spans="1:10">
      <c r="A1299" s="40">
        <v>0.56658863636363632</v>
      </c>
      <c r="B1299" s="37">
        <v>566588.63636363635</v>
      </c>
      <c r="C1299" s="37" t="s">
        <v>29</v>
      </c>
      <c r="D1299" s="37" t="s">
        <v>29</v>
      </c>
      <c r="E1299" s="37">
        <v>253.7</v>
      </c>
      <c r="F1299" s="41">
        <v>0.8</v>
      </c>
      <c r="G1299" s="41">
        <v>0.8</v>
      </c>
      <c r="H1299" s="37" t="s">
        <v>125</v>
      </c>
      <c r="I1299" s="37" t="s">
        <v>29</v>
      </c>
      <c r="J1299" s="39" t="s">
        <v>135</v>
      </c>
    </row>
    <row r="1300" spans="1:10">
      <c r="A1300" s="40">
        <v>0.56691835151515158</v>
      </c>
      <c r="B1300" s="37">
        <v>566918.35151515156</v>
      </c>
      <c r="C1300" s="37" t="s">
        <v>29</v>
      </c>
      <c r="D1300" s="37" t="s">
        <v>29</v>
      </c>
      <c r="E1300" s="37">
        <v>254.3</v>
      </c>
      <c r="F1300" s="41">
        <v>1.6</v>
      </c>
      <c r="G1300" s="41">
        <v>1.6</v>
      </c>
      <c r="H1300" s="37" t="s">
        <v>125</v>
      </c>
      <c r="I1300" s="37" t="s">
        <v>29</v>
      </c>
      <c r="J1300" s="39" t="s">
        <v>135</v>
      </c>
    </row>
    <row r="1301" spans="1:10">
      <c r="A1301" s="40">
        <v>0.56723949090909087</v>
      </c>
      <c r="B1301" s="37">
        <v>567239.49090909085</v>
      </c>
      <c r="C1301" s="37" t="s">
        <v>29</v>
      </c>
      <c r="D1301" s="37" t="s">
        <v>29</v>
      </c>
      <c r="E1301" s="37">
        <v>253.9</v>
      </c>
      <c r="F1301" s="41">
        <v>0.7</v>
      </c>
      <c r="G1301" s="41">
        <v>0.7</v>
      </c>
      <c r="H1301" s="37" t="s">
        <v>125</v>
      </c>
      <c r="I1301" s="37" t="s">
        <v>29</v>
      </c>
      <c r="J1301" s="39" t="s">
        <v>135</v>
      </c>
    </row>
    <row r="1302" spans="1:10">
      <c r="A1302" s="40">
        <v>0.56754865454545456</v>
      </c>
      <c r="B1302" s="37">
        <v>567548.65454545454</v>
      </c>
      <c r="C1302" s="37" t="s">
        <v>29</v>
      </c>
      <c r="D1302" s="37" t="s">
        <v>29</v>
      </c>
      <c r="E1302" s="37">
        <v>254.5</v>
      </c>
      <c r="F1302" s="41">
        <v>1.6</v>
      </c>
      <c r="G1302" s="41">
        <v>1.6</v>
      </c>
      <c r="H1302" s="37" t="s">
        <v>125</v>
      </c>
      <c r="I1302" s="37" t="s">
        <v>29</v>
      </c>
      <c r="J1302" s="39" t="s">
        <v>135</v>
      </c>
    </row>
    <row r="1303" spans="1:10">
      <c r="A1303" s="40">
        <v>0.56788489090909089</v>
      </c>
      <c r="B1303" s="37">
        <v>567884.89090909087</v>
      </c>
      <c r="C1303" s="37" t="s">
        <v>29</v>
      </c>
      <c r="D1303" s="37" t="s">
        <v>29</v>
      </c>
      <c r="E1303" s="37">
        <v>253.2</v>
      </c>
      <c r="F1303" s="41">
        <v>0.9</v>
      </c>
      <c r="G1303" s="41">
        <v>0.9</v>
      </c>
      <c r="H1303" s="37" t="s">
        <v>125</v>
      </c>
      <c r="I1303" s="37" t="s">
        <v>29</v>
      </c>
      <c r="J1303" s="39" t="s">
        <v>135</v>
      </c>
    </row>
    <row r="1304" spans="1:10">
      <c r="A1304" s="40">
        <v>0.56820413939393943</v>
      </c>
      <c r="B1304" s="37">
        <v>568204.1393939394</v>
      </c>
      <c r="C1304" s="37" t="s">
        <v>29</v>
      </c>
      <c r="D1304" s="37" t="s">
        <v>29</v>
      </c>
      <c r="E1304" s="37">
        <v>253.9</v>
      </c>
      <c r="F1304" s="41">
        <v>1.2</v>
      </c>
      <c r="G1304" s="41">
        <v>1.2</v>
      </c>
      <c r="H1304" s="37" t="s">
        <v>125</v>
      </c>
      <c r="I1304" s="37" t="s">
        <v>29</v>
      </c>
      <c r="J1304" s="39" t="s">
        <v>135</v>
      </c>
    </row>
    <row r="1305" spans="1:10">
      <c r="A1305" s="40">
        <v>0.56853423636363642</v>
      </c>
      <c r="B1305" s="37">
        <v>568534.23636363645</v>
      </c>
      <c r="C1305" s="37" t="s">
        <v>29</v>
      </c>
      <c r="D1305" s="37" t="s">
        <v>29</v>
      </c>
      <c r="E1305" s="37">
        <v>252.8</v>
      </c>
      <c r="F1305" s="41">
        <v>1.1000000000000001</v>
      </c>
      <c r="G1305" s="41">
        <v>1.1000000000000001</v>
      </c>
      <c r="H1305" s="37" t="s">
        <v>125</v>
      </c>
      <c r="I1305" s="37" t="s">
        <v>29</v>
      </c>
      <c r="J1305" s="39" t="s">
        <v>135</v>
      </c>
    </row>
    <row r="1306" spans="1:10">
      <c r="A1306" s="40">
        <v>0.56893014545454546</v>
      </c>
      <c r="B1306" s="37">
        <v>568930.14545454551</v>
      </c>
      <c r="C1306" s="37" t="s">
        <v>29</v>
      </c>
      <c r="D1306" s="37" t="s">
        <v>29</v>
      </c>
      <c r="E1306" s="37">
        <v>253</v>
      </c>
      <c r="F1306" s="41">
        <v>0.6</v>
      </c>
      <c r="G1306" s="41">
        <v>0.6</v>
      </c>
      <c r="H1306" s="37" t="s">
        <v>125</v>
      </c>
      <c r="I1306" s="37" t="s">
        <v>29</v>
      </c>
      <c r="J1306" s="39" t="s">
        <v>135</v>
      </c>
    </row>
    <row r="1307" spans="1:10">
      <c r="A1307" s="40">
        <v>0.56931459393939388</v>
      </c>
      <c r="B1307" s="37">
        <v>569314.59393939388</v>
      </c>
      <c r="C1307" s="37" t="s">
        <v>29</v>
      </c>
      <c r="D1307" s="37" t="s">
        <v>29</v>
      </c>
      <c r="E1307" s="37">
        <v>250.2</v>
      </c>
      <c r="F1307" s="41">
        <v>0.4</v>
      </c>
      <c r="G1307" s="41">
        <v>0.4</v>
      </c>
      <c r="H1307" s="37" t="s">
        <v>125</v>
      </c>
      <c r="I1307" s="37" t="s">
        <v>29</v>
      </c>
      <c r="J1307" s="39" t="s">
        <v>135</v>
      </c>
    </row>
    <row r="1308" spans="1:10">
      <c r="A1308" s="40">
        <v>0.56968392727272721</v>
      </c>
      <c r="B1308" s="37">
        <v>569683.92727272725</v>
      </c>
      <c r="C1308" s="37" t="s">
        <v>29</v>
      </c>
      <c r="D1308" s="37" t="s">
        <v>29</v>
      </c>
      <c r="E1308" s="37">
        <v>251.3</v>
      </c>
      <c r="F1308" s="41">
        <v>1.3</v>
      </c>
      <c r="G1308" s="41">
        <v>1.3</v>
      </c>
      <c r="H1308" s="37" t="s">
        <v>125</v>
      </c>
      <c r="I1308" s="37" t="s">
        <v>29</v>
      </c>
      <c r="J1308" s="39" t="s">
        <v>135</v>
      </c>
    </row>
    <row r="1309" spans="1:10">
      <c r="A1309" s="40">
        <v>0.57006724848484847</v>
      </c>
      <c r="B1309" s="37">
        <v>570067.24848484842</v>
      </c>
      <c r="C1309" s="37" t="s">
        <v>29</v>
      </c>
      <c r="D1309" s="37" t="s">
        <v>29</v>
      </c>
      <c r="E1309" s="37">
        <v>250</v>
      </c>
      <c r="F1309" s="41">
        <v>1.3</v>
      </c>
      <c r="G1309" s="41">
        <v>1.3</v>
      </c>
      <c r="H1309" s="37" t="s">
        <v>125</v>
      </c>
      <c r="I1309" s="37" t="s">
        <v>29</v>
      </c>
      <c r="J1309" s="39" t="s">
        <v>135</v>
      </c>
    </row>
    <row r="1310" spans="1:10">
      <c r="A1310" s="40">
        <v>0.57046346060606068</v>
      </c>
      <c r="B1310" s="37">
        <v>570463.46060606069</v>
      </c>
      <c r="C1310" s="37" t="s">
        <v>29</v>
      </c>
      <c r="D1310" s="37" t="s">
        <v>29</v>
      </c>
      <c r="E1310" s="37">
        <v>251.3</v>
      </c>
      <c r="F1310" s="41">
        <v>1.3</v>
      </c>
      <c r="G1310" s="41">
        <v>1.3</v>
      </c>
      <c r="H1310" s="37" t="s">
        <v>125</v>
      </c>
      <c r="I1310" s="37" t="s">
        <v>29</v>
      </c>
      <c r="J1310" s="39" t="s">
        <v>135</v>
      </c>
    </row>
    <row r="1311" spans="1:10">
      <c r="A1311" s="40">
        <v>0.57086212727272734</v>
      </c>
      <c r="B1311" s="37">
        <v>570862.12727272732</v>
      </c>
      <c r="C1311" s="37" t="s">
        <v>29</v>
      </c>
      <c r="D1311" s="37" t="s">
        <v>29</v>
      </c>
      <c r="E1311" s="37">
        <v>251.8</v>
      </c>
      <c r="F1311" s="41">
        <v>1.2</v>
      </c>
      <c r="G1311" s="41">
        <v>1.2</v>
      </c>
      <c r="H1311" s="37" t="s">
        <v>125</v>
      </c>
      <c r="I1311" s="37" t="s">
        <v>29</v>
      </c>
      <c r="J1311" s="39" t="s">
        <v>135</v>
      </c>
    </row>
    <row r="1312" spans="1:10">
      <c r="A1312" s="40">
        <v>0.57126144242424248</v>
      </c>
      <c r="B1312" s="37">
        <v>571261.4424242425</v>
      </c>
      <c r="C1312" s="37" t="s">
        <v>29</v>
      </c>
      <c r="D1312" s="37" t="s">
        <v>29</v>
      </c>
      <c r="E1312" s="37">
        <v>251.8</v>
      </c>
      <c r="F1312" s="41">
        <v>1.3</v>
      </c>
      <c r="G1312" s="41">
        <v>1.3</v>
      </c>
      <c r="H1312" s="37" t="s">
        <v>125</v>
      </c>
      <c r="I1312" s="37" t="s">
        <v>29</v>
      </c>
      <c r="J1312" s="39" t="s">
        <v>135</v>
      </c>
    </row>
    <row r="1313" spans="1:10">
      <c r="A1313" s="40">
        <v>0.57163335757575751</v>
      </c>
      <c r="B1313" s="37">
        <v>571633.35757575755</v>
      </c>
      <c r="C1313" s="37" t="s">
        <v>29</v>
      </c>
      <c r="D1313" s="37" t="s">
        <v>29</v>
      </c>
      <c r="E1313" s="37">
        <v>249.6</v>
      </c>
      <c r="F1313" s="41">
        <v>0.5</v>
      </c>
      <c r="G1313" s="41">
        <v>0.5</v>
      </c>
      <c r="H1313" s="37" t="s">
        <v>125</v>
      </c>
      <c r="I1313" s="37" t="s">
        <v>29</v>
      </c>
      <c r="J1313" s="39" t="s">
        <v>135</v>
      </c>
    </row>
    <row r="1314" spans="1:10">
      <c r="A1314" s="40">
        <v>0.57197469090909081</v>
      </c>
      <c r="B1314" s="37">
        <v>571974.6909090908</v>
      </c>
      <c r="C1314" s="37" t="s">
        <v>29</v>
      </c>
      <c r="D1314" s="37" t="s">
        <v>29</v>
      </c>
      <c r="E1314" s="37">
        <v>251.6</v>
      </c>
      <c r="F1314" s="41">
        <v>1.7</v>
      </c>
      <c r="G1314" s="41">
        <v>1.7</v>
      </c>
      <c r="H1314" s="37" t="s">
        <v>125</v>
      </c>
      <c r="I1314" s="37" t="s">
        <v>29</v>
      </c>
      <c r="J1314" s="39" t="s">
        <v>135</v>
      </c>
    </row>
    <row r="1315" spans="1:10">
      <c r="A1315" s="40">
        <v>0.57231549999999987</v>
      </c>
      <c r="B1315" s="37">
        <v>572315.49999999988</v>
      </c>
      <c r="C1315" s="37" t="s">
        <v>29</v>
      </c>
      <c r="D1315" s="37" t="s">
        <v>29</v>
      </c>
      <c r="E1315" s="37">
        <v>250.30099616813419</v>
      </c>
      <c r="F1315" s="41">
        <v>1.0367141312613442</v>
      </c>
      <c r="G1315" s="41">
        <v>1.0367141312613442</v>
      </c>
      <c r="H1315" s="37" t="s">
        <v>125</v>
      </c>
      <c r="I1315" s="37" t="s">
        <v>29</v>
      </c>
      <c r="J1315" s="39" t="s">
        <v>135</v>
      </c>
    </row>
    <row r="1316" spans="1:10">
      <c r="A1316" s="40">
        <v>0.57266987272727277</v>
      </c>
      <c r="B1316" s="37">
        <v>572669.8727272728</v>
      </c>
      <c r="C1316" s="37" t="s">
        <v>29</v>
      </c>
      <c r="D1316" s="37" t="s">
        <v>29</v>
      </c>
      <c r="E1316" s="37">
        <v>246.30955184938028</v>
      </c>
      <c r="F1316" s="41">
        <v>1.1463086611230204</v>
      </c>
      <c r="G1316" s="41">
        <v>1.1463086611230204</v>
      </c>
      <c r="H1316" s="37" t="s">
        <v>125</v>
      </c>
      <c r="I1316" s="37" t="s">
        <v>29</v>
      </c>
      <c r="J1316" s="39" t="s">
        <v>135</v>
      </c>
    </row>
    <row r="1317" spans="1:10">
      <c r="A1317" s="40">
        <v>0.5730535166666666</v>
      </c>
      <c r="B1317" s="37">
        <v>573053.5166666666</v>
      </c>
      <c r="C1317" s="37" t="s">
        <v>29</v>
      </c>
      <c r="D1317" s="37" t="s">
        <v>29</v>
      </c>
      <c r="E1317" s="37">
        <v>247.65697248974385</v>
      </c>
      <c r="F1317" s="41">
        <v>0.68037729920006074</v>
      </c>
      <c r="G1317" s="41">
        <v>0.68037729920006074</v>
      </c>
      <c r="H1317" s="37" t="s">
        <v>125</v>
      </c>
      <c r="I1317" s="37" t="s">
        <v>29</v>
      </c>
      <c r="J1317" s="39" t="s">
        <v>135</v>
      </c>
    </row>
    <row r="1318" spans="1:10">
      <c r="A1318" s="40">
        <v>0.57347574999999973</v>
      </c>
      <c r="B1318" s="37">
        <v>573475.74999999977</v>
      </c>
      <c r="C1318" s="37" t="s">
        <v>29</v>
      </c>
      <c r="D1318" s="37" t="s">
        <v>29</v>
      </c>
      <c r="E1318" s="37">
        <v>249.18618138857704</v>
      </c>
      <c r="F1318" s="41">
        <v>1.0832594952556209</v>
      </c>
      <c r="G1318" s="41">
        <v>1.0832594952556209</v>
      </c>
      <c r="H1318" s="37" t="s">
        <v>125</v>
      </c>
      <c r="I1318" s="37" t="s">
        <v>29</v>
      </c>
      <c r="J1318" s="39" t="s">
        <v>135</v>
      </c>
    </row>
    <row r="1319" spans="1:10">
      <c r="A1319" s="40">
        <v>0.5739130166666665</v>
      </c>
      <c r="B1319" s="37">
        <v>573913.01666666649</v>
      </c>
      <c r="C1319" s="37" t="s">
        <v>29</v>
      </c>
      <c r="D1319" s="37" t="s">
        <v>29</v>
      </c>
      <c r="E1319" s="37">
        <v>248.72078039844754</v>
      </c>
      <c r="F1319" s="41">
        <v>0.39089577701071909</v>
      </c>
      <c r="G1319" s="41">
        <v>0.39089577701071909</v>
      </c>
      <c r="H1319" s="37" t="s">
        <v>125</v>
      </c>
      <c r="I1319" s="37" t="s">
        <v>29</v>
      </c>
      <c r="J1319" s="39" t="s">
        <v>135</v>
      </c>
    </row>
    <row r="1320" spans="1:10">
      <c r="A1320" s="40">
        <v>0.57436465454545438</v>
      </c>
      <c r="B1320" s="37">
        <v>574364.65454545442</v>
      </c>
      <c r="C1320" s="37" t="s">
        <v>29</v>
      </c>
      <c r="D1320" s="37" t="s">
        <v>29</v>
      </c>
      <c r="E1320" s="37">
        <v>251.76660081449791</v>
      </c>
      <c r="F1320" s="41">
        <v>1.7773613165168483</v>
      </c>
      <c r="G1320" s="41">
        <v>1.7773613165168483</v>
      </c>
      <c r="H1320" s="37" t="s">
        <v>125</v>
      </c>
      <c r="I1320" s="37" t="s">
        <v>29</v>
      </c>
      <c r="J1320" s="39" t="s">
        <v>135</v>
      </c>
    </row>
    <row r="1321" spans="1:10">
      <c r="A1321" s="40">
        <v>0.57480600000000015</v>
      </c>
      <c r="B1321" s="37">
        <v>574806.00000000012</v>
      </c>
      <c r="C1321" s="37" t="s">
        <v>29</v>
      </c>
      <c r="D1321" s="37" t="s">
        <v>29</v>
      </c>
      <c r="E1321" s="37">
        <v>251.86150476654132</v>
      </c>
      <c r="F1321" s="41">
        <v>0.69796538718100287</v>
      </c>
      <c r="G1321" s="41">
        <v>0.69796538718100287</v>
      </c>
      <c r="H1321" s="37" t="s">
        <v>125</v>
      </c>
      <c r="I1321" s="37" t="s">
        <v>29</v>
      </c>
      <c r="J1321" s="39" t="s">
        <v>135</v>
      </c>
    </row>
    <row r="1322" spans="1:10">
      <c r="A1322" s="40">
        <v>0.57523396363636359</v>
      </c>
      <c r="B1322" s="37">
        <v>575233.96363636362</v>
      </c>
      <c r="C1322" s="37" t="s">
        <v>29</v>
      </c>
      <c r="D1322" s="37" t="s">
        <v>29</v>
      </c>
      <c r="E1322" s="37">
        <v>252.08002667419618</v>
      </c>
      <c r="F1322" s="41">
        <v>1.3008693087626229</v>
      </c>
      <c r="G1322" s="41">
        <v>1.3008693087626229</v>
      </c>
      <c r="H1322" s="37" t="s">
        <v>125</v>
      </c>
      <c r="I1322" s="37" t="s">
        <v>29</v>
      </c>
      <c r="J1322" s="39" t="s">
        <v>135</v>
      </c>
    </row>
    <row r="1323" spans="1:10">
      <c r="A1323" s="40">
        <v>0.57565453333333305</v>
      </c>
      <c r="B1323" s="37">
        <v>575654.53333333309</v>
      </c>
      <c r="C1323" s="37" t="s">
        <v>29</v>
      </c>
      <c r="D1323" s="37" t="s">
        <v>29</v>
      </c>
      <c r="E1323" s="37">
        <v>248.86392196978051</v>
      </c>
      <c r="F1323" s="41">
        <v>0.97695471978385262</v>
      </c>
      <c r="G1323" s="41">
        <v>0.97695471978385262</v>
      </c>
      <c r="H1323" s="37" t="s">
        <v>125</v>
      </c>
      <c r="I1323" s="37" t="s">
        <v>29</v>
      </c>
      <c r="J1323" s="39" t="s">
        <v>135</v>
      </c>
    </row>
    <row r="1324" spans="1:10">
      <c r="A1324" s="40">
        <v>0.57611284999999979</v>
      </c>
      <c r="B1324" s="37">
        <v>576112.84999999974</v>
      </c>
      <c r="C1324" s="37" t="s">
        <v>29</v>
      </c>
      <c r="D1324" s="37" t="s">
        <v>29</v>
      </c>
      <c r="E1324" s="37">
        <v>252.543697553062</v>
      </c>
      <c r="F1324" s="41">
        <v>0.52155400554880704</v>
      </c>
      <c r="G1324" s="41">
        <v>0.52155400554880704</v>
      </c>
      <c r="H1324" s="37" t="s">
        <v>125</v>
      </c>
      <c r="I1324" s="37" t="s">
        <v>29</v>
      </c>
      <c r="J1324" s="39" t="s">
        <v>135</v>
      </c>
    </row>
    <row r="1325" spans="1:10">
      <c r="A1325" s="40">
        <v>0.57659909999999981</v>
      </c>
      <c r="B1325" s="37">
        <v>576599.09999999986</v>
      </c>
      <c r="C1325" s="37" t="s">
        <v>29</v>
      </c>
      <c r="D1325" s="37" t="s">
        <v>29</v>
      </c>
      <c r="E1325" s="37">
        <v>252.89735364095921</v>
      </c>
      <c r="F1325" s="41">
        <v>1.0607246117810047</v>
      </c>
      <c r="G1325" s="41">
        <v>1.0607246117810047</v>
      </c>
      <c r="H1325" s="37" t="s">
        <v>125</v>
      </c>
      <c r="I1325" s="37" t="s">
        <v>29</v>
      </c>
      <c r="J1325" s="39" t="s">
        <v>135</v>
      </c>
    </row>
    <row r="1326" spans="1:10">
      <c r="A1326" s="40">
        <v>0.5771151000000001</v>
      </c>
      <c r="B1326" s="37">
        <v>577115.10000000009</v>
      </c>
      <c r="C1326" s="37" t="s">
        <v>29</v>
      </c>
      <c r="D1326" s="37" t="s">
        <v>29</v>
      </c>
      <c r="E1326" s="37">
        <v>251.29657667714631</v>
      </c>
      <c r="F1326" s="41">
        <v>1.0592939780432611</v>
      </c>
      <c r="G1326" s="41">
        <v>1.0592939780432611</v>
      </c>
      <c r="H1326" s="37" t="s">
        <v>125</v>
      </c>
      <c r="I1326" s="37" t="s">
        <v>29</v>
      </c>
      <c r="J1326" s="39" t="s">
        <v>135</v>
      </c>
    </row>
    <row r="1327" spans="1:10">
      <c r="A1327" s="40">
        <v>0.57765385000000014</v>
      </c>
      <c r="B1327" s="37">
        <v>577653.85000000009</v>
      </c>
      <c r="C1327" s="37" t="s">
        <v>29</v>
      </c>
      <c r="D1327" s="37" t="s">
        <v>29</v>
      </c>
      <c r="E1327" s="37">
        <v>251.34172534675196</v>
      </c>
      <c r="F1327" s="41">
        <v>1.1303544188686772</v>
      </c>
      <c r="G1327" s="41">
        <v>1.1303544188686772</v>
      </c>
      <c r="H1327" s="37" t="s">
        <v>125</v>
      </c>
      <c r="I1327" s="37" t="s">
        <v>29</v>
      </c>
      <c r="J1327" s="39" t="s">
        <v>135</v>
      </c>
    </row>
    <row r="1328" spans="1:10">
      <c r="A1328" s="40">
        <v>0.57819634999999969</v>
      </c>
      <c r="B1328" s="37">
        <v>578196.34999999974</v>
      </c>
      <c r="C1328" s="37" t="s">
        <v>29</v>
      </c>
      <c r="D1328" s="37" t="s">
        <v>29</v>
      </c>
      <c r="E1328" s="37">
        <v>251.07927635221839</v>
      </c>
      <c r="F1328" s="41">
        <v>0.59562762051246099</v>
      </c>
      <c r="G1328" s="41">
        <v>0.59562762051246099</v>
      </c>
      <c r="H1328" s="37" t="s">
        <v>125</v>
      </c>
      <c r="I1328" s="37" t="s">
        <v>29</v>
      </c>
      <c r="J1328" s="39" t="s">
        <v>135</v>
      </c>
    </row>
    <row r="1329" spans="1:10">
      <c r="A1329" s="40">
        <v>0.57874234999999974</v>
      </c>
      <c r="B1329" s="37">
        <v>578742.34999999974</v>
      </c>
      <c r="C1329" s="37" t="s">
        <v>29</v>
      </c>
      <c r="D1329" s="37" t="s">
        <v>29</v>
      </c>
      <c r="E1329" s="37">
        <v>249.0568689785398</v>
      </c>
      <c r="F1329" s="41">
        <v>0.48073952942542497</v>
      </c>
      <c r="G1329" s="41">
        <v>0.48073952942542497</v>
      </c>
      <c r="H1329" s="37" t="s">
        <v>125</v>
      </c>
      <c r="I1329" s="37" t="s">
        <v>29</v>
      </c>
      <c r="J1329" s="39" t="s">
        <v>135</v>
      </c>
    </row>
    <row r="1330" spans="1:10">
      <c r="A1330" s="40">
        <v>0.57928054999999978</v>
      </c>
      <c r="B1330" s="37">
        <v>579280.54999999981</v>
      </c>
      <c r="C1330" s="37" t="s">
        <v>29</v>
      </c>
      <c r="D1330" s="37" t="s">
        <v>29</v>
      </c>
      <c r="E1330" s="37">
        <v>252.92340485161623</v>
      </c>
      <c r="F1330" s="41">
        <v>1.065351284794579</v>
      </c>
      <c r="G1330" s="41">
        <v>1.065351284794579</v>
      </c>
      <c r="H1330" s="37" t="s">
        <v>125</v>
      </c>
      <c r="I1330" s="37" t="s">
        <v>29</v>
      </c>
      <c r="J1330" s="39" t="s">
        <v>135</v>
      </c>
    </row>
    <row r="1331" spans="1:10">
      <c r="A1331" s="40">
        <v>0.5798331166666667</v>
      </c>
      <c r="B1331" s="37">
        <v>579833.1166666667</v>
      </c>
      <c r="C1331" s="37" t="s">
        <v>29</v>
      </c>
      <c r="D1331" s="37" t="s">
        <v>29</v>
      </c>
      <c r="E1331" s="37">
        <v>251.47302309267096</v>
      </c>
      <c r="F1331" s="41">
        <v>1.8038686375787312</v>
      </c>
      <c r="G1331" s="41">
        <v>1.8038686375787312</v>
      </c>
      <c r="H1331" s="37" t="s">
        <v>125</v>
      </c>
      <c r="I1331" s="37" t="s">
        <v>29</v>
      </c>
      <c r="J1331" s="39" t="s">
        <v>135</v>
      </c>
    </row>
    <row r="1332" spans="1:10">
      <c r="A1332" s="40">
        <v>0.58021050454545431</v>
      </c>
      <c r="B1332" s="37">
        <v>580210.50454545429</v>
      </c>
      <c r="C1332" s="37" t="s">
        <v>29</v>
      </c>
      <c r="D1332" s="37" t="s">
        <v>29</v>
      </c>
      <c r="E1332" s="37">
        <v>244.13978325747763</v>
      </c>
      <c r="F1332" s="41">
        <v>1.670671659998862</v>
      </c>
      <c r="G1332" s="41">
        <v>1.670671659998862</v>
      </c>
      <c r="H1332" s="37" t="s">
        <v>125</v>
      </c>
      <c r="I1332" s="37" t="s">
        <v>29</v>
      </c>
      <c r="J1332" s="39" t="s">
        <v>135</v>
      </c>
    </row>
    <row r="1333" spans="1:10">
      <c r="A1333" s="40">
        <v>0.58040178333333325</v>
      </c>
      <c r="B1333" s="37">
        <v>580401.78333333321</v>
      </c>
      <c r="C1333" s="37" t="s">
        <v>29</v>
      </c>
      <c r="D1333" s="37" t="s">
        <v>29</v>
      </c>
      <c r="E1333" s="37">
        <v>243.80713981566839</v>
      </c>
      <c r="F1333" s="41">
        <v>0.86829026663143904</v>
      </c>
      <c r="G1333" s="41">
        <v>0.86829026663143904</v>
      </c>
      <c r="H1333" s="37" t="s">
        <v>125</v>
      </c>
      <c r="I1333" s="37" t="s">
        <v>29</v>
      </c>
      <c r="J1333" s="39" t="s">
        <v>135</v>
      </c>
    </row>
    <row r="1334" spans="1:10">
      <c r="A1334" s="40">
        <v>0.5808140045454544</v>
      </c>
      <c r="B1334" s="37">
        <v>580814.0045454544</v>
      </c>
      <c r="C1334" s="37" t="s">
        <v>29</v>
      </c>
      <c r="D1334" s="37" t="s">
        <v>29</v>
      </c>
      <c r="E1334" s="37">
        <v>236.17021956160747</v>
      </c>
      <c r="F1334" s="41">
        <v>0.3017587944803129</v>
      </c>
      <c r="G1334" s="41">
        <v>0.3017587944803129</v>
      </c>
      <c r="H1334" s="37" t="s">
        <v>125</v>
      </c>
      <c r="I1334" s="37" t="s">
        <v>29</v>
      </c>
      <c r="J1334" s="39" t="s">
        <v>135</v>
      </c>
    </row>
    <row r="1335" spans="1:10">
      <c r="A1335" s="40">
        <v>0.58111864999999963</v>
      </c>
      <c r="B1335" s="37">
        <v>581118.64999999967</v>
      </c>
      <c r="C1335" s="37" t="s">
        <v>29</v>
      </c>
      <c r="D1335" s="37" t="s">
        <v>29</v>
      </c>
      <c r="E1335" s="37">
        <v>230.25538907698549</v>
      </c>
      <c r="F1335" s="41">
        <v>0.57242142764198778</v>
      </c>
      <c r="G1335" s="41">
        <v>0.57242142764198778</v>
      </c>
      <c r="H1335" s="37" t="s">
        <v>125</v>
      </c>
      <c r="I1335" s="37" t="s">
        <v>29</v>
      </c>
      <c r="J1335" s="39" t="s">
        <v>135</v>
      </c>
    </row>
    <row r="1336" spans="1:10">
      <c r="A1336" s="40">
        <v>0.5815465272727276</v>
      </c>
      <c r="B1336" s="37">
        <v>581546.52727272757</v>
      </c>
      <c r="C1336" s="37" t="s">
        <v>29</v>
      </c>
      <c r="D1336" s="37" t="s">
        <v>29</v>
      </c>
      <c r="E1336" s="37">
        <v>225.20704023466681</v>
      </c>
      <c r="F1336" s="41">
        <v>1.5651551381703039</v>
      </c>
      <c r="G1336" s="41">
        <v>1.5651551381703039</v>
      </c>
      <c r="H1336" s="37" t="s">
        <v>125</v>
      </c>
      <c r="I1336" s="37" t="s">
        <v>29</v>
      </c>
      <c r="J1336" s="39" t="s">
        <v>135</v>
      </c>
    </row>
    <row r="1337" spans="1:10">
      <c r="A1337" s="40">
        <v>0.58192829999999962</v>
      </c>
      <c r="B1337" s="37">
        <v>581928.29999999958</v>
      </c>
      <c r="C1337" s="37" t="s">
        <v>29</v>
      </c>
      <c r="D1337" s="37" t="s">
        <v>29</v>
      </c>
      <c r="E1337" s="37">
        <v>219.41265806017452</v>
      </c>
      <c r="F1337" s="41">
        <v>0.81171831142004214</v>
      </c>
      <c r="G1337" s="41">
        <v>0.81171831142004214</v>
      </c>
      <c r="H1337" s="37" t="s">
        <v>125</v>
      </c>
      <c r="I1337" s="37" t="s">
        <v>29</v>
      </c>
      <c r="J1337" s="39" t="s">
        <v>135</v>
      </c>
    </row>
    <row r="1338" spans="1:10">
      <c r="A1338" s="40">
        <v>0.58245452727272706</v>
      </c>
      <c r="B1338" s="37">
        <v>582454.52727272711</v>
      </c>
      <c r="C1338" s="37" t="s">
        <v>29</v>
      </c>
      <c r="D1338" s="37" t="s">
        <v>29</v>
      </c>
      <c r="E1338" s="37">
        <v>215.44586651227405</v>
      </c>
      <c r="F1338" s="41">
        <v>1.0709618985834399</v>
      </c>
      <c r="G1338" s="41">
        <v>1.0709618985834399</v>
      </c>
      <c r="H1338" s="37" t="s">
        <v>125</v>
      </c>
      <c r="I1338" s="37" t="s">
        <v>29</v>
      </c>
      <c r="J1338" s="39" t="s">
        <v>135</v>
      </c>
    </row>
    <row r="1339" spans="1:10">
      <c r="A1339" s="40">
        <v>0.58283629999999997</v>
      </c>
      <c r="B1339" s="37">
        <v>582836.29999999993</v>
      </c>
      <c r="C1339" s="37" t="s">
        <v>29</v>
      </c>
      <c r="D1339" s="37" t="s">
        <v>29</v>
      </c>
      <c r="E1339" s="37">
        <v>209.88341782048894</v>
      </c>
      <c r="F1339" s="41">
        <v>1.1769936805769108</v>
      </c>
      <c r="G1339" s="41">
        <v>1.1769936805769108</v>
      </c>
      <c r="H1339" s="37" t="s">
        <v>125</v>
      </c>
      <c r="I1339" s="37" t="s">
        <v>29</v>
      </c>
      <c r="J1339" s="39" t="s">
        <v>135</v>
      </c>
    </row>
    <row r="1340" spans="1:10">
      <c r="A1340" s="40">
        <v>0.58357425454545431</v>
      </c>
      <c r="B1340" s="37">
        <v>583574.25454545429</v>
      </c>
      <c r="C1340" s="37" t="s">
        <v>29</v>
      </c>
      <c r="D1340" s="37" t="s">
        <v>29</v>
      </c>
      <c r="E1340" s="37">
        <v>206.68125254107684</v>
      </c>
      <c r="F1340" s="41">
        <v>0.50686907553918359</v>
      </c>
      <c r="G1340" s="41">
        <v>0.50686907553918359</v>
      </c>
      <c r="H1340" s="37" t="s">
        <v>125</v>
      </c>
      <c r="I1340" s="37" t="s">
        <v>29</v>
      </c>
      <c r="J1340" s="39" t="s">
        <v>135</v>
      </c>
    </row>
    <row r="1341" spans="1:10">
      <c r="A1341" s="40">
        <v>0.58395880000000011</v>
      </c>
      <c r="B1341" s="37">
        <v>583958.80000000016</v>
      </c>
      <c r="C1341" s="37" t="s">
        <v>29</v>
      </c>
      <c r="D1341" s="37" t="s">
        <v>29</v>
      </c>
      <c r="E1341" s="37">
        <v>210.63901783350494</v>
      </c>
      <c r="F1341" s="41">
        <v>0.63839234322321259</v>
      </c>
      <c r="G1341" s="41">
        <v>0.63839234322321259</v>
      </c>
      <c r="H1341" s="37" t="s">
        <v>125</v>
      </c>
      <c r="I1341" s="37" t="s">
        <v>29</v>
      </c>
      <c r="J1341" s="39" t="s">
        <v>135</v>
      </c>
    </row>
    <row r="1342" spans="1:10">
      <c r="A1342" s="40">
        <v>0.58672084242424249</v>
      </c>
      <c r="B1342" s="37">
        <v>586720.84242424252</v>
      </c>
      <c r="C1342" s="37" t="s">
        <v>29</v>
      </c>
      <c r="D1342" s="37" t="s">
        <v>29</v>
      </c>
      <c r="E1342" s="37">
        <v>223.95763277250387</v>
      </c>
      <c r="F1342" s="41">
        <v>0.86750125748151619</v>
      </c>
      <c r="G1342" s="41">
        <v>0.86750125748151619</v>
      </c>
      <c r="H1342" s="37" t="s">
        <v>125</v>
      </c>
      <c r="I1342" s="37" t="s">
        <v>29</v>
      </c>
      <c r="J1342" s="39" t="s">
        <v>135</v>
      </c>
    </row>
    <row r="1343" spans="1:10">
      <c r="A1343" s="40">
        <v>0.58717184999999927</v>
      </c>
      <c r="B1343" s="37">
        <v>587171.84999999928</v>
      </c>
      <c r="C1343" s="37" t="s">
        <v>29</v>
      </c>
      <c r="D1343" s="37" t="s">
        <v>29</v>
      </c>
      <c r="E1343" s="37">
        <v>225.99293107651371</v>
      </c>
      <c r="F1343" s="41">
        <v>1.4457602611893452</v>
      </c>
      <c r="G1343" s="41">
        <v>1.4457602611893452</v>
      </c>
      <c r="H1343" s="37" t="s">
        <v>125</v>
      </c>
      <c r="I1343" s="37" t="s">
        <v>29</v>
      </c>
      <c r="J1343" s="39" t="s">
        <v>135</v>
      </c>
    </row>
    <row r="1344" spans="1:10">
      <c r="A1344" s="40">
        <v>0.58788866818181773</v>
      </c>
      <c r="B1344" s="37">
        <v>587888.66818181775</v>
      </c>
      <c r="C1344" s="37" t="s">
        <v>29</v>
      </c>
      <c r="D1344" s="37" t="s">
        <v>29</v>
      </c>
      <c r="E1344" s="37">
        <v>234.40092907192803</v>
      </c>
      <c r="F1344" s="41">
        <v>0.50199585953230352</v>
      </c>
      <c r="G1344" s="41">
        <v>0.50199585953230352</v>
      </c>
      <c r="H1344" s="37" t="s">
        <v>125</v>
      </c>
      <c r="I1344" s="37" t="s">
        <v>29</v>
      </c>
      <c r="J1344" s="39" t="s">
        <v>135</v>
      </c>
    </row>
    <row r="1345" spans="1:10">
      <c r="A1345" s="40">
        <v>0.58827934999999965</v>
      </c>
      <c r="B1345" s="37">
        <v>588279.34999999963</v>
      </c>
      <c r="C1345" s="37" t="s">
        <v>29</v>
      </c>
      <c r="D1345" s="37" t="s">
        <v>29</v>
      </c>
      <c r="E1345" s="37">
        <v>238.78411585346242</v>
      </c>
      <c r="F1345" s="41">
        <v>0.97568108803960907</v>
      </c>
      <c r="G1345" s="41">
        <v>0.97568108803960907</v>
      </c>
      <c r="H1345" s="37" t="s">
        <v>125</v>
      </c>
      <c r="I1345" s="37" t="s">
        <v>29</v>
      </c>
      <c r="J1345" s="39" t="s">
        <v>135</v>
      </c>
    </row>
    <row r="1346" spans="1:10">
      <c r="A1346" s="40">
        <v>0.58894090454545411</v>
      </c>
      <c r="B1346" s="37">
        <v>588940.90454545408</v>
      </c>
      <c r="C1346" s="37" t="s">
        <v>29</v>
      </c>
      <c r="D1346" s="37" t="s">
        <v>29</v>
      </c>
      <c r="E1346" s="37">
        <v>246.34602904387208</v>
      </c>
      <c r="F1346" s="41">
        <v>1.8029438166959193</v>
      </c>
      <c r="G1346" s="41">
        <v>1.8029438166959193</v>
      </c>
      <c r="H1346" s="37" t="s">
        <v>125</v>
      </c>
      <c r="I1346" s="37" t="s">
        <v>29</v>
      </c>
      <c r="J1346" s="39" t="s">
        <v>135</v>
      </c>
    </row>
    <row r="1347" spans="1:10">
      <c r="A1347" s="40">
        <v>0.58942535000000029</v>
      </c>
      <c r="B1347" s="37">
        <v>589425.35000000033</v>
      </c>
      <c r="C1347" s="37" t="s">
        <v>29</v>
      </c>
      <c r="D1347" s="37" t="s">
        <v>29</v>
      </c>
      <c r="E1347" s="37">
        <v>250.20456464222792</v>
      </c>
      <c r="F1347" s="41">
        <v>0.40071089974408963</v>
      </c>
      <c r="G1347" s="41">
        <v>0.40071089974408963</v>
      </c>
      <c r="H1347" s="37" t="s">
        <v>125</v>
      </c>
      <c r="I1347" s="37" t="s">
        <v>29</v>
      </c>
      <c r="J1347" s="39" t="s">
        <v>135</v>
      </c>
    </row>
    <row r="1348" spans="1:10">
      <c r="A1348" s="40">
        <v>0.59004014545454508</v>
      </c>
      <c r="B1348" s="37">
        <v>590040.14545454504</v>
      </c>
      <c r="C1348" s="37" t="s">
        <v>29</v>
      </c>
      <c r="D1348" s="37" t="s">
        <v>29</v>
      </c>
      <c r="E1348" s="37">
        <v>248.10464236577934</v>
      </c>
      <c r="F1348" s="41">
        <v>0.55960866254345798</v>
      </c>
      <c r="G1348" s="41">
        <v>0.55960866254345798</v>
      </c>
      <c r="H1348" s="37" t="s">
        <v>125</v>
      </c>
      <c r="I1348" s="37" t="s">
        <v>29</v>
      </c>
      <c r="J1348" s="39" t="s">
        <v>135</v>
      </c>
    </row>
    <row r="1349" spans="1:10">
      <c r="A1349" s="40">
        <v>0.59048880000000015</v>
      </c>
      <c r="B1349" s="37">
        <v>590488.80000000016</v>
      </c>
      <c r="C1349" s="37" t="s">
        <v>29</v>
      </c>
      <c r="D1349" s="37" t="s">
        <v>29</v>
      </c>
      <c r="E1349" s="37">
        <v>243.55530258277321</v>
      </c>
      <c r="F1349" s="41">
        <v>0.75990338563301385</v>
      </c>
      <c r="G1349" s="41">
        <v>0.75990338563301385</v>
      </c>
      <c r="H1349" s="37" t="s">
        <v>125</v>
      </c>
      <c r="I1349" s="37" t="s">
        <v>29</v>
      </c>
      <c r="J1349" s="39" t="s">
        <v>135</v>
      </c>
    </row>
    <row r="1350" spans="1:10">
      <c r="A1350" s="40">
        <v>0.5910194666666666</v>
      </c>
      <c r="B1350" s="37">
        <v>591019.46666666656</v>
      </c>
      <c r="C1350" s="37" t="s">
        <v>29</v>
      </c>
      <c r="D1350" s="37" t="s">
        <v>29</v>
      </c>
      <c r="E1350" s="37">
        <v>237.37751240309967</v>
      </c>
      <c r="F1350" s="41">
        <v>0.75149888850337254</v>
      </c>
      <c r="G1350" s="41">
        <v>0.75149888850337254</v>
      </c>
      <c r="H1350" s="37" t="s">
        <v>125</v>
      </c>
      <c r="I1350" s="37" t="s">
        <v>29</v>
      </c>
      <c r="J1350" s="39" t="s">
        <v>135</v>
      </c>
    </row>
    <row r="1351" spans="1:10">
      <c r="A1351" s="40">
        <v>0.59238347121212109</v>
      </c>
      <c r="B1351" s="37">
        <v>592383.47121212108</v>
      </c>
      <c r="C1351" s="37" t="s">
        <v>29</v>
      </c>
      <c r="D1351" s="37" t="s">
        <v>29</v>
      </c>
      <c r="E1351" s="37">
        <v>225.67880356583396</v>
      </c>
      <c r="F1351" s="41">
        <v>1.1274976170016897</v>
      </c>
      <c r="G1351" s="41">
        <v>1.1274976170016897</v>
      </c>
      <c r="H1351" s="37" t="s">
        <v>125</v>
      </c>
      <c r="I1351" s="37" t="s">
        <v>29</v>
      </c>
      <c r="J1351" s="39" t="s">
        <v>135</v>
      </c>
    </row>
    <row r="1352" spans="1:10">
      <c r="A1352" s="40">
        <v>0.59278551666666601</v>
      </c>
      <c r="B1352" s="37">
        <v>592785.51666666602</v>
      </c>
      <c r="C1352" s="37" t="s">
        <v>29</v>
      </c>
      <c r="D1352" s="37" t="s">
        <v>29</v>
      </c>
      <c r="E1352" s="37">
        <v>229.38667009211042</v>
      </c>
      <c r="F1352" s="41">
        <v>1.2532747452078818</v>
      </c>
      <c r="G1352" s="41">
        <v>1.2532747452078818</v>
      </c>
      <c r="H1352" s="37" t="s">
        <v>125</v>
      </c>
      <c r="I1352" s="37" t="s">
        <v>29</v>
      </c>
      <c r="J1352" s="39" t="s">
        <v>135</v>
      </c>
    </row>
    <row r="1353" spans="1:10">
      <c r="A1353" s="40">
        <v>0.59356124545454536</v>
      </c>
      <c r="B1353" s="37">
        <v>593561.24545454537</v>
      </c>
      <c r="C1353" s="37" t="s">
        <v>29</v>
      </c>
      <c r="D1353" s="37" t="s">
        <v>29</v>
      </c>
      <c r="E1353" s="37">
        <v>233.16321889538821</v>
      </c>
      <c r="F1353" s="41">
        <v>0.28248060194336955</v>
      </c>
      <c r="G1353" s="41">
        <v>0.28248060194336955</v>
      </c>
      <c r="H1353" s="37" t="s">
        <v>125</v>
      </c>
      <c r="I1353" s="37" t="s">
        <v>29</v>
      </c>
      <c r="J1353" s="39" t="s">
        <v>135</v>
      </c>
    </row>
    <row r="1354" spans="1:10">
      <c r="A1354" s="40">
        <v>0.59404675454545408</v>
      </c>
      <c r="B1354" s="37">
        <v>594046.75454545405</v>
      </c>
      <c r="C1354" s="37" t="s">
        <v>29</v>
      </c>
      <c r="D1354" s="37" t="s">
        <v>29</v>
      </c>
      <c r="E1354" s="37">
        <v>238.14759361254309</v>
      </c>
      <c r="F1354" s="41">
        <v>0.89358730975754608</v>
      </c>
      <c r="G1354" s="41">
        <v>0.89358730975754608</v>
      </c>
      <c r="H1354" s="37" t="s">
        <v>125</v>
      </c>
      <c r="I1354" s="37" t="s">
        <v>29</v>
      </c>
      <c r="J1354" s="39" t="s">
        <v>135</v>
      </c>
    </row>
    <row r="1355" spans="1:10">
      <c r="A1355" s="40">
        <v>0.59486381212121142</v>
      </c>
      <c r="B1355" s="37">
        <v>594863.81212121143</v>
      </c>
      <c r="C1355" s="37" t="s">
        <v>29</v>
      </c>
      <c r="D1355" s="37" t="s">
        <v>29</v>
      </c>
      <c r="E1355" s="37">
        <v>237.97721461986356</v>
      </c>
      <c r="F1355" s="41">
        <v>1.0535690359542107</v>
      </c>
      <c r="G1355" s="41">
        <v>1.0535690359542107</v>
      </c>
      <c r="H1355" s="37" t="s">
        <v>125</v>
      </c>
      <c r="I1355" s="37" t="s">
        <v>29</v>
      </c>
      <c r="J1355" s="39" t="s">
        <v>135</v>
      </c>
    </row>
    <row r="1356" spans="1:10">
      <c r="A1356" s="40">
        <v>0.59543646666666672</v>
      </c>
      <c r="B1356" s="37">
        <v>595436.46666666667</v>
      </c>
      <c r="C1356" s="37" t="s">
        <v>29</v>
      </c>
      <c r="D1356" s="37" t="s">
        <v>29</v>
      </c>
      <c r="E1356" s="37">
        <v>232.91795566697328</v>
      </c>
      <c r="F1356" s="41">
        <v>0.59623784821784165</v>
      </c>
      <c r="G1356" s="41">
        <v>0.59623784821784165</v>
      </c>
      <c r="H1356" s="37" t="s">
        <v>125</v>
      </c>
      <c r="I1356" s="37" t="s">
        <v>29</v>
      </c>
      <c r="J1356" s="39" t="s">
        <v>135</v>
      </c>
    </row>
    <row r="1357" spans="1:10">
      <c r="A1357" s="40">
        <v>0.59622155757575723</v>
      </c>
      <c r="B1357" s="37">
        <v>596221.55757575727</v>
      </c>
      <c r="C1357" s="37" t="s">
        <v>29</v>
      </c>
      <c r="D1357" s="37" t="s">
        <v>29</v>
      </c>
      <c r="E1357" s="37">
        <v>221.21724287329997</v>
      </c>
      <c r="F1357" s="41">
        <v>1.7682609591816072</v>
      </c>
      <c r="G1357" s="41">
        <v>1.7682609591816072</v>
      </c>
      <c r="H1357" s="37" t="s">
        <v>125</v>
      </c>
      <c r="I1357" s="37" t="s">
        <v>29</v>
      </c>
      <c r="J1357" s="39" t="s">
        <v>135</v>
      </c>
    </row>
    <row r="1358" spans="1:10">
      <c r="A1358" s="40">
        <v>0.59679113333333322</v>
      </c>
      <c r="B1358" s="37">
        <v>596791.13333333319</v>
      </c>
      <c r="C1358" s="37" t="s">
        <v>29</v>
      </c>
      <c r="D1358" s="37" t="s">
        <v>29</v>
      </c>
      <c r="E1358" s="37">
        <v>216.4410115698623</v>
      </c>
      <c r="F1358" s="41">
        <v>0.91316283531538001</v>
      </c>
      <c r="G1358" s="41">
        <v>0.91316283531538001</v>
      </c>
      <c r="H1358" s="37" t="s">
        <v>125</v>
      </c>
      <c r="I1358" s="37" t="s">
        <v>29</v>
      </c>
      <c r="J1358" s="39" t="s">
        <v>135</v>
      </c>
    </row>
    <row r="1359" spans="1:10">
      <c r="A1359" s="40">
        <v>0.59780361363636358</v>
      </c>
      <c r="B1359" s="37">
        <v>597803.61363636353</v>
      </c>
      <c r="C1359" s="37" t="s">
        <v>29</v>
      </c>
      <c r="D1359" s="37" t="s">
        <v>29</v>
      </c>
      <c r="E1359" s="37">
        <v>216.27309709713364</v>
      </c>
      <c r="F1359" s="41">
        <v>1.4842578543166225</v>
      </c>
      <c r="G1359" s="41">
        <v>1.4842578543166225</v>
      </c>
      <c r="H1359" s="37" t="s">
        <v>125</v>
      </c>
      <c r="I1359" s="37" t="s">
        <v>29</v>
      </c>
      <c r="J1359" s="39" t="s">
        <v>135</v>
      </c>
    </row>
    <row r="1360" spans="1:10">
      <c r="A1360" s="40">
        <v>0.59832974999999944</v>
      </c>
      <c r="B1360" s="37">
        <v>598329.74999999942</v>
      </c>
      <c r="C1360" s="37" t="s">
        <v>29</v>
      </c>
      <c r="D1360" s="37" t="s">
        <v>29</v>
      </c>
      <c r="E1360" s="37">
        <v>219.02228033882918</v>
      </c>
      <c r="F1360" s="41">
        <v>1.0028359108385987</v>
      </c>
      <c r="G1360" s="41">
        <v>1.0028359108385987</v>
      </c>
      <c r="H1360" s="37" t="s">
        <v>125</v>
      </c>
      <c r="I1360" s="37" t="s">
        <v>29</v>
      </c>
      <c r="J1360" s="39" t="s">
        <v>135</v>
      </c>
    </row>
    <row r="1361" spans="1:10">
      <c r="A1361" s="40">
        <v>0.59921821818181875</v>
      </c>
      <c r="B1361" s="37">
        <v>599218.21818181872</v>
      </c>
      <c r="C1361" s="37" t="s">
        <v>29</v>
      </c>
      <c r="D1361" s="37" t="s">
        <v>29</v>
      </c>
      <c r="E1361" s="37">
        <v>225.97166266475014</v>
      </c>
      <c r="F1361" s="41">
        <v>1.1365546928663077</v>
      </c>
      <c r="G1361" s="41">
        <v>1.1365546928663077</v>
      </c>
      <c r="H1361" s="37" t="s">
        <v>125</v>
      </c>
      <c r="I1361" s="37" t="s">
        <v>29</v>
      </c>
      <c r="J1361" s="39" t="s">
        <v>135</v>
      </c>
    </row>
    <row r="1362" spans="1:10">
      <c r="A1362" s="40">
        <v>0.59981463181818173</v>
      </c>
      <c r="B1362" s="37">
        <v>599814.63181818172</v>
      </c>
      <c r="C1362" s="37" t="s">
        <v>29</v>
      </c>
      <c r="D1362" s="37" t="s">
        <v>29</v>
      </c>
      <c r="E1362" s="37">
        <v>229.38148051861887</v>
      </c>
      <c r="F1362" s="41">
        <v>1.3931304975329866</v>
      </c>
      <c r="G1362" s="41">
        <v>1.3931304975329866</v>
      </c>
      <c r="H1362" s="37" t="s">
        <v>125</v>
      </c>
      <c r="I1362" s="37" t="s">
        <v>29</v>
      </c>
      <c r="J1362" s="39" t="s">
        <v>135</v>
      </c>
    </row>
    <row r="1363" spans="1:10">
      <c r="A1363" s="40">
        <v>0.60125514999999974</v>
      </c>
      <c r="B1363" s="37">
        <v>601255.14999999979</v>
      </c>
      <c r="C1363" s="37" t="s">
        <v>29</v>
      </c>
      <c r="D1363" s="37" t="s">
        <v>29</v>
      </c>
      <c r="E1363" s="37">
        <v>232.45478922791705</v>
      </c>
      <c r="F1363" s="41">
        <v>1.3038065350794426</v>
      </c>
      <c r="G1363" s="41">
        <v>1.3038065350794426</v>
      </c>
      <c r="H1363" s="37" t="s">
        <v>125</v>
      </c>
      <c r="I1363" s="37" t="s">
        <v>29</v>
      </c>
      <c r="J1363" s="39" t="s">
        <v>135</v>
      </c>
    </row>
    <row r="1364" spans="1:10">
      <c r="A1364" s="40">
        <v>0.60260075000000024</v>
      </c>
      <c r="B1364" s="37">
        <v>602600.75000000023</v>
      </c>
      <c r="C1364" s="37" t="s">
        <v>29</v>
      </c>
      <c r="D1364" s="37" t="s">
        <v>29</v>
      </c>
      <c r="E1364" s="37">
        <v>237.85828123147459</v>
      </c>
      <c r="F1364" s="41">
        <v>0.79111329188510093</v>
      </c>
      <c r="G1364" s="41">
        <v>0.79111329188510093</v>
      </c>
      <c r="H1364" s="37" t="s">
        <v>125</v>
      </c>
      <c r="I1364" s="37" t="s">
        <v>29</v>
      </c>
      <c r="J1364" s="39" t="s">
        <v>135</v>
      </c>
    </row>
    <row r="1365" spans="1:10">
      <c r="A1365" s="40">
        <v>0.60394915000000005</v>
      </c>
      <c r="B1365" s="37">
        <v>603949.15</v>
      </c>
      <c r="C1365" s="37" t="s">
        <v>29</v>
      </c>
      <c r="D1365" s="37" t="s">
        <v>29</v>
      </c>
      <c r="E1365" s="37">
        <v>239.14012591458967</v>
      </c>
      <c r="F1365" s="41">
        <v>1.0943850856139088</v>
      </c>
      <c r="G1365" s="41">
        <v>1.0943850856139088</v>
      </c>
      <c r="H1365" s="37" t="s">
        <v>125</v>
      </c>
      <c r="I1365" s="37" t="s">
        <v>29</v>
      </c>
      <c r="J1365" s="39" t="s">
        <v>135</v>
      </c>
    </row>
    <row r="1366" spans="1:10">
      <c r="A1366" s="40">
        <v>0.60530314999999923</v>
      </c>
      <c r="B1366" s="37">
        <v>605303.14999999921</v>
      </c>
      <c r="C1366" s="37" t="s">
        <v>29</v>
      </c>
      <c r="D1366" s="37" t="s">
        <v>29</v>
      </c>
      <c r="E1366" s="37">
        <v>244.53225161700482</v>
      </c>
      <c r="F1366" s="41">
        <v>0.70166700022536488</v>
      </c>
      <c r="G1366" s="41">
        <v>0.70166700022536488</v>
      </c>
      <c r="H1366" s="37" t="s">
        <v>125</v>
      </c>
      <c r="I1366" s="37" t="s">
        <v>29</v>
      </c>
      <c r="J1366" s="39" t="s">
        <v>135</v>
      </c>
    </row>
    <row r="1367" spans="1:10">
      <c r="A1367" s="40">
        <v>0.60662590909090908</v>
      </c>
      <c r="B1367" s="37">
        <v>606625.90909090906</v>
      </c>
      <c r="C1367" s="37" t="s">
        <v>29</v>
      </c>
      <c r="D1367" s="37" t="s">
        <v>29</v>
      </c>
      <c r="E1367" s="37">
        <v>248.4801850050678</v>
      </c>
      <c r="F1367" s="41">
        <v>1.6785306654369767</v>
      </c>
      <c r="G1367" s="41">
        <v>1.6785306654369767</v>
      </c>
      <c r="H1367" s="37" t="s">
        <v>125</v>
      </c>
      <c r="I1367" s="37" t="s">
        <v>29</v>
      </c>
      <c r="J1367" s="39" t="s">
        <v>135</v>
      </c>
    </row>
    <row r="1368" spans="1:10">
      <c r="A1368" s="40">
        <v>0.60797929999999967</v>
      </c>
      <c r="B1368" s="37">
        <v>607979.2999999997</v>
      </c>
      <c r="C1368" s="37" t="s">
        <v>29</v>
      </c>
      <c r="D1368" s="37" t="s">
        <v>29</v>
      </c>
      <c r="E1368" s="37">
        <v>254.57832546938147</v>
      </c>
      <c r="F1368" s="41">
        <v>1.2212819152641674</v>
      </c>
      <c r="G1368" s="41">
        <v>1.2212819152641674</v>
      </c>
      <c r="H1368" s="37" t="s">
        <v>125</v>
      </c>
      <c r="I1368" s="37" t="s">
        <v>29</v>
      </c>
      <c r="J1368" s="39" t="s">
        <v>135</v>
      </c>
    </row>
    <row r="1369" spans="1:10">
      <c r="A1369" s="40">
        <v>0.60924730000000038</v>
      </c>
      <c r="B1369" s="37">
        <v>609247.3000000004</v>
      </c>
      <c r="C1369" s="37" t="s">
        <v>29</v>
      </c>
      <c r="D1369" s="37" t="s">
        <v>29</v>
      </c>
      <c r="E1369" s="37">
        <v>259.22379791893974</v>
      </c>
      <c r="F1369" s="41">
        <v>1.8163805355875091</v>
      </c>
      <c r="G1369" s="41">
        <v>1.8163805355875091</v>
      </c>
      <c r="H1369" s="37" t="s">
        <v>125</v>
      </c>
      <c r="I1369" s="37" t="s">
        <v>29</v>
      </c>
      <c r="J1369" s="39" t="s">
        <v>135</v>
      </c>
    </row>
    <row r="1370" spans="1:10">
      <c r="A1370" s="40">
        <v>0.61042950000000007</v>
      </c>
      <c r="B1370" s="37">
        <v>610429.50000000012</v>
      </c>
      <c r="C1370" s="37" t="s">
        <v>29</v>
      </c>
      <c r="D1370" s="37" t="s">
        <v>29</v>
      </c>
      <c r="E1370" s="37">
        <v>257.74486774223317</v>
      </c>
      <c r="F1370" s="41">
        <v>0.45752465971734674</v>
      </c>
      <c r="G1370" s="41">
        <v>0.45752465971734674</v>
      </c>
      <c r="H1370" s="37" t="s">
        <v>125</v>
      </c>
      <c r="I1370" s="37" t="s">
        <v>29</v>
      </c>
      <c r="J1370" s="39" t="s">
        <v>135</v>
      </c>
    </row>
    <row r="1371" spans="1:10">
      <c r="A1371" s="40">
        <v>0.61155101272727275</v>
      </c>
      <c r="B1371" s="37">
        <v>611551.0127272727</v>
      </c>
      <c r="C1371" s="37" t="s">
        <v>29</v>
      </c>
      <c r="D1371" s="37" t="s">
        <v>29</v>
      </c>
      <c r="E1371" s="37">
        <v>257.8151013837554</v>
      </c>
      <c r="F1371" s="41">
        <v>2.1059044636026454</v>
      </c>
      <c r="G1371" s="41">
        <v>2.1059044636026454</v>
      </c>
      <c r="H1371" s="37" t="s">
        <v>125</v>
      </c>
      <c r="I1371" s="37" t="s">
        <v>29</v>
      </c>
      <c r="J1371" s="39" t="s">
        <v>136</v>
      </c>
    </row>
    <row r="1372" spans="1:10">
      <c r="A1372" s="40">
        <v>0.61160063333333281</v>
      </c>
      <c r="B1372" s="37">
        <v>611600.63333333284</v>
      </c>
      <c r="C1372" s="37" t="s">
        <v>29</v>
      </c>
      <c r="D1372" s="37" t="s">
        <v>29</v>
      </c>
      <c r="E1372" s="37">
        <v>259.68470917949247</v>
      </c>
      <c r="F1372" s="41">
        <v>1.1644945032222638</v>
      </c>
      <c r="G1372" s="41">
        <v>1.1644945032222638</v>
      </c>
      <c r="H1372" s="37" t="s">
        <v>125</v>
      </c>
      <c r="I1372" s="37" t="s">
        <v>29</v>
      </c>
      <c r="J1372" s="39" t="s">
        <v>136</v>
      </c>
    </row>
    <row r="1373" spans="1:10">
      <c r="A1373" s="40">
        <v>0.61276196666666605</v>
      </c>
      <c r="B1373" s="37">
        <v>612761.96666666609</v>
      </c>
      <c r="C1373" s="37" t="s">
        <v>29</v>
      </c>
      <c r="D1373" s="37" t="s">
        <v>29</v>
      </c>
      <c r="E1373" s="37">
        <v>258.13797445364014</v>
      </c>
      <c r="F1373" s="41">
        <v>1.4145866443089945</v>
      </c>
      <c r="G1373" s="41">
        <v>1.4145866443089945</v>
      </c>
      <c r="H1373" s="37" t="s">
        <v>125</v>
      </c>
      <c r="I1373" s="37" t="s">
        <v>29</v>
      </c>
      <c r="J1373" s="39" t="s">
        <v>136</v>
      </c>
    </row>
    <row r="1374" spans="1:10">
      <c r="A1374" s="40">
        <v>0.61394279999999968</v>
      </c>
      <c r="B1374" s="37">
        <v>613942.7999999997</v>
      </c>
      <c r="C1374" s="37" t="s">
        <v>29</v>
      </c>
      <c r="D1374" s="37" t="s">
        <v>29</v>
      </c>
      <c r="E1374" s="37">
        <v>256.19357864872802</v>
      </c>
      <c r="F1374" s="41">
        <v>0.39239183410143125</v>
      </c>
      <c r="G1374" s="41">
        <v>0.39239183410143125</v>
      </c>
      <c r="H1374" s="37" t="s">
        <v>125</v>
      </c>
      <c r="I1374" s="37" t="s">
        <v>29</v>
      </c>
      <c r="J1374" s="39" t="s">
        <v>136</v>
      </c>
    </row>
    <row r="1375" spans="1:10">
      <c r="A1375" s="40">
        <v>0.61514059999999993</v>
      </c>
      <c r="B1375" s="37">
        <v>615140.6</v>
      </c>
      <c r="C1375" s="37" t="s">
        <v>29</v>
      </c>
      <c r="D1375" s="37" t="s">
        <v>29</v>
      </c>
      <c r="E1375" s="37">
        <v>252.74797477389262</v>
      </c>
      <c r="F1375" s="41">
        <v>1.0558532435516896</v>
      </c>
      <c r="G1375" s="41">
        <v>1.0558532435516896</v>
      </c>
      <c r="H1375" s="37" t="s">
        <v>125</v>
      </c>
      <c r="I1375" s="37" t="s">
        <v>29</v>
      </c>
      <c r="J1375" s="39" t="s">
        <v>136</v>
      </c>
    </row>
    <row r="1376" spans="1:10">
      <c r="A1376" s="40">
        <v>0.61629911636363655</v>
      </c>
      <c r="B1376" s="37">
        <v>616299.11636363657</v>
      </c>
      <c r="C1376" s="37" t="s">
        <v>29</v>
      </c>
      <c r="D1376" s="37" t="s">
        <v>29</v>
      </c>
      <c r="E1376" s="37">
        <v>252.8982584181087</v>
      </c>
      <c r="F1376" s="41">
        <v>0.61888037862769285</v>
      </c>
      <c r="G1376" s="41">
        <v>0.61888037862769285</v>
      </c>
      <c r="H1376" s="37" t="s">
        <v>125</v>
      </c>
      <c r="I1376" s="37" t="s">
        <v>29</v>
      </c>
      <c r="J1376" s="39" t="s">
        <v>136</v>
      </c>
    </row>
    <row r="1377" spans="1:10">
      <c r="A1377" s="40">
        <v>0.61635659999999981</v>
      </c>
      <c r="B1377" s="37">
        <v>616356.59999999986</v>
      </c>
      <c r="C1377" s="37" t="s">
        <v>29</v>
      </c>
      <c r="D1377" s="37" t="s">
        <v>29</v>
      </c>
      <c r="E1377" s="37">
        <v>252.72980051397101</v>
      </c>
      <c r="F1377" s="41">
        <v>0.93568041085885545</v>
      </c>
      <c r="G1377" s="41">
        <v>0.93568041085885545</v>
      </c>
      <c r="H1377" s="37" t="s">
        <v>125</v>
      </c>
      <c r="I1377" s="37" t="s">
        <v>29</v>
      </c>
      <c r="J1377" s="39" t="s">
        <v>136</v>
      </c>
    </row>
    <row r="1378" spans="1:10">
      <c r="A1378" s="40">
        <v>0.61760956818181789</v>
      </c>
      <c r="B1378" s="37">
        <v>617609.56818181789</v>
      </c>
      <c r="C1378" s="37" t="s">
        <v>29</v>
      </c>
      <c r="D1378" s="37" t="s">
        <v>29</v>
      </c>
      <c r="E1378" s="37">
        <v>252.63944486217684</v>
      </c>
      <c r="F1378" s="41">
        <v>1.0614482021587828</v>
      </c>
      <c r="G1378" s="41">
        <v>1.0614482021587828</v>
      </c>
      <c r="H1378" s="37" t="s">
        <v>125</v>
      </c>
      <c r="I1378" s="37" t="s">
        <v>29</v>
      </c>
      <c r="J1378" s="39" t="s">
        <v>136</v>
      </c>
    </row>
    <row r="1379" spans="1:10">
      <c r="A1379" s="40">
        <v>0.61895374999999941</v>
      </c>
      <c r="B1379" s="37">
        <v>618953.74999999942</v>
      </c>
      <c r="C1379" s="37" t="s">
        <v>29</v>
      </c>
      <c r="D1379" s="37" t="s">
        <v>29</v>
      </c>
      <c r="E1379" s="37">
        <v>248.28893339724928</v>
      </c>
      <c r="F1379" s="41">
        <v>1.000936592352468</v>
      </c>
      <c r="G1379" s="41">
        <v>1.000936592352468</v>
      </c>
      <c r="H1379" s="37" t="s">
        <v>125</v>
      </c>
      <c r="I1379" s="37" t="s">
        <v>29</v>
      </c>
      <c r="J1379" s="39" t="s">
        <v>136</v>
      </c>
    </row>
    <row r="1380" spans="1:10">
      <c r="A1380" s="40">
        <v>0.62028374999999991</v>
      </c>
      <c r="B1380" s="37">
        <v>620283.74999999988</v>
      </c>
      <c r="C1380" s="37" t="s">
        <v>29</v>
      </c>
      <c r="D1380" s="37" t="s">
        <v>29</v>
      </c>
      <c r="E1380" s="37">
        <v>245.88658787248076</v>
      </c>
      <c r="F1380" s="41">
        <v>0.28684579173924313</v>
      </c>
      <c r="G1380" s="41">
        <v>0.28684579173924313</v>
      </c>
      <c r="H1380" s="37" t="s">
        <v>125</v>
      </c>
      <c r="I1380" s="37" t="s">
        <v>29</v>
      </c>
      <c r="J1380" s="39" t="s">
        <v>136</v>
      </c>
    </row>
    <row r="1381" spans="1:10">
      <c r="A1381" s="40">
        <v>0.62165145000000022</v>
      </c>
      <c r="B1381" s="37">
        <v>621651.45000000019</v>
      </c>
      <c r="C1381" s="37" t="s">
        <v>29</v>
      </c>
      <c r="D1381" s="37" t="s">
        <v>29</v>
      </c>
      <c r="E1381" s="37">
        <v>243.53068358638558</v>
      </c>
      <c r="F1381" s="41">
        <v>0.8113406949026285</v>
      </c>
      <c r="G1381" s="41">
        <v>0.8113406949026285</v>
      </c>
      <c r="H1381" s="37" t="s">
        <v>125</v>
      </c>
      <c r="I1381" s="37" t="s">
        <v>29</v>
      </c>
      <c r="J1381" s="39" t="s">
        <v>136</v>
      </c>
    </row>
    <row r="1382" spans="1:10">
      <c r="A1382" s="40">
        <v>0.62295073272727297</v>
      </c>
      <c r="B1382" s="37">
        <v>622950.73272727302</v>
      </c>
      <c r="C1382" s="37" t="s">
        <v>29</v>
      </c>
      <c r="D1382" s="37" t="s">
        <v>29</v>
      </c>
      <c r="E1382" s="37">
        <v>243.88545246756433</v>
      </c>
      <c r="F1382" s="41">
        <v>2.8407290620542276</v>
      </c>
      <c r="G1382" s="41">
        <v>2.8407290620542276</v>
      </c>
      <c r="H1382" s="37" t="s">
        <v>125</v>
      </c>
      <c r="I1382" s="37" t="s">
        <v>29</v>
      </c>
      <c r="J1382" s="39" t="s">
        <v>136</v>
      </c>
    </row>
    <row r="1383" spans="1:10">
      <c r="A1383" s="40">
        <v>0.62305495</v>
      </c>
      <c r="B1383" s="37">
        <v>623054.94999999995</v>
      </c>
      <c r="C1383" s="37" t="s">
        <v>29</v>
      </c>
      <c r="D1383" s="37" t="s">
        <v>29</v>
      </c>
      <c r="E1383" s="37">
        <v>239.19230883467588</v>
      </c>
      <c r="F1383" s="41">
        <v>0.83254154377603506</v>
      </c>
      <c r="G1383" s="41">
        <v>0.83254154377603506</v>
      </c>
      <c r="H1383" s="37" t="s">
        <v>125</v>
      </c>
      <c r="I1383" s="37" t="s">
        <v>29</v>
      </c>
      <c r="J1383" s="39" t="s">
        <v>136</v>
      </c>
    </row>
    <row r="1384" spans="1:10">
      <c r="A1384" s="40">
        <v>0.62449694999999927</v>
      </c>
      <c r="B1384" s="37">
        <v>624496.94999999925</v>
      </c>
      <c r="C1384" s="37" t="s">
        <v>29</v>
      </c>
      <c r="D1384" s="37" t="s">
        <v>29</v>
      </c>
      <c r="E1384" s="37">
        <v>237.92850701362374</v>
      </c>
      <c r="F1384" s="41">
        <v>1.0247168068851593</v>
      </c>
      <c r="G1384" s="41">
        <v>1.0247168068851593</v>
      </c>
      <c r="H1384" s="37" t="s">
        <v>125</v>
      </c>
      <c r="I1384" s="37" t="s">
        <v>29</v>
      </c>
      <c r="J1384" s="39" t="s">
        <v>136</v>
      </c>
    </row>
    <row r="1385" spans="1:10">
      <c r="A1385" s="40">
        <v>0.6253979242424238</v>
      </c>
      <c r="B1385" s="37">
        <v>625397.92424242385</v>
      </c>
      <c r="C1385" s="37" t="s">
        <v>29</v>
      </c>
      <c r="D1385" s="37" t="s">
        <v>29</v>
      </c>
      <c r="E1385" s="37">
        <v>235.02330647237795</v>
      </c>
      <c r="F1385" s="41">
        <v>0.3465564486843668</v>
      </c>
      <c r="G1385" s="41">
        <v>0.3465564486843668</v>
      </c>
      <c r="H1385" s="37" t="s">
        <v>125</v>
      </c>
      <c r="I1385" s="37" t="s">
        <v>29</v>
      </c>
      <c r="J1385" s="39" t="s">
        <v>136</v>
      </c>
    </row>
    <row r="1386" spans="1:10">
      <c r="A1386" s="40">
        <v>0.62604749999999898</v>
      </c>
      <c r="B1386" s="37">
        <v>626047.49999999895</v>
      </c>
      <c r="C1386" s="37" t="s">
        <v>29</v>
      </c>
      <c r="D1386" s="37" t="s">
        <v>29</v>
      </c>
      <c r="E1386" s="37">
        <v>228.51222535135372</v>
      </c>
      <c r="F1386" s="41">
        <v>0.88302314390220549</v>
      </c>
      <c r="G1386" s="41">
        <v>0.88302314390220549</v>
      </c>
      <c r="H1386" s="37" t="s">
        <v>125</v>
      </c>
      <c r="I1386" s="37" t="s">
        <v>29</v>
      </c>
      <c r="J1386" s="39" t="s">
        <v>136</v>
      </c>
    </row>
    <row r="1387" spans="1:10">
      <c r="A1387" s="40">
        <v>0.62696942727272709</v>
      </c>
      <c r="B1387" s="37">
        <v>626969.42727272713</v>
      </c>
      <c r="C1387" s="37" t="s">
        <v>29</v>
      </c>
      <c r="D1387" s="37" t="s">
        <v>29</v>
      </c>
      <c r="E1387" s="37">
        <v>215.70968264504967</v>
      </c>
      <c r="F1387" s="41">
        <v>0.47966570879531611</v>
      </c>
      <c r="G1387" s="41">
        <v>0.47966570879531611</v>
      </c>
      <c r="H1387" s="37" t="s">
        <v>125</v>
      </c>
      <c r="I1387" s="37" t="s">
        <v>29</v>
      </c>
      <c r="J1387" s="39" t="s">
        <v>136</v>
      </c>
    </row>
    <row r="1388" spans="1:10">
      <c r="A1388" s="40">
        <v>0.62783009999999939</v>
      </c>
      <c r="B1388" s="37">
        <v>627830.09999999939</v>
      </c>
      <c r="C1388" s="37" t="s">
        <v>29</v>
      </c>
      <c r="D1388" s="37" t="s">
        <v>29</v>
      </c>
      <c r="E1388" s="37">
        <v>205.76310728563763</v>
      </c>
      <c r="F1388" s="41">
        <v>0.93576822974171558</v>
      </c>
      <c r="G1388" s="41">
        <v>0.93576822974171558</v>
      </c>
      <c r="H1388" s="37" t="s">
        <v>125</v>
      </c>
      <c r="I1388" s="37" t="s">
        <v>29</v>
      </c>
      <c r="J1388" s="39" t="s">
        <v>136</v>
      </c>
    </row>
    <row r="1389" spans="1:10">
      <c r="A1389" s="40">
        <v>0.62913961818181796</v>
      </c>
      <c r="B1389" s="37">
        <v>629139.61818181793</v>
      </c>
      <c r="C1389" s="37" t="s">
        <v>29</v>
      </c>
      <c r="D1389" s="37" t="s">
        <v>29</v>
      </c>
      <c r="E1389" s="37">
        <v>199.52416462021898</v>
      </c>
      <c r="F1389" s="41">
        <v>0.76808696746599214</v>
      </c>
      <c r="G1389" s="41">
        <v>0.76808696746599214</v>
      </c>
      <c r="H1389" s="37" t="s">
        <v>125</v>
      </c>
      <c r="I1389" s="37" t="s">
        <v>29</v>
      </c>
      <c r="J1389" s="39" t="s">
        <v>136</v>
      </c>
    </row>
    <row r="1390" spans="1:10">
      <c r="A1390" s="40">
        <v>0.62976985272727304</v>
      </c>
      <c r="B1390" s="37">
        <v>629769.85272727301</v>
      </c>
      <c r="C1390" s="37" t="s">
        <v>29</v>
      </c>
      <c r="D1390" s="37" t="s">
        <v>29</v>
      </c>
      <c r="E1390" s="37">
        <v>205.26582182975858</v>
      </c>
      <c r="F1390" s="41">
        <v>0.86755908038264284</v>
      </c>
      <c r="G1390" s="41">
        <v>0.86755908038264284</v>
      </c>
      <c r="H1390" s="37" t="s">
        <v>125</v>
      </c>
      <c r="I1390" s="37" t="s">
        <v>29</v>
      </c>
      <c r="J1390" s="39" t="s">
        <v>136</v>
      </c>
    </row>
    <row r="1391" spans="1:10">
      <c r="A1391" s="40">
        <v>0.62986610000000054</v>
      </c>
      <c r="B1391" s="37">
        <v>629866.10000000056</v>
      </c>
      <c r="C1391" s="37" t="s">
        <v>29</v>
      </c>
      <c r="D1391" s="37" t="s">
        <v>29</v>
      </c>
      <c r="E1391" s="37">
        <v>200.77734554085592</v>
      </c>
      <c r="F1391" s="41">
        <v>0.49937151826940968</v>
      </c>
      <c r="G1391" s="41">
        <v>0.49937151826940968</v>
      </c>
      <c r="H1391" s="37" t="s">
        <v>125</v>
      </c>
      <c r="I1391" s="37" t="s">
        <v>29</v>
      </c>
      <c r="J1391" s="39" t="s">
        <v>136</v>
      </c>
    </row>
    <row r="1392" spans="1:10">
      <c r="A1392" s="40">
        <v>0.63152632272727205</v>
      </c>
      <c r="B1392" s="37">
        <v>631526.32272727205</v>
      </c>
      <c r="C1392" s="37" t="s">
        <v>29</v>
      </c>
      <c r="D1392" s="37" t="s">
        <v>29</v>
      </c>
      <c r="E1392" s="37">
        <v>200.45706932834122</v>
      </c>
      <c r="F1392" s="41">
        <v>1.8142630735080978</v>
      </c>
      <c r="G1392" s="41">
        <v>1.8142630735080978</v>
      </c>
      <c r="H1392" s="37" t="s">
        <v>125</v>
      </c>
      <c r="I1392" s="37" t="s">
        <v>29</v>
      </c>
      <c r="J1392" s="39" t="s">
        <v>136</v>
      </c>
    </row>
    <row r="1393" spans="1:10">
      <c r="A1393" s="40">
        <v>0.63235694090909056</v>
      </c>
      <c r="B1393" s="37">
        <v>632356.94090909057</v>
      </c>
      <c r="C1393" s="37" t="s">
        <v>29</v>
      </c>
      <c r="D1393" s="37" t="s">
        <v>29</v>
      </c>
      <c r="E1393" s="37">
        <v>196.49917279673912</v>
      </c>
      <c r="F1393" s="41">
        <v>1.514601076047805</v>
      </c>
      <c r="G1393" s="41">
        <v>1.514601076047805</v>
      </c>
      <c r="H1393" s="37" t="s">
        <v>125</v>
      </c>
      <c r="I1393" s="37" t="s">
        <v>29</v>
      </c>
      <c r="J1393" s="39" t="s">
        <v>136</v>
      </c>
    </row>
    <row r="1394" spans="1:10">
      <c r="A1394" s="40">
        <v>0.63407753787878829</v>
      </c>
      <c r="B1394" s="37">
        <v>634077.53787878831</v>
      </c>
      <c r="C1394" s="37" t="s">
        <v>29</v>
      </c>
      <c r="D1394" s="37" t="s">
        <v>29</v>
      </c>
      <c r="E1394" s="37">
        <v>193.09789993536265</v>
      </c>
      <c r="F1394" s="41">
        <v>1.5526757621230791</v>
      </c>
      <c r="G1394" s="41">
        <v>1.5526757621230791</v>
      </c>
      <c r="H1394" s="37" t="s">
        <v>125</v>
      </c>
      <c r="I1394" s="37" t="s">
        <v>29</v>
      </c>
      <c r="J1394" s="39" t="s">
        <v>136</v>
      </c>
    </row>
    <row r="1395" spans="1:10">
      <c r="A1395" s="40">
        <v>0.63488114484848457</v>
      </c>
      <c r="B1395" s="37">
        <v>634881.14484848455</v>
      </c>
      <c r="C1395" s="37" t="s">
        <v>29</v>
      </c>
      <c r="D1395" s="37" t="s">
        <v>29</v>
      </c>
      <c r="E1395" s="37">
        <v>195.94989153226658</v>
      </c>
      <c r="F1395" s="41">
        <v>1.5295453093531153</v>
      </c>
      <c r="G1395" s="41">
        <v>1.5295453093531153</v>
      </c>
      <c r="H1395" s="37" t="s">
        <v>125</v>
      </c>
      <c r="I1395" s="37" t="s">
        <v>29</v>
      </c>
      <c r="J1395" s="39" t="s">
        <v>136</v>
      </c>
    </row>
    <row r="1396" spans="1:10">
      <c r="A1396" s="40">
        <v>0.63500903333333225</v>
      </c>
      <c r="B1396" s="37">
        <v>635009.03333333228</v>
      </c>
      <c r="C1396" s="37" t="s">
        <v>29</v>
      </c>
      <c r="D1396" s="37" t="s">
        <v>29</v>
      </c>
      <c r="E1396" s="37">
        <v>194.85936588137295</v>
      </c>
      <c r="F1396" s="41">
        <v>1.7631466086235197</v>
      </c>
      <c r="G1396" s="41">
        <v>1.7631466086235197</v>
      </c>
      <c r="H1396" s="37" t="s">
        <v>125</v>
      </c>
      <c r="I1396" s="37" t="s">
        <v>29</v>
      </c>
      <c r="J1396" s="39" t="s">
        <v>136</v>
      </c>
    </row>
    <row r="1397" spans="1:10">
      <c r="A1397" s="40">
        <v>0.63652156060606002</v>
      </c>
      <c r="B1397" s="37">
        <v>636521.56060605997</v>
      </c>
      <c r="C1397" s="37" t="s">
        <v>29</v>
      </c>
      <c r="D1397" s="37" t="s">
        <v>29</v>
      </c>
      <c r="E1397" s="37">
        <v>194.00258992033588</v>
      </c>
      <c r="F1397" s="41">
        <v>0.65697347218416302</v>
      </c>
      <c r="G1397" s="41">
        <v>0.65697347218416302</v>
      </c>
      <c r="H1397" s="37" t="s">
        <v>125</v>
      </c>
      <c r="I1397" s="37" t="s">
        <v>29</v>
      </c>
      <c r="J1397" s="39" t="s">
        <v>136</v>
      </c>
    </row>
    <row r="1398" spans="1:10">
      <c r="A1398" s="40">
        <v>0.63771436666666514</v>
      </c>
      <c r="B1398" s="37">
        <v>637714.36666666518</v>
      </c>
      <c r="C1398" s="37" t="s">
        <v>29</v>
      </c>
      <c r="D1398" s="37" t="s">
        <v>29</v>
      </c>
      <c r="E1398" s="37">
        <v>195.33150117951013</v>
      </c>
      <c r="F1398" s="41">
        <v>1.8506066162326731</v>
      </c>
      <c r="G1398" s="41">
        <v>1.8506066162326731</v>
      </c>
      <c r="H1398" s="37" t="s">
        <v>125</v>
      </c>
      <c r="I1398" s="37" t="s">
        <v>29</v>
      </c>
      <c r="J1398" s="39" t="s">
        <v>136</v>
      </c>
    </row>
    <row r="1399" spans="1:10">
      <c r="A1399" s="40">
        <v>0.63941826515151456</v>
      </c>
      <c r="B1399" s="37">
        <v>639418.26515151456</v>
      </c>
      <c r="C1399" s="37" t="s">
        <v>29</v>
      </c>
      <c r="D1399" s="37" t="s">
        <v>29</v>
      </c>
      <c r="E1399" s="37">
        <v>188.84773640742259</v>
      </c>
      <c r="F1399" s="41">
        <v>0.96250922832509178</v>
      </c>
      <c r="G1399" s="41">
        <v>0.96250922832509178</v>
      </c>
      <c r="H1399" s="37" t="s">
        <v>125</v>
      </c>
      <c r="I1399" s="37" t="s">
        <v>29</v>
      </c>
      <c r="J1399" s="39" t="s">
        <v>136</v>
      </c>
    </row>
    <row r="1400" spans="1:10">
      <c r="A1400" s="40">
        <v>0.64037224999999931</v>
      </c>
      <c r="B1400" s="37">
        <v>640372.2499999993</v>
      </c>
      <c r="C1400" s="37" t="s">
        <v>29</v>
      </c>
      <c r="D1400" s="37" t="s">
        <v>29</v>
      </c>
      <c r="E1400" s="37">
        <v>190.17773360051009</v>
      </c>
      <c r="F1400" s="41">
        <v>0.49881129040850669</v>
      </c>
      <c r="G1400" s="41">
        <v>0.49881129040850669</v>
      </c>
      <c r="H1400" s="37" t="s">
        <v>125</v>
      </c>
      <c r="I1400" s="37" t="s">
        <v>29</v>
      </c>
      <c r="J1400" s="39" t="s">
        <v>136</v>
      </c>
    </row>
    <row r="1401" spans="1:10">
      <c r="A1401" s="40">
        <v>0.64207460454545373</v>
      </c>
      <c r="B1401" s="37">
        <v>642074.60454545368</v>
      </c>
      <c r="C1401" s="37" t="s">
        <v>29</v>
      </c>
      <c r="D1401" s="37" t="s">
        <v>29</v>
      </c>
      <c r="E1401" s="37">
        <v>191.38425695346518</v>
      </c>
      <c r="F1401" s="41">
        <v>1.0476237359173044</v>
      </c>
      <c r="G1401" s="41">
        <v>1.0476237359173044</v>
      </c>
      <c r="H1401" s="37" t="s">
        <v>125</v>
      </c>
      <c r="I1401" s="37" t="s">
        <v>29</v>
      </c>
      <c r="J1401" s="39" t="s">
        <v>136</v>
      </c>
    </row>
    <row r="1402" spans="1:10">
      <c r="A1402" s="40">
        <v>0.64285665000000003</v>
      </c>
      <c r="B1402" s="37">
        <v>642856.65</v>
      </c>
      <c r="C1402" s="37" t="s">
        <v>29</v>
      </c>
      <c r="D1402" s="37" t="s">
        <v>29</v>
      </c>
      <c r="E1402" s="37">
        <v>191.5605717991007</v>
      </c>
      <c r="F1402" s="41">
        <v>1.1251256609757629</v>
      </c>
      <c r="G1402" s="41">
        <v>1.1251256609757629</v>
      </c>
      <c r="H1402" s="37" t="s">
        <v>125</v>
      </c>
      <c r="I1402" s="37" t="s">
        <v>29</v>
      </c>
      <c r="J1402" s="39" t="s">
        <v>136</v>
      </c>
    </row>
    <row r="1403" spans="1:10">
      <c r="A1403" s="40">
        <v>0.64430082727272642</v>
      </c>
      <c r="B1403" s="37">
        <v>644300.82727272646</v>
      </c>
      <c r="C1403" s="37" t="s">
        <v>29</v>
      </c>
      <c r="D1403" s="37" t="s">
        <v>29</v>
      </c>
      <c r="E1403" s="37">
        <v>195.3061298127235</v>
      </c>
      <c r="F1403" s="41">
        <v>1.2535435328206734</v>
      </c>
      <c r="G1403" s="41">
        <v>1.2535435328206734</v>
      </c>
      <c r="H1403" s="37" t="s">
        <v>125</v>
      </c>
      <c r="I1403" s="37" t="s">
        <v>29</v>
      </c>
      <c r="J1403" s="39" t="s">
        <v>136</v>
      </c>
    </row>
    <row r="1404" spans="1:10">
      <c r="A1404" s="40">
        <v>0.64515064999999971</v>
      </c>
      <c r="B1404" s="37">
        <v>645150.64999999967</v>
      </c>
      <c r="C1404" s="37" t="s">
        <v>29</v>
      </c>
      <c r="D1404" s="37" t="s">
        <v>29</v>
      </c>
      <c r="E1404" s="37">
        <v>195.82042744328479</v>
      </c>
      <c r="F1404" s="41">
        <v>0.94960401527209037</v>
      </c>
      <c r="G1404" s="41">
        <v>0.94960401527209037</v>
      </c>
      <c r="H1404" s="37" t="s">
        <v>125</v>
      </c>
      <c r="I1404" s="37" t="s">
        <v>29</v>
      </c>
      <c r="J1404" s="39" t="s">
        <v>136</v>
      </c>
    </row>
    <row r="1405" spans="1:10">
      <c r="A1405" s="40">
        <v>0.64637694696969583</v>
      </c>
      <c r="B1405" s="37">
        <v>646376.94696969585</v>
      </c>
      <c r="C1405" s="37" t="s">
        <v>29</v>
      </c>
      <c r="D1405" s="37" t="s">
        <v>29</v>
      </c>
      <c r="E1405" s="37">
        <v>189.88548096825593</v>
      </c>
      <c r="F1405" s="41">
        <v>2.0195381674049586</v>
      </c>
      <c r="G1405" s="41">
        <v>2.0195381674049586</v>
      </c>
      <c r="H1405" s="37" t="s">
        <v>125</v>
      </c>
      <c r="I1405" s="37" t="s">
        <v>29</v>
      </c>
      <c r="J1405" s="39" t="s">
        <v>136</v>
      </c>
    </row>
    <row r="1406" spans="1:10">
      <c r="A1406" s="40">
        <v>0.64725484999999916</v>
      </c>
      <c r="B1406" s="37">
        <v>647254.84999999916</v>
      </c>
      <c r="C1406" s="37" t="s">
        <v>29</v>
      </c>
      <c r="D1406" s="37" t="s">
        <v>29</v>
      </c>
      <c r="E1406" s="37">
        <v>191.8480609628653</v>
      </c>
      <c r="F1406" s="41">
        <v>1.0021358748154088</v>
      </c>
      <c r="G1406" s="41">
        <v>1.0021358748154088</v>
      </c>
      <c r="H1406" s="37" t="s">
        <v>125</v>
      </c>
      <c r="I1406" s="37" t="s">
        <v>29</v>
      </c>
      <c r="J1406" s="39" t="s">
        <v>136</v>
      </c>
    </row>
    <row r="1407" spans="1:10">
      <c r="A1407" s="40">
        <v>0.6486124181818187</v>
      </c>
      <c r="B1407" s="37">
        <v>648612.41818181868</v>
      </c>
      <c r="C1407" s="37" t="s">
        <v>29</v>
      </c>
      <c r="D1407" s="37" t="s">
        <v>29</v>
      </c>
      <c r="E1407" s="37">
        <v>193.47659870780961</v>
      </c>
      <c r="F1407" s="41">
        <v>0.74452608149201638</v>
      </c>
      <c r="G1407" s="41">
        <v>0.74452608149201638</v>
      </c>
      <c r="H1407" s="37" t="s">
        <v>125</v>
      </c>
      <c r="I1407" s="37" t="s">
        <v>29</v>
      </c>
      <c r="J1407" s="39" t="s">
        <v>136</v>
      </c>
    </row>
    <row r="1408" spans="1:10">
      <c r="A1408" s="40">
        <v>0.64919109999999924</v>
      </c>
      <c r="B1408" s="37">
        <v>649191.09999999928</v>
      </c>
      <c r="C1408" s="37" t="s">
        <v>29</v>
      </c>
      <c r="D1408" s="37" t="s">
        <v>29</v>
      </c>
      <c r="E1408" s="37">
        <v>196.17149410495196</v>
      </c>
      <c r="F1408" s="41">
        <v>0.43847446571684556</v>
      </c>
      <c r="G1408" s="41">
        <v>0.43847446571684556</v>
      </c>
      <c r="H1408" s="37" t="s">
        <v>125</v>
      </c>
      <c r="I1408" s="37" t="s">
        <v>29</v>
      </c>
      <c r="J1408" s="39" t="s">
        <v>136</v>
      </c>
    </row>
    <row r="1409" spans="1:10">
      <c r="A1409" s="40">
        <v>0.65034846363636334</v>
      </c>
      <c r="B1409" s="37">
        <v>650348.46363636339</v>
      </c>
      <c r="C1409" s="37" t="s">
        <v>29</v>
      </c>
      <c r="D1409" s="37" t="s">
        <v>29</v>
      </c>
      <c r="E1409" s="37">
        <v>189.2501799432969</v>
      </c>
      <c r="F1409" s="41">
        <v>1.217006115287788</v>
      </c>
      <c r="G1409" s="41">
        <v>1.217006115287788</v>
      </c>
      <c r="H1409" s="37" t="s">
        <v>125</v>
      </c>
      <c r="I1409" s="37" t="s">
        <v>29</v>
      </c>
      <c r="J1409" s="39" t="s">
        <v>136</v>
      </c>
    </row>
    <row r="1410" spans="1:10">
      <c r="A1410" s="40">
        <v>0.65094709999999978</v>
      </c>
      <c r="B1410" s="37">
        <v>650947.09999999974</v>
      </c>
      <c r="C1410" s="37" t="s">
        <v>29</v>
      </c>
      <c r="D1410" s="37" t="s">
        <v>29</v>
      </c>
      <c r="E1410" s="37">
        <v>193.44315462070247</v>
      </c>
      <c r="F1410" s="41">
        <v>0.71036454750954603</v>
      </c>
      <c r="G1410" s="41">
        <v>0.71036454750954603</v>
      </c>
      <c r="H1410" s="37" t="s">
        <v>125</v>
      </c>
      <c r="I1410" s="37" t="s">
        <v>29</v>
      </c>
      <c r="J1410" s="39" t="s">
        <v>136</v>
      </c>
    </row>
    <row r="1411" spans="1:10">
      <c r="A1411" s="40">
        <v>0.65210426363636309</v>
      </c>
      <c r="B1411" s="37">
        <v>652104.26363636309</v>
      </c>
      <c r="C1411" s="37" t="s">
        <v>29</v>
      </c>
      <c r="D1411" s="37" t="s">
        <v>29</v>
      </c>
      <c r="E1411" s="37">
        <v>187.27489405586991</v>
      </c>
      <c r="F1411" s="41">
        <v>0.54196526633884679</v>
      </c>
      <c r="G1411" s="41">
        <v>0.54196526633884679</v>
      </c>
      <c r="H1411" s="37" t="s">
        <v>125</v>
      </c>
      <c r="I1411" s="37" t="s">
        <v>29</v>
      </c>
      <c r="J1411" s="39" t="s">
        <v>136</v>
      </c>
    </row>
    <row r="1412" spans="1:10">
      <c r="A1412" s="40">
        <v>0.65270895000000029</v>
      </c>
      <c r="B1412" s="37">
        <v>652708.9500000003</v>
      </c>
      <c r="C1412" s="37" t="s">
        <v>29</v>
      </c>
      <c r="D1412" s="37" t="s">
        <v>29</v>
      </c>
      <c r="E1412" s="37">
        <v>186.79376830404439</v>
      </c>
      <c r="F1412" s="41">
        <v>0.96899507468627288</v>
      </c>
      <c r="G1412" s="41">
        <v>0.96899507468627288</v>
      </c>
      <c r="H1412" s="37" t="s">
        <v>125</v>
      </c>
      <c r="I1412" s="37" t="s">
        <v>29</v>
      </c>
      <c r="J1412" s="39" t="s">
        <v>136</v>
      </c>
    </row>
    <row r="1413" spans="1:10">
      <c r="A1413" s="40">
        <v>0.65373024999999996</v>
      </c>
      <c r="B1413" s="37">
        <v>653730.25</v>
      </c>
      <c r="C1413" s="37" t="s">
        <v>29</v>
      </c>
      <c r="D1413" s="37" t="s">
        <v>29</v>
      </c>
      <c r="E1413" s="37">
        <v>192.86917743295359</v>
      </c>
      <c r="F1413" s="41">
        <v>1.8458811199062075</v>
      </c>
      <c r="G1413" s="41">
        <v>1.8458811199062075</v>
      </c>
      <c r="H1413" s="37" t="s">
        <v>125</v>
      </c>
      <c r="I1413" s="37" t="s">
        <v>29</v>
      </c>
      <c r="J1413" s="39" t="s">
        <v>136</v>
      </c>
    </row>
    <row r="1414" spans="1:10">
      <c r="A1414" s="40">
        <v>0.65443865000000001</v>
      </c>
      <c r="B1414" s="37">
        <v>654438.65</v>
      </c>
      <c r="C1414" s="37" t="s">
        <v>29</v>
      </c>
      <c r="D1414" s="37" t="s">
        <v>29</v>
      </c>
      <c r="E1414" s="37">
        <v>194.81602929906575</v>
      </c>
      <c r="F1414" s="41">
        <v>0.98486359106857069</v>
      </c>
      <c r="G1414" s="41">
        <v>0.98486359106857069</v>
      </c>
      <c r="H1414" s="37" t="s">
        <v>125</v>
      </c>
      <c r="I1414" s="37" t="s">
        <v>29</v>
      </c>
      <c r="J1414" s="39" t="s">
        <v>136</v>
      </c>
    </row>
    <row r="1415" spans="1:10">
      <c r="A1415" s="40">
        <v>0.65552434999999987</v>
      </c>
      <c r="B1415" s="37">
        <v>655524.34999999986</v>
      </c>
      <c r="C1415" s="37" t="s">
        <v>29</v>
      </c>
      <c r="D1415" s="37" t="s">
        <v>29</v>
      </c>
      <c r="E1415" s="37">
        <v>199.99595342018023</v>
      </c>
      <c r="F1415" s="41">
        <v>0.53373727512293401</v>
      </c>
      <c r="G1415" s="41">
        <v>0.53373727512293401</v>
      </c>
      <c r="H1415" s="37" t="s">
        <v>125</v>
      </c>
      <c r="I1415" s="37" t="s">
        <v>29</v>
      </c>
      <c r="J1415" s="39" t="s">
        <v>136</v>
      </c>
    </row>
    <row r="1416" spans="1:10">
      <c r="A1416" s="40">
        <v>0.6561326499999991</v>
      </c>
      <c r="B1416" s="37">
        <v>656132.64999999909</v>
      </c>
      <c r="C1416" s="37" t="s">
        <v>29</v>
      </c>
      <c r="D1416" s="37" t="s">
        <v>29</v>
      </c>
      <c r="E1416" s="37">
        <v>200.35242454933484</v>
      </c>
      <c r="F1416" s="41">
        <v>0.74527104394253929</v>
      </c>
      <c r="G1416" s="41">
        <v>0.74527104394253929</v>
      </c>
      <c r="H1416" s="37" t="s">
        <v>125</v>
      </c>
      <c r="I1416" s="37" t="s">
        <v>29</v>
      </c>
      <c r="J1416" s="39" t="s">
        <v>136</v>
      </c>
    </row>
    <row r="1417" spans="1:10">
      <c r="A1417" s="40">
        <v>0.65718109090909049</v>
      </c>
      <c r="B1417" s="37">
        <v>657181.09090909048</v>
      </c>
      <c r="C1417" s="37" t="s">
        <v>29</v>
      </c>
      <c r="D1417" s="37" t="s">
        <v>29</v>
      </c>
      <c r="E1417" s="37">
        <v>192.9341212467433</v>
      </c>
      <c r="F1417" s="41">
        <v>0.64958340431175687</v>
      </c>
      <c r="G1417" s="41">
        <v>0.64958340431175687</v>
      </c>
      <c r="H1417" s="37" t="s">
        <v>125</v>
      </c>
      <c r="I1417" s="37" t="s">
        <v>29</v>
      </c>
      <c r="J1417" s="39" t="s">
        <v>136</v>
      </c>
    </row>
    <row r="1418" spans="1:10">
      <c r="A1418" s="40">
        <v>0.65765420606060632</v>
      </c>
      <c r="B1418" s="37">
        <v>657654.20606060629</v>
      </c>
      <c r="C1418" s="37" t="s">
        <v>29</v>
      </c>
      <c r="D1418" s="37" t="s">
        <v>29</v>
      </c>
      <c r="E1418" s="37">
        <v>189.23340881737832</v>
      </c>
      <c r="F1418" s="41">
        <v>1.7826372464476581</v>
      </c>
      <c r="G1418" s="41">
        <v>1.7826372464476581</v>
      </c>
      <c r="H1418" s="37" t="s">
        <v>125</v>
      </c>
      <c r="I1418" s="37" t="s">
        <v>29</v>
      </c>
      <c r="J1418" s="39" t="s">
        <v>136</v>
      </c>
    </row>
    <row r="1419" spans="1:10">
      <c r="A1419" s="40">
        <v>0.65772199999999892</v>
      </c>
      <c r="B1419" s="37">
        <v>657721.99999999895</v>
      </c>
      <c r="C1419" s="37" t="s">
        <v>29</v>
      </c>
      <c r="D1419" s="37" t="s">
        <v>29</v>
      </c>
      <c r="E1419" s="37">
        <v>190.87694055321359</v>
      </c>
      <c r="F1419" s="41">
        <v>0.87454220487696765</v>
      </c>
      <c r="G1419" s="41">
        <v>0.87454220487696765</v>
      </c>
      <c r="H1419" s="37" t="s">
        <v>125</v>
      </c>
      <c r="I1419" s="37" t="s">
        <v>29</v>
      </c>
      <c r="J1419" s="39" t="s">
        <v>136</v>
      </c>
    </row>
    <row r="1420" spans="1:10">
      <c r="A1420" s="40">
        <v>0.65876409999999941</v>
      </c>
      <c r="B1420" s="37">
        <v>658764.09999999939</v>
      </c>
      <c r="C1420" s="37" t="s">
        <v>29</v>
      </c>
      <c r="D1420" s="37" t="s">
        <v>29</v>
      </c>
      <c r="E1420" s="37">
        <v>184.098136363561</v>
      </c>
      <c r="F1420" s="41">
        <v>0.28724999593108053</v>
      </c>
      <c r="G1420" s="41">
        <v>0.28724999593108053</v>
      </c>
      <c r="H1420" s="37" t="s">
        <v>125</v>
      </c>
      <c r="I1420" s="37" t="s">
        <v>29</v>
      </c>
      <c r="J1420" s="39" t="s">
        <v>136</v>
      </c>
    </row>
    <row r="1421" spans="1:10">
      <c r="A1421" s="40">
        <v>0.65929382000000003</v>
      </c>
      <c r="B1421" s="37">
        <v>659293.82000000007</v>
      </c>
      <c r="C1421" s="37" t="s">
        <v>29</v>
      </c>
      <c r="D1421" s="37" t="s">
        <v>29</v>
      </c>
      <c r="E1421" s="37">
        <v>187.38008067325981</v>
      </c>
      <c r="F1421" s="41">
        <v>1.0624536886831397</v>
      </c>
      <c r="G1421" s="41">
        <v>1.0624536886831397</v>
      </c>
      <c r="H1421" s="37" t="s">
        <v>125</v>
      </c>
      <c r="I1421" s="37" t="s">
        <v>29</v>
      </c>
      <c r="J1421" s="39" t="s">
        <v>136</v>
      </c>
    </row>
    <row r="1422" spans="1:10">
      <c r="A1422" s="40">
        <v>0.65941189999999961</v>
      </c>
      <c r="B1422" s="37">
        <v>659411.89999999956</v>
      </c>
      <c r="C1422" s="37" t="s">
        <v>29</v>
      </c>
      <c r="D1422" s="37" t="s">
        <v>29</v>
      </c>
      <c r="E1422" s="37">
        <v>185.68378577617921</v>
      </c>
      <c r="F1422" s="41">
        <v>0.41429880571627437</v>
      </c>
      <c r="G1422" s="41">
        <v>0.41429880571627437</v>
      </c>
      <c r="H1422" s="37" t="s">
        <v>125</v>
      </c>
      <c r="I1422" s="37" t="s">
        <v>29</v>
      </c>
      <c r="J1422" s="39" t="s">
        <v>136</v>
      </c>
    </row>
    <row r="1423" spans="1:10">
      <c r="A1423" s="40">
        <v>0.6604635499999999</v>
      </c>
      <c r="B1423" s="37">
        <v>660463.54999999993</v>
      </c>
      <c r="C1423" s="37" t="s">
        <v>29</v>
      </c>
      <c r="D1423" s="37" t="s">
        <v>29</v>
      </c>
      <c r="E1423" s="37">
        <v>188.43427447380085</v>
      </c>
      <c r="F1423" s="41">
        <v>0.95211456815045603</v>
      </c>
      <c r="G1423" s="41">
        <v>0.95211456815045603</v>
      </c>
      <c r="H1423" s="37" t="s">
        <v>125</v>
      </c>
      <c r="I1423" s="37" t="s">
        <v>29</v>
      </c>
      <c r="J1423" s="39" t="s">
        <v>136</v>
      </c>
    </row>
    <row r="1424" spans="1:10">
      <c r="A1424" s="40">
        <v>0.66111831999999993</v>
      </c>
      <c r="B1424" s="37">
        <v>661118.31999999995</v>
      </c>
      <c r="C1424" s="37" t="s">
        <v>29</v>
      </c>
      <c r="D1424" s="37" t="s">
        <v>29</v>
      </c>
      <c r="E1424" s="37">
        <v>193.9700304568731</v>
      </c>
      <c r="F1424" s="41">
        <v>0.98605397030182629</v>
      </c>
      <c r="G1424" s="41">
        <v>0.98605397030182629</v>
      </c>
      <c r="H1424" s="37" t="s">
        <v>125</v>
      </c>
      <c r="I1424" s="37" t="s">
        <v>29</v>
      </c>
      <c r="J1424" s="39" t="s">
        <v>136</v>
      </c>
    </row>
    <row r="1425" spans="1:10">
      <c r="A1425" s="40">
        <v>0.66121590000000052</v>
      </c>
      <c r="B1425" s="37">
        <v>661215.90000000049</v>
      </c>
      <c r="C1425" s="37" t="s">
        <v>29</v>
      </c>
      <c r="D1425" s="37" t="s">
        <v>29</v>
      </c>
      <c r="E1425" s="37">
        <v>191.59170346951032</v>
      </c>
      <c r="F1425" s="41">
        <v>0.7748889463688593</v>
      </c>
      <c r="G1425" s="41">
        <v>0.7748889463688593</v>
      </c>
      <c r="H1425" s="37" t="s">
        <v>125</v>
      </c>
      <c r="I1425" s="37" t="s">
        <v>29</v>
      </c>
      <c r="J1425" s="39" t="s">
        <v>136</v>
      </c>
    </row>
    <row r="1426" spans="1:10">
      <c r="A1426" s="40">
        <v>0.66228217727272687</v>
      </c>
      <c r="B1426" s="37">
        <v>662282.1772727269</v>
      </c>
      <c r="C1426" s="37" t="s">
        <v>29</v>
      </c>
      <c r="D1426" s="37" t="s">
        <v>29</v>
      </c>
      <c r="E1426" s="37">
        <v>189.69058418048212</v>
      </c>
      <c r="F1426" s="41">
        <v>1.5153285959589515</v>
      </c>
      <c r="G1426" s="41">
        <v>1.5153285959589515</v>
      </c>
      <c r="H1426" s="37" t="s">
        <v>125</v>
      </c>
      <c r="I1426" s="37" t="s">
        <v>29</v>
      </c>
      <c r="J1426" s="39" t="s">
        <v>136</v>
      </c>
    </row>
    <row r="1427" spans="1:10">
      <c r="A1427" s="40">
        <v>0.66279660945454577</v>
      </c>
      <c r="B1427" s="37">
        <v>662796.60945454577</v>
      </c>
      <c r="C1427" s="37" t="s">
        <v>29</v>
      </c>
      <c r="D1427" s="37" t="s">
        <v>29</v>
      </c>
      <c r="E1427" s="37">
        <v>193.90821704355406</v>
      </c>
      <c r="F1427" s="41">
        <v>2.1187140471892407</v>
      </c>
      <c r="G1427" s="41">
        <v>2.1187140471892407</v>
      </c>
      <c r="H1427" s="37" t="s">
        <v>125</v>
      </c>
      <c r="I1427" s="37" t="s">
        <v>29</v>
      </c>
      <c r="J1427" s="39" t="s">
        <v>136</v>
      </c>
    </row>
    <row r="1428" spans="1:10">
      <c r="A1428" s="40">
        <v>0.66287755000000026</v>
      </c>
      <c r="B1428" s="37">
        <v>662877.55000000028</v>
      </c>
      <c r="C1428" s="37" t="s">
        <v>29</v>
      </c>
      <c r="D1428" s="37" t="s">
        <v>29</v>
      </c>
      <c r="E1428" s="37">
        <v>190.86103041769672</v>
      </c>
      <c r="F1428" s="41">
        <v>1.0188990068199388</v>
      </c>
      <c r="G1428" s="41">
        <v>1.0188990068199388</v>
      </c>
      <c r="H1428" s="37" t="s">
        <v>125</v>
      </c>
      <c r="I1428" s="37" t="s">
        <v>29</v>
      </c>
      <c r="J1428" s="39" t="s">
        <v>136</v>
      </c>
    </row>
    <row r="1429" spans="1:10">
      <c r="A1429" s="40">
        <v>0.66393751515151511</v>
      </c>
      <c r="B1429" s="37">
        <v>663937.51515151514</v>
      </c>
      <c r="C1429" s="37" t="s">
        <v>29</v>
      </c>
      <c r="D1429" s="37" t="s">
        <v>29</v>
      </c>
      <c r="E1429" s="37">
        <v>191.02249326390395</v>
      </c>
      <c r="F1429" s="41">
        <v>1.2013429676122072</v>
      </c>
      <c r="G1429" s="41">
        <v>1.2013429676122072</v>
      </c>
      <c r="H1429" s="37" t="s">
        <v>125</v>
      </c>
      <c r="I1429" s="37" t="s">
        <v>29</v>
      </c>
      <c r="J1429" s="39" t="s">
        <v>136</v>
      </c>
    </row>
    <row r="1430" spans="1:10">
      <c r="A1430" s="40">
        <v>0.6643203999999997</v>
      </c>
      <c r="B1430" s="37">
        <v>664320.39999999967</v>
      </c>
      <c r="C1430" s="37" t="s">
        <v>29</v>
      </c>
      <c r="D1430" s="37" t="s">
        <v>29</v>
      </c>
      <c r="E1430" s="37">
        <v>192.55321359717547</v>
      </c>
      <c r="F1430" s="41">
        <v>1.3033031284642651</v>
      </c>
      <c r="G1430" s="41">
        <v>1.3033031284642651</v>
      </c>
      <c r="H1430" s="37" t="s">
        <v>125</v>
      </c>
      <c r="I1430" s="37" t="s">
        <v>29</v>
      </c>
      <c r="J1430" s="39" t="s">
        <v>136</v>
      </c>
    </row>
    <row r="1431" spans="1:10">
      <c r="A1431" s="40">
        <v>0.66440809090909037</v>
      </c>
      <c r="B1431" s="37">
        <v>664408.09090909036</v>
      </c>
      <c r="C1431" s="37" t="s">
        <v>29</v>
      </c>
      <c r="D1431" s="37" t="s">
        <v>29</v>
      </c>
      <c r="E1431" s="37">
        <v>187.76703230989094</v>
      </c>
      <c r="F1431" s="41">
        <v>0.8324468692082797</v>
      </c>
      <c r="G1431" s="41">
        <v>0.8324468692082797</v>
      </c>
      <c r="H1431" s="37" t="s">
        <v>125</v>
      </c>
      <c r="I1431" s="37" t="s">
        <v>29</v>
      </c>
      <c r="J1431" s="39" t="s">
        <v>136</v>
      </c>
    </row>
    <row r="1432" spans="1:10">
      <c r="A1432" s="40">
        <v>0.66532193939393924</v>
      </c>
      <c r="B1432" s="37">
        <v>665321.93939393922</v>
      </c>
      <c r="C1432" s="37" t="s">
        <v>29</v>
      </c>
      <c r="D1432" s="37" t="s">
        <v>29</v>
      </c>
      <c r="E1432" s="37">
        <v>180.16659707392193</v>
      </c>
      <c r="F1432" s="41">
        <v>1.1165737704283798</v>
      </c>
      <c r="G1432" s="41">
        <v>1.1165737704283798</v>
      </c>
      <c r="H1432" s="37" t="s">
        <v>125</v>
      </c>
      <c r="I1432" s="37" t="s">
        <v>29</v>
      </c>
      <c r="J1432" s="39" t="s">
        <v>136</v>
      </c>
    </row>
    <row r="1433" spans="1:10">
      <c r="A1433" s="40">
        <v>0.66583652121212122</v>
      </c>
      <c r="B1433" s="37">
        <v>665836.52121212124</v>
      </c>
      <c r="C1433" s="37" t="s">
        <v>29</v>
      </c>
      <c r="D1433" s="37" t="s">
        <v>29</v>
      </c>
      <c r="E1433" s="37">
        <v>180.53768178380184</v>
      </c>
      <c r="F1433" s="41">
        <v>1.1169337748155439</v>
      </c>
      <c r="G1433" s="41">
        <v>1.1169337748155439</v>
      </c>
      <c r="H1433" s="37" t="s">
        <v>125</v>
      </c>
      <c r="I1433" s="37" t="s">
        <v>29</v>
      </c>
      <c r="J1433" s="39" t="s">
        <v>136</v>
      </c>
    </row>
    <row r="1434" spans="1:10">
      <c r="A1434" s="40">
        <v>0.66675336000000007</v>
      </c>
      <c r="B1434" s="37">
        <v>666753.3600000001</v>
      </c>
      <c r="C1434" s="37" t="s">
        <v>29</v>
      </c>
      <c r="D1434" s="37" t="s">
        <v>29</v>
      </c>
      <c r="E1434" s="37">
        <v>174.76867941399888</v>
      </c>
      <c r="F1434" s="41">
        <v>1.0439980375019227</v>
      </c>
      <c r="G1434" s="41">
        <v>1.0439980375019227</v>
      </c>
      <c r="H1434" s="37" t="s">
        <v>125</v>
      </c>
      <c r="I1434" s="37" t="s">
        <v>29</v>
      </c>
      <c r="J1434" s="39" t="s">
        <v>136</v>
      </c>
    </row>
    <row r="1435" spans="1:10">
      <c r="A1435" s="40">
        <v>0.66740985733333369</v>
      </c>
      <c r="B1435" s="37">
        <v>667409.8573333337</v>
      </c>
      <c r="C1435" s="37" t="s">
        <v>29</v>
      </c>
      <c r="D1435" s="37" t="s">
        <v>29</v>
      </c>
      <c r="E1435" s="37">
        <v>173.71362014216885</v>
      </c>
      <c r="F1435" s="41">
        <v>1.3774806668983484</v>
      </c>
      <c r="G1435" s="41">
        <v>1.3774806668983484</v>
      </c>
      <c r="H1435" s="37" t="s">
        <v>125</v>
      </c>
      <c r="I1435" s="37" t="s">
        <v>29</v>
      </c>
      <c r="J1435" s="39" t="s">
        <v>136</v>
      </c>
    </row>
    <row r="1436" spans="1:10">
      <c r="A1436" s="40">
        <v>0.66841526363636306</v>
      </c>
      <c r="B1436" s="37">
        <v>668415.26363636309</v>
      </c>
      <c r="C1436" s="37" t="s">
        <v>29</v>
      </c>
      <c r="D1436" s="37" t="s">
        <v>29</v>
      </c>
      <c r="E1436" s="37">
        <v>177.71466103061979</v>
      </c>
      <c r="F1436" s="41">
        <v>0.68292079419505447</v>
      </c>
      <c r="G1436" s="41">
        <v>0.68292079419505447</v>
      </c>
      <c r="H1436" s="37" t="s">
        <v>125</v>
      </c>
      <c r="I1436" s="37" t="s">
        <v>29</v>
      </c>
      <c r="J1436" s="39" t="s">
        <v>136</v>
      </c>
    </row>
    <row r="1437" spans="1:10">
      <c r="A1437" s="40">
        <v>0.66891553757575783</v>
      </c>
      <c r="B1437" s="37">
        <v>668915.53757575783</v>
      </c>
      <c r="C1437" s="37" t="s">
        <v>29</v>
      </c>
      <c r="D1437" s="37" t="s">
        <v>29</v>
      </c>
      <c r="E1437" s="37">
        <v>180.67054333031291</v>
      </c>
      <c r="F1437" s="41">
        <v>0.70712381771177757</v>
      </c>
      <c r="G1437" s="41">
        <v>0.70712381771177757</v>
      </c>
      <c r="H1437" s="37" t="s">
        <v>125</v>
      </c>
      <c r="I1437" s="37" t="s">
        <v>29</v>
      </c>
      <c r="J1437" s="39" t="s">
        <v>136</v>
      </c>
    </row>
    <row r="1438" spans="1:10">
      <c r="A1438" s="40">
        <v>0.66981929878787905</v>
      </c>
      <c r="B1438" s="37">
        <v>669819.29878787906</v>
      </c>
      <c r="C1438" s="37" t="s">
        <v>29</v>
      </c>
      <c r="D1438" s="37" t="s">
        <v>29</v>
      </c>
      <c r="E1438" s="37">
        <v>187.65553699261761</v>
      </c>
      <c r="F1438" s="41">
        <v>0.18350389395851932</v>
      </c>
      <c r="G1438" s="41">
        <v>0.18350389395851932</v>
      </c>
      <c r="H1438" s="37" t="s">
        <v>125</v>
      </c>
      <c r="I1438" s="37" t="s">
        <v>29</v>
      </c>
      <c r="J1438" s="39" t="s">
        <v>136</v>
      </c>
    </row>
    <row r="1439" spans="1:10">
      <c r="A1439" s="40">
        <v>0.67029631878787843</v>
      </c>
      <c r="B1439" s="37">
        <v>670296.31878787838</v>
      </c>
      <c r="C1439" s="37" t="s">
        <v>29</v>
      </c>
      <c r="D1439" s="37" t="s">
        <v>29</v>
      </c>
      <c r="E1439" s="37">
        <v>191.51413185126421</v>
      </c>
      <c r="F1439" s="41">
        <v>0.92435744634493389</v>
      </c>
      <c r="G1439" s="41">
        <v>0.92435744634493389</v>
      </c>
      <c r="H1439" s="37" t="s">
        <v>125</v>
      </c>
      <c r="I1439" s="37" t="s">
        <v>29</v>
      </c>
      <c r="J1439" s="39" t="s">
        <v>136</v>
      </c>
    </row>
    <row r="1440" spans="1:10">
      <c r="A1440" s="40">
        <v>0.67107074545454559</v>
      </c>
      <c r="B1440" s="37">
        <v>671070.7454545456</v>
      </c>
      <c r="C1440" s="37" t="s">
        <v>29</v>
      </c>
      <c r="D1440" s="37" t="s">
        <v>29</v>
      </c>
      <c r="E1440" s="37">
        <v>194.87837297832084</v>
      </c>
      <c r="F1440" s="41">
        <v>0.96832459554345285</v>
      </c>
      <c r="G1440" s="41">
        <v>0.96832459554345285</v>
      </c>
      <c r="H1440" s="37" t="s">
        <v>125</v>
      </c>
      <c r="I1440" s="37" t="s">
        <v>29</v>
      </c>
      <c r="J1440" s="39" t="s">
        <v>136</v>
      </c>
    </row>
    <row r="1441" spans="1:10">
      <c r="A1441" s="40">
        <v>0.67145792606060617</v>
      </c>
      <c r="B1441" s="37">
        <v>671457.92606060614</v>
      </c>
      <c r="C1441" s="37" t="s">
        <v>29</v>
      </c>
      <c r="D1441" s="37" t="s">
        <v>29</v>
      </c>
      <c r="E1441" s="37">
        <v>196.8275423165405</v>
      </c>
      <c r="F1441" s="41">
        <v>0.69461238309882367</v>
      </c>
      <c r="G1441" s="41">
        <v>0.69461238309882367</v>
      </c>
      <c r="H1441" s="37" t="s">
        <v>125</v>
      </c>
      <c r="I1441" s="37" t="s">
        <v>29</v>
      </c>
      <c r="J1441" s="39" t="s">
        <v>136</v>
      </c>
    </row>
    <row r="1442" spans="1:10">
      <c r="A1442" s="40">
        <v>0.6721508827272733</v>
      </c>
      <c r="B1442" s="37">
        <v>672150.88272727327</v>
      </c>
      <c r="C1442" s="37" t="s">
        <v>29</v>
      </c>
      <c r="D1442" s="37" t="s">
        <v>29</v>
      </c>
      <c r="E1442" s="37">
        <v>194.78956038357899</v>
      </c>
      <c r="F1442" s="41">
        <v>0.58145761715216171</v>
      </c>
      <c r="G1442" s="41">
        <v>0.58145761715216171</v>
      </c>
      <c r="H1442" s="37" t="s">
        <v>125</v>
      </c>
      <c r="I1442" s="37" t="s">
        <v>29</v>
      </c>
      <c r="J1442" s="39" t="s">
        <v>136</v>
      </c>
    </row>
    <row r="1443" spans="1:10">
      <c r="A1443" s="40">
        <v>0.67276138242424255</v>
      </c>
      <c r="B1443" s="37">
        <v>672761.38242424256</v>
      </c>
      <c r="C1443" s="37" t="s">
        <v>29</v>
      </c>
      <c r="D1443" s="37" t="s">
        <v>29</v>
      </c>
      <c r="E1443" s="37">
        <v>197.12915219406037</v>
      </c>
      <c r="F1443" s="41">
        <v>0.99228858960237964</v>
      </c>
      <c r="G1443" s="41">
        <v>0.99228858960237964</v>
      </c>
      <c r="H1443" s="37" t="s">
        <v>125</v>
      </c>
      <c r="I1443" s="37" t="s">
        <v>29</v>
      </c>
      <c r="J1443" s="39" t="s">
        <v>136</v>
      </c>
    </row>
    <row r="1444" spans="1:10">
      <c r="A1444" s="40">
        <v>0.67369610606060581</v>
      </c>
      <c r="B1444" s="37">
        <v>673696.10606060585</v>
      </c>
      <c r="C1444" s="37" t="s">
        <v>29</v>
      </c>
      <c r="D1444" s="37" t="s">
        <v>29</v>
      </c>
      <c r="E1444" s="37">
        <v>201.12209859805819</v>
      </c>
      <c r="F1444" s="41">
        <v>1.0023985105114763</v>
      </c>
      <c r="G1444" s="41">
        <v>1.0023985105114763</v>
      </c>
      <c r="H1444" s="37" t="s">
        <v>125</v>
      </c>
      <c r="I1444" s="37" t="s">
        <v>29</v>
      </c>
      <c r="J1444" s="39" t="s">
        <v>136</v>
      </c>
    </row>
    <row r="1445" spans="1:10">
      <c r="A1445" s="40">
        <v>0.67422937787878856</v>
      </c>
      <c r="B1445" s="37">
        <v>674229.37787878851</v>
      </c>
      <c r="C1445" s="37" t="s">
        <v>29</v>
      </c>
      <c r="D1445" s="37" t="s">
        <v>29</v>
      </c>
      <c r="E1445" s="37">
        <v>204.66974564632602</v>
      </c>
      <c r="F1445" s="41">
        <v>0.73115933030928371</v>
      </c>
      <c r="G1445" s="41">
        <v>0.73115933030928371</v>
      </c>
      <c r="H1445" s="37" t="s">
        <v>125</v>
      </c>
      <c r="I1445" s="37" t="s">
        <v>29</v>
      </c>
      <c r="J1445" s="39" t="s">
        <v>136</v>
      </c>
    </row>
    <row r="1446" spans="1:10">
      <c r="A1446" s="40">
        <v>0.67502839999999986</v>
      </c>
      <c r="B1446" s="37">
        <v>675028.39999999991</v>
      </c>
      <c r="C1446" s="37" t="s">
        <v>29</v>
      </c>
      <c r="D1446" s="37" t="s">
        <v>29</v>
      </c>
      <c r="E1446" s="37">
        <v>211.69145610328425</v>
      </c>
      <c r="F1446" s="41">
        <v>0.5840187534379967</v>
      </c>
      <c r="G1446" s="41">
        <v>0.5840187534379967</v>
      </c>
      <c r="H1446" s="37" t="s">
        <v>125</v>
      </c>
      <c r="I1446" s="37" t="s">
        <v>29</v>
      </c>
      <c r="J1446" s="39" t="s">
        <v>136</v>
      </c>
    </row>
    <row r="1447" spans="1:10">
      <c r="A1447" s="40">
        <v>0.67540653333333311</v>
      </c>
      <c r="B1447" s="37">
        <v>675406.53333333309</v>
      </c>
      <c r="C1447" s="37" t="s">
        <v>29</v>
      </c>
      <c r="D1447" s="37" t="s">
        <v>29</v>
      </c>
      <c r="E1447" s="37">
        <v>216.12248179589841</v>
      </c>
      <c r="F1447" s="41">
        <v>0.80641283636419148</v>
      </c>
      <c r="G1447" s="41">
        <v>0.80641283636419148</v>
      </c>
      <c r="H1447" s="37" t="s">
        <v>125</v>
      </c>
      <c r="I1447" s="37" t="s">
        <v>29</v>
      </c>
      <c r="J1447" s="39" t="s">
        <v>136</v>
      </c>
    </row>
    <row r="1448" spans="1:10">
      <c r="A1448" s="40">
        <v>0.67653073636363603</v>
      </c>
      <c r="B1448" s="37">
        <v>676530.73636363598</v>
      </c>
      <c r="C1448" s="37" t="s">
        <v>29</v>
      </c>
      <c r="D1448" s="37" t="s">
        <v>29</v>
      </c>
      <c r="E1448" s="37">
        <v>222.57485445876674</v>
      </c>
      <c r="F1448" s="41">
        <v>0.76009457379423284</v>
      </c>
      <c r="G1448" s="41">
        <v>0.76009457379423284</v>
      </c>
      <c r="H1448" s="37" t="s">
        <v>125</v>
      </c>
      <c r="I1448" s="37" t="s">
        <v>29</v>
      </c>
      <c r="J1448" s="39" t="s">
        <v>136</v>
      </c>
    </row>
    <row r="1449" spans="1:10">
      <c r="A1449" s="40">
        <v>0.67715230909090929</v>
      </c>
      <c r="B1449" s="37">
        <v>677152.30909090932</v>
      </c>
      <c r="C1449" s="37" t="s">
        <v>29</v>
      </c>
      <c r="D1449" s="37" t="s">
        <v>29</v>
      </c>
      <c r="E1449" s="37">
        <v>219.96238463739664</v>
      </c>
      <c r="F1449" s="41">
        <v>0.60682204357883229</v>
      </c>
      <c r="G1449" s="41">
        <v>0.60682204357883229</v>
      </c>
      <c r="H1449" s="37" t="s">
        <v>125</v>
      </c>
      <c r="I1449" s="37" t="s">
        <v>29</v>
      </c>
      <c r="J1449" s="39" t="s">
        <v>136</v>
      </c>
    </row>
    <row r="1450" spans="1:10">
      <c r="A1450" s="40">
        <v>0.67760073636363638</v>
      </c>
      <c r="B1450" s="37">
        <v>677600.73636363633</v>
      </c>
      <c r="C1450" s="37" t="s">
        <v>29</v>
      </c>
      <c r="D1450" s="37" t="s">
        <v>29</v>
      </c>
      <c r="E1450" s="37">
        <v>216.59070226826563</v>
      </c>
      <c r="F1450" s="41">
        <v>0.9337002877588132</v>
      </c>
      <c r="G1450" s="41">
        <v>0.9337002877588132</v>
      </c>
      <c r="H1450" s="37" t="s">
        <v>125</v>
      </c>
      <c r="I1450" s="37" t="s">
        <v>29</v>
      </c>
      <c r="J1450" s="39" t="s">
        <v>136</v>
      </c>
    </row>
    <row r="1451" spans="1:10">
      <c r="A1451" s="40">
        <v>0.67832818181818155</v>
      </c>
      <c r="B1451" s="37">
        <v>678328.18181818153</v>
      </c>
      <c r="C1451" s="37" t="s">
        <v>29</v>
      </c>
      <c r="D1451" s="37" t="s">
        <v>29</v>
      </c>
      <c r="E1451" s="37">
        <v>218.20973466460342</v>
      </c>
      <c r="F1451" s="41">
        <v>1.380134405410298</v>
      </c>
      <c r="G1451" s="41">
        <v>1.380134405410298</v>
      </c>
      <c r="H1451" s="37" t="s">
        <v>125</v>
      </c>
      <c r="I1451" s="37" t="s">
        <v>29</v>
      </c>
      <c r="J1451" s="39" t="s">
        <v>136</v>
      </c>
    </row>
    <row r="1452" spans="1:10">
      <c r="A1452" s="40">
        <v>0.67874161939393918</v>
      </c>
      <c r="B1452" s="37">
        <v>678741.61939393915</v>
      </c>
      <c r="C1452" s="37" t="s">
        <v>29</v>
      </c>
      <c r="D1452" s="37" t="s">
        <v>29</v>
      </c>
      <c r="E1452" s="37">
        <v>220.08623711545596</v>
      </c>
      <c r="F1452" s="41">
        <v>1.5245742876948927</v>
      </c>
      <c r="G1452" s="41">
        <v>1.5245742876948927</v>
      </c>
      <c r="H1452" s="37" t="s">
        <v>125</v>
      </c>
      <c r="I1452" s="37" t="s">
        <v>29</v>
      </c>
      <c r="J1452" s="39" t="s">
        <v>136</v>
      </c>
    </row>
    <row r="1453" spans="1:10">
      <c r="A1453" s="40">
        <v>0.67945537393939393</v>
      </c>
      <c r="B1453" s="37">
        <v>679455.3739393939</v>
      </c>
      <c r="C1453" s="37" t="s">
        <v>29</v>
      </c>
      <c r="D1453" s="37" t="s">
        <v>29</v>
      </c>
      <c r="E1453" s="37">
        <v>229.16045804591084</v>
      </c>
      <c r="F1453" s="41">
        <v>0.80586150737127671</v>
      </c>
      <c r="G1453" s="41">
        <v>0.80586150737127671</v>
      </c>
      <c r="H1453" s="37" t="s">
        <v>125</v>
      </c>
      <c r="I1453" s="37" t="s">
        <v>29</v>
      </c>
      <c r="J1453" s="39" t="s">
        <v>136</v>
      </c>
    </row>
    <row r="1454" spans="1:10">
      <c r="A1454" s="40">
        <v>0.67973517454545429</v>
      </c>
      <c r="B1454" s="37">
        <v>679735.17454545433</v>
      </c>
      <c r="C1454" s="37" t="s">
        <v>29</v>
      </c>
      <c r="D1454" s="37" t="s">
        <v>29</v>
      </c>
      <c r="E1454" s="37">
        <v>232.70102424711226</v>
      </c>
      <c r="F1454" s="41">
        <v>0.89789869757943541</v>
      </c>
      <c r="G1454" s="41">
        <v>0.89789869757943541</v>
      </c>
      <c r="H1454" s="37" t="s">
        <v>125</v>
      </c>
      <c r="I1454" s="37" t="s">
        <v>29</v>
      </c>
      <c r="J1454" s="39" t="s">
        <v>136</v>
      </c>
    </row>
    <row r="1455" spans="1:10">
      <c r="A1455" s="40">
        <v>0.68031258484848467</v>
      </c>
      <c r="B1455" s="37">
        <v>680312.58484848472</v>
      </c>
      <c r="C1455" s="37" t="s">
        <v>29</v>
      </c>
      <c r="D1455" s="37" t="s">
        <v>29</v>
      </c>
      <c r="E1455" s="37">
        <v>233.61111358821643</v>
      </c>
      <c r="F1455" s="41">
        <v>0.55012500252594032</v>
      </c>
      <c r="G1455" s="41">
        <v>0.55012500252594032</v>
      </c>
      <c r="H1455" s="37" t="s">
        <v>125</v>
      </c>
      <c r="I1455" s="37" t="s">
        <v>29</v>
      </c>
      <c r="J1455" s="39" t="s">
        <v>136</v>
      </c>
    </row>
    <row r="1456" spans="1:10">
      <c r="A1456" s="40">
        <v>0.68062760787878829</v>
      </c>
      <c r="B1456" s="37">
        <v>680627.60787878826</v>
      </c>
      <c r="C1456" s="37" t="s">
        <v>29</v>
      </c>
      <c r="D1456" s="37" t="s">
        <v>29</v>
      </c>
      <c r="E1456" s="37">
        <v>233.10800614791151</v>
      </c>
      <c r="F1456" s="41">
        <v>1.1633980555467189</v>
      </c>
      <c r="G1456" s="41">
        <v>1.1633980555467189</v>
      </c>
      <c r="H1456" s="37" t="s">
        <v>125</v>
      </c>
      <c r="I1456" s="37" t="s">
        <v>29</v>
      </c>
      <c r="J1456" s="39" t="s">
        <v>136</v>
      </c>
    </row>
    <row r="1457" spans="1:10">
      <c r="A1457" s="40">
        <v>0.68122567333333317</v>
      </c>
      <c r="B1457" s="37">
        <v>681225.67333333322</v>
      </c>
      <c r="C1457" s="37" t="s">
        <v>29</v>
      </c>
      <c r="D1457" s="37" t="s">
        <v>29</v>
      </c>
      <c r="E1457" s="37">
        <v>225.80855816583323</v>
      </c>
      <c r="F1457" s="41">
        <v>1.2112567168810311</v>
      </c>
      <c r="G1457" s="41">
        <v>1.2112567168810311</v>
      </c>
      <c r="H1457" s="37" t="s">
        <v>125</v>
      </c>
      <c r="I1457" s="37" t="s">
        <v>29</v>
      </c>
      <c r="J1457" s="39" t="s">
        <v>136</v>
      </c>
    </row>
    <row r="1458" spans="1:10">
      <c r="A1458" s="40">
        <v>0.68166992666666648</v>
      </c>
      <c r="B1458" s="37">
        <v>681669.92666666652</v>
      </c>
      <c r="C1458" s="37" t="s">
        <v>29</v>
      </c>
      <c r="D1458" s="37" t="s">
        <v>29</v>
      </c>
      <c r="E1458" s="37">
        <v>227.89516025735253</v>
      </c>
      <c r="F1458" s="41">
        <v>1.3195337970007541</v>
      </c>
      <c r="G1458" s="41">
        <v>1.3195337970007541</v>
      </c>
      <c r="H1458" s="37" t="s">
        <v>125</v>
      </c>
      <c r="I1458" s="37" t="s">
        <v>29</v>
      </c>
      <c r="J1458" s="39" t="s">
        <v>136</v>
      </c>
    </row>
    <row r="1459" spans="1:10">
      <c r="A1459" s="40">
        <v>0.68234371212121259</v>
      </c>
      <c r="B1459" s="37">
        <v>682343.71212121262</v>
      </c>
      <c r="C1459" s="37" t="s">
        <v>29</v>
      </c>
      <c r="D1459" s="37" t="s">
        <v>29</v>
      </c>
      <c r="E1459" s="37">
        <v>221.30626385386472</v>
      </c>
      <c r="F1459" s="41">
        <v>0.88697208446995246</v>
      </c>
      <c r="G1459" s="41">
        <v>0.88697208446995246</v>
      </c>
      <c r="H1459" s="37" t="s">
        <v>125</v>
      </c>
      <c r="I1459" s="37" t="s">
        <v>29</v>
      </c>
      <c r="J1459" s="39" t="s">
        <v>136</v>
      </c>
    </row>
    <row r="1460" spans="1:10">
      <c r="A1460" s="40">
        <v>0.6827400857575755</v>
      </c>
      <c r="B1460" s="37">
        <v>682740.08575757546</v>
      </c>
      <c r="C1460" s="37" t="s">
        <v>29</v>
      </c>
      <c r="D1460" s="37" t="s">
        <v>29</v>
      </c>
      <c r="E1460" s="37">
        <v>219.14118416398929</v>
      </c>
      <c r="F1460" s="41">
        <v>0.95104025647689439</v>
      </c>
      <c r="G1460" s="41">
        <v>0.95104025647689439</v>
      </c>
      <c r="H1460" s="37" t="s">
        <v>125</v>
      </c>
      <c r="I1460" s="37" t="s">
        <v>29</v>
      </c>
      <c r="J1460" s="39" t="s">
        <v>136</v>
      </c>
    </row>
    <row r="1461" spans="1:10">
      <c r="A1461" s="40">
        <v>0.68345786348484849</v>
      </c>
      <c r="B1461" s="37">
        <v>683457.86348484852</v>
      </c>
      <c r="C1461" s="37" t="s">
        <v>29</v>
      </c>
      <c r="D1461" s="37" t="s">
        <v>29</v>
      </c>
      <c r="E1461" s="37">
        <v>220.23521867492758</v>
      </c>
      <c r="F1461" s="41">
        <v>1.6793307751582849</v>
      </c>
      <c r="G1461" s="41">
        <v>1.6793307751582849</v>
      </c>
      <c r="H1461" s="37" t="s">
        <v>125</v>
      </c>
      <c r="I1461" s="37" t="s">
        <v>29</v>
      </c>
      <c r="J1461" s="39" t="s">
        <v>136</v>
      </c>
    </row>
    <row r="1462" spans="1:10">
      <c r="A1462" s="40">
        <v>0.68382875242424246</v>
      </c>
      <c r="B1462" s="37">
        <v>683828.75242424244</v>
      </c>
      <c r="C1462" s="37" t="s">
        <v>29</v>
      </c>
      <c r="D1462" s="37" t="s">
        <v>29</v>
      </c>
      <c r="E1462" s="37">
        <v>222.69671275525329</v>
      </c>
      <c r="F1462" s="41">
        <v>0.60438731957074543</v>
      </c>
      <c r="G1462" s="41">
        <v>0.60438731957074543</v>
      </c>
      <c r="H1462" s="37" t="s">
        <v>125</v>
      </c>
      <c r="I1462" s="37" t="s">
        <v>29</v>
      </c>
      <c r="J1462" s="39" t="s">
        <v>136</v>
      </c>
    </row>
    <row r="1463" spans="1:10">
      <c r="A1463" s="40">
        <v>0.68442368181818158</v>
      </c>
      <c r="B1463" s="37">
        <v>684423.68181818153</v>
      </c>
      <c r="C1463" s="37" t="s">
        <v>29</v>
      </c>
      <c r="D1463" s="37" t="s">
        <v>29</v>
      </c>
      <c r="E1463" s="37">
        <v>225.64160209672895</v>
      </c>
      <c r="F1463" s="41">
        <v>1.649888470751343</v>
      </c>
      <c r="G1463" s="41">
        <v>1.649888470751343</v>
      </c>
      <c r="H1463" s="37" t="s">
        <v>125</v>
      </c>
      <c r="I1463" s="37" t="s">
        <v>29</v>
      </c>
      <c r="J1463" s="39" t="s">
        <v>136</v>
      </c>
    </row>
    <row r="1464" spans="1:10">
      <c r="A1464" s="40">
        <v>0.68475805909090881</v>
      </c>
      <c r="B1464" s="37">
        <v>684758.05909090885</v>
      </c>
      <c r="C1464" s="37" t="s">
        <v>29</v>
      </c>
      <c r="D1464" s="37" t="s">
        <v>29</v>
      </c>
      <c r="E1464" s="37">
        <v>224.35607767238389</v>
      </c>
      <c r="F1464" s="41">
        <v>1.2948697687199315</v>
      </c>
      <c r="G1464" s="41">
        <v>1.2948697687199315</v>
      </c>
      <c r="H1464" s="37" t="s">
        <v>125</v>
      </c>
      <c r="I1464" s="37" t="s">
        <v>29</v>
      </c>
      <c r="J1464" s="39" t="s">
        <v>136</v>
      </c>
    </row>
    <row r="1465" spans="1:10">
      <c r="A1465" s="40">
        <v>0.6852948436363635</v>
      </c>
      <c r="B1465" s="37">
        <v>685294.84363636351</v>
      </c>
      <c r="C1465" s="37" t="s">
        <v>29</v>
      </c>
      <c r="D1465" s="37" t="s">
        <v>29</v>
      </c>
      <c r="E1465" s="37">
        <v>221.82035466276145</v>
      </c>
      <c r="F1465" s="41">
        <v>0.77084207138080729</v>
      </c>
      <c r="G1465" s="41">
        <v>0.77084207138080729</v>
      </c>
      <c r="H1465" s="37" t="s">
        <v>125</v>
      </c>
      <c r="I1465" s="37" t="s">
        <v>29</v>
      </c>
      <c r="J1465" s="39" t="s">
        <v>136</v>
      </c>
    </row>
    <row r="1466" spans="1:10">
      <c r="A1466" s="40">
        <v>0.68567986545454562</v>
      </c>
      <c r="B1466" s="37">
        <v>685679.86545454559</v>
      </c>
      <c r="C1466" s="37" t="s">
        <v>29</v>
      </c>
      <c r="D1466" s="37" t="s">
        <v>29</v>
      </c>
      <c r="E1466" s="37">
        <v>220.62261407272987</v>
      </c>
      <c r="F1466" s="41">
        <v>0.69685395700470054</v>
      </c>
      <c r="G1466" s="41">
        <v>0.69685395700470054</v>
      </c>
      <c r="H1466" s="37" t="s">
        <v>125</v>
      </c>
      <c r="I1466" s="37" t="s">
        <v>29</v>
      </c>
      <c r="J1466" s="39" t="s">
        <v>136</v>
      </c>
    </row>
    <row r="1467" spans="1:10">
      <c r="A1467" s="40">
        <v>0.68626910909090888</v>
      </c>
      <c r="B1467" s="37">
        <v>686269.1090909089</v>
      </c>
      <c r="C1467" s="37" t="s">
        <v>29</v>
      </c>
      <c r="D1467" s="37" t="s">
        <v>29</v>
      </c>
      <c r="E1467" s="37">
        <v>220.6316642042182</v>
      </c>
      <c r="F1467" s="41">
        <v>1.3852335293701394</v>
      </c>
      <c r="G1467" s="41">
        <v>1.3852335293701394</v>
      </c>
      <c r="H1467" s="37" t="s">
        <v>125</v>
      </c>
      <c r="I1467" s="37" t="s">
        <v>29</v>
      </c>
      <c r="J1467" s="39" t="s">
        <v>136</v>
      </c>
    </row>
    <row r="1468" spans="1:10">
      <c r="A1468" s="40">
        <v>0.68658181090909043</v>
      </c>
      <c r="B1468" s="37">
        <v>686581.81090909045</v>
      </c>
      <c r="C1468" s="37" t="s">
        <v>29</v>
      </c>
      <c r="D1468" s="37" t="s">
        <v>29</v>
      </c>
      <c r="E1468" s="37">
        <v>222.61792578852743</v>
      </c>
      <c r="F1468" s="41">
        <v>1.0450375122331623</v>
      </c>
      <c r="G1468" s="41">
        <v>1.0450375122331623</v>
      </c>
      <c r="H1468" s="37" t="s">
        <v>125</v>
      </c>
      <c r="I1468" s="37" t="s">
        <v>29</v>
      </c>
      <c r="J1468" s="39" t="s">
        <v>136</v>
      </c>
    </row>
    <row r="1469" spans="1:10">
      <c r="A1469" s="40">
        <v>0.68715404424242399</v>
      </c>
      <c r="B1469" s="37">
        <v>687154.04424242396</v>
      </c>
      <c r="C1469" s="37" t="s">
        <v>29</v>
      </c>
      <c r="D1469" s="37" t="s">
        <v>29</v>
      </c>
      <c r="E1469" s="37">
        <v>222.70444051087111</v>
      </c>
      <c r="F1469" s="41">
        <v>1.0539787556944247</v>
      </c>
      <c r="G1469" s="41">
        <v>1.0539787556944247</v>
      </c>
      <c r="H1469" s="37" t="s">
        <v>125</v>
      </c>
      <c r="I1469" s="37" t="s">
        <v>29</v>
      </c>
      <c r="J1469" s="39" t="s">
        <v>136</v>
      </c>
    </row>
    <row r="1470" spans="1:10">
      <c r="A1470" s="40">
        <v>0.68744549727272708</v>
      </c>
      <c r="B1470" s="37">
        <v>687445.49727272708</v>
      </c>
      <c r="C1470" s="37" t="s">
        <v>29</v>
      </c>
      <c r="D1470" s="37" t="s">
        <v>29</v>
      </c>
      <c r="E1470" s="37">
        <v>222.96501296914875</v>
      </c>
      <c r="F1470" s="41">
        <v>1.2427404764464589</v>
      </c>
      <c r="G1470" s="41">
        <v>1.2427404764464589</v>
      </c>
      <c r="H1470" s="37" t="s">
        <v>125</v>
      </c>
      <c r="I1470" s="37" t="s">
        <v>29</v>
      </c>
      <c r="J1470" s="39" t="s">
        <v>136</v>
      </c>
    </row>
    <row r="1471" spans="1:10">
      <c r="A1471" s="40">
        <v>0.68800038181818191</v>
      </c>
      <c r="B1471" s="37">
        <v>688000.38181818195</v>
      </c>
      <c r="C1471" s="37" t="s">
        <v>29</v>
      </c>
      <c r="D1471" s="37" t="s">
        <v>29</v>
      </c>
      <c r="E1471" s="37">
        <v>226.72892608676472</v>
      </c>
      <c r="F1471" s="41">
        <v>1.0037480094564408</v>
      </c>
      <c r="G1471" s="41">
        <v>1.0037480094564408</v>
      </c>
      <c r="H1471" s="37" t="s">
        <v>125</v>
      </c>
      <c r="I1471" s="37" t="s">
        <v>29</v>
      </c>
      <c r="J1471" s="39" t="s">
        <v>136</v>
      </c>
    </row>
    <row r="1472" spans="1:10">
      <c r="A1472" s="40">
        <v>0.6883001345454548</v>
      </c>
      <c r="B1472" s="37">
        <v>688300.13454545476</v>
      </c>
      <c r="C1472" s="37" t="s">
        <v>29</v>
      </c>
      <c r="D1472" s="37" t="s">
        <v>29</v>
      </c>
      <c r="E1472" s="37">
        <v>227.65046207304692</v>
      </c>
      <c r="F1472" s="41">
        <v>1.3423382221382965</v>
      </c>
      <c r="G1472" s="41">
        <v>1.3423382221382965</v>
      </c>
      <c r="H1472" s="37" t="s">
        <v>125</v>
      </c>
      <c r="I1472" s="37" t="s">
        <v>29</v>
      </c>
      <c r="J1472" s="39" t="s">
        <v>136</v>
      </c>
    </row>
    <row r="1473" spans="1:10">
      <c r="A1473" s="40">
        <v>0.6888098703030302</v>
      </c>
      <c r="B1473" s="37">
        <v>688809.87030303024</v>
      </c>
      <c r="C1473" s="37" t="s">
        <v>29</v>
      </c>
      <c r="D1473" s="37" t="s">
        <v>29</v>
      </c>
      <c r="E1473" s="37">
        <v>227.63585607518149</v>
      </c>
      <c r="F1473" s="41">
        <v>1.1364489200641881</v>
      </c>
      <c r="G1473" s="41">
        <v>1.1364489200641881</v>
      </c>
      <c r="H1473" s="37" t="s">
        <v>125</v>
      </c>
      <c r="I1473" s="37" t="s">
        <v>29</v>
      </c>
      <c r="J1473" s="39" t="s">
        <v>136</v>
      </c>
    </row>
    <row r="1474" spans="1:10">
      <c r="A1474" s="40">
        <v>0.68915782545454563</v>
      </c>
      <c r="B1474" s="37">
        <v>689157.82545454567</v>
      </c>
      <c r="C1474" s="37" t="s">
        <v>29</v>
      </c>
      <c r="D1474" s="37" t="s">
        <v>29</v>
      </c>
      <c r="E1474" s="37">
        <v>230.66878933516546</v>
      </c>
      <c r="F1474" s="41">
        <v>1.6632944084792058</v>
      </c>
      <c r="G1474" s="41">
        <v>1.6632944084792058</v>
      </c>
      <c r="H1474" s="37" t="s">
        <v>125</v>
      </c>
      <c r="I1474" s="37" t="s">
        <v>29</v>
      </c>
      <c r="J1474" s="39" t="s">
        <v>136</v>
      </c>
    </row>
    <row r="1475" spans="1:10">
      <c r="A1475" s="40">
        <v>0.68969325757575761</v>
      </c>
      <c r="B1475" s="37">
        <v>689693.25757575757</v>
      </c>
      <c r="C1475" s="37" t="s">
        <v>29</v>
      </c>
      <c r="D1475" s="37" t="s">
        <v>29</v>
      </c>
      <c r="E1475" s="37">
        <v>232.07477715515751</v>
      </c>
      <c r="F1475" s="41">
        <v>1.2896786896310091</v>
      </c>
      <c r="G1475" s="41">
        <v>1.2896786896310091</v>
      </c>
      <c r="H1475" s="37" t="s">
        <v>125</v>
      </c>
      <c r="I1475" s="37" t="s">
        <v>29</v>
      </c>
      <c r="J1475" s="39" t="s">
        <v>136</v>
      </c>
    </row>
    <row r="1476" spans="1:10">
      <c r="A1476" s="40">
        <v>0.68995145151515158</v>
      </c>
      <c r="B1476" s="37">
        <v>689951.45151515154</v>
      </c>
      <c r="C1476" s="37" t="s">
        <v>29</v>
      </c>
      <c r="D1476" s="37" t="s">
        <v>29</v>
      </c>
      <c r="E1476" s="37">
        <v>232.26747586461005</v>
      </c>
      <c r="F1476" s="41">
        <v>1.4855775774543165</v>
      </c>
      <c r="G1476" s="41">
        <v>1.4855775774543165</v>
      </c>
      <c r="H1476" s="37" t="s">
        <v>125</v>
      </c>
      <c r="I1476" s="37" t="s">
        <v>29</v>
      </c>
      <c r="J1476" s="39" t="s">
        <v>136</v>
      </c>
    </row>
    <row r="1477" spans="1:10">
      <c r="A1477" s="40">
        <v>0.69047465272727271</v>
      </c>
      <c r="B1477" s="37">
        <v>690474.65272727271</v>
      </c>
      <c r="C1477" s="37" t="s">
        <v>29</v>
      </c>
      <c r="D1477" s="37" t="s">
        <v>29</v>
      </c>
      <c r="E1477" s="37">
        <v>235.8000553317824</v>
      </c>
      <c r="F1477" s="41">
        <v>0.99157586824604682</v>
      </c>
      <c r="G1477" s="41">
        <v>0.99157586824604682</v>
      </c>
      <c r="H1477" s="37" t="s">
        <v>125</v>
      </c>
      <c r="I1477" s="37" t="s">
        <v>29</v>
      </c>
      <c r="J1477" s="39" t="s">
        <v>136</v>
      </c>
    </row>
    <row r="1478" spans="1:10">
      <c r="A1478" s="40">
        <v>0.69073639121212105</v>
      </c>
      <c r="B1478" s="37">
        <v>690736.391212121</v>
      </c>
      <c r="C1478" s="37" t="s">
        <v>29</v>
      </c>
      <c r="D1478" s="37" t="s">
        <v>29</v>
      </c>
      <c r="E1478" s="37">
        <v>236.45357247688091</v>
      </c>
      <c r="F1478" s="41">
        <v>0.52923328521704938</v>
      </c>
      <c r="G1478" s="41">
        <v>0.52923328521704938</v>
      </c>
      <c r="H1478" s="37" t="s">
        <v>125</v>
      </c>
      <c r="I1478" s="37" t="s">
        <v>29</v>
      </c>
      <c r="J1478" s="39" t="s">
        <v>136</v>
      </c>
    </row>
    <row r="1479" spans="1:10">
      <c r="A1479" s="40">
        <v>0.69122183484848509</v>
      </c>
      <c r="B1479" s="37">
        <v>691221.83484848507</v>
      </c>
      <c r="C1479" s="37" t="s">
        <v>29</v>
      </c>
      <c r="D1479" s="37" t="s">
        <v>29</v>
      </c>
      <c r="E1479" s="37">
        <v>239.28793010885539</v>
      </c>
      <c r="F1479" s="41">
        <v>1.0526140521315526</v>
      </c>
      <c r="G1479" s="41">
        <v>1.0526140521315526</v>
      </c>
      <c r="H1479" s="37" t="s">
        <v>125</v>
      </c>
      <c r="I1479" s="37" t="s">
        <v>29</v>
      </c>
      <c r="J1479" s="39" t="s">
        <v>136</v>
      </c>
    </row>
    <row r="1480" spans="1:10">
      <c r="A1480" s="40">
        <v>0.6914676684848482</v>
      </c>
      <c r="B1480" s="37">
        <v>691467.66848484823</v>
      </c>
      <c r="C1480" s="37" t="s">
        <v>29</v>
      </c>
      <c r="D1480" s="37" t="s">
        <v>29</v>
      </c>
      <c r="E1480" s="37">
        <v>238.41599878810229</v>
      </c>
      <c r="F1480" s="41">
        <v>1.2427951974014642</v>
      </c>
      <c r="G1480" s="41">
        <v>1.2427951974014642</v>
      </c>
      <c r="H1480" s="37" t="s">
        <v>125</v>
      </c>
      <c r="I1480" s="37" t="s">
        <v>29</v>
      </c>
      <c r="J1480" s="39" t="s">
        <v>136</v>
      </c>
    </row>
    <row r="1481" spans="1:10">
      <c r="A1481" s="40">
        <v>0.69196796242424274</v>
      </c>
      <c r="B1481" s="37">
        <v>691967.96242424275</v>
      </c>
      <c r="C1481" s="37" t="s">
        <v>29</v>
      </c>
      <c r="D1481" s="37" t="s">
        <v>29</v>
      </c>
      <c r="E1481" s="37">
        <v>239.37873479610943</v>
      </c>
      <c r="F1481" s="41">
        <v>1.9531625178587462</v>
      </c>
      <c r="G1481" s="41">
        <v>1.9531625178587462</v>
      </c>
      <c r="H1481" s="37" t="s">
        <v>125</v>
      </c>
      <c r="I1481" s="37" t="s">
        <v>29</v>
      </c>
      <c r="J1481" s="39" t="s">
        <v>136</v>
      </c>
    </row>
    <row r="1482" spans="1:10">
      <c r="A1482" s="40">
        <v>0.69231834363636346</v>
      </c>
      <c r="B1482" s="37">
        <v>692318.34363636351</v>
      </c>
      <c r="C1482" s="37" t="s">
        <v>29</v>
      </c>
      <c r="D1482" s="37" t="s">
        <v>29</v>
      </c>
      <c r="E1482" s="37">
        <v>243.5623167259663</v>
      </c>
      <c r="F1482" s="41">
        <v>0.56157123586028634</v>
      </c>
      <c r="G1482" s="41">
        <v>0.56157123586028634</v>
      </c>
      <c r="H1482" s="37" t="s">
        <v>125</v>
      </c>
      <c r="I1482" s="37" t="s">
        <v>29</v>
      </c>
      <c r="J1482" s="39" t="s">
        <v>136</v>
      </c>
    </row>
    <row r="1483" spans="1:10">
      <c r="A1483" s="40">
        <v>0.69283245909090885</v>
      </c>
      <c r="B1483" s="37">
        <v>692832.45909090887</v>
      </c>
      <c r="C1483" s="37" t="s">
        <v>29</v>
      </c>
      <c r="D1483" s="37" t="s">
        <v>29</v>
      </c>
      <c r="E1483" s="37">
        <v>239.29839405050771</v>
      </c>
      <c r="F1483" s="41">
        <v>1.2702858850717482</v>
      </c>
      <c r="G1483" s="41">
        <v>1.2702858850717482</v>
      </c>
      <c r="H1483" s="37" t="s">
        <v>125</v>
      </c>
      <c r="I1483" s="37" t="s">
        <v>29</v>
      </c>
      <c r="J1483" s="39" t="s">
        <v>136</v>
      </c>
    </row>
    <row r="1484" spans="1:10">
      <c r="A1484" s="40">
        <v>0.69307709236363635</v>
      </c>
      <c r="B1484" s="37">
        <v>693077.09236363636</v>
      </c>
      <c r="C1484" s="37" t="s">
        <v>29</v>
      </c>
      <c r="D1484" s="37" t="s">
        <v>29</v>
      </c>
      <c r="E1484" s="37">
        <v>238.47330442832686</v>
      </c>
      <c r="F1484" s="41">
        <v>2.1465076554333749</v>
      </c>
      <c r="G1484" s="41">
        <v>2.1465076554333749</v>
      </c>
      <c r="H1484" s="37" t="s">
        <v>125</v>
      </c>
      <c r="I1484" s="37" t="s">
        <v>29</v>
      </c>
      <c r="J1484" s="39" t="s">
        <v>136</v>
      </c>
    </row>
    <row r="1485" spans="1:10">
      <c r="A1485" s="40">
        <v>0.69357404303030312</v>
      </c>
      <c r="B1485" s="37">
        <v>693574.04303030309</v>
      </c>
      <c r="C1485" s="37" t="s">
        <v>29</v>
      </c>
      <c r="D1485" s="37" t="s">
        <v>29</v>
      </c>
      <c r="E1485" s="37">
        <v>243.6995486644999</v>
      </c>
      <c r="F1485" s="41">
        <v>2.1001610782243145</v>
      </c>
      <c r="G1485" s="41">
        <v>2.1001610782243145</v>
      </c>
      <c r="H1485" s="37" t="s">
        <v>125</v>
      </c>
      <c r="I1485" s="37" t="s">
        <v>29</v>
      </c>
      <c r="J1485" s="39" t="s">
        <v>136</v>
      </c>
    </row>
    <row r="1486" spans="1:10">
      <c r="A1486" s="40">
        <v>0.69382129287878813</v>
      </c>
      <c r="B1486" s="37">
        <v>693821.29287878808</v>
      </c>
      <c r="C1486" s="37" t="s">
        <v>29</v>
      </c>
      <c r="D1486" s="37" t="s">
        <v>29</v>
      </c>
      <c r="E1486" s="37">
        <v>237.75600797769894</v>
      </c>
      <c r="F1486" s="41">
        <v>0.83906372652880135</v>
      </c>
      <c r="G1486" s="41">
        <v>0.83906372652880135</v>
      </c>
      <c r="H1486" s="37" t="s">
        <v>125</v>
      </c>
      <c r="I1486" s="37" t="s">
        <v>29</v>
      </c>
      <c r="J1486" s="39" t="s">
        <v>136</v>
      </c>
    </row>
    <row r="1487" spans="1:10">
      <c r="A1487" s="40">
        <v>0.69428034848484832</v>
      </c>
      <c r="B1487" s="37">
        <v>694280.34848484828</v>
      </c>
      <c r="C1487" s="37" t="s">
        <v>29</v>
      </c>
      <c r="D1487" s="37" t="s">
        <v>29</v>
      </c>
      <c r="E1487" s="37">
        <v>239.34063326328518</v>
      </c>
      <c r="F1487" s="41">
        <v>0.9852721995442375</v>
      </c>
      <c r="G1487" s="41">
        <v>0.9852721995442375</v>
      </c>
      <c r="H1487" s="37" t="s">
        <v>125</v>
      </c>
      <c r="I1487" s="37" t="s">
        <v>29</v>
      </c>
      <c r="J1487" s="39" t="s">
        <v>136</v>
      </c>
    </row>
    <row r="1488" spans="1:10">
      <c r="A1488" s="40">
        <v>0.69453682424242413</v>
      </c>
      <c r="B1488" s="37">
        <v>694536.8242424241</v>
      </c>
      <c r="C1488" s="37" t="s">
        <v>29</v>
      </c>
      <c r="D1488" s="37" t="s">
        <v>29</v>
      </c>
      <c r="E1488" s="37">
        <v>240.45669225384142</v>
      </c>
      <c r="F1488" s="41">
        <v>0.70699532471181403</v>
      </c>
      <c r="G1488" s="41">
        <v>0.70699532471181403</v>
      </c>
      <c r="H1488" s="37" t="s">
        <v>125</v>
      </c>
      <c r="I1488" s="37" t="s">
        <v>29</v>
      </c>
      <c r="J1488" s="39" t="s">
        <v>136</v>
      </c>
    </row>
    <row r="1489" spans="1:10">
      <c r="A1489" s="40">
        <v>0.69494913818181825</v>
      </c>
      <c r="B1489" s="37">
        <v>694949.1381818183</v>
      </c>
      <c r="C1489" s="37" t="s">
        <v>29</v>
      </c>
      <c r="D1489" s="37" t="s">
        <v>29</v>
      </c>
      <c r="E1489" s="37">
        <v>239.31113174299168</v>
      </c>
      <c r="F1489" s="41">
        <v>0.91493049943040872</v>
      </c>
      <c r="G1489" s="41">
        <v>0.91493049943040872</v>
      </c>
      <c r="H1489" s="37" t="s">
        <v>125</v>
      </c>
      <c r="I1489" s="37" t="s">
        <v>29</v>
      </c>
      <c r="J1489" s="39" t="s">
        <v>136</v>
      </c>
    </row>
    <row r="1490" spans="1:10">
      <c r="A1490" s="40">
        <v>0.69525926181818187</v>
      </c>
      <c r="B1490" s="37">
        <v>695259.26181818184</v>
      </c>
      <c r="C1490" s="37" t="s">
        <v>29</v>
      </c>
      <c r="D1490" s="37" t="s">
        <v>29</v>
      </c>
      <c r="E1490" s="37">
        <v>239.79653384828728</v>
      </c>
      <c r="F1490" s="41">
        <v>1.4236919582148562</v>
      </c>
      <c r="G1490" s="41">
        <v>1.4236919582148562</v>
      </c>
      <c r="H1490" s="37" t="s">
        <v>125</v>
      </c>
      <c r="I1490" s="37" t="s">
        <v>29</v>
      </c>
      <c r="J1490" s="39" t="s">
        <v>136</v>
      </c>
    </row>
    <row r="1491" spans="1:10">
      <c r="A1491" s="40">
        <v>0.69573230909090933</v>
      </c>
      <c r="B1491" s="37">
        <v>695732.30909090932</v>
      </c>
      <c r="C1491" s="37" t="s">
        <v>29</v>
      </c>
      <c r="D1491" s="37" t="s">
        <v>29</v>
      </c>
      <c r="E1491" s="37">
        <v>236.79873479326412</v>
      </c>
      <c r="F1491" s="41">
        <v>0.56903223684775106</v>
      </c>
      <c r="G1491" s="41">
        <v>0.56903223684775106</v>
      </c>
      <c r="H1491" s="37" t="s">
        <v>125</v>
      </c>
      <c r="I1491" s="37" t="s">
        <v>29</v>
      </c>
      <c r="J1491" s="39" t="s">
        <v>136</v>
      </c>
    </row>
    <row r="1492" spans="1:10">
      <c r="A1492" s="40">
        <v>0.69598188000000005</v>
      </c>
      <c r="B1492" s="37">
        <v>695981.88</v>
      </c>
      <c r="C1492" s="37" t="s">
        <v>29</v>
      </c>
      <c r="D1492" s="37" t="s">
        <v>29</v>
      </c>
      <c r="E1492" s="37">
        <v>238.73723027829791</v>
      </c>
      <c r="F1492" s="41">
        <v>1.4643830907130537</v>
      </c>
      <c r="G1492" s="41">
        <v>1.4643830907130537</v>
      </c>
      <c r="H1492" s="37" t="s">
        <v>125</v>
      </c>
      <c r="I1492" s="37" t="s">
        <v>29</v>
      </c>
      <c r="J1492" s="39" t="s">
        <v>136</v>
      </c>
    </row>
    <row r="1493" spans="1:10">
      <c r="A1493" s="40">
        <v>0.69643488969696943</v>
      </c>
      <c r="B1493" s="37">
        <v>696434.88969696942</v>
      </c>
      <c r="C1493" s="37" t="s">
        <v>29</v>
      </c>
      <c r="D1493" s="37" t="s">
        <v>29</v>
      </c>
      <c r="E1493" s="37">
        <v>238.0518499460627</v>
      </c>
      <c r="F1493" s="41">
        <v>1.5192031536532</v>
      </c>
      <c r="G1493" s="41">
        <v>1.5192031536532</v>
      </c>
      <c r="H1493" s="37" t="s">
        <v>125</v>
      </c>
      <c r="I1493" s="37" t="s">
        <v>29</v>
      </c>
      <c r="J1493" s="39" t="s">
        <v>136</v>
      </c>
    </row>
    <row r="1494" spans="1:10">
      <c r="A1494" s="40">
        <v>0.69664483454545434</v>
      </c>
      <c r="B1494" s="37">
        <v>696644.83454545436</v>
      </c>
      <c r="C1494" s="37" t="s">
        <v>29</v>
      </c>
      <c r="D1494" s="37" t="s">
        <v>29</v>
      </c>
      <c r="E1494" s="37">
        <v>238.13269799082363</v>
      </c>
      <c r="F1494" s="41">
        <v>1.2835785695066602</v>
      </c>
      <c r="G1494" s="41">
        <v>1.2835785695066602</v>
      </c>
      <c r="H1494" s="37" t="s">
        <v>125</v>
      </c>
      <c r="I1494" s="37" t="s">
        <v>29</v>
      </c>
      <c r="J1494" s="39" t="s">
        <v>136</v>
      </c>
    </row>
    <row r="1495" spans="1:10">
      <c r="A1495" s="40">
        <v>0.69709029090909069</v>
      </c>
      <c r="B1495" s="37">
        <v>697090.29090909066</v>
      </c>
      <c r="C1495" s="37" t="s">
        <v>29</v>
      </c>
      <c r="D1495" s="37" t="s">
        <v>29</v>
      </c>
      <c r="E1495" s="37">
        <v>239.4354918894625</v>
      </c>
      <c r="F1495" s="41">
        <v>0.96025705709525488</v>
      </c>
      <c r="G1495" s="41">
        <v>0.96025705709525488</v>
      </c>
      <c r="H1495" s="37" t="s">
        <v>125</v>
      </c>
      <c r="I1495" s="37" t="s">
        <v>29</v>
      </c>
      <c r="J1495" s="39" t="s">
        <v>136</v>
      </c>
    </row>
    <row r="1496" spans="1:10">
      <c r="A1496" s="40">
        <v>0.69734245212121193</v>
      </c>
      <c r="B1496" s="37">
        <v>697342.45212121191</v>
      </c>
      <c r="C1496" s="37" t="s">
        <v>29</v>
      </c>
      <c r="D1496" s="37" t="s">
        <v>29</v>
      </c>
      <c r="E1496" s="37">
        <v>238.41997928360914</v>
      </c>
      <c r="F1496" s="41">
        <v>1.1080601774993268</v>
      </c>
      <c r="G1496" s="41">
        <v>1.1080601774993268</v>
      </c>
      <c r="H1496" s="37" t="s">
        <v>125</v>
      </c>
      <c r="I1496" s="37" t="s">
        <v>29</v>
      </c>
      <c r="J1496" s="39" t="s">
        <v>136</v>
      </c>
    </row>
    <row r="1497" spans="1:10">
      <c r="A1497" s="40">
        <v>0.69774667515151489</v>
      </c>
      <c r="B1497" s="37">
        <v>697746.67515151494</v>
      </c>
      <c r="C1497" s="37" t="s">
        <v>29</v>
      </c>
      <c r="D1497" s="37" t="s">
        <v>29</v>
      </c>
      <c r="E1497" s="37">
        <v>239.88474391440701</v>
      </c>
      <c r="F1497" s="41">
        <v>1.2749050179330541</v>
      </c>
      <c r="G1497" s="41">
        <v>1.2749050179330541</v>
      </c>
      <c r="H1497" s="37" t="s">
        <v>125</v>
      </c>
      <c r="I1497" s="37" t="s">
        <v>29</v>
      </c>
      <c r="J1497" s="39" t="s">
        <v>136</v>
      </c>
    </row>
    <row r="1498" spans="1:10">
      <c r="A1498" s="40">
        <v>0.69803900363636351</v>
      </c>
      <c r="B1498" s="37">
        <v>698039.00363636354</v>
      </c>
      <c r="C1498" s="37" t="s">
        <v>29</v>
      </c>
      <c r="D1498" s="37" t="s">
        <v>29</v>
      </c>
      <c r="E1498" s="37">
        <v>241.02991515817237</v>
      </c>
      <c r="F1498" s="41">
        <v>0.79229836001744591</v>
      </c>
      <c r="G1498" s="41">
        <v>0.79229836001744591</v>
      </c>
      <c r="H1498" s="37" t="s">
        <v>125</v>
      </c>
      <c r="I1498" s="37" t="s">
        <v>29</v>
      </c>
      <c r="J1498" s="39" t="s">
        <v>136</v>
      </c>
    </row>
    <row r="1499" spans="1:10">
      <c r="A1499" s="40">
        <v>0.69850553818181849</v>
      </c>
      <c r="B1499" s="37">
        <v>698505.53818181844</v>
      </c>
      <c r="C1499" s="37" t="s">
        <v>29</v>
      </c>
      <c r="D1499" s="37" t="s">
        <v>29</v>
      </c>
      <c r="E1499" s="37">
        <v>240.89904625193032</v>
      </c>
      <c r="F1499" s="41">
        <v>1.9198505668566448</v>
      </c>
      <c r="G1499" s="41">
        <v>1.9198505668566448</v>
      </c>
      <c r="H1499" s="37" t="s">
        <v>125</v>
      </c>
      <c r="I1499" s="37" t="s">
        <v>29</v>
      </c>
      <c r="J1499" s="39" t="s">
        <v>136</v>
      </c>
    </row>
    <row r="1500" spans="1:10">
      <c r="A1500" s="40">
        <v>0.69875323090909069</v>
      </c>
      <c r="B1500" s="37">
        <v>698753.23090909072</v>
      </c>
      <c r="C1500" s="37" t="s">
        <v>29</v>
      </c>
      <c r="D1500" s="37" t="s">
        <v>29</v>
      </c>
      <c r="E1500" s="37">
        <v>241.8320311598419</v>
      </c>
      <c r="F1500" s="41">
        <v>0.73412670469579688</v>
      </c>
      <c r="G1500" s="41">
        <v>0.73412670469579688</v>
      </c>
      <c r="H1500" s="37" t="s">
        <v>125</v>
      </c>
      <c r="I1500" s="37" t="s">
        <v>29</v>
      </c>
      <c r="J1500" s="39" t="s">
        <v>136</v>
      </c>
    </row>
    <row r="1501" spans="1:10">
      <c r="A1501" s="40">
        <v>0.69921575121212143</v>
      </c>
      <c r="B1501" s="37">
        <v>699215.75121212145</v>
      </c>
      <c r="C1501" s="37" t="s">
        <v>29</v>
      </c>
      <c r="D1501" s="37" t="s">
        <v>29</v>
      </c>
      <c r="E1501" s="37">
        <v>238.86361084550489</v>
      </c>
      <c r="F1501" s="41">
        <v>1.0218918248494921</v>
      </c>
      <c r="G1501" s="41">
        <v>1.0218918248494921</v>
      </c>
      <c r="H1501" s="37" t="s">
        <v>125</v>
      </c>
      <c r="I1501" s="37" t="s">
        <v>29</v>
      </c>
      <c r="J1501" s="39" t="s">
        <v>136</v>
      </c>
    </row>
    <row r="1502" spans="1:10">
      <c r="A1502" s="40">
        <v>0.69943901878787884</v>
      </c>
      <c r="B1502" s="37">
        <v>699439.0187878788</v>
      </c>
      <c r="C1502" s="37" t="s">
        <v>29</v>
      </c>
      <c r="D1502" s="37" t="s">
        <v>29</v>
      </c>
      <c r="E1502" s="37">
        <v>239.00952129629684</v>
      </c>
      <c r="F1502" s="41">
        <v>0.64976236616089944</v>
      </c>
      <c r="G1502" s="41">
        <v>0.64976236616089944</v>
      </c>
      <c r="H1502" s="37" t="s">
        <v>125</v>
      </c>
      <c r="I1502" s="37" t="s">
        <v>29</v>
      </c>
      <c r="J1502" s="39" t="s">
        <v>136</v>
      </c>
    </row>
    <row r="1503" spans="1:10">
      <c r="A1503" s="40">
        <v>0.69986470757575747</v>
      </c>
      <c r="B1503" s="37">
        <v>699864.70757575752</v>
      </c>
      <c r="C1503" s="37" t="s">
        <v>29</v>
      </c>
      <c r="D1503" s="37" t="s">
        <v>29</v>
      </c>
      <c r="E1503" s="37">
        <v>239.72641961823388</v>
      </c>
      <c r="F1503" s="41">
        <v>0.79940935525292045</v>
      </c>
      <c r="G1503" s="41">
        <v>0.79940935525292045</v>
      </c>
      <c r="H1503" s="37" t="s">
        <v>125</v>
      </c>
      <c r="I1503" s="37" t="s">
        <v>29</v>
      </c>
      <c r="J1503" s="39" t="s">
        <v>136</v>
      </c>
    </row>
    <row r="1504" spans="1:10">
      <c r="A1504" s="40">
        <v>0.70010368545454571</v>
      </c>
      <c r="B1504" s="37">
        <v>700103.68545454566</v>
      </c>
      <c r="C1504" s="37" t="s">
        <v>29</v>
      </c>
      <c r="D1504" s="37" t="s">
        <v>29</v>
      </c>
      <c r="E1504" s="37">
        <v>237.20611593740935</v>
      </c>
      <c r="F1504" s="41">
        <v>0.55120699770096759</v>
      </c>
      <c r="G1504" s="41">
        <v>0.55120699770096759</v>
      </c>
      <c r="H1504" s="37" t="s">
        <v>125</v>
      </c>
      <c r="I1504" s="37" t="s">
        <v>29</v>
      </c>
      <c r="J1504" s="39" t="s">
        <v>136</v>
      </c>
    </row>
    <row r="1505" spans="1:10">
      <c r="A1505" s="40">
        <v>0.70048502424242431</v>
      </c>
      <c r="B1505" s="37">
        <v>700485.02424242429</v>
      </c>
      <c r="C1505" s="37" t="s">
        <v>29</v>
      </c>
      <c r="D1505" s="37" t="s">
        <v>29</v>
      </c>
      <c r="E1505" s="37">
        <v>236.71738842977709</v>
      </c>
      <c r="F1505" s="41">
        <v>0.65248845896544949</v>
      </c>
      <c r="G1505" s="41">
        <v>0.65248845896544949</v>
      </c>
      <c r="H1505" s="37" t="s">
        <v>125</v>
      </c>
      <c r="I1505" s="37" t="s">
        <v>29</v>
      </c>
      <c r="J1505" s="39" t="s">
        <v>136</v>
      </c>
    </row>
    <row r="1506" spans="1:10">
      <c r="A1506" s="40">
        <v>0.70081483818181833</v>
      </c>
      <c r="B1506" s="37">
        <v>700814.83818181837</v>
      </c>
      <c r="C1506" s="37" t="s">
        <v>29</v>
      </c>
      <c r="D1506" s="37" t="s">
        <v>29</v>
      </c>
      <c r="E1506" s="37">
        <v>236.60700141533357</v>
      </c>
      <c r="F1506" s="41">
        <v>0.4848020176850984</v>
      </c>
      <c r="G1506" s="41">
        <v>0.4848020176850984</v>
      </c>
      <c r="H1506" s="37" t="s">
        <v>125</v>
      </c>
      <c r="I1506" s="37" t="s">
        <v>29</v>
      </c>
      <c r="J1506" s="39" t="s">
        <v>136</v>
      </c>
    </row>
    <row r="1507" spans="1:10">
      <c r="A1507" s="40">
        <v>0.70126852727272704</v>
      </c>
      <c r="B1507" s="37">
        <v>701268.52727272699</v>
      </c>
      <c r="C1507" s="37" t="s">
        <v>29</v>
      </c>
      <c r="D1507" s="37" t="s">
        <v>29</v>
      </c>
      <c r="E1507" s="37">
        <v>235.4215271002262</v>
      </c>
      <c r="F1507" s="41">
        <v>0.96968134679697937</v>
      </c>
      <c r="G1507" s="41">
        <v>0.96968134679697937</v>
      </c>
      <c r="H1507" s="37" t="s">
        <v>125</v>
      </c>
      <c r="I1507" s="37" t="s">
        <v>29</v>
      </c>
      <c r="J1507" s="39" t="s">
        <v>136</v>
      </c>
    </row>
    <row r="1508" spans="1:10">
      <c r="A1508" s="40">
        <v>0.70152452363636342</v>
      </c>
      <c r="B1508" s="37">
        <v>701524.52363636345</v>
      </c>
      <c r="C1508" s="37" t="s">
        <v>29</v>
      </c>
      <c r="D1508" s="37" t="s">
        <v>29</v>
      </c>
      <c r="E1508" s="37">
        <v>232.4560078431405</v>
      </c>
      <c r="F1508" s="41">
        <v>0.54131496608349117</v>
      </c>
      <c r="G1508" s="41">
        <v>0.54131496608349117</v>
      </c>
      <c r="H1508" s="37" t="s">
        <v>125</v>
      </c>
      <c r="I1508" s="37" t="s">
        <v>29</v>
      </c>
      <c r="J1508" s="39" t="s">
        <v>136</v>
      </c>
    </row>
    <row r="1509" spans="1:10">
      <c r="A1509" s="40">
        <v>0.70199314909090926</v>
      </c>
      <c r="B1509" s="37">
        <v>701993.14909090928</v>
      </c>
      <c r="C1509" s="37" t="s">
        <v>29</v>
      </c>
      <c r="D1509" s="37" t="s">
        <v>29</v>
      </c>
      <c r="E1509" s="37">
        <v>230.88479116742866</v>
      </c>
      <c r="F1509" s="41">
        <v>1.0192437361272138</v>
      </c>
      <c r="G1509" s="41">
        <v>1.0192437361272138</v>
      </c>
      <c r="H1509" s="37" t="s">
        <v>125</v>
      </c>
      <c r="I1509" s="37" t="s">
        <v>29</v>
      </c>
      <c r="J1509" s="39" t="s">
        <v>136</v>
      </c>
    </row>
    <row r="1510" spans="1:10">
      <c r="A1510" s="40">
        <v>0.70220092363636366</v>
      </c>
      <c r="B1510" s="37">
        <v>702200.9236363637</v>
      </c>
      <c r="C1510" s="37" t="s">
        <v>29</v>
      </c>
      <c r="D1510" s="37" t="s">
        <v>29</v>
      </c>
      <c r="E1510" s="37">
        <v>232.16212152952701</v>
      </c>
      <c r="F1510" s="41">
        <v>0.74989286955623602</v>
      </c>
      <c r="G1510" s="41">
        <v>0.74989286955623602</v>
      </c>
      <c r="H1510" s="37" t="s">
        <v>125</v>
      </c>
      <c r="I1510" s="37" t="s">
        <v>29</v>
      </c>
      <c r="J1510" s="39" t="s">
        <v>136</v>
      </c>
    </row>
    <row r="1511" spans="1:10">
      <c r="A1511" s="40">
        <v>0.70273427272727251</v>
      </c>
      <c r="B1511" s="37">
        <v>702734.27272727247</v>
      </c>
      <c r="C1511" s="37" t="s">
        <v>29</v>
      </c>
      <c r="D1511" s="37" t="s">
        <v>29</v>
      </c>
      <c r="E1511" s="37">
        <v>232.18244653307349</v>
      </c>
      <c r="F1511" s="41">
        <v>1.6181229748887094</v>
      </c>
      <c r="G1511" s="41">
        <v>1.6181229748887094</v>
      </c>
      <c r="H1511" s="37" t="s">
        <v>125</v>
      </c>
      <c r="I1511" s="37" t="s">
        <v>29</v>
      </c>
      <c r="J1511" s="39" t="s">
        <v>136</v>
      </c>
    </row>
    <row r="1512" spans="1:10">
      <c r="A1512" s="40">
        <v>0.70300998484848487</v>
      </c>
      <c r="B1512" s="37">
        <v>703009.98484848486</v>
      </c>
      <c r="C1512" s="37" t="s">
        <v>29</v>
      </c>
      <c r="D1512" s="37" t="s">
        <v>29</v>
      </c>
      <c r="E1512" s="37">
        <v>230.58782898361125</v>
      </c>
      <c r="F1512" s="41">
        <v>0.25590106736241497</v>
      </c>
      <c r="G1512" s="41">
        <v>0.25590106736241497</v>
      </c>
      <c r="H1512" s="37" t="s">
        <v>125</v>
      </c>
      <c r="I1512" s="37" t="s">
        <v>29</v>
      </c>
      <c r="J1512" s="39" t="s">
        <v>136</v>
      </c>
    </row>
    <row r="1513" spans="1:10">
      <c r="A1513" s="40">
        <v>0.70346852181818176</v>
      </c>
      <c r="B1513" s="37">
        <v>703468.52181818173</v>
      </c>
      <c r="C1513" s="37" t="s">
        <v>29</v>
      </c>
      <c r="D1513" s="37" t="s">
        <v>29</v>
      </c>
      <c r="E1513" s="37">
        <v>233.35390620979757</v>
      </c>
      <c r="F1513" s="41">
        <v>1.2560202606279032</v>
      </c>
      <c r="G1513" s="41">
        <v>1.2560202606279032</v>
      </c>
      <c r="H1513" s="37" t="s">
        <v>125</v>
      </c>
      <c r="I1513" s="37" t="s">
        <v>29</v>
      </c>
      <c r="J1513" s="39" t="s">
        <v>136</v>
      </c>
    </row>
    <row r="1514" spans="1:10">
      <c r="A1514" s="40">
        <v>0.70379607318181825</v>
      </c>
      <c r="B1514" s="37">
        <v>703796.07318181824</v>
      </c>
      <c r="C1514" s="37" t="s">
        <v>29</v>
      </c>
      <c r="D1514" s="37" t="s">
        <v>29</v>
      </c>
      <c r="E1514" s="37">
        <v>232.28052064575172</v>
      </c>
      <c r="F1514" s="41">
        <v>1.1232284084836799</v>
      </c>
      <c r="G1514" s="41">
        <v>1.1232284084836799</v>
      </c>
      <c r="H1514" s="37" t="s">
        <v>125</v>
      </c>
      <c r="I1514" s="37" t="s">
        <v>29</v>
      </c>
      <c r="J1514" s="39" t="s">
        <v>136</v>
      </c>
    </row>
    <row r="1515" spans="1:10">
      <c r="A1515" s="40">
        <v>0.70425052181818171</v>
      </c>
      <c r="B1515" s="37">
        <v>704250.52181818173</v>
      </c>
      <c r="C1515" s="37" t="s">
        <v>29</v>
      </c>
      <c r="D1515" s="37" t="s">
        <v>29</v>
      </c>
      <c r="E1515" s="37">
        <v>232.82958847745473</v>
      </c>
      <c r="F1515" s="41">
        <v>0.52238823240160581</v>
      </c>
      <c r="G1515" s="41">
        <v>0.52238823240160581</v>
      </c>
      <c r="H1515" s="37" t="s">
        <v>125</v>
      </c>
      <c r="I1515" s="37" t="s">
        <v>29</v>
      </c>
      <c r="J1515" s="39" t="s">
        <v>136</v>
      </c>
    </row>
    <row r="1516" spans="1:10">
      <c r="A1516" s="40">
        <v>0.70458180545454541</v>
      </c>
      <c r="B1516" s="37">
        <v>704581.80545454542</v>
      </c>
      <c r="C1516" s="37" t="s">
        <v>29</v>
      </c>
      <c r="D1516" s="37" t="s">
        <v>29</v>
      </c>
      <c r="E1516" s="37">
        <v>233.54448715907165</v>
      </c>
      <c r="F1516" s="41">
        <v>1.3579838280093441</v>
      </c>
      <c r="G1516" s="41">
        <v>1.3579838280093441</v>
      </c>
      <c r="H1516" s="37" t="s">
        <v>125</v>
      </c>
      <c r="I1516" s="37" t="s">
        <v>29</v>
      </c>
      <c r="J1516" s="39" t="s">
        <v>136</v>
      </c>
    </row>
    <row r="1517" spans="1:10">
      <c r="A1517" s="40">
        <v>0.70505334424242438</v>
      </c>
      <c r="B1517" s="37">
        <v>705053.34424242435</v>
      </c>
      <c r="C1517" s="37" t="s">
        <v>29</v>
      </c>
      <c r="D1517" s="37" t="s">
        <v>29</v>
      </c>
      <c r="E1517" s="37">
        <v>234.04269676194465</v>
      </c>
      <c r="F1517" s="41">
        <v>0.46375458507322664</v>
      </c>
      <c r="G1517" s="41">
        <v>0.46375458507322664</v>
      </c>
      <c r="H1517" s="37" t="s">
        <v>125</v>
      </c>
      <c r="I1517" s="37" t="s">
        <v>29</v>
      </c>
      <c r="J1517" s="39" t="s">
        <v>136</v>
      </c>
    </row>
    <row r="1518" spans="1:10">
      <c r="A1518" s="40">
        <v>0.70524390909090928</v>
      </c>
      <c r="B1518" s="37">
        <v>705243.90909090929</v>
      </c>
      <c r="C1518" s="37" t="s">
        <v>29</v>
      </c>
      <c r="D1518" s="37" t="s">
        <v>29</v>
      </c>
      <c r="E1518" s="37">
        <v>235.09172492612444</v>
      </c>
      <c r="F1518" s="41">
        <v>1.6789104021121479</v>
      </c>
      <c r="G1518" s="41">
        <v>1.6789104021121479</v>
      </c>
      <c r="H1518" s="37" t="s">
        <v>125</v>
      </c>
      <c r="I1518" s="37" t="s">
        <v>29</v>
      </c>
      <c r="J1518" s="39" t="s">
        <v>136</v>
      </c>
    </row>
    <row r="1519" spans="1:10">
      <c r="A1519" s="40">
        <v>0.70572695181818168</v>
      </c>
      <c r="B1519" s="37">
        <v>705726.95181818167</v>
      </c>
      <c r="C1519" s="37" t="s">
        <v>29</v>
      </c>
      <c r="D1519" s="37" t="s">
        <v>29</v>
      </c>
      <c r="E1519" s="37">
        <v>237.18468030646915</v>
      </c>
      <c r="F1519" s="41">
        <v>1.3260284797880697</v>
      </c>
      <c r="G1519" s="41">
        <v>1.3260284797880697</v>
      </c>
      <c r="H1519" s="37" t="s">
        <v>125</v>
      </c>
      <c r="I1519" s="37" t="s">
        <v>29</v>
      </c>
      <c r="J1519" s="39" t="s">
        <v>136</v>
      </c>
    </row>
    <row r="1520" spans="1:10">
      <c r="A1520" s="40">
        <v>0.70605319818181822</v>
      </c>
      <c r="B1520" s="37">
        <v>706053.19818181824</v>
      </c>
      <c r="C1520" s="37" t="s">
        <v>29</v>
      </c>
      <c r="D1520" s="37" t="s">
        <v>29</v>
      </c>
      <c r="E1520" s="37">
        <v>237.66123151682797</v>
      </c>
      <c r="F1520" s="41">
        <v>1.5677114479839878</v>
      </c>
      <c r="G1520" s="41">
        <v>1.5677114479839878</v>
      </c>
      <c r="H1520" s="37" t="s">
        <v>125</v>
      </c>
      <c r="I1520" s="37" t="s">
        <v>29</v>
      </c>
      <c r="J1520" s="39" t="s">
        <v>136</v>
      </c>
    </row>
    <row r="1521" spans="1:10">
      <c r="A1521" s="40">
        <v>0.70649295181818195</v>
      </c>
      <c r="B1521" s="37">
        <v>706492.9518181819</v>
      </c>
      <c r="C1521" s="37" t="s">
        <v>29</v>
      </c>
      <c r="D1521" s="37" t="s">
        <v>29</v>
      </c>
      <c r="E1521" s="37">
        <v>236.05369135840695</v>
      </c>
      <c r="F1521" s="41">
        <v>1.751908720085537</v>
      </c>
      <c r="G1521" s="41">
        <v>1.751908720085537</v>
      </c>
      <c r="H1521" s="37" t="s">
        <v>125</v>
      </c>
      <c r="I1521" s="37" t="s">
        <v>29</v>
      </c>
      <c r="J1521" s="39" t="s">
        <v>136</v>
      </c>
    </row>
    <row r="1522" spans="1:10">
      <c r="A1522" s="40">
        <v>0.7067107395454546</v>
      </c>
      <c r="B1522" s="37">
        <v>706710.73954545462</v>
      </c>
      <c r="C1522" s="37" t="s">
        <v>29</v>
      </c>
      <c r="D1522" s="37" t="s">
        <v>29</v>
      </c>
      <c r="E1522" s="37">
        <v>236.04534030139132</v>
      </c>
      <c r="F1522" s="41">
        <v>0.93210619423075958</v>
      </c>
      <c r="G1522" s="41">
        <v>0.93210619423075958</v>
      </c>
      <c r="H1522" s="37" t="s">
        <v>125</v>
      </c>
      <c r="I1522" s="37" t="s">
        <v>29</v>
      </c>
      <c r="J1522" s="39" t="s">
        <v>136</v>
      </c>
    </row>
    <row r="1523" spans="1:10">
      <c r="A1523" s="40">
        <v>0.70731069727272722</v>
      </c>
      <c r="B1523" s="37">
        <v>707310.69727272727</v>
      </c>
      <c r="C1523" s="37" t="s">
        <v>29</v>
      </c>
      <c r="D1523" s="37" t="s">
        <v>29</v>
      </c>
      <c r="E1523" s="37">
        <v>238.84806965208156</v>
      </c>
      <c r="F1523" s="41">
        <v>0.79548881967518015</v>
      </c>
      <c r="G1523" s="41">
        <v>0.79548881967518015</v>
      </c>
      <c r="H1523" s="37" t="s">
        <v>125</v>
      </c>
      <c r="I1523" s="37" t="s">
        <v>29</v>
      </c>
      <c r="J1523" s="39" t="s">
        <v>136</v>
      </c>
    </row>
    <row r="1524" spans="1:10">
      <c r="A1524" s="40">
        <v>0.70764372545454568</v>
      </c>
      <c r="B1524" s="37">
        <v>707643.7254545457</v>
      </c>
      <c r="C1524" s="37" t="s">
        <v>29</v>
      </c>
      <c r="D1524" s="37" t="s">
        <v>29</v>
      </c>
      <c r="E1524" s="37">
        <v>233.50528810247422</v>
      </c>
      <c r="F1524" s="41">
        <v>1.4608821629261608</v>
      </c>
      <c r="G1524" s="41">
        <v>1.4608821629261608</v>
      </c>
      <c r="H1524" s="37" t="s">
        <v>125</v>
      </c>
      <c r="I1524" s="37" t="s">
        <v>29</v>
      </c>
      <c r="J1524" s="39" t="s">
        <v>136</v>
      </c>
    </row>
    <row r="1525" spans="1:10">
      <c r="A1525" s="40">
        <v>0.7081996806060602</v>
      </c>
      <c r="B1525" s="37">
        <v>708199.6806060602</v>
      </c>
      <c r="C1525" s="37" t="s">
        <v>29</v>
      </c>
      <c r="D1525" s="37" t="s">
        <v>29</v>
      </c>
      <c r="E1525" s="37">
        <v>233.58347342708811</v>
      </c>
      <c r="F1525" s="41">
        <v>1.0034731769051097</v>
      </c>
      <c r="G1525" s="41">
        <v>1.0034731769051097</v>
      </c>
      <c r="H1525" s="37" t="s">
        <v>125</v>
      </c>
      <c r="I1525" s="37" t="s">
        <v>29</v>
      </c>
      <c r="J1525" s="39" t="s">
        <v>136</v>
      </c>
    </row>
    <row r="1526" spans="1:10">
      <c r="A1526" s="40">
        <v>0.70841344848484833</v>
      </c>
      <c r="B1526" s="37">
        <v>708413.44848484837</v>
      </c>
      <c r="C1526" s="37" t="s">
        <v>29</v>
      </c>
      <c r="D1526" s="37" t="s">
        <v>29</v>
      </c>
      <c r="E1526" s="37">
        <v>233.11228487432953</v>
      </c>
      <c r="F1526" s="41">
        <v>1.0084088518327274</v>
      </c>
      <c r="G1526" s="41">
        <v>1.0084088518327274</v>
      </c>
      <c r="H1526" s="37" t="s">
        <v>125</v>
      </c>
      <c r="I1526" s="37" t="s">
        <v>29</v>
      </c>
      <c r="J1526" s="39" t="s">
        <v>136</v>
      </c>
    </row>
    <row r="1527" spans="1:10">
      <c r="A1527" s="40">
        <v>0.70895915151515132</v>
      </c>
      <c r="B1527" s="37">
        <v>708959.15151515137</v>
      </c>
      <c r="C1527" s="37" t="s">
        <v>29</v>
      </c>
      <c r="D1527" s="37" t="s">
        <v>29</v>
      </c>
      <c r="E1527" s="37">
        <v>234.83616059567032</v>
      </c>
      <c r="F1527" s="41">
        <v>1.1452033009545937</v>
      </c>
      <c r="G1527" s="41">
        <v>1.1452033009545937</v>
      </c>
      <c r="H1527" s="37" t="s">
        <v>125</v>
      </c>
      <c r="I1527" s="37" t="s">
        <v>29</v>
      </c>
      <c r="J1527" s="39" t="s">
        <v>136</v>
      </c>
    </row>
    <row r="1528" spans="1:10">
      <c r="A1528" s="40">
        <v>0.70945378787878755</v>
      </c>
      <c r="B1528" s="37">
        <v>709453.78787878749</v>
      </c>
      <c r="C1528" s="37" t="s">
        <v>29</v>
      </c>
      <c r="D1528" s="37" t="s">
        <v>29</v>
      </c>
      <c r="E1528" s="37">
        <v>231.43297127712552</v>
      </c>
      <c r="F1528" s="41">
        <v>0.85943720705055549</v>
      </c>
      <c r="G1528" s="41">
        <v>0.85943720705055549</v>
      </c>
      <c r="H1528" s="37" t="s">
        <v>125</v>
      </c>
      <c r="I1528" s="37" t="s">
        <v>29</v>
      </c>
      <c r="J1528" s="39" t="s">
        <v>136</v>
      </c>
    </row>
    <row r="1529" spans="1:10">
      <c r="A1529" s="40">
        <v>0.70990954545454521</v>
      </c>
      <c r="B1529" s="37">
        <v>709909.54545454518</v>
      </c>
      <c r="C1529" s="37" t="s">
        <v>29</v>
      </c>
      <c r="D1529" s="37" t="s">
        <v>29</v>
      </c>
      <c r="E1529" s="37">
        <v>230.50735989141307</v>
      </c>
      <c r="F1529" s="41">
        <v>0.99476485519025759</v>
      </c>
      <c r="G1529" s="41">
        <v>0.99476485519025759</v>
      </c>
      <c r="H1529" s="37" t="s">
        <v>125</v>
      </c>
      <c r="I1529" s="37" t="s">
        <v>29</v>
      </c>
      <c r="J1529" s="39" t="s">
        <v>136</v>
      </c>
    </row>
    <row r="1530" spans="1:10">
      <c r="A1530" s="40">
        <v>0.71045645454545481</v>
      </c>
      <c r="B1530" s="37">
        <v>710456.45454545482</v>
      </c>
      <c r="C1530" s="37" t="s">
        <v>29</v>
      </c>
      <c r="D1530" s="37" t="s">
        <v>29</v>
      </c>
      <c r="E1530" s="37">
        <v>227.03282273035802</v>
      </c>
      <c r="F1530" s="41">
        <v>0.73264088802283989</v>
      </c>
      <c r="G1530" s="41">
        <v>0.73264088802283989</v>
      </c>
      <c r="H1530" s="37" t="s">
        <v>125</v>
      </c>
      <c r="I1530" s="37" t="s">
        <v>29</v>
      </c>
      <c r="J1530" s="39" t="s">
        <v>136</v>
      </c>
    </row>
    <row r="1531" spans="1:10">
      <c r="A1531" s="40">
        <v>0.71098335636363652</v>
      </c>
      <c r="B1531" s="37">
        <v>710983.35636363656</v>
      </c>
      <c r="C1531" s="37" t="s">
        <v>29</v>
      </c>
      <c r="D1531" s="37" t="s">
        <v>29</v>
      </c>
      <c r="E1531" s="37">
        <v>224.9017352890244</v>
      </c>
      <c r="F1531" s="41">
        <v>0.62437390579454832</v>
      </c>
      <c r="G1531" s="41">
        <v>0.62437390579454832</v>
      </c>
      <c r="H1531" s="37" t="s">
        <v>125</v>
      </c>
      <c r="I1531" s="37" t="s">
        <v>29</v>
      </c>
      <c r="J1531" s="39" t="s">
        <v>136</v>
      </c>
    </row>
    <row r="1532" spans="1:10">
      <c r="A1532" s="40">
        <v>0.71139904363636375</v>
      </c>
      <c r="B1532" s="37">
        <v>711399.0436363637</v>
      </c>
      <c r="C1532" s="37" t="s">
        <v>29</v>
      </c>
      <c r="D1532" s="37" t="s">
        <v>29</v>
      </c>
      <c r="E1532" s="37">
        <v>225.38896913374532</v>
      </c>
      <c r="F1532" s="41">
        <v>0.29178354807074403</v>
      </c>
      <c r="G1532" s="41">
        <v>0.29178354807074403</v>
      </c>
      <c r="H1532" s="37" t="s">
        <v>125</v>
      </c>
      <c r="I1532" s="37" t="s">
        <v>29</v>
      </c>
      <c r="J1532" s="39" t="s">
        <v>136</v>
      </c>
    </row>
    <row r="1533" spans="1:10">
      <c r="A1533" s="40">
        <v>0.71202146545454525</v>
      </c>
      <c r="B1533" s="37">
        <v>712021.46545454522</v>
      </c>
      <c r="C1533" s="37" t="s">
        <v>29</v>
      </c>
      <c r="D1533" s="37" t="s">
        <v>29</v>
      </c>
      <c r="E1533" s="37">
        <v>224.12344691621362</v>
      </c>
      <c r="F1533" s="41">
        <v>1.4853738817191908</v>
      </c>
      <c r="G1533" s="41">
        <v>1.4853738817191908</v>
      </c>
      <c r="H1533" s="37" t="s">
        <v>125</v>
      </c>
      <c r="I1533" s="37" t="s">
        <v>29</v>
      </c>
      <c r="J1533" s="39" t="s">
        <v>136</v>
      </c>
    </row>
    <row r="1534" spans="1:10">
      <c r="A1534" s="40">
        <v>0.71224372727272756</v>
      </c>
      <c r="B1534" s="37">
        <v>712243.72727272753</v>
      </c>
      <c r="C1534" s="37" t="s">
        <v>29</v>
      </c>
      <c r="D1534" s="37" t="s">
        <v>29</v>
      </c>
      <c r="E1534" s="37">
        <v>224.00174372112798</v>
      </c>
      <c r="F1534" s="41">
        <v>1.4462553482320539</v>
      </c>
      <c r="G1534" s="41">
        <v>1.4462553482320539</v>
      </c>
      <c r="H1534" s="37" t="s">
        <v>125</v>
      </c>
      <c r="I1534" s="37" t="s">
        <v>29</v>
      </c>
      <c r="J1534" s="39" t="s">
        <v>136</v>
      </c>
    </row>
    <row r="1535" spans="1:10">
      <c r="A1535" s="40">
        <v>0.71331250000000002</v>
      </c>
      <c r="B1535" s="37">
        <v>713312.5</v>
      </c>
      <c r="C1535" s="37" t="s">
        <v>29</v>
      </c>
      <c r="D1535" s="37" t="s">
        <v>29</v>
      </c>
      <c r="E1535" s="37">
        <v>223.88569259175679</v>
      </c>
      <c r="F1535" s="41">
        <v>0.46868414726871371</v>
      </c>
      <c r="G1535" s="41">
        <v>0.46868414726871371</v>
      </c>
      <c r="H1535" s="37" t="s">
        <v>125</v>
      </c>
      <c r="I1535" s="37" t="s">
        <v>29</v>
      </c>
      <c r="J1535" s="39" t="s">
        <v>136</v>
      </c>
    </row>
    <row r="1536" spans="1:10">
      <c r="A1536" s="40">
        <v>0.71406557818181804</v>
      </c>
      <c r="B1536" s="37">
        <v>714065.57818181801</v>
      </c>
      <c r="C1536" s="37" t="s">
        <v>29</v>
      </c>
      <c r="D1536" s="37" t="s">
        <v>29</v>
      </c>
      <c r="E1536" s="37">
        <v>227.63734055505353</v>
      </c>
      <c r="F1536" s="41">
        <v>1.6085689588669903</v>
      </c>
      <c r="G1536" s="41">
        <v>1.6085689588669903</v>
      </c>
      <c r="H1536" s="37" t="s">
        <v>125</v>
      </c>
      <c r="I1536" s="37" t="s">
        <v>29</v>
      </c>
      <c r="J1536" s="39" t="s">
        <v>136</v>
      </c>
    </row>
    <row r="1537" spans="1:10">
      <c r="A1537" s="40">
        <v>0.71440379696969669</v>
      </c>
      <c r="B1537" s="37">
        <v>714403.79696969665</v>
      </c>
      <c r="C1537" s="37" t="s">
        <v>29</v>
      </c>
      <c r="D1537" s="37" t="s">
        <v>29</v>
      </c>
      <c r="E1537" s="37">
        <v>227.08319713303533</v>
      </c>
      <c r="F1537" s="41">
        <v>2.0130146587975881</v>
      </c>
      <c r="G1537" s="41">
        <v>2.0130146587975881</v>
      </c>
      <c r="H1537" s="37" t="s">
        <v>125</v>
      </c>
      <c r="I1537" s="37" t="s">
        <v>29</v>
      </c>
      <c r="J1537" s="39" t="s">
        <v>136</v>
      </c>
    </row>
    <row r="1538" spans="1:10">
      <c r="A1538" s="40">
        <v>0.71511573272727302</v>
      </c>
      <c r="B1538" s="37">
        <v>715115.73272727302</v>
      </c>
      <c r="C1538" s="37" t="s">
        <v>29</v>
      </c>
      <c r="D1538" s="37" t="s">
        <v>29</v>
      </c>
      <c r="E1538" s="37">
        <v>223.14262795384457</v>
      </c>
      <c r="F1538" s="41">
        <v>0.58822660143368777</v>
      </c>
      <c r="G1538" s="41">
        <v>0.58822660143368777</v>
      </c>
      <c r="H1538" s="37" t="s">
        <v>125</v>
      </c>
      <c r="I1538" s="37" t="s">
        <v>29</v>
      </c>
      <c r="J1538" s="39" t="s">
        <v>136</v>
      </c>
    </row>
    <row r="1539" spans="1:10">
      <c r="A1539" s="40">
        <v>0.71556537636363637</v>
      </c>
      <c r="B1539" s="37">
        <v>715565.37636363634</v>
      </c>
      <c r="C1539" s="37" t="s">
        <v>29</v>
      </c>
      <c r="D1539" s="37" t="s">
        <v>29</v>
      </c>
      <c r="E1539" s="37">
        <v>227.58269819491721</v>
      </c>
      <c r="F1539" s="41">
        <v>0.55487565572061881</v>
      </c>
      <c r="G1539" s="41">
        <v>0.55487565572061881</v>
      </c>
      <c r="H1539" s="37" t="s">
        <v>125</v>
      </c>
      <c r="I1539" s="37" t="s">
        <v>29</v>
      </c>
      <c r="J1539" s="39" t="s">
        <v>136</v>
      </c>
    </row>
    <row r="1540" spans="1:10">
      <c r="A1540" s="40">
        <v>0.71631016303030282</v>
      </c>
      <c r="B1540" s="37">
        <v>716310.16303030285</v>
      </c>
      <c r="C1540" s="37" t="s">
        <v>29</v>
      </c>
      <c r="D1540" s="37" t="s">
        <v>29</v>
      </c>
      <c r="E1540" s="37">
        <v>213.59999290263295</v>
      </c>
      <c r="F1540" s="41">
        <v>0.65760499132186345</v>
      </c>
      <c r="G1540" s="41">
        <v>0.65760499132186345</v>
      </c>
      <c r="H1540" s="37" t="s">
        <v>125</v>
      </c>
      <c r="I1540" s="37" t="s">
        <v>29</v>
      </c>
      <c r="J1540" s="39" t="s">
        <v>136</v>
      </c>
    </row>
    <row r="1541" spans="1:10">
      <c r="A1541" s="40">
        <v>0.71658590909090891</v>
      </c>
      <c r="B1541" s="37">
        <v>716585.90909090894</v>
      </c>
      <c r="C1541" s="37" t="s">
        <v>29</v>
      </c>
      <c r="D1541" s="37" t="s">
        <v>29</v>
      </c>
      <c r="E1541" s="37">
        <v>210.50988746288758</v>
      </c>
      <c r="F1541" s="41">
        <v>1.6545488906952164</v>
      </c>
      <c r="G1541" s="41">
        <v>1.6545488906952164</v>
      </c>
      <c r="H1541" s="37" t="s">
        <v>125</v>
      </c>
      <c r="I1541" s="37" t="s">
        <v>29</v>
      </c>
      <c r="J1541" s="39" t="s">
        <v>136</v>
      </c>
    </row>
    <row r="1542" spans="1:10">
      <c r="A1542" s="40">
        <v>0.71734827272727242</v>
      </c>
      <c r="B1542" s="37">
        <v>717348.27272727247</v>
      </c>
      <c r="C1542" s="37" t="s">
        <v>29</v>
      </c>
      <c r="D1542" s="37" t="s">
        <v>29</v>
      </c>
      <c r="E1542" s="37">
        <v>198.42559568024177</v>
      </c>
      <c r="F1542" s="41">
        <v>1.1695152879867936</v>
      </c>
      <c r="G1542" s="41">
        <v>1.1695152879867936</v>
      </c>
      <c r="H1542" s="37" t="s">
        <v>125</v>
      </c>
      <c r="I1542" s="37" t="s">
        <v>29</v>
      </c>
      <c r="J1542" s="39" t="s">
        <v>136</v>
      </c>
    </row>
    <row r="1543" spans="1:10">
      <c r="A1543" s="40">
        <v>0.71795548484848526</v>
      </c>
      <c r="B1543" s="37">
        <v>717955.48484848521</v>
      </c>
      <c r="C1543" s="37" t="s">
        <v>29</v>
      </c>
      <c r="D1543" s="37" t="s">
        <v>29</v>
      </c>
      <c r="E1543" s="37">
        <v>189.87843381686548</v>
      </c>
      <c r="F1543" s="41">
        <v>1.1284184900240544</v>
      </c>
      <c r="G1543" s="41">
        <v>1.1284184900240544</v>
      </c>
      <c r="H1543" s="37" t="s">
        <v>125</v>
      </c>
      <c r="I1543" s="37" t="s">
        <v>29</v>
      </c>
      <c r="J1543" s="39" t="s">
        <v>136</v>
      </c>
    </row>
    <row r="1544" spans="1:10">
      <c r="A1544" s="40">
        <v>0.71877834848484901</v>
      </c>
      <c r="B1544" s="37">
        <v>718778.34848484898</v>
      </c>
      <c r="C1544" s="37" t="s">
        <v>29</v>
      </c>
      <c r="D1544" s="37" t="s">
        <v>29</v>
      </c>
      <c r="E1544" s="37">
        <v>193.46090298257135</v>
      </c>
      <c r="F1544" s="41">
        <v>1.6406325874621339</v>
      </c>
      <c r="G1544" s="41">
        <v>1.6406325874621339</v>
      </c>
      <c r="H1544" s="37" t="s">
        <v>125</v>
      </c>
      <c r="I1544" s="37" t="s">
        <v>29</v>
      </c>
      <c r="J1544" s="39" t="s">
        <v>136</v>
      </c>
    </row>
    <row r="1545" spans="1:10">
      <c r="A1545" s="40">
        <v>0.7192871818181823</v>
      </c>
      <c r="B1545" s="37">
        <v>719287.18181818235</v>
      </c>
      <c r="C1545" s="37" t="s">
        <v>29</v>
      </c>
      <c r="D1545" s="37" t="s">
        <v>29</v>
      </c>
      <c r="E1545" s="37">
        <v>200.82348447055779</v>
      </c>
      <c r="F1545" s="41">
        <v>0.75266173812622017</v>
      </c>
      <c r="G1545" s="41">
        <v>0.75266173812622017</v>
      </c>
      <c r="H1545" s="37" t="s">
        <v>125</v>
      </c>
      <c r="I1545" s="37" t="s">
        <v>29</v>
      </c>
      <c r="J1545" s="39" t="s">
        <v>136</v>
      </c>
    </row>
    <row r="1546" spans="1:10">
      <c r="A1546" s="40">
        <v>0.72008728545454537</v>
      </c>
      <c r="B1546" s="37">
        <v>720087.2854545454</v>
      </c>
      <c r="C1546" s="37" t="s">
        <v>29</v>
      </c>
      <c r="D1546" s="37" t="s">
        <v>29</v>
      </c>
      <c r="E1546" s="37">
        <v>212.03051862634101</v>
      </c>
      <c r="F1546" s="41">
        <v>0.84197130321975955</v>
      </c>
      <c r="G1546" s="41">
        <v>0.84197130321975955</v>
      </c>
      <c r="H1546" s="37" t="s">
        <v>125</v>
      </c>
      <c r="I1546" s="37" t="s">
        <v>29</v>
      </c>
      <c r="J1546" s="39" t="s">
        <v>136</v>
      </c>
    </row>
    <row r="1547" spans="1:10">
      <c r="A1547" s="40">
        <v>0.7205907595454546</v>
      </c>
      <c r="B1547" s="37">
        <v>720590.75954545464</v>
      </c>
      <c r="C1547" s="37" t="s">
        <v>29</v>
      </c>
      <c r="D1547" s="37" t="s">
        <v>29</v>
      </c>
      <c r="E1547" s="37">
        <v>217.04269113163494</v>
      </c>
      <c r="F1547" s="41">
        <v>0.89747259470402585</v>
      </c>
      <c r="G1547" s="41">
        <v>0.89747259470402585</v>
      </c>
      <c r="H1547" s="37" t="s">
        <v>125</v>
      </c>
      <c r="I1547" s="37" t="s">
        <v>29</v>
      </c>
      <c r="J1547" s="39" t="s">
        <v>136</v>
      </c>
    </row>
    <row r="1548" spans="1:10">
      <c r="A1548" s="40">
        <v>0.72140751681818149</v>
      </c>
      <c r="B1548" s="37">
        <v>721407.5168181815</v>
      </c>
      <c r="C1548" s="37" t="s">
        <v>29</v>
      </c>
      <c r="D1548" s="37" t="s">
        <v>29</v>
      </c>
      <c r="E1548" s="37">
        <v>219.20035568615839</v>
      </c>
      <c r="F1548" s="41">
        <v>1.1784194515400721</v>
      </c>
      <c r="G1548" s="41">
        <v>1.1784194515400721</v>
      </c>
      <c r="H1548" s="37" t="s">
        <v>125</v>
      </c>
      <c r="I1548" s="37" t="s">
        <v>29</v>
      </c>
      <c r="J1548" s="39" t="s">
        <v>136</v>
      </c>
    </row>
    <row r="1549" spans="1:10">
      <c r="A1549" s="40">
        <v>0.72168986363636334</v>
      </c>
      <c r="B1549" s="37">
        <v>721689.8636363633</v>
      </c>
      <c r="C1549" s="37" t="s">
        <v>29</v>
      </c>
      <c r="D1549" s="37" t="s">
        <v>29</v>
      </c>
      <c r="E1549" s="37">
        <v>218.95694479440101</v>
      </c>
      <c r="F1549" s="41">
        <v>1.2689508232038187</v>
      </c>
      <c r="G1549" s="41">
        <v>1.2689508232038187</v>
      </c>
      <c r="H1549" s="37" t="s">
        <v>125</v>
      </c>
      <c r="I1549" s="37" t="s">
        <v>29</v>
      </c>
      <c r="J1549" s="39" t="s">
        <v>136</v>
      </c>
    </row>
    <row r="1550" spans="1:10">
      <c r="A1550" s="40">
        <v>0.72250581054545437</v>
      </c>
      <c r="B1550" s="37">
        <v>722505.81054545438</v>
      </c>
      <c r="C1550" s="37" t="s">
        <v>29</v>
      </c>
      <c r="D1550" s="37" t="s">
        <v>29</v>
      </c>
      <c r="E1550" s="37">
        <v>216.09677010835378</v>
      </c>
      <c r="F1550" s="41">
        <v>2.0217988321927587</v>
      </c>
      <c r="G1550" s="41">
        <v>2.0217988321927587</v>
      </c>
      <c r="H1550" s="37" t="s">
        <v>125</v>
      </c>
      <c r="I1550" s="37" t="s">
        <v>29</v>
      </c>
      <c r="J1550" s="39" t="s">
        <v>136</v>
      </c>
    </row>
    <row r="1551" spans="1:10">
      <c r="A1551" s="40">
        <v>0.72299459454545445</v>
      </c>
      <c r="B1551" s="37">
        <v>722994.59454545449</v>
      </c>
      <c r="C1551" s="37" t="s">
        <v>29</v>
      </c>
      <c r="D1551" s="37" t="s">
        <v>29</v>
      </c>
      <c r="E1551" s="37">
        <v>212.10807177100901</v>
      </c>
      <c r="F1551" s="41">
        <v>0.68560758970292868</v>
      </c>
      <c r="G1551" s="41">
        <v>0.68560758970292868</v>
      </c>
      <c r="H1551" s="37" t="s">
        <v>125</v>
      </c>
      <c r="I1551" s="37" t="s">
        <v>29</v>
      </c>
      <c r="J1551" s="39" t="s">
        <v>136</v>
      </c>
    </row>
    <row r="1552" spans="1:10">
      <c r="A1552" s="40">
        <v>0.72378022666666697</v>
      </c>
      <c r="B1552" s="37">
        <v>723780.22666666692</v>
      </c>
      <c r="C1552" s="37" t="s">
        <v>29</v>
      </c>
      <c r="D1552" s="37" t="s">
        <v>29</v>
      </c>
      <c r="E1552" s="37">
        <v>212.54540888381376</v>
      </c>
      <c r="F1552" s="41">
        <v>1.7706876507822464</v>
      </c>
      <c r="G1552" s="41">
        <v>1.7706876507822464</v>
      </c>
      <c r="H1552" s="37" t="s">
        <v>125</v>
      </c>
      <c r="I1552" s="37" t="s">
        <v>29</v>
      </c>
      <c r="J1552" s="39" t="s">
        <v>136</v>
      </c>
    </row>
    <row r="1553" spans="1:10">
      <c r="A1553" s="40">
        <v>0.72414199999999984</v>
      </c>
      <c r="B1553" s="37">
        <v>724141.99999999988</v>
      </c>
      <c r="C1553" s="37" t="s">
        <v>29</v>
      </c>
      <c r="D1553" s="37" t="s">
        <v>29</v>
      </c>
      <c r="E1553" s="37">
        <v>214.01259279481411</v>
      </c>
      <c r="F1553" s="41">
        <v>1.1858159008333498</v>
      </c>
      <c r="G1553" s="41">
        <v>1.1858159008333498</v>
      </c>
      <c r="H1553" s="37" t="s">
        <v>125</v>
      </c>
      <c r="I1553" s="37" t="s">
        <v>29</v>
      </c>
      <c r="J1553" s="39" t="s">
        <v>136</v>
      </c>
    </row>
    <row r="1554" spans="1:10">
      <c r="A1554" s="40">
        <v>0.72497535545454572</v>
      </c>
      <c r="B1554" s="37">
        <v>724975.3554545457</v>
      </c>
      <c r="C1554" s="37" t="s">
        <v>29</v>
      </c>
      <c r="D1554" s="37" t="s">
        <v>29</v>
      </c>
      <c r="E1554" s="37">
        <v>210.48068217169779</v>
      </c>
      <c r="F1554" s="41">
        <v>0.36931374767780506</v>
      </c>
      <c r="G1554" s="41">
        <v>0.36931374767780506</v>
      </c>
      <c r="H1554" s="37" t="s">
        <v>125</v>
      </c>
      <c r="I1554" s="37" t="s">
        <v>29</v>
      </c>
      <c r="J1554" s="39" t="s">
        <v>136</v>
      </c>
    </row>
    <row r="1555" spans="1:10">
      <c r="A1555" s="40">
        <v>0.72547443136363665</v>
      </c>
      <c r="B1555" s="37">
        <v>725474.43136363663</v>
      </c>
      <c r="C1555" s="37" t="s">
        <v>29</v>
      </c>
      <c r="D1555" s="37" t="s">
        <v>29</v>
      </c>
      <c r="E1555" s="37">
        <v>211.49197634968232</v>
      </c>
      <c r="F1555" s="41">
        <v>1.2784133640994195</v>
      </c>
      <c r="G1555" s="41">
        <v>1.2784133640994195</v>
      </c>
      <c r="H1555" s="37" t="s">
        <v>125</v>
      </c>
      <c r="I1555" s="37" t="s">
        <v>29</v>
      </c>
      <c r="J1555" s="39" t="s">
        <v>136</v>
      </c>
    </row>
    <row r="1556" spans="1:10">
      <c r="A1556" s="40">
        <v>0.72624959181818205</v>
      </c>
      <c r="B1556" s="37">
        <v>726249.59181818203</v>
      </c>
      <c r="C1556" s="37" t="s">
        <v>29</v>
      </c>
      <c r="D1556" s="37" t="s">
        <v>29</v>
      </c>
      <c r="E1556" s="37">
        <v>211.07599555762198</v>
      </c>
      <c r="F1556" s="41">
        <v>1.0738711427455858</v>
      </c>
      <c r="G1556" s="41">
        <v>1.0738711427455858</v>
      </c>
      <c r="H1556" s="37" t="s">
        <v>125</v>
      </c>
      <c r="I1556" s="37" t="s">
        <v>29</v>
      </c>
      <c r="J1556" s="39" t="s">
        <v>136</v>
      </c>
    </row>
    <row r="1557" spans="1:10">
      <c r="A1557" s="40">
        <v>0.72657686363636365</v>
      </c>
      <c r="B1557" s="37">
        <v>726576.86363636365</v>
      </c>
      <c r="C1557" s="37" t="s">
        <v>29</v>
      </c>
      <c r="D1557" s="37" t="s">
        <v>29</v>
      </c>
      <c r="E1557" s="37">
        <v>211.42656926315465</v>
      </c>
      <c r="F1557" s="41">
        <v>0.76822107815529495</v>
      </c>
      <c r="G1557" s="41">
        <v>0.76822107815529495</v>
      </c>
      <c r="H1557" s="37" t="s">
        <v>125</v>
      </c>
      <c r="I1557" s="37" t="s">
        <v>29</v>
      </c>
      <c r="J1557" s="39" t="s">
        <v>136</v>
      </c>
    </row>
    <row r="1558" spans="1:10">
      <c r="A1558" s="40">
        <v>0.72789850242424259</v>
      </c>
      <c r="B1558" s="37">
        <v>727898.50242424256</v>
      </c>
      <c r="C1558" s="37" t="s">
        <v>29</v>
      </c>
      <c r="D1558" s="37" t="s">
        <v>29</v>
      </c>
      <c r="E1558" s="37">
        <v>210.06750978548357</v>
      </c>
      <c r="F1558" s="41">
        <v>1.6249985781001226</v>
      </c>
      <c r="G1558" s="41">
        <v>1.6249985781001226</v>
      </c>
      <c r="H1558" s="37" t="s">
        <v>125</v>
      </c>
      <c r="I1558" s="37" t="s">
        <v>29</v>
      </c>
      <c r="J1558" s="39" t="s">
        <v>136</v>
      </c>
    </row>
    <row r="1559" spans="1:10">
      <c r="A1559" s="40">
        <v>0.72859390212121233</v>
      </c>
      <c r="B1559" s="37">
        <v>728593.90212121233</v>
      </c>
      <c r="C1559" s="37" t="s">
        <v>29</v>
      </c>
      <c r="D1559" s="37" t="s">
        <v>29</v>
      </c>
      <c r="E1559" s="37">
        <v>210.24197486380825</v>
      </c>
      <c r="F1559" s="41">
        <v>0.83375185582636502</v>
      </c>
      <c r="G1559" s="41">
        <v>0.83375185582636502</v>
      </c>
      <c r="H1559" s="37" t="s">
        <v>125</v>
      </c>
      <c r="I1559" s="37" t="s">
        <v>29</v>
      </c>
      <c r="J1559" s="39" t="s">
        <v>136</v>
      </c>
    </row>
    <row r="1560" spans="1:10">
      <c r="A1560" s="40">
        <v>0.72898753030303054</v>
      </c>
      <c r="B1560" s="37">
        <v>728987.53030303051</v>
      </c>
      <c r="C1560" s="37" t="s">
        <v>29</v>
      </c>
      <c r="D1560" s="37" t="s">
        <v>29</v>
      </c>
      <c r="E1560" s="37">
        <v>211.0778130948141</v>
      </c>
      <c r="F1560" s="41">
        <v>0.78497943886317245</v>
      </c>
      <c r="G1560" s="41">
        <v>0.78497943886317245</v>
      </c>
      <c r="H1560" s="37" t="s">
        <v>125</v>
      </c>
      <c r="I1560" s="37" t="s">
        <v>29</v>
      </c>
      <c r="J1560" s="39" t="s">
        <v>136</v>
      </c>
    </row>
    <row r="1561" spans="1:10">
      <c r="A1561" s="40">
        <v>0.72983693848484821</v>
      </c>
      <c r="B1561" s="37">
        <v>729836.93848484824</v>
      </c>
      <c r="C1561" s="37" t="s">
        <v>29</v>
      </c>
      <c r="D1561" s="37" t="s">
        <v>29</v>
      </c>
      <c r="E1561" s="37">
        <v>210.01499745211279</v>
      </c>
      <c r="F1561" s="41">
        <v>1.0076210785622728</v>
      </c>
      <c r="G1561" s="41">
        <v>1.0076210785622728</v>
      </c>
      <c r="H1561" s="37" t="s">
        <v>125</v>
      </c>
      <c r="I1561" s="37" t="s">
        <v>29</v>
      </c>
      <c r="J1561" s="39" t="s">
        <v>136</v>
      </c>
    </row>
    <row r="1562" spans="1:10">
      <c r="A1562" s="40">
        <v>0.73026031454545504</v>
      </c>
      <c r="B1562" s="37">
        <v>730260.31454545504</v>
      </c>
      <c r="C1562" s="37" t="s">
        <v>29</v>
      </c>
      <c r="D1562" s="37" t="s">
        <v>29</v>
      </c>
      <c r="E1562" s="37">
        <v>212.17164661528162</v>
      </c>
      <c r="F1562" s="41">
        <v>1.7206724434211438</v>
      </c>
      <c r="G1562" s="41">
        <v>1.7206724434211438</v>
      </c>
      <c r="H1562" s="37" t="s">
        <v>125</v>
      </c>
      <c r="I1562" s="37" t="s">
        <v>29</v>
      </c>
      <c r="J1562" s="39" t="s">
        <v>136</v>
      </c>
    </row>
    <row r="1563" spans="1:10">
      <c r="A1563" s="40">
        <v>0.73090831363636377</v>
      </c>
      <c r="B1563" s="37">
        <v>730908.31363636372</v>
      </c>
      <c r="C1563" s="37" t="s">
        <v>29</v>
      </c>
      <c r="D1563" s="37" t="s">
        <v>29</v>
      </c>
      <c r="E1563" s="37">
        <v>210.16351745201928</v>
      </c>
      <c r="F1563" s="41">
        <v>0.69444324394857293</v>
      </c>
      <c r="G1563" s="41">
        <v>0.69444324394857293</v>
      </c>
      <c r="H1563" s="37" t="s">
        <v>125</v>
      </c>
      <c r="I1563" s="37" t="s">
        <v>29</v>
      </c>
      <c r="J1563" s="39" t="s">
        <v>136</v>
      </c>
    </row>
    <row r="1564" spans="1:10">
      <c r="A1564" s="40">
        <v>0.73118422727272747</v>
      </c>
      <c r="B1564" s="37">
        <v>731184.22727272753</v>
      </c>
      <c r="C1564" s="37" t="s">
        <v>29</v>
      </c>
      <c r="D1564" s="37" t="s">
        <v>29</v>
      </c>
      <c r="E1564" s="37">
        <v>210.70237305797798</v>
      </c>
      <c r="F1564" s="41">
        <v>0.3431822743997105</v>
      </c>
      <c r="G1564" s="41">
        <v>0.3431822743997105</v>
      </c>
      <c r="H1564" s="37" t="s">
        <v>125</v>
      </c>
      <c r="I1564" s="37" t="s">
        <v>29</v>
      </c>
      <c r="J1564" s="39" t="s">
        <v>136</v>
      </c>
    </row>
    <row r="1565" spans="1:10">
      <c r="A1565" s="40">
        <v>0.73186099999999976</v>
      </c>
      <c r="B1565" s="37">
        <v>731860.99999999977</v>
      </c>
      <c r="C1565" s="37" t="s">
        <v>29</v>
      </c>
      <c r="D1565" s="37" t="s">
        <v>29</v>
      </c>
      <c r="E1565" s="37">
        <v>211.62321092369945</v>
      </c>
      <c r="F1565" s="41">
        <v>0.35885211395517042</v>
      </c>
      <c r="G1565" s="41">
        <v>0.35885211395517042</v>
      </c>
      <c r="H1565" s="37" t="s">
        <v>125</v>
      </c>
      <c r="I1565" s="37" t="s">
        <v>29</v>
      </c>
      <c r="J1565" s="39" t="s">
        <v>136</v>
      </c>
    </row>
    <row r="1566" spans="1:10">
      <c r="A1566" s="40">
        <v>0.73232174999999999</v>
      </c>
      <c r="B1566" s="37">
        <v>732321.75</v>
      </c>
      <c r="C1566" s="37" t="s">
        <v>29</v>
      </c>
      <c r="D1566" s="37" t="s">
        <v>29</v>
      </c>
      <c r="E1566" s="37">
        <v>213.73187878271673</v>
      </c>
      <c r="F1566" s="41">
        <v>1.8854882984046404</v>
      </c>
      <c r="G1566" s="41">
        <v>1.8854882984046404</v>
      </c>
      <c r="H1566" s="37" t="s">
        <v>125</v>
      </c>
      <c r="I1566" s="37" t="s">
        <v>29</v>
      </c>
      <c r="J1566" s="39" t="s">
        <v>136</v>
      </c>
    </row>
    <row r="1567" spans="1:10">
      <c r="A1567" s="40">
        <v>0.73299349999999985</v>
      </c>
      <c r="B1567" s="37">
        <v>732993.49999999988</v>
      </c>
      <c r="C1567" s="37" t="s">
        <v>29</v>
      </c>
      <c r="D1567" s="37" t="s">
        <v>29</v>
      </c>
      <c r="E1567" s="37">
        <v>208.1143039021245</v>
      </c>
      <c r="F1567" s="41">
        <v>1.2435557905969836</v>
      </c>
      <c r="G1567" s="41">
        <v>1.2435557905969836</v>
      </c>
      <c r="H1567" s="37" t="s">
        <v>125</v>
      </c>
      <c r="I1567" s="37" t="s">
        <v>29</v>
      </c>
      <c r="J1567" s="39" t="s">
        <v>136</v>
      </c>
    </row>
    <row r="1568" spans="1:10">
      <c r="A1568" s="40">
        <v>0.73332899999999956</v>
      </c>
      <c r="B1568" s="37">
        <v>733328.99999999953</v>
      </c>
      <c r="C1568" s="37" t="s">
        <v>29</v>
      </c>
      <c r="D1568" s="37" t="s">
        <v>29</v>
      </c>
      <c r="E1568" s="37">
        <v>207.72075200492253</v>
      </c>
      <c r="F1568" s="41">
        <v>0.81358143331680721</v>
      </c>
      <c r="G1568" s="41">
        <v>0.81358143331680721</v>
      </c>
      <c r="H1568" s="37" t="s">
        <v>125</v>
      </c>
      <c r="I1568" s="37" t="s">
        <v>29</v>
      </c>
      <c r="J1568" s="39" t="s">
        <v>136</v>
      </c>
    </row>
    <row r="1569" spans="1:10">
      <c r="A1569" s="40">
        <v>0.73402222999999989</v>
      </c>
      <c r="B1569" s="37">
        <v>734022.22999999986</v>
      </c>
      <c r="C1569" s="37" t="s">
        <v>29</v>
      </c>
      <c r="D1569" s="37" t="s">
        <v>29</v>
      </c>
      <c r="E1569" s="37">
        <v>210.60174265873587</v>
      </c>
      <c r="F1569" s="41">
        <v>1.0330517800850967</v>
      </c>
      <c r="G1569" s="41">
        <v>1.0330517800850967</v>
      </c>
      <c r="H1569" s="37" t="s">
        <v>125</v>
      </c>
      <c r="I1569" s="37" t="s">
        <v>29</v>
      </c>
      <c r="J1569" s="39" t="s">
        <v>136</v>
      </c>
    </row>
    <row r="1570" spans="1:10">
      <c r="A1570" s="40">
        <v>0.73446261999999973</v>
      </c>
      <c r="B1570" s="37">
        <v>734462.61999999976</v>
      </c>
      <c r="C1570" s="37" t="s">
        <v>29</v>
      </c>
      <c r="D1570" s="37" t="s">
        <v>29</v>
      </c>
      <c r="E1570" s="37">
        <v>216.14859985263681</v>
      </c>
      <c r="F1570" s="41">
        <v>1.8128918401589389</v>
      </c>
      <c r="G1570" s="41">
        <v>1.8128918401589389</v>
      </c>
      <c r="H1570" s="37" t="s">
        <v>125</v>
      </c>
      <c r="I1570" s="37" t="s">
        <v>29</v>
      </c>
      <c r="J1570" s="39" t="s">
        <v>136</v>
      </c>
    </row>
    <row r="1571" spans="1:10">
      <c r="A1571" s="40">
        <v>0.73513457090909096</v>
      </c>
      <c r="B1571" s="37">
        <v>735134.57090909092</v>
      </c>
      <c r="C1571" s="37" t="s">
        <v>29</v>
      </c>
      <c r="D1571" s="37" t="s">
        <v>29</v>
      </c>
      <c r="E1571" s="37">
        <v>214.66242053154241</v>
      </c>
      <c r="F1571" s="41">
        <v>0.7118362282959495</v>
      </c>
      <c r="G1571" s="41">
        <v>0.7118362282959495</v>
      </c>
      <c r="H1571" s="37" t="s">
        <v>125</v>
      </c>
      <c r="I1571" s="37" t="s">
        <v>29</v>
      </c>
      <c r="J1571" s="39" t="s">
        <v>136</v>
      </c>
    </row>
    <row r="1572" spans="1:10">
      <c r="A1572" s="40">
        <v>0.73540990909090898</v>
      </c>
      <c r="B1572" s="37">
        <v>735409.90909090894</v>
      </c>
      <c r="C1572" s="37" t="s">
        <v>29</v>
      </c>
      <c r="D1572" s="37" t="s">
        <v>29</v>
      </c>
      <c r="E1572" s="37">
        <v>217.88283774216444</v>
      </c>
      <c r="F1572" s="41">
        <v>0.83108940942754106</v>
      </c>
      <c r="G1572" s="41">
        <v>0.83108940942754106</v>
      </c>
      <c r="H1572" s="37" t="s">
        <v>125</v>
      </c>
      <c r="I1572" s="37" t="s">
        <v>29</v>
      </c>
      <c r="J1572" s="39" t="s">
        <v>136</v>
      </c>
    </row>
    <row r="1573" spans="1:10">
      <c r="A1573" s="40">
        <v>0.73610730545454539</v>
      </c>
      <c r="B1573" s="37">
        <v>736107.30545454542</v>
      </c>
      <c r="C1573" s="37" t="s">
        <v>29</v>
      </c>
      <c r="D1573" s="37" t="s">
        <v>29</v>
      </c>
      <c r="E1573" s="37">
        <v>217.19447296878789</v>
      </c>
      <c r="F1573" s="41">
        <v>1.3798894010140397</v>
      </c>
      <c r="G1573" s="41">
        <v>1.3798894010140397</v>
      </c>
      <c r="H1573" s="37" t="s">
        <v>125</v>
      </c>
      <c r="I1573" s="37" t="s">
        <v>29</v>
      </c>
      <c r="J1573" s="39" t="s">
        <v>136</v>
      </c>
    </row>
    <row r="1574" spans="1:10">
      <c r="A1574" s="40">
        <v>0.73652221818181873</v>
      </c>
      <c r="B1574" s="37">
        <v>736522.21818181872</v>
      </c>
      <c r="C1574" s="37" t="s">
        <v>29</v>
      </c>
      <c r="D1574" s="37" t="s">
        <v>29</v>
      </c>
      <c r="E1574" s="37">
        <v>213.14402038614645</v>
      </c>
      <c r="F1574" s="41">
        <v>1.6602737935191392</v>
      </c>
      <c r="G1574" s="41">
        <v>1.6602737935191392</v>
      </c>
      <c r="H1574" s="37" t="s">
        <v>125</v>
      </c>
      <c r="I1574" s="37" t="s">
        <v>29</v>
      </c>
      <c r="J1574" s="39" t="s">
        <v>136</v>
      </c>
    </row>
    <row r="1575" spans="1:10">
      <c r="A1575" s="40">
        <v>0.73726981939393943</v>
      </c>
      <c r="B1575" s="37">
        <v>737269.81939393946</v>
      </c>
      <c r="C1575" s="37" t="s">
        <v>29</v>
      </c>
      <c r="D1575" s="37" t="s">
        <v>29</v>
      </c>
      <c r="E1575" s="37">
        <v>206.92018121563933</v>
      </c>
      <c r="F1575" s="41">
        <v>1.5556306173987606</v>
      </c>
      <c r="G1575" s="41">
        <v>1.5556306173987606</v>
      </c>
      <c r="H1575" s="37" t="s">
        <v>125</v>
      </c>
      <c r="I1575" s="37" t="s">
        <v>29</v>
      </c>
      <c r="J1575" s="39" t="s">
        <v>136</v>
      </c>
    </row>
    <row r="1576" spans="1:10">
      <c r="A1576" s="40">
        <v>0.73766011545454568</v>
      </c>
      <c r="B1576" s="37">
        <v>737660.11545454571</v>
      </c>
      <c r="C1576" s="37" t="s">
        <v>29</v>
      </c>
      <c r="D1576" s="37" t="s">
        <v>29</v>
      </c>
      <c r="E1576" s="37">
        <v>204.51910387695122</v>
      </c>
      <c r="F1576" s="41">
        <v>1.4940869404548061</v>
      </c>
      <c r="G1576" s="41">
        <v>1.4940869404548061</v>
      </c>
      <c r="H1576" s="37" t="s">
        <v>125</v>
      </c>
      <c r="I1576" s="37" t="s">
        <v>29</v>
      </c>
      <c r="J1576" s="39" t="s">
        <v>136</v>
      </c>
    </row>
    <row r="1577" spans="1:10">
      <c r="A1577" s="40">
        <v>0.73858099454545489</v>
      </c>
      <c r="B1577" s="37">
        <v>738580.99454545486</v>
      </c>
      <c r="C1577" s="37" t="s">
        <v>29</v>
      </c>
      <c r="D1577" s="37" t="s">
        <v>29</v>
      </c>
      <c r="E1577" s="37">
        <v>191.74410631463519</v>
      </c>
      <c r="F1577" s="41">
        <v>0.92689778980683257</v>
      </c>
      <c r="G1577" s="41">
        <v>0.92689778980683257</v>
      </c>
      <c r="H1577" s="37" t="s">
        <v>125</v>
      </c>
      <c r="I1577" s="37" t="s">
        <v>29</v>
      </c>
      <c r="J1577" s="39" t="s">
        <v>136</v>
      </c>
    </row>
    <row r="1578" spans="1:10">
      <c r="A1578" s="40">
        <v>0.73917455545454558</v>
      </c>
      <c r="B1578" s="37">
        <v>739174.55545454554</v>
      </c>
      <c r="C1578" s="37" t="s">
        <v>29</v>
      </c>
      <c r="D1578" s="37" t="s">
        <v>29</v>
      </c>
      <c r="E1578" s="37">
        <v>185.6096600660596</v>
      </c>
      <c r="F1578" s="41">
        <v>0.33416653081319392</v>
      </c>
      <c r="G1578" s="41">
        <v>0.33416653081319392</v>
      </c>
      <c r="H1578" s="37" t="s">
        <v>125</v>
      </c>
      <c r="I1578" s="37" t="s">
        <v>29</v>
      </c>
      <c r="J1578" s="39" t="s">
        <v>136</v>
      </c>
    </row>
    <row r="1579" spans="1:10">
      <c r="A1579" s="40">
        <v>0.74010645248484785</v>
      </c>
      <c r="B1579" s="37">
        <v>740106.45248484786</v>
      </c>
      <c r="C1579" s="37" t="s">
        <v>29</v>
      </c>
      <c r="D1579" s="37" t="s">
        <v>29</v>
      </c>
      <c r="E1579" s="37">
        <v>185.40236646163788</v>
      </c>
      <c r="F1579" s="41">
        <v>2.3842786702936385</v>
      </c>
      <c r="G1579" s="41">
        <v>2.3842786702936385</v>
      </c>
      <c r="H1579" s="37" t="s">
        <v>125</v>
      </c>
      <c r="I1579" s="37" t="s">
        <v>29</v>
      </c>
      <c r="J1579" s="39" t="s">
        <v>136</v>
      </c>
    </row>
    <row r="1580" spans="1:10">
      <c r="A1580" s="40">
        <v>0.74046092424242416</v>
      </c>
      <c r="B1580" s="37">
        <v>740460.9242424242</v>
      </c>
      <c r="C1580" s="37" t="s">
        <v>29</v>
      </c>
      <c r="D1580" s="37" t="s">
        <v>29</v>
      </c>
      <c r="E1580" s="37">
        <v>183.39253921478078</v>
      </c>
      <c r="F1580" s="41">
        <v>2.4034392529053266</v>
      </c>
      <c r="G1580" s="41">
        <v>2.4034392529053266</v>
      </c>
      <c r="H1580" s="37" t="s">
        <v>125</v>
      </c>
      <c r="I1580" s="37" t="s">
        <v>29</v>
      </c>
      <c r="J1580" s="39" t="s">
        <v>136</v>
      </c>
    </row>
    <row r="1581" spans="1:10">
      <c r="A1581" s="40">
        <v>0.74132990242424235</v>
      </c>
      <c r="B1581" s="37">
        <v>741329.90242424235</v>
      </c>
      <c r="C1581" s="37" t="s">
        <v>29</v>
      </c>
      <c r="D1581" s="37" t="s">
        <v>29</v>
      </c>
      <c r="E1581" s="37">
        <v>184.76708470912362</v>
      </c>
      <c r="F1581" s="41">
        <v>2.0713820159601886</v>
      </c>
      <c r="G1581" s="41">
        <v>2.0713820159601886</v>
      </c>
      <c r="H1581" s="37" t="s">
        <v>125</v>
      </c>
      <c r="I1581" s="37" t="s">
        <v>29</v>
      </c>
      <c r="J1581" s="39" t="s">
        <v>136</v>
      </c>
    </row>
    <row r="1582" spans="1:10">
      <c r="A1582" s="40">
        <v>0.74187413393939428</v>
      </c>
      <c r="B1582" s="37">
        <v>741874.13393939426</v>
      </c>
      <c r="C1582" s="37" t="s">
        <v>29</v>
      </c>
      <c r="D1582" s="37" t="s">
        <v>29</v>
      </c>
      <c r="E1582" s="37">
        <v>189.14262745514679</v>
      </c>
      <c r="F1582" s="41">
        <v>1.3085340532343355</v>
      </c>
      <c r="G1582" s="41">
        <v>1.3085340532343355</v>
      </c>
      <c r="H1582" s="37" t="s">
        <v>125</v>
      </c>
      <c r="I1582" s="37" t="s">
        <v>29</v>
      </c>
      <c r="J1582" s="39" t="s">
        <v>136</v>
      </c>
    </row>
    <row r="1583" spans="1:10">
      <c r="A1583" s="40">
        <v>0.74264474909090894</v>
      </c>
      <c r="B1583" s="37">
        <v>742644.74909090891</v>
      </c>
      <c r="C1583" s="37" t="s">
        <v>29</v>
      </c>
      <c r="D1583" s="37" t="s">
        <v>29</v>
      </c>
      <c r="E1583" s="37">
        <v>188.64664196412704</v>
      </c>
      <c r="F1583" s="41">
        <v>2.7074387385724004</v>
      </c>
      <c r="G1583" s="41">
        <v>2.7074387385724004</v>
      </c>
      <c r="H1583" s="37" t="s">
        <v>125</v>
      </c>
      <c r="I1583" s="37" t="s">
        <v>29</v>
      </c>
      <c r="J1583" s="39" t="s">
        <v>136</v>
      </c>
    </row>
    <row r="1584" spans="1:10">
      <c r="A1584" s="40">
        <v>0.74306216969696981</v>
      </c>
      <c r="B1584" s="37">
        <v>743062.1696969698</v>
      </c>
      <c r="C1584" s="37" t="s">
        <v>29</v>
      </c>
      <c r="D1584" s="37" t="s">
        <v>29</v>
      </c>
      <c r="E1584" s="37">
        <v>187.32719284055651</v>
      </c>
      <c r="F1584" s="41">
        <v>0.71563153655335965</v>
      </c>
      <c r="G1584" s="41">
        <v>0.71563153655335965</v>
      </c>
      <c r="H1584" s="37" t="s">
        <v>125</v>
      </c>
      <c r="I1584" s="37" t="s">
        <v>29</v>
      </c>
      <c r="J1584" s="39" t="s">
        <v>136</v>
      </c>
    </row>
    <row r="1585" spans="1:10">
      <c r="A1585" s="40">
        <v>0.74395907636363656</v>
      </c>
      <c r="B1585" s="37">
        <v>743959.07636363653</v>
      </c>
      <c r="C1585" s="37" t="s">
        <v>29</v>
      </c>
      <c r="D1585" s="37" t="s">
        <v>29</v>
      </c>
      <c r="E1585" s="37">
        <v>188.17959977716015</v>
      </c>
      <c r="F1585" s="41">
        <v>0.90982346969574712</v>
      </c>
      <c r="G1585" s="41">
        <v>0.90982346969574712</v>
      </c>
      <c r="H1585" s="37" t="s">
        <v>125</v>
      </c>
      <c r="I1585" s="37" t="s">
        <v>29</v>
      </c>
      <c r="J1585" s="39" t="s">
        <v>136</v>
      </c>
    </row>
    <row r="1586" spans="1:10">
      <c r="A1586" s="40">
        <v>0.74452314181818124</v>
      </c>
      <c r="B1586" s="37">
        <v>744523.14181818126</v>
      </c>
      <c r="C1586" s="37" t="s">
        <v>29</v>
      </c>
      <c r="D1586" s="37" t="s">
        <v>29</v>
      </c>
      <c r="E1586" s="37">
        <v>188.96881973948896</v>
      </c>
      <c r="F1586" s="41">
        <v>0.89797456665808839</v>
      </c>
      <c r="G1586" s="41">
        <v>0.89797456665808839</v>
      </c>
      <c r="H1586" s="37" t="s">
        <v>125</v>
      </c>
      <c r="I1586" s="37" t="s">
        <v>29</v>
      </c>
      <c r="J1586" s="39" t="s">
        <v>136</v>
      </c>
    </row>
    <row r="1587" spans="1:10">
      <c r="A1587" s="40">
        <v>0.74567104545454488</v>
      </c>
      <c r="B1587" s="37">
        <v>745671.04545454483</v>
      </c>
      <c r="C1587" s="37" t="s">
        <v>29</v>
      </c>
      <c r="D1587" s="37" t="s">
        <v>29</v>
      </c>
      <c r="E1587" s="37">
        <v>187.29232436787936</v>
      </c>
      <c r="F1587" s="41">
        <v>1.2426789240540344</v>
      </c>
      <c r="G1587" s="41">
        <v>1.2426789240540344</v>
      </c>
      <c r="H1587" s="37" t="s">
        <v>125</v>
      </c>
      <c r="I1587" s="37" t="s">
        <v>29</v>
      </c>
      <c r="J1587" s="39" t="s">
        <v>136</v>
      </c>
    </row>
    <row r="1588" spans="1:10">
      <c r="A1588" s="40">
        <v>0.74661992606060645</v>
      </c>
      <c r="B1588" s="37">
        <v>746619.92606060649</v>
      </c>
      <c r="C1588" s="37" t="s">
        <v>29</v>
      </c>
      <c r="D1588" s="37" t="s">
        <v>29</v>
      </c>
      <c r="E1588" s="37">
        <v>190.24154927677864</v>
      </c>
      <c r="F1588" s="41">
        <v>0.42115080359992735</v>
      </c>
      <c r="G1588" s="41">
        <v>0.42115080359992735</v>
      </c>
      <c r="H1588" s="37" t="s">
        <v>125</v>
      </c>
      <c r="I1588" s="37" t="s">
        <v>29</v>
      </c>
      <c r="J1588" s="39" t="s">
        <v>136</v>
      </c>
    </row>
    <row r="1589" spans="1:10">
      <c r="A1589" s="40">
        <v>0.74717703757575771</v>
      </c>
      <c r="B1589" s="37">
        <v>747177.03757575771</v>
      </c>
      <c r="C1589" s="37" t="s">
        <v>29</v>
      </c>
      <c r="D1589" s="37" t="s">
        <v>29</v>
      </c>
      <c r="E1589" s="37">
        <v>187.91988159174213</v>
      </c>
      <c r="F1589" s="41">
        <v>0.31799000349426576</v>
      </c>
      <c r="G1589" s="41">
        <v>0.31799000349426576</v>
      </c>
      <c r="H1589" s="37" t="s">
        <v>125</v>
      </c>
      <c r="I1589" s="37" t="s">
        <v>29</v>
      </c>
      <c r="J1589" s="39" t="s">
        <v>136</v>
      </c>
    </row>
    <row r="1590" spans="1:10">
      <c r="A1590" s="40">
        <v>0.74794019575757575</v>
      </c>
      <c r="B1590" s="37">
        <v>747940.1957575758</v>
      </c>
      <c r="C1590" s="37" t="s">
        <v>29</v>
      </c>
      <c r="D1590" s="37" t="s">
        <v>29</v>
      </c>
      <c r="E1590" s="37">
        <v>187.95228432826852</v>
      </c>
      <c r="F1590" s="41">
        <v>1.2727042394874546</v>
      </c>
      <c r="G1590" s="41">
        <v>1.2727042394874546</v>
      </c>
      <c r="H1590" s="37" t="s">
        <v>125</v>
      </c>
      <c r="I1590" s="37" t="s">
        <v>29</v>
      </c>
      <c r="J1590" s="39" t="s">
        <v>136</v>
      </c>
    </row>
    <row r="1591" spans="1:10">
      <c r="A1591" s="40">
        <v>0.74833688090909156</v>
      </c>
      <c r="B1591" s="37">
        <v>748336.88090909156</v>
      </c>
      <c r="C1591" s="37" t="s">
        <v>29</v>
      </c>
      <c r="D1591" s="37" t="s">
        <v>29</v>
      </c>
      <c r="E1591" s="37">
        <v>187.54375693792414</v>
      </c>
      <c r="F1591" s="41">
        <v>0.84330951404706522</v>
      </c>
      <c r="G1591" s="41">
        <v>0.84330951404706522</v>
      </c>
      <c r="H1591" s="37" t="s">
        <v>125</v>
      </c>
      <c r="I1591" s="37" t="s">
        <v>29</v>
      </c>
      <c r="J1591" s="39" t="s">
        <v>136</v>
      </c>
    </row>
    <row r="1592" spans="1:10">
      <c r="A1592" s="40">
        <v>0.7492629345454549</v>
      </c>
      <c r="B1592" s="37">
        <v>749262.93454545492</v>
      </c>
      <c r="C1592" s="37" t="s">
        <v>29</v>
      </c>
      <c r="D1592" s="37" t="s">
        <v>29</v>
      </c>
      <c r="E1592" s="37">
        <v>188.67887489361217</v>
      </c>
      <c r="F1592" s="41">
        <v>1.262406998466751</v>
      </c>
      <c r="G1592" s="41">
        <v>1.262406998466751</v>
      </c>
      <c r="H1592" s="37" t="s">
        <v>125</v>
      </c>
      <c r="I1592" s="37" t="s">
        <v>29</v>
      </c>
      <c r="J1592" s="39" t="s">
        <v>136</v>
      </c>
    </row>
    <row r="1593" spans="1:10">
      <c r="A1593" s="40">
        <v>0.74981417866666611</v>
      </c>
      <c r="B1593" s="37">
        <v>749814.17866666615</v>
      </c>
      <c r="C1593" s="37" t="s">
        <v>29</v>
      </c>
      <c r="D1593" s="37" t="s">
        <v>29</v>
      </c>
      <c r="E1593" s="37">
        <v>190.17483689562673</v>
      </c>
      <c r="F1593" s="41">
        <v>1.7559892034321856</v>
      </c>
      <c r="G1593" s="41">
        <v>1.7559892034321856</v>
      </c>
      <c r="H1593" s="37" t="s">
        <v>125</v>
      </c>
      <c r="I1593" s="37" t="s">
        <v>29</v>
      </c>
      <c r="J1593" s="39" t="s">
        <v>136</v>
      </c>
    </row>
    <row r="1594" spans="1:10">
      <c r="A1594" s="40">
        <v>0.75070644090909078</v>
      </c>
      <c r="B1594" s="37">
        <v>750706.4409090908</v>
      </c>
      <c r="C1594" s="37" t="s">
        <v>29</v>
      </c>
      <c r="D1594" s="37" t="s">
        <v>29</v>
      </c>
      <c r="E1594" s="37">
        <v>192.07592238803636</v>
      </c>
      <c r="F1594" s="41">
        <v>1.5705611513082027</v>
      </c>
      <c r="G1594" s="41">
        <v>1.5705611513082027</v>
      </c>
      <c r="H1594" s="37" t="s">
        <v>125</v>
      </c>
      <c r="I1594" s="37" t="s">
        <v>29</v>
      </c>
      <c r="J1594" s="39" t="s">
        <v>136</v>
      </c>
    </row>
    <row r="1595" spans="1:10">
      <c r="A1595" s="40">
        <v>0.75103624999999929</v>
      </c>
      <c r="B1595" s="37">
        <v>751036.2499999993</v>
      </c>
      <c r="C1595" s="37" t="s">
        <v>29</v>
      </c>
      <c r="D1595" s="37" t="s">
        <v>29</v>
      </c>
      <c r="E1595" s="37">
        <v>191.29603626015793</v>
      </c>
      <c r="F1595" s="41">
        <v>1.3840358241033597</v>
      </c>
      <c r="G1595" s="41">
        <v>1.3840358241033597</v>
      </c>
      <c r="H1595" s="37" t="s">
        <v>125</v>
      </c>
      <c r="I1595" s="37" t="s">
        <v>29</v>
      </c>
      <c r="J1595" s="39" t="s">
        <v>136</v>
      </c>
    </row>
    <row r="1596" spans="1:10">
      <c r="A1596" s="40">
        <v>0.75197386818181766</v>
      </c>
      <c r="B1596" s="37">
        <v>751973.8681818177</v>
      </c>
      <c r="C1596" s="37" t="s">
        <v>29</v>
      </c>
      <c r="D1596" s="37" t="s">
        <v>29</v>
      </c>
      <c r="E1596" s="37">
        <v>193.54717137122026</v>
      </c>
      <c r="F1596" s="41">
        <v>1.8834206894219847</v>
      </c>
      <c r="G1596" s="41">
        <v>1.8834206894219847</v>
      </c>
      <c r="H1596" s="37" t="s">
        <v>125</v>
      </c>
      <c r="I1596" s="37" t="s">
        <v>29</v>
      </c>
      <c r="J1596" s="39" t="s">
        <v>136</v>
      </c>
    </row>
    <row r="1597" spans="1:10">
      <c r="A1597" s="40">
        <v>0.75256588181818174</v>
      </c>
      <c r="B1597" s="37">
        <v>752565.88181818172</v>
      </c>
      <c r="C1597" s="37" t="s">
        <v>29</v>
      </c>
      <c r="D1597" s="37" t="s">
        <v>29</v>
      </c>
      <c r="E1597" s="37">
        <v>197.49572596202373</v>
      </c>
      <c r="F1597" s="41">
        <v>1.299814586973093</v>
      </c>
      <c r="G1597" s="41">
        <v>1.299814586973093</v>
      </c>
      <c r="H1597" s="37" t="s">
        <v>125</v>
      </c>
      <c r="I1597" s="37" t="s">
        <v>29</v>
      </c>
      <c r="J1597" s="39" t="s">
        <v>136</v>
      </c>
    </row>
    <row r="1598" spans="1:10">
      <c r="A1598" s="40">
        <v>0.75348906909090918</v>
      </c>
      <c r="B1598" s="37">
        <v>753489.06909090921</v>
      </c>
      <c r="C1598" s="37" t="s">
        <v>29</v>
      </c>
      <c r="D1598" s="37" t="s">
        <v>29</v>
      </c>
      <c r="E1598" s="37">
        <v>195.43388919380428</v>
      </c>
      <c r="F1598" s="41">
        <v>0.34071159513423005</v>
      </c>
      <c r="G1598" s="41">
        <v>0.34071159513423005</v>
      </c>
      <c r="H1598" s="37" t="s">
        <v>125</v>
      </c>
      <c r="I1598" s="37" t="s">
        <v>29</v>
      </c>
      <c r="J1598" s="39" t="s">
        <v>136</v>
      </c>
    </row>
    <row r="1599" spans="1:10">
      <c r="A1599" s="40">
        <v>0.75393465454545427</v>
      </c>
      <c r="B1599" s="37">
        <v>753934.65454545431</v>
      </c>
      <c r="C1599" s="37" t="s">
        <v>29</v>
      </c>
      <c r="D1599" s="37" t="s">
        <v>29</v>
      </c>
      <c r="E1599" s="37">
        <v>203.90279658442103</v>
      </c>
      <c r="F1599" s="41">
        <v>1.8398664573343373</v>
      </c>
      <c r="G1599" s="41">
        <v>1.8398664573343373</v>
      </c>
      <c r="H1599" s="37" t="s">
        <v>125</v>
      </c>
      <c r="I1599" s="37" t="s">
        <v>29</v>
      </c>
      <c r="J1599" s="39" t="s">
        <v>136</v>
      </c>
    </row>
    <row r="1600" spans="1:10">
      <c r="A1600" s="40">
        <v>0.75511457757575728</v>
      </c>
      <c r="B1600" s="37">
        <v>755114.57757575728</v>
      </c>
      <c r="C1600" s="37" t="s">
        <v>29</v>
      </c>
      <c r="D1600" s="37" t="s">
        <v>29</v>
      </c>
      <c r="E1600" s="37">
        <v>199.04605364141202</v>
      </c>
      <c r="F1600" s="41">
        <v>1.7000367652496979</v>
      </c>
      <c r="G1600" s="41">
        <v>1.7000367652496979</v>
      </c>
      <c r="H1600" s="37" t="s">
        <v>125</v>
      </c>
      <c r="I1600" s="37" t="s">
        <v>29</v>
      </c>
      <c r="J1600" s="39" t="s">
        <v>136</v>
      </c>
    </row>
    <row r="1601" spans="1:10">
      <c r="A1601" s="40">
        <v>0.75558682848484882</v>
      </c>
      <c r="B1601" s="37">
        <v>755586.82848484884</v>
      </c>
      <c r="C1601" s="37" t="s">
        <v>29</v>
      </c>
      <c r="D1601" s="37" t="s">
        <v>29</v>
      </c>
      <c r="E1601" s="37">
        <v>203.29969545708579</v>
      </c>
      <c r="F1601" s="41">
        <v>1.5268927099251228</v>
      </c>
      <c r="G1601" s="41">
        <v>1.5268927099251228</v>
      </c>
      <c r="H1601" s="37" t="s">
        <v>125</v>
      </c>
      <c r="I1601" s="37" t="s">
        <v>29</v>
      </c>
      <c r="J1601" s="39" t="s">
        <v>136</v>
      </c>
    </row>
    <row r="1602" spans="1:10">
      <c r="A1602" s="40">
        <v>0.75656616848484848</v>
      </c>
      <c r="B1602" s="37">
        <v>756566.16848484846</v>
      </c>
      <c r="C1602" s="37" t="s">
        <v>29</v>
      </c>
      <c r="D1602" s="37" t="s">
        <v>29</v>
      </c>
      <c r="E1602" s="37">
        <v>208.10367110123954</v>
      </c>
      <c r="F1602" s="41">
        <v>1.9610864278415796</v>
      </c>
      <c r="G1602" s="41">
        <v>1.9610864278415796</v>
      </c>
      <c r="H1602" s="37" t="s">
        <v>125</v>
      </c>
      <c r="I1602" s="37" t="s">
        <v>29</v>
      </c>
      <c r="J1602" s="39" t="s">
        <v>136</v>
      </c>
    </row>
    <row r="1603" spans="1:10">
      <c r="A1603" s="40">
        <v>0.75685068030303015</v>
      </c>
      <c r="B1603" s="37">
        <v>756850.68030303018</v>
      </c>
      <c r="C1603" s="37" t="s">
        <v>29</v>
      </c>
      <c r="D1603" s="37" t="s">
        <v>29</v>
      </c>
      <c r="E1603" s="37">
        <v>209.44507971285617</v>
      </c>
      <c r="F1603" s="41">
        <v>1.3575417299054444</v>
      </c>
      <c r="G1603" s="41">
        <v>1.3575417299054444</v>
      </c>
      <c r="H1603" s="37" t="s">
        <v>125</v>
      </c>
      <c r="I1603" s="37" t="s">
        <v>29</v>
      </c>
      <c r="J1603" s="39" t="s">
        <v>136</v>
      </c>
    </row>
    <row r="1604" spans="1:10">
      <c r="A1604" s="40">
        <v>0.75778545090909133</v>
      </c>
      <c r="B1604" s="37">
        <v>757785.45090909128</v>
      </c>
      <c r="C1604" s="37" t="s">
        <v>29</v>
      </c>
      <c r="D1604" s="37" t="s">
        <v>29</v>
      </c>
      <c r="E1604" s="37">
        <v>213.61139014973043</v>
      </c>
      <c r="F1604" s="41">
        <v>2.1519463764930458</v>
      </c>
      <c r="G1604" s="41">
        <v>2.1519463764930458</v>
      </c>
      <c r="H1604" s="37" t="s">
        <v>125</v>
      </c>
      <c r="I1604" s="37" t="s">
        <v>29</v>
      </c>
      <c r="J1604" s="39" t="s">
        <v>136</v>
      </c>
    </row>
    <row r="1605" spans="1:10">
      <c r="A1605" s="40">
        <v>0.75836241575757557</v>
      </c>
      <c r="B1605" s="37">
        <v>758362.41575757554</v>
      </c>
      <c r="C1605" s="37" t="s">
        <v>29</v>
      </c>
      <c r="D1605" s="37" t="s">
        <v>29</v>
      </c>
      <c r="E1605" s="37">
        <v>218.35195267565561</v>
      </c>
      <c r="F1605" s="41">
        <v>2.3353834604852071</v>
      </c>
      <c r="G1605" s="41">
        <v>2.3353834604852071</v>
      </c>
      <c r="H1605" s="37" t="s">
        <v>125</v>
      </c>
      <c r="I1605" s="37" t="s">
        <v>29</v>
      </c>
      <c r="J1605" s="39" t="s">
        <v>136</v>
      </c>
    </row>
    <row r="1606" spans="1:10">
      <c r="A1606" s="40">
        <v>0.75913569151515115</v>
      </c>
      <c r="B1606" s="37">
        <v>759135.69151515118</v>
      </c>
      <c r="C1606" s="37" t="s">
        <v>29</v>
      </c>
      <c r="D1606" s="37" t="s">
        <v>29</v>
      </c>
      <c r="E1606" s="37">
        <v>222.72008593220357</v>
      </c>
      <c r="F1606" s="41">
        <v>1.5024477723615011</v>
      </c>
      <c r="G1606" s="41">
        <v>1.5024477723615011</v>
      </c>
      <c r="H1606" s="37" t="s">
        <v>125</v>
      </c>
      <c r="I1606" s="37" t="s">
        <v>29</v>
      </c>
      <c r="J1606" s="39" t="s">
        <v>136</v>
      </c>
    </row>
    <row r="1607" spans="1:10">
      <c r="A1607" s="40">
        <v>0.7595618787878784</v>
      </c>
      <c r="B1607" s="37">
        <v>759561.87878787844</v>
      </c>
      <c r="C1607" s="37" t="s">
        <v>29</v>
      </c>
      <c r="D1607" s="37" t="s">
        <v>29</v>
      </c>
      <c r="E1607" s="37">
        <v>226.94301148021165</v>
      </c>
      <c r="F1607" s="41">
        <v>1.4209634792271384</v>
      </c>
      <c r="G1607" s="41">
        <v>1.4209634792271384</v>
      </c>
      <c r="H1607" s="37" t="s">
        <v>125</v>
      </c>
      <c r="I1607" s="37" t="s">
        <v>29</v>
      </c>
      <c r="J1607" s="39" t="s">
        <v>136</v>
      </c>
    </row>
    <row r="1608" spans="1:10">
      <c r="A1608" s="40">
        <v>0.75987821212121243</v>
      </c>
      <c r="B1608" s="37">
        <v>759878.21212121239</v>
      </c>
      <c r="C1608" s="37" t="s">
        <v>29</v>
      </c>
      <c r="D1608" s="37" t="s">
        <v>29</v>
      </c>
      <c r="E1608" s="37">
        <v>223.02365546155636</v>
      </c>
      <c r="F1608" s="41">
        <v>0.68060593701893246</v>
      </c>
      <c r="G1608" s="41">
        <v>0.68060593701893246</v>
      </c>
      <c r="H1608" s="37" t="s">
        <v>125</v>
      </c>
      <c r="I1608" s="37" t="s">
        <v>29</v>
      </c>
      <c r="J1608" s="39" t="s">
        <v>136</v>
      </c>
    </row>
    <row r="1609" spans="1:10">
      <c r="A1609" s="40">
        <v>0.76010827272727277</v>
      </c>
      <c r="B1609" s="37">
        <v>760108.27272727282</v>
      </c>
      <c r="C1609" s="37" t="s">
        <v>29</v>
      </c>
      <c r="D1609" s="37" t="s">
        <v>29</v>
      </c>
      <c r="E1609" s="37">
        <v>225.37366760867587</v>
      </c>
      <c r="F1609" s="41">
        <v>1.7536142467968638</v>
      </c>
      <c r="G1609" s="41">
        <v>1.7536142467968638</v>
      </c>
      <c r="H1609" s="37" t="s">
        <v>125</v>
      </c>
      <c r="I1609" s="37" t="s">
        <v>29</v>
      </c>
      <c r="J1609" s="39" t="s">
        <v>136</v>
      </c>
    </row>
    <row r="1610" spans="1:10">
      <c r="A1610" s="40">
        <v>0.7605160551515151</v>
      </c>
      <c r="B1610" s="37">
        <v>760516.05515151506</v>
      </c>
      <c r="C1610" s="37" t="s">
        <v>29</v>
      </c>
      <c r="D1610" s="37" t="s">
        <v>29</v>
      </c>
      <c r="E1610" s="37">
        <v>225.61582539678184</v>
      </c>
      <c r="F1610" s="41">
        <v>2.3307986425963385</v>
      </c>
      <c r="G1610" s="41">
        <v>2.3307986425963385</v>
      </c>
      <c r="H1610" s="37" t="s">
        <v>125</v>
      </c>
      <c r="I1610" s="37" t="s">
        <v>29</v>
      </c>
      <c r="J1610" s="39" t="s">
        <v>136</v>
      </c>
    </row>
    <row r="1611" spans="1:10">
      <c r="A1611" s="40">
        <v>0.76093994181818181</v>
      </c>
      <c r="B1611" s="37">
        <v>760939.94181818177</v>
      </c>
      <c r="C1611" s="37" t="s">
        <v>29</v>
      </c>
      <c r="D1611" s="37" t="s">
        <v>29</v>
      </c>
      <c r="E1611" s="37">
        <v>222.70857886901871</v>
      </c>
      <c r="F1611" s="41">
        <v>1.2338040018088925</v>
      </c>
      <c r="G1611" s="41">
        <v>1.2338040018088925</v>
      </c>
      <c r="H1611" s="37" t="s">
        <v>125</v>
      </c>
      <c r="I1611" s="37" t="s">
        <v>29</v>
      </c>
      <c r="J1611" s="39" t="s">
        <v>136</v>
      </c>
    </row>
    <row r="1612" spans="1:10">
      <c r="A1612" s="40">
        <v>0.76186448818181829</v>
      </c>
      <c r="B1612" s="37">
        <v>761864.48818181828</v>
      </c>
      <c r="C1612" s="37" t="s">
        <v>29</v>
      </c>
      <c r="D1612" s="37" t="s">
        <v>29</v>
      </c>
      <c r="E1612" s="37">
        <v>216.64080861985224</v>
      </c>
      <c r="F1612" s="41">
        <v>0.7548597722786945</v>
      </c>
      <c r="G1612" s="41">
        <v>0.7548597722786945</v>
      </c>
      <c r="H1612" s="37" t="s">
        <v>125</v>
      </c>
      <c r="I1612" s="37" t="s">
        <v>29</v>
      </c>
      <c r="J1612" s="39" t="s">
        <v>136</v>
      </c>
    </row>
    <row r="1613" spans="1:10">
      <c r="A1613" s="40">
        <v>0.76216604303030311</v>
      </c>
      <c r="B1613" s="37">
        <v>762166.04303030309</v>
      </c>
      <c r="C1613" s="37" t="s">
        <v>29</v>
      </c>
      <c r="D1613" s="37" t="s">
        <v>29</v>
      </c>
      <c r="E1613" s="37">
        <v>214.69400798610741</v>
      </c>
      <c r="F1613" s="41">
        <v>1.1181730188208159</v>
      </c>
      <c r="G1613" s="41">
        <v>1.1181730188208159</v>
      </c>
      <c r="H1613" s="37" t="s">
        <v>125</v>
      </c>
      <c r="I1613" s="37" t="s">
        <v>29</v>
      </c>
      <c r="J1613" s="39" t="s">
        <v>136</v>
      </c>
    </row>
    <row r="1614" spans="1:10">
      <c r="A1614" s="40">
        <v>0.76310180363636337</v>
      </c>
      <c r="B1614" s="37">
        <v>763101.80363636336</v>
      </c>
      <c r="C1614" s="37" t="s">
        <v>29</v>
      </c>
      <c r="D1614" s="37" t="s">
        <v>29</v>
      </c>
      <c r="E1614" s="37">
        <v>213.99980285899034</v>
      </c>
      <c r="F1614" s="41">
        <v>1.8618855596923896</v>
      </c>
      <c r="G1614" s="41">
        <v>1.8618855596923896</v>
      </c>
      <c r="H1614" s="37" t="s">
        <v>125</v>
      </c>
      <c r="I1614" s="37" t="s">
        <v>29</v>
      </c>
      <c r="J1614" s="39" t="s">
        <v>136</v>
      </c>
    </row>
    <row r="1615" spans="1:10">
      <c r="A1615" s="40">
        <v>0.76377058424242372</v>
      </c>
      <c r="B1615" s="37">
        <v>763770.58424242376</v>
      </c>
      <c r="C1615" s="37" t="s">
        <v>29</v>
      </c>
      <c r="D1615" s="37" t="s">
        <v>29</v>
      </c>
      <c r="E1615" s="37">
        <v>219.9481576823577</v>
      </c>
      <c r="F1615" s="41">
        <v>0.23048239013009569</v>
      </c>
      <c r="G1615" s="41">
        <v>0.23048239013009569</v>
      </c>
      <c r="H1615" s="37" t="s">
        <v>125</v>
      </c>
      <c r="I1615" s="37" t="s">
        <v>29</v>
      </c>
      <c r="J1615" s="39" t="s">
        <v>136</v>
      </c>
    </row>
    <row r="1616" spans="1:10">
      <c r="A1616" s="40">
        <v>0.76467688242424248</v>
      </c>
      <c r="B1616" s="37">
        <v>764676.88242424245</v>
      </c>
      <c r="C1616" s="37" t="s">
        <v>29</v>
      </c>
      <c r="D1616" s="37" t="s">
        <v>29</v>
      </c>
      <c r="E1616" s="37">
        <v>223.89295015434178</v>
      </c>
      <c r="F1616" s="41">
        <v>2.0579804698215813</v>
      </c>
      <c r="G1616" s="41">
        <v>2.0579804698215813</v>
      </c>
      <c r="H1616" s="37" t="s">
        <v>125</v>
      </c>
      <c r="I1616" s="37" t="s">
        <v>29</v>
      </c>
      <c r="J1616" s="39" t="s">
        <v>136</v>
      </c>
    </row>
    <row r="1617" spans="1:10">
      <c r="A1617" s="40">
        <v>0.76518181656565698</v>
      </c>
      <c r="B1617" s="37">
        <v>765181.81656565703</v>
      </c>
      <c r="C1617" s="37" t="s">
        <v>29</v>
      </c>
      <c r="D1617" s="37" t="s">
        <v>29</v>
      </c>
      <c r="E1617" s="37">
        <v>222.92608638468548</v>
      </c>
      <c r="F1617" s="41">
        <v>0.91832845218646342</v>
      </c>
      <c r="G1617" s="41">
        <v>0.91832845218646342</v>
      </c>
      <c r="H1617" s="37" t="s">
        <v>125</v>
      </c>
      <c r="I1617" s="37" t="s">
        <v>29</v>
      </c>
      <c r="J1617" s="39" t="s">
        <v>136</v>
      </c>
    </row>
    <row r="1618" spans="1:10">
      <c r="A1618" s="40">
        <v>0.76558663636363589</v>
      </c>
      <c r="B1618" s="37">
        <v>765586.63636363589</v>
      </c>
      <c r="C1618" s="37" t="s">
        <v>29</v>
      </c>
      <c r="D1618" s="37" t="s">
        <v>29</v>
      </c>
      <c r="E1618" s="37">
        <v>233.66090567198847</v>
      </c>
      <c r="F1618" s="41">
        <v>3.0495924002993631</v>
      </c>
      <c r="G1618" s="41">
        <v>3.0495924002993631</v>
      </c>
      <c r="H1618" s="37" t="s">
        <v>125</v>
      </c>
      <c r="I1618" s="37" t="s">
        <v>29</v>
      </c>
      <c r="J1618" s="39" t="s">
        <v>136</v>
      </c>
    </row>
    <row r="1619" spans="1:10">
      <c r="A1619" s="40">
        <v>0.76585148484848486</v>
      </c>
      <c r="B1619" s="37">
        <v>765851.48484848486</v>
      </c>
      <c r="C1619" s="37" t="s">
        <v>29</v>
      </c>
      <c r="D1619" s="37" t="s">
        <v>29</v>
      </c>
      <c r="E1619" s="37">
        <v>229.40748753827657</v>
      </c>
      <c r="F1619" s="41">
        <v>2.674206001409535</v>
      </c>
      <c r="G1619" s="41">
        <v>2.674206001409535</v>
      </c>
      <c r="H1619" s="37" t="s">
        <v>125</v>
      </c>
      <c r="I1619" s="37" t="s">
        <v>29</v>
      </c>
      <c r="J1619" s="39" t="s">
        <v>136</v>
      </c>
    </row>
    <row r="1620" spans="1:10">
      <c r="A1620" s="40">
        <v>0.76618850454545406</v>
      </c>
      <c r="B1620" s="37">
        <v>766188.50454545405</v>
      </c>
      <c r="C1620" s="37" t="s">
        <v>29</v>
      </c>
      <c r="D1620" s="37" t="s">
        <v>29</v>
      </c>
      <c r="E1620" s="37">
        <v>232.11545547204435</v>
      </c>
      <c r="F1620" s="41">
        <v>1.3779113623738903</v>
      </c>
      <c r="G1620" s="41">
        <v>1.3779113623738903</v>
      </c>
      <c r="H1620" s="37" t="s">
        <v>125</v>
      </c>
      <c r="I1620" s="37" t="s">
        <v>29</v>
      </c>
      <c r="J1620" s="39" t="s">
        <v>136</v>
      </c>
    </row>
    <row r="1621" spans="1:10">
      <c r="A1621" s="40">
        <v>0.76680891212121227</v>
      </c>
      <c r="B1621" s="37">
        <v>766808.91212121223</v>
      </c>
      <c r="C1621" s="37" t="s">
        <v>29</v>
      </c>
      <c r="D1621" s="37" t="s">
        <v>29</v>
      </c>
      <c r="E1621" s="37">
        <v>230.6229188352788</v>
      </c>
      <c r="F1621" s="41">
        <v>0.88569510188952583</v>
      </c>
      <c r="G1621" s="41">
        <v>0.88569510188952583</v>
      </c>
      <c r="H1621" s="37" t="s">
        <v>125</v>
      </c>
      <c r="I1621" s="37" t="s">
        <v>29</v>
      </c>
      <c r="J1621" s="39" t="s">
        <v>136</v>
      </c>
    </row>
    <row r="1622" spans="1:10">
      <c r="A1622" s="40">
        <v>0.76774716242424235</v>
      </c>
      <c r="B1622" s="37">
        <v>767747.16242424236</v>
      </c>
      <c r="C1622" s="37" t="s">
        <v>29</v>
      </c>
      <c r="D1622" s="37" t="s">
        <v>29</v>
      </c>
      <c r="E1622" s="37">
        <v>224.86466602091244</v>
      </c>
      <c r="F1622" s="41">
        <v>1.5583463150223578</v>
      </c>
      <c r="G1622" s="41">
        <v>1.5583463150223578</v>
      </c>
      <c r="H1622" s="37" t="s">
        <v>125</v>
      </c>
      <c r="I1622" s="37" t="s">
        <v>29</v>
      </c>
      <c r="J1622" s="39" t="s">
        <v>136</v>
      </c>
    </row>
    <row r="1623" spans="1:10">
      <c r="A1623" s="40">
        <v>0.76811725757575777</v>
      </c>
      <c r="B1623" s="37">
        <v>768117.2575757578</v>
      </c>
      <c r="C1623" s="37" t="s">
        <v>29</v>
      </c>
      <c r="D1623" s="37" t="s">
        <v>29</v>
      </c>
      <c r="E1623" s="37">
        <v>223.81796491327836</v>
      </c>
      <c r="F1623" s="41">
        <v>0.5111583821535205</v>
      </c>
      <c r="G1623" s="41">
        <v>0.5111583821535205</v>
      </c>
      <c r="H1623" s="37" t="s">
        <v>125</v>
      </c>
      <c r="I1623" s="37" t="s">
        <v>29</v>
      </c>
      <c r="J1623" s="39" t="s">
        <v>136</v>
      </c>
    </row>
    <row r="1624" spans="1:10">
      <c r="A1624" s="40">
        <v>0.76906138439393978</v>
      </c>
      <c r="B1624" s="37">
        <v>769061.38439393975</v>
      </c>
      <c r="C1624" s="37" t="s">
        <v>29</v>
      </c>
      <c r="D1624" s="37" t="s">
        <v>29</v>
      </c>
      <c r="E1624" s="37">
        <v>221.64093650394082</v>
      </c>
      <c r="F1624" s="41">
        <v>0.41149427349910572</v>
      </c>
      <c r="G1624" s="41">
        <v>0.41149427349910572</v>
      </c>
      <c r="H1624" s="37" t="s">
        <v>125</v>
      </c>
      <c r="I1624" s="37" t="s">
        <v>29</v>
      </c>
      <c r="J1624" s="39" t="s">
        <v>136</v>
      </c>
    </row>
    <row r="1625" spans="1:10">
      <c r="A1625" s="40">
        <v>0.76965142363636418</v>
      </c>
      <c r="B1625" s="37">
        <v>769651.42363636417</v>
      </c>
      <c r="C1625" s="37" t="s">
        <v>29</v>
      </c>
      <c r="D1625" s="37" t="s">
        <v>29</v>
      </c>
      <c r="E1625" s="37">
        <v>225.86635666622993</v>
      </c>
      <c r="F1625" s="41">
        <v>0.94859264955733569</v>
      </c>
      <c r="G1625" s="41">
        <v>0.94859264955733569</v>
      </c>
      <c r="H1625" s="37" t="s">
        <v>125</v>
      </c>
      <c r="I1625" s="37" t="s">
        <v>29</v>
      </c>
      <c r="J1625" s="39" t="s">
        <v>136</v>
      </c>
    </row>
    <row r="1626" spans="1:10">
      <c r="A1626" s="40">
        <v>0.77059914666666685</v>
      </c>
      <c r="B1626" s="37">
        <v>770599.14666666684</v>
      </c>
      <c r="C1626" s="37" t="s">
        <v>29</v>
      </c>
      <c r="D1626" s="37" t="s">
        <v>29</v>
      </c>
      <c r="E1626" s="37">
        <v>230.62690342109488</v>
      </c>
      <c r="F1626" s="41">
        <v>2.1082870613468976</v>
      </c>
      <c r="G1626" s="41">
        <v>2.1082870613468976</v>
      </c>
      <c r="H1626" s="37" t="s">
        <v>125</v>
      </c>
      <c r="I1626" s="37" t="s">
        <v>29</v>
      </c>
      <c r="J1626" s="39" t="s">
        <v>136</v>
      </c>
    </row>
    <row r="1627" spans="1:10">
      <c r="A1627" s="40">
        <v>0.77102066666666635</v>
      </c>
      <c r="B1627" s="37">
        <v>771020.6666666664</v>
      </c>
      <c r="C1627" s="37" t="s">
        <v>29</v>
      </c>
      <c r="D1627" s="37" t="s">
        <v>29</v>
      </c>
      <c r="E1627" s="37">
        <v>229.56423626852964</v>
      </c>
      <c r="F1627" s="41">
        <v>1.8038122606947811</v>
      </c>
      <c r="G1627" s="41">
        <v>1.8038122606947811</v>
      </c>
      <c r="H1627" s="37" t="s">
        <v>125</v>
      </c>
      <c r="I1627" s="37" t="s">
        <v>29</v>
      </c>
      <c r="J1627" s="39" t="s">
        <v>136</v>
      </c>
    </row>
    <row r="1628" spans="1:10">
      <c r="A1628" s="40">
        <v>0.77151933333333322</v>
      </c>
      <c r="B1628" s="37">
        <v>771519.33333333326</v>
      </c>
      <c r="C1628" s="37" t="s">
        <v>29</v>
      </c>
      <c r="D1628" s="37" t="s">
        <v>29</v>
      </c>
      <c r="E1628" s="37">
        <v>236.31890028889168</v>
      </c>
      <c r="F1628" s="41">
        <v>1.6377157101793518</v>
      </c>
      <c r="G1628" s="41">
        <v>1.6377157101793518</v>
      </c>
      <c r="H1628" s="37" t="s">
        <v>125</v>
      </c>
      <c r="I1628" s="37" t="s">
        <v>29</v>
      </c>
      <c r="J1628" s="39" t="s">
        <v>136</v>
      </c>
    </row>
    <row r="1629" spans="1:10">
      <c r="A1629" s="40">
        <v>0.77181266666666692</v>
      </c>
      <c r="B1629" s="37">
        <v>771812.66666666698</v>
      </c>
      <c r="C1629" s="37" t="s">
        <v>29</v>
      </c>
      <c r="D1629" s="37" t="s">
        <v>29</v>
      </c>
      <c r="E1629" s="37">
        <v>234.24054819146698</v>
      </c>
      <c r="F1629" s="41">
        <v>1.6134880301460466</v>
      </c>
      <c r="G1629" s="41">
        <v>1.6134880301460466</v>
      </c>
      <c r="H1629" s="37" t="s">
        <v>125</v>
      </c>
      <c r="I1629" s="37" t="s">
        <v>29</v>
      </c>
      <c r="J1629" s="39" t="s">
        <v>136</v>
      </c>
    </row>
    <row r="1630" spans="1:10">
      <c r="A1630" s="40">
        <v>0.77217526454545471</v>
      </c>
      <c r="B1630" s="37">
        <v>772175.26454545476</v>
      </c>
      <c r="C1630" s="37" t="s">
        <v>29</v>
      </c>
      <c r="D1630" s="37" t="s">
        <v>29</v>
      </c>
      <c r="E1630" s="37">
        <v>239.71200561382321</v>
      </c>
      <c r="F1630" s="41">
        <v>1.8702878916783852</v>
      </c>
      <c r="G1630" s="41">
        <v>1.8702878916783852</v>
      </c>
      <c r="H1630" s="37" t="s">
        <v>125</v>
      </c>
      <c r="I1630" s="37" t="s">
        <v>29</v>
      </c>
      <c r="J1630" s="39" t="s">
        <v>136</v>
      </c>
    </row>
    <row r="1631" spans="1:10">
      <c r="A1631" s="40">
        <v>0.77247456363636358</v>
      </c>
      <c r="B1631" s="37">
        <v>772474.5636363636</v>
      </c>
      <c r="C1631" s="37" t="s">
        <v>29</v>
      </c>
      <c r="D1631" s="37" t="s">
        <v>29</v>
      </c>
      <c r="E1631" s="37">
        <v>243.88525238228885</v>
      </c>
      <c r="F1631" s="41">
        <v>1.102025199411039</v>
      </c>
      <c r="G1631" s="41">
        <v>1.102025199411039</v>
      </c>
      <c r="H1631" s="37" t="s">
        <v>125</v>
      </c>
      <c r="I1631" s="37" t="s">
        <v>29</v>
      </c>
      <c r="J1631" s="39" t="s">
        <v>136</v>
      </c>
    </row>
    <row r="1632" spans="1:10">
      <c r="A1632" s="40">
        <v>0.77273795954545499</v>
      </c>
      <c r="B1632" s="37">
        <v>772737.95954545494</v>
      </c>
      <c r="C1632" s="37" t="s">
        <v>29</v>
      </c>
      <c r="D1632" s="37" t="s">
        <v>29</v>
      </c>
      <c r="E1632" s="37">
        <v>246.49456803753532</v>
      </c>
      <c r="F1632" s="41">
        <v>2.1704365867511104</v>
      </c>
      <c r="G1632" s="41">
        <v>2.1704365867511104</v>
      </c>
      <c r="H1632" s="37" t="s">
        <v>125</v>
      </c>
      <c r="I1632" s="37" t="s">
        <v>29</v>
      </c>
      <c r="J1632" s="39" t="s">
        <v>136</v>
      </c>
    </row>
    <row r="1633" spans="1:10">
      <c r="A1633" s="40">
        <v>0.77299563636363611</v>
      </c>
      <c r="B1633" s="37">
        <v>772995.63636363612</v>
      </c>
      <c r="C1633" s="37" t="s">
        <v>29</v>
      </c>
      <c r="D1633" s="37" t="s">
        <v>29</v>
      </c>
      <c r="E1633" s="37">
        <v>243.85475201990903</v>
      </c>
      <c r="F1633" s="41">
        <v>2.0915352179234943</v>
      </c>
      <c r="G1633" s="41">
        <v>2.0915352179234943</v>
      </c>
      <c r="H1633" s="37" t="s">
        <v>125</v>
      </c>
      <c r="I1633" s="37" t="s">
        <v>29</v>
      </c>
      <c r="J1633" s="39" t="s">
        <v>136</v>
      </c>
    </row>
    <row r="1634" spans="1:10">
      <c r="A1634" s="40">
        <v>0.77324981818181826</v>
      </c>
      <c r="B1634" s="37">
        <v>773249.81818181823</v>
      </c>
      <c r="C1634" s="37" t="s">
        <v>29</v>
      </c>
      <c r="D1634" s="37" t="s">
        <v>29</v>
      </c>
      <c r="E1634" s="37">
        <v>246.03058180018394</v>
      </c>
      <c r="F1634" s="41">
        <v>2.4452714908191937</v>
      </c>
      <c r="G1634" s="41">
        <v>2.4452714908191937</v>
      </c>
      <c r="H1634" s="37" t="s">
        <v>125</v>
      </c>
      <c r="I1634" s="37" t="s">
        <v>29</v>
      </c>
      <c r="J1634" s="39" t="s">
        <v>136</v>
      </c>
    </row>
    <row r="1635" spans="1:10">
      <c r="A1635" s="40">
        <v>0.77368446909090927</v>
      </c>
      <c r="B1635" s="37">
        <v>773684.46909090923</v>
      </c>
      <c r="C1635" s="37" t="s">
        <v>29</v>
      </c>
      <c r="D1635" s="37" t="s">
        <v>29</v>
      </c>
      <c r="E1635" s="37">
        <v>237.77944761491449</v>
      </c>
      <c r="F1635" s="41">
        <v>1.5133508831823519</v>
      </c>
      <c r="G1635" s="41">
        <v>1.5133508831823519</v>
      </c>
      <c r="H1635" s="37" t="s">
        <v>125</v>
      </c>
      <c r="I1635" s="37" t="s">
        <v>29</v>
      </c>
      <c r="J1635" s="39" t="s">
        <v>136</v>
      </c>
    </row>
    <row r="1636" spans="1:10">
      <c r="A1636" s="40">
        <v>0.77404413636363578</v>
      </c>
      <c r="B1636" s="37">
        <v>774044.13636363577</v>
      </c>
      <c r="C1636" s="37" t="s">
        <v>29</v>
      </c>
      <c r="D1636" s="37" t="s">
        <v>29</v>
      </c>
      <c r="E1636" s="37">
        <v>239.23120240300534</v>
      </c>
      <c r="F1636" s="41">
        <v>1.003750096848397</v>
      </c>
      <c r="G1636" s="41">
        <v>1.003750096848397</v>
      </c>
      <c r="H1636" s="37" t="s">
        <v>125</v>
      </c>
      <c r="I1636" s="37" t="s">
        <v>29</v>
      </c>
      <c r="J1636" s="39" t="s">
        <v>136</v>
      </c>
    </row>
    <row r="1637" spans="1:10">
      <c r="A1637" s="40">
        <v>0.77495880818181795</v>
      </c>
      <c r="B1637" s="37">
        <v>774958.80818181799</v>
      </c>
      <c r="C1637" s="37" t="s">
        <v>29</v>
      </c>
      <c r="D1637" s="37" t="s">
        <v>29</v>
      </c>
      <c r="E1637" s="37">
        <v>238.38507756925242</v>
      </c>
      <c r="F1637" s="41">
        <v>2.258983127720132</v>
      </c>
      <c r="G1637" s="41">
        <v>2.258983127720132</v>
      </c>
      <c r="H1637" s="37" t="s">
        <v>125</v>
      </c>
      <c r="I1637" s="37" t="s">
        <v>29</v>
      </c>
      <c r="J1637" s="39" t="s">
        <v>136</v>
      </c>
    </row>
    <row r="1638" spans="1:10">
      <c r="A1638" s="40">
        <v>0.7755380110606056</v>
      </c>
      <c r="B1638" s="37">
        <v>775538.01106060564</v>
      </c>
      <c r="C1638" s="37" t="s">
        <v>29</v>
      </c>
      <c r="D1638" s="37" t="s">
        <v>29</v>
      </c>
      <c r="E1638" s="37">
        <v>241.74108248193031</v>
      </c>
      <c r="F1638" s="41">
        <v>0.87472741126570885</v>
      </c>
      <c r="G1638" s="41">
        <v>0.87472741126570885</v>
      </c>
      <c r="H1638" s="37" t="s">
        <v>125</v>
      </c>
      <c r="I1638" s="37" t="s">
        <v>29</v>
      </c>
      <c r="J1638" s="39" t="s">
        <v>136</v>
      </c>
    </row>
    <row r="1639" spans="1:10">
      <c r="A1639" s="40">
        <v>0.77633225878787848</v>
      </c>
      <c r="B1639" s="37">
        <v>776332.25878787844</v>
      </c>
      <c r="C1639" s="37" t="s">
        <v>29</v>
      </c>
      <c r="D1639" s="37" t="s">
        <v>29</v>
      </c>
      <c r="E1639" s="37">
        <v>245.31805526765157</v>
      </c>
      <c r="F1639" s="41">
        <v>0.36005586570218873</v>
      </c>
      <c r="G1639" s="41">
        <v>0.36005586570218873</v>
      </c>
      <c r="H1639" s="37" t="s">
        <v>125</v>
      </c>
      <c r="I1639" s="37" t="s">
        <v>29</v>
      </c>
      <c r="J1639" s="39" t="s">
        <v>136</v>
      </c>
    </row>
    <row r="1640" spans="1:10">
      <c r="A1640" s="40">
        <v>0.77678269696969682</v>
      </c>
      <c r="B1640" s="37">
        <v>776782.69696969679</v>
      </c>
      <c r="C1640" s="37" t="s">
        <v>29</v>
      </c>
      <c r="D1640" s="37" t="s">
        <v>29</v>
      </c>
      <c r="E1640" s="37">
        <v>248.92347258064217</v>
      </c>
      <c r="F1640" s="41">
        <v>0.62747250496242202</v>
      </c>
      <c r="G1640" s="41">
        <v>0.62747250496242202</v>
      </c>
      <c r="H1640" s="37" t="s">
        <v>125</v>
      </c>
      <c r="I1640" s="37" t="s">
        <v>29</v>
      </c>
      <c r="J1640" s="39" t="s">
        <v>136</v>
      </c>
    </row>
    <row r="1641" spans="1:10">
      <c r="A1641" s="40">
        <v>0.7776817496969699</v>
      </c>
      <c r="B1641" s="37">
        <v>777681.74969696987</v>
      </c>
      <c r="C1641" s="37" t="s">
        <v>29</v>
      </c>
      <c r="D1641" s="37" t="s">
        <v>29</v>
      </c>
      <c r="E1641" s="37">
        <v>247.30321033010094</v>
      </c>
      <c r="F1641" s="41">
        <v>2.010076076940313</v>
      </c>
      <c r="G1641" s="41">
        <v>2.010076076940313</v>
      </c>
      <c r="H1641" s="37" t="s">
        <v>125</v>
      </c>
      <c r="I1641" s="37" t="s">
        <v>29</v>
      </c>
      <c r="J1641" s="39" t="s">
        <v>136</v>
      </c>
    </row>
    <row r="1642" spans="1:10">
      <c r="A1642" s="40">
        <v>0.77823279181818206</v>
      </c>
      <c r="B1642" s="37">
        <v>778232.7918181821</v>
      </c>
      <c r="C1642" s="37" t="s">
        <v>29</v>
      </c>
      <c r="D1642" s="37" t="s">
        <v>29</v>
      </c>
      <c r="E1642" s="37">
        <v>252.45553887568798</v>
      </c>
      <c r="F1642" s="41">
        <v>0.66731641274471554</v>
      </c>
      <c r="G1642" s="41">
        <v>0.66731641274471554</v>
      </c>
      <c r="H1642" s="37" t="s">
        <v>125</v>
      </c>
      <c r="I1642" s="37" t="s">
        <v>29</v>
      </c>
      <c r="J1642" s="39" t="s">
        <v>136</v>
      </c>
    </row>
    <row r="1643" spans="1:10">
      <c r="A1643" s="40">
        <v>0.7790579836363638</v>
      </c>
      <c r="B1643" s="37">
        <v>779057.98363636376</v>
      </c>
      <c r="C1643" s="37" t="s">
        <v>29</v>
      </c>
      <c r="D1643" s="37" t="s">
        <v>29</v>
      </c>
      <c r="E1643" s="37">
        <v>254.92704442683268</v>
      </c>
      <c r="F1643" s="41">
        <v>0.48499385994099392</v>
      </c>
      <c r="G1643" s="41">
        <v>0.48499385994099392</v>
      </c>
      <c r="H1643" s="37" t="s">
        <v>125</v>
      </c>
      <c r="I1643" s="37" t="s">
        <v>29</v>
      </c>
      <c r="J1643" s="39" t="s">
        <v>136</v>
      </c>
    </row>
    <row r="1644" spans="1:10">
      <c r="A1644" s="40">
        <v>0.77936754545454578</v>
      </c>
      <c r="B1644" s="37">
        <v>779367.54545454576</v>
      </c>
      <c r="C1644" s="37" t="s">
        <v>29</v>
      </c>
      <c r="D1644" s="37" t="s">
        <v>29</v>
      </c>
      <c r="E1644" s="37">
        <v>254.68956208931286</v>
      </c>
      <c r="F1644" s="41">
        <v>1.1298180188233868</v>
      </c>
      <c r="G1644" s="41">
        <v>1.1298180188233868</v>
      </c>
      <c r="H1644" s="37" t="s">
        <v>125</v>
      </c>
      <c r="I1644" s="37" t="s">
        <v>29</v>
      </c>
      <c r="J1644" s="39" t="s">
        <v>136</v>
      </c>
    </row>
    <row r="1645" spans="1:10">
      <c r="A1645" s="40">
        <v>0.78018892272727236</v>
      </c>
      <c r="B1645" s="37">
        <v>780188.92272727238</v>
      </c>
      <c r="C1645" s="37" t="s">
        <v>29</v>
      </c>
      <c r="D1645" s="37" t="s">
        <v>29</v>
      </c>
      <c r="E1645" s="37">
        <v>254.43210628699566</v>
      </c>
      <c r="F1645" s="41">
        <v>2.3600974069078422</v>
      </c>
      <c r="G1645" s="41">
        <v>2.3600974069078422</v>
      </c>
      <c r="H1645" s="37" t="s">
        <v>125</v>
      </c>
      <c r="I1645" s="37" t="s">
        <v>29</v>
      </c>
      <c r="J1645" s="39" t="s">
        <v>136</v>
      </c>
    </row>
    <row r="1646" spans="1:10">
      <c r="A1646" s="40">
        <v>0.7807194363636365</v>
      </c>
      <c r="B1646" s="37">
        <v>780719.43636363652</v>
      </c>
      <c r="C1646" s="37" t="s">
        <v>29</v>
      </c>
      <c r="D1646" s="37" t="s">
        <v>29</v>
      </c>
      <c r="E1646" s="37">
        <v>252.52125685420285</v>
      </c>
      <c r="F1646" s="41">
        <v>0.93294570165922852</v>
      </c>
      <c r="G1646" s="41">
        <v>0.93294570165922852</v>
      </c>
      <c r="H1646" s="37" t="s">
        <v>125</v>
      </c>
      <c r="I1646" s="37" t="s">
        <v>29</v>
      </c>
      <c r="J1646" s="39" t="s">
        <v>136</v>
      </c>
    </row>
    <row r="1647" spans="1:10">
      <c r="A1647" s="40">
        <v>0.78156283181818142</v>
      </c>
      <c r="B1647" s="37">
        <v>781562.83181818144</v>
      </c>
      <c r="C1647" s="37" t="s">
        <v>29</v>
      </c>
      <c r="D1647" s="37" t="s">
        <v>29</v>
      </c>
      <c r="E1647" s="37">
        <v>257.21033919112165</v>
      </c>
      <c r="F1647" s="41">
        <v>0.60467877033255091</v>
      </c>
      <c r="G1647" s="41">
        <v>0.60467877033255091</v>
      </c>
      <c r="H1647" s="37" t="s">
        <v>125</v>
      </c>
      <c r="I1647" s="37" t="s">
        <v>29</v>
      </c>
      <c r="J1647" s="39" t="s">
        <v>136</v>
      </c>
    </row>
    <row r="1648" spans="1:10">
      <c r="A1648" s="40">
        <v>0.78188668181818188</v>
      </c>
      <c r="B1648" s="37">
        <v>781886.68181818188</v>
      </c>
      <c r="C1648" s="37" t="s">
        <v>29</v>
      </c>
      <c r="D1648" s="37" t="s">
        <v>29</v>
      </c>
      <c r="E1648" s="37">
        <v>251.50919000069746</v>
      </c>
      <c r="F1648" s="41">
        <v>0.70315952947522187</v>
      </c>
      <c r="G1648" s="41">
        <v>0.70315952947522187</v>
      </c>
      <c r="H1648" s="37" t="s">
        <v>125</v>
      </c>
      <c r="I1648" s="37" t="s">
        <v>29</v>
      </c>
      <c r="J1648" s="39" t="s">
        <v>136</v>
      </c>
    </row>
    <row r="1649" spans="1:10">
      <c r="A1649" s="40">
        <v>0.78272844969696975</v>
      </c>
      <c r="B1649" s="37">
        <v>782728.44969696971</v>
      </c>
      <c r="C1649" s="37" t="s">
        <v>29</v>
      </c>
      <c r="D1649" s="37" t="s">
        <v>29</v>
      </c>
      <c r="E1649" s="37">
        <v>257.43630369580933</v>
      </c>
      <c r="F1649" s="41">
        <v>0.65292225338528109</v>
      </c>
      <c r="G1649" s="41">
        <v>0.65292225338528109</v>
      </c>
      <c r="H1649" s="37" t="s">
        <v>125</v>
      </c>
      <c r="I1649" s="37" t="s">
        <v>29</v>
      </c>
      <c r="J1649" s="39" t="s">
        <v>136</v>
      </c>
    </row>
    <row r="1650" spans="1:10">
      <c r="A1650" s="40">
        <v>0.78319852969696935</v>
      </c>
      <c r="B1650" s="37">
        <v>783198.52969696932</v>
      </c>
      <c r="C1650" s="37" t="s">
        <v>29</v>
      </c>
      <c r="D1650" s="37" t="s">
        <v>29</v>
      </c>
      <c r="E1650" s="37">
        <v>255.01817636257545</v>
      </c>
      <c r="F1650" s="41">
        <v>1.0587828461883471</v>
      </c>
      <c r="G1650" s="41">
        <v>1.0587828461883471</v>
      </c>
      <c r="H1650" s="37" t="s">
        <v>125</v>
      </c>
      <c r="I1650" s="37" t="s">
        <v>29</v>
      </c>
      <c r="J1650" s="39" t="s">
        <v>136</v>
      </c>
    </row>
    <row r="1651" spans="1:10">
      <c r="A1651" s="40">
        <v>0.7842617558787881</v>
      </c>
      <c r="B1651" s="37">
        <v>784261.75587878807</v>
      </c>
      <c r="C1651" s="37" t="s">
        <v>29</v>
      </c>
      <c r="D1651" s="37" t="s">
        <v>29</v>
      </c>
      <c r="E1651" s="37">
        <v>260.91815012089876</v>
      </c>
      <c r="F1651" s="41">
        <v>2.5124151989298675</v>
      </c>
      <c r="G1651" s="41">
        <v>2.5124151989298675</v>
      </c>
      <c r="H1651" s="37" t="s">
        <v>125</v>
      </c>
      <c r="I1651" s="37" t="s">
        <v>29</v>
      </c>
      <c r="J1651" s="39" t="s">
        <v>136</v>
      </c>
    </row>
    <row r="1652" spans="1:10">
      <c r="A1652" s="40">
        <v>0.78503408242424255</v>
      </c>
      <c r="B1652" s="37">
        <v>785034.08242424252</v>
      </c>
      <c r="C1652" s="37" t="s">
        <v>29</v>
      </c>
      <c r="D1652" s="37" t="s">
        <v>29</v>
      </c>
      <c r="E1652" s="37">
        <v>255.84554031289508</v>
      </c>
      <c r="F1652" s="41">
        <v>0.65886711403697551</v>
      </c>
      <c r="G1652" s="41">
        <v>0.65886711403697551</v>
      </c>
      <c r="H1652" s="37" t="s">
        <v>125</v>
      </c>
      <c r="I1652" s="37" t="s">
        <v>29</v>
      </c>
      <c r="J1652" s="39" t="s">
        <v>136</v>
      </c>
    </row>
    <row r="1653" spans="1:10">
      <c r="A1653" s="40">
        <v>0.78551905090909047</v>
      </c>
      <c r="B1653" s="37">
        <v>785519.05090909044</v>
      </c>
      <c r="C1653" s="37" t="s">
        <v>29</v>
      </c>
      <c r="D1653" s="37" t="s">
        <v>29</v>
      </c>
      <c r="E1653" s="37">
        <v>259.66462384723866</v>
      </c>
      <c r="F1653" s="41">
        <v>0.2405433853193871</v>
      </c>
      <c r="G1653" s="41">
        <v>0.2405433853193871</v>
      </c>
      <c r="H1653" s="37" t="s">
        <v>125</v>
      </c>
      <c r="I1653" s="37" t="s">
        <v>29</v>
      </c>
      <c r="J1653" s="39" t="s">
        <v>136</v>
      </c>
    </row>
    <row r="1654" spans="1:10">
      <c r="A1654" s="40">
        <v>0.78618960181818132</v>
      </c>
      <c r="B1654" s="37">
        <v>786189.60181818134</v>
      </c>
      <c r="C1654" s="37" t="s">
        <v>29</v>
      </c>
      <c r="D1654" s="37" t="s">
        <v>29</v>
      </c>
      <c r="E1654" s="37">
        <v>262.22980834378802</v>
      </c>
      <c r="F1654" s="41">
        <v>2.567331214046642</v>
      </c>
      <c r="G1654" s="41">
        <v>2.567331214046642</v>
      </c>
      <c r="H1654" s="37" t="s">
        <v>125</v>
      </c>
      <c r="I1654" s="37" t="s">
        <v>29</v>
      </c>
      <c r="J1654" s="39" t="s">
        <v>136</v>
      </c>
    </row>
    <row r="1655" spans="1:10">
      <c r="A1655" s="40">
        <v>0.78656325696969687</v>
      </c>
      <c r="B1655" s="37">
        <v>786563.25696969684</v>
      </c>
      <c r="C1655" s="37" t="s">
        <v>29</v>
      </c>
      <c r="D1655" s="37" t="s">
        <v>29</v>
      </c>
      <c r="E1655" s="37">
        <v>264.34502908314164</v>
      </c>
      <c r="F1655" s="41">
        <v>1.3826529041805364</v>
      </c>
      <c r="G1655" s="41">
        <v>1.3826529041805364</v>
      </c>
      <c r="H1655" s="37" t="s">
        <v>125</v>
      </c>
      <c r="I1655" s="37" t="s">
        <v>29</v>
      </c>
      <c r="J1655" s="39" t="s">
        <v>136</v>
      </c>
    </row>
    <row r="1656" spans="1:10">
      <c r="A1656" s="40">
        <v>0.78735551272727344</v>
      </c>
      <c r="B1656" s="37">
        <v>787355.5127272734</v>
      </c>
      <c r="C1656" s="37" t="s">
        <v>29</v>
      </c>
      <c r="D1656" s="37" t="s">
        <v>29</v>
      </c>
      <c r="E1656" s="37">
        <v>269.35595928854877</v>
      </c>
      <c r="F1656" s="41">
        <v>1.257992802419019</v>
      </c>
      <c r="G1656" s="41">
        <v>1.257992802419019</v>
      </c>
      <c r="H1656" s="37" t="s">
        <v>125</v>
      </c>
      <c r="I1656" s="37" t="s">
        <v>29</v>
      </c>
      <c r="J1656" s="39" t="s">
        <v>136</v>
      </c>
    </row>
    <row r="1657" spans="1:10">
      <c r="A1657" s="40">
        <v>0.78780356909090921</v>
      </c>
      <c r="B1657" s="37">
        <v>787803.56909090921</v>
      </c>
      <c r="C1657" s="37" t="s">
        <v>29</v>
      </c>
      <c r="D1657" s="37" t="s">
        <v>29</v>
      </c>
      <c r="E1657" s="37">
        <v>265.99732874144445</v>
      </c>
      <c r="F1657" s="41">
        <v>0.7336300077526301</v>
      </c>
      <c r="G1657" s="41">
        <v>0.7336300077526301</v>
      </c>
      <c r="H1657" s="37" t="s">
        <v>125</v>
      </c>
      <c r="I1657" s="37" t="s">
        <v>29</v>
      </c>
      <c r="J1657" s="39" t="s">
        <v>136</v>
      </c>
    </row>
    <row r="1658" spans="1:10">
      <c r="A1658" s="40">
        <v>0.78847923999999991</v>
      </c>
      <c r="B1658" s="37">
        <v>788479.23999999987</v>
      </c>
      <c r="C1658" s="37" t="s">
        <v>29</v>
      </c>
      <c r="D1658" s="37" t="s">
        <v>29</v>
      </c>
      <c r="E1658" s="37">
        <v>257.19893666253785</v>
      </c>
      <c r="F1658" s="41">
        <v>1.524640201560276</v>
      </c>
      <c r="G1658" s="41">
        <v>1.524640201560276</v>
      </c>
      <c r="H1658" s="37" t="s">
        <v>125</v>
      </c>
      <c r="I1658" s="37" t="s">
        <v>29</v>
      </c>
      <c r="J1658" s="39" t="s">
        <v>136</v>
      </c>
    </row>
    <row r="1659" spans="1:10">
      <c r="A1659" s="40">
        <v>0.78869187151515174</v>
      </c>
      <c r="B1659" s="37">
        <v>788691.8715151517</v>
      </c>
      <c r="C1659" s="37" t="s">
        <v>29</v>
      </c>
      <c r="D1659" s="37" t="s">
        <v>29</v>
      </c>
      <c r="E1659" s="37">
        <v>257.01845490556218</v>
      </c>
      <c r="F1659" s="41">
        <v>2.6899346420426928</v>
      </c>
      <c r="G1659" s="41">
        <v>2.6899346420426928</v>
      </c>
      <c r="H1659" s="37" t="s">
        <v>125</v>
      </c>
      <c r="I1659" s="37" t="s">
        <v>29</v>
      </c>
      <c r="J1659" s="39" t="s">
        <v>136</v>
      </c>
    </row>
    <row r="1660" spans="1:10">
      <c r="A1660" s="40">
        <v>0.78949404090909092</v>
      </c>
      <c r="B1660" s="37">
        <v>789494.04090909089</v>
      </c>
      <c r="C1660" s="37" t="s">
        <v>29</v>
      </c>
      <c r="D1660" s="37" t="s">
        <v>29</v>
      </c>
      <c r="E1660" s="37">
        <v>238.64095357456617</v>
      </c>
      <c r="F1660" s="41">
        <v>0.78014703156666609</v>
      </c>
      <c r="G1660" s="41">
        <v>0.78014703156666609</v>
      </c>
      <c r="H1660" s="37" t="s">
        <v>125</v>
      </c>
      <c r="I1660" s="37" t="s">
        <v>29</v>
      </c>
      <c r="J1660" s="39" t="s">
        <v>136</v>
      </c>
    </row>
    <row r="1661" spans="1:10">
      <c r="A1661" s="40">
        <v>0.78995300909090937</v>
      </c>
      <c r="B1661" s="37">
        <v>789953.00909090939</v>
      </c>
      <c r="C1661" s="37" t="s">
        <v>29</v>
      </c>
      <c r="D1661" s="37" t="s">
        <v>29</v>
      </c>
      <c r="E1661" s="37">
        <v>235.48574308581584</v>
      </c>
      <c r="F1661" s="41">
        <v>2.9910098309067688</v>
      </c>
      <c r="G1661" s="41">
        <v>2.9910098309067688</v>
      </c>
      <c r="H1661" s="37" t="s">
        <v>125</v>
      </c>
      <c r="I1661" s="37" t="s">
        <v>29</v>
      </c>
      <c r="J1661" s="39" t="s">
        <v>136</v>
      </c>
    </row>
    <row r="1662" spans="1:10">
      <c r="A1662" s="40">
        <v>0.79063940515151543</v>
      </c>
      <c r="B1662" s="37">
        <v>790639.40515151538</v>
      </c>
      <c r="C1662" s="37" t="s">
        <v>29</v>
      </c>
      <c r="D1662" s="37" t="s">
        <v>29</v>
      </c>
      <c r="E1662" s="37">
        <v>227.37775029010015</v>
      </c>
      <c r="F1662" s="41">
        <v>0.844955417896738</v>
      </c>
      <c r="G1662" s="41">
        <v>0.844955417896738</v>
      </c>
      <c r="H1662" s="37" t="s">
        <v>125</v>
      </c>
      <c r="I1662" s="37" t="s">
        <v>29</v>
      </c>
      <c r="J1662" s="39" t="s">
        <v>136</v>
      </c>
    </row>
    <row r="1663" spans="1:10">
      <c r="A1663" s="40">
        <v>0.79105688272727293</v>
      </c>
      <c r="B1663" s="37">
        <v>791056.88272727292</v>
      </c>
      <c r="C1663" s="37" t="s">
        <v>29</v>
      </c>
      <c r="D1663" s="37" t="s">
        <v>29</v>
      </c>
      <c r="E1663" s="37">
        <v>230.55013467896873</v>
      </c>
      <c r="F1663" s="41">
        <v>1.7660822340709659</v>
      </c>
      <c r="G1663" s="41">
        <v>1.7660822340709659</v>
      </c>
      <c r="H1663" s="37" t="s">
        <v>125</v>
      </c>
      <c r="I1663" s="37" t="s">
        <v>29</v>
      </c>
      <c r="J1663" s="39" t="s">
        <v>136</v>
      </c>
    </row>
    <row r="1664" spans="1:10">
      <c r="A1664" s="40">
        <v>0.79203078363636303</v>
      </c>
      <c r="B1664" s="37">
        <v>792030.78363636299</v>
      </c>
      <c r="C1664" s="37" t="s">
        <v>29</v>
      </c>
      <c r="D1664" s="37" t="s">
        <v>29</v>
      </c>
      <c r="E1664" s="37">
        <v>224.68576227610308</v>
      </c>
      <c r="F1664" s="41">
        <v>3.6724532091681543</v>
      </c>
      <c r="G1664" s="41">
        <v>3.6724532091681543</v>
      </c>
      <c r="H1664" s="37" t="s">
        <v>125</v>
      </c>
      <c r="I1664" s="37" t="s">
        <v>29</v>
      </c>
      <c r="J1664" s="39" t="s">
        <v>136</v>
      </c>
    </row>
    <row r="1665" spans="1:10">
      <c r="A1665" s="40">
        <v>0.79261730121212071</v>
      </c>
      <c r="B1665" s="37">
        <v>792617.30121212068</v>
      </c>
      <c r="C1665" s="37" t="s">
        <v>29</v>
      </c>
      <c r="D1665" s="37" t="s">
        <v>29</v>
      </c>
      <c r="E1665" s="37">
        <v>214.45035139887406</v>
      </c>
      <c r="F1665" s="41">
        <v>2.5334532825462515</v>
      </c>
      <c r="G1665" s="41">
        <v>2.5334532825462515</v>
      </c>
      <c r="H1665" s="37" t="s">
        <v>125</v>
      </c>
      <c r="I1665" s="37" t="s">
        <v>29</v>
      </c>
      <c r="J1665" s="39" t="s">
        <v>136</v>
      </c>
    </row>
    <row r="1666" spans="1:10">
      <c r="A1666" s="40">
        <v>0.79351938888888918</v>
      </c>
      <c r="B1666" s="37">
        <v>793519.38888888923</v>
      </c>
      <c r="C1666" s="37" t="s">
        <v>29</v>
      </c>
      <c r="D1666" s="37" t="s">
        <v>29</v>
      </c>
      <c r="E1666" s="37">
        <v>213.35775959891657</v>
      </c>
      <c r="F1666" s="41">
        <v>1.6000218758630544</v>
      </c>
      <c r="G1666" s="41">
        <v>1.6000218758630544</v>
      </c>
      <c r="H1666" s="37" t="s">
        <v>125</v>
      </c>
      <c r="I1666" s="37" t="s">
        <v>29</v>
      </c>
      <c r="J1666" s="39" t="s">
        <v>136</v>
      </c>
    </row>
    <row r="1667" spans="1:10">
      <c r="A1667" s="40">
        <v>0.7938527583333338</v>
      </c>
      <c r="B1667" s="37">
        <v>793852.75833333377</v>
      </c>
      <c r="C1667" s="37" t="s">
        <v>29</v>
      </c>
      <c r="D1667" s="37" t="s">
        <v>29</v>
      </c>
      <c r="E1667" s="37">
        <v>218.39264166858874</v>
      </c>
      <c r="F1667" s="41">
        <v>1.9268310175163927</v>
      </c>
      <c r="G1667" s="41">
        <v>1.9268310175163927</v>
      </c>
      <c r="H1667" s="37" t="s">
        <v>125</v>
      </c>
      <c r="I1667" s="37" t="s">
        <v>29</v>
      </c>
      <c r="J1667" s="39" t="s">
        <v>136</v>
      </c>
    </row>
    <row r="1668" spans="1:10">
      <c r="A1668" s="40">
        <v>0.79512245454545405</v>
      </c>
      <c r="B1668" s="37">
        <v>795122.45454545401</v>
      </c>
      <c r="C1668" s="37" t="s">
        <v>29</v>
      </c>
      <c r="D1668" s="37" t="s">
        <v>29</v>
      </c>
      <c r="E1668" s="37">
        <v>208.7893628439667</v>
      </c>
      <c r="F1668" s="41">
        <v>1.6721751137071554</v>
      </c>
      <c r="G1668" s="41">
        <v>1.6721751137071554</v>
      </c>
      <c r="H1668" s="37" t="s">
        <v>125</v>
      </c>
      <c r="I1668" s="37" t="s">
        <v>29</v>
      </c>
      <c r="J1668" s="39" t="s">
        <v>136</v>
      </c>
    </row>
    <row r="1669" spans="1:10">
      <c r="A1669" s="40">
        <v>0.79568731818181748</v>
      </c>
      <c r="B1669" s="37">
        <v>795687.31818181754</v>
      </c>
      <c r="C1669" s="37" t="s">
        <v>29</v>
      </c>
      <c r="D1669" s="37" t="s">
        <v>29</v>
      </c>
      <c r="E1669" s="37">
        <v>204.61750641580798</v>
      </c>
      <c r="F1669" s="41">
        <v>1.9876169747805548</v>
      </c>
      <c r="G1669" s="41">
        <v>1.9876169747805548</v>
      </c>
      <c r="H1669" s="37" t="s">
        <v>125</v>
      </c>
      <c r="I1669" s="37" t="s">
        <v>29</v>
      </c>
      <c r="J1669" s="39" t="s">
        <v>136</v>
      </c>
    </row>
    <row r="1670" spans="1:10">
      <c r="A1670" s="40">
        <v>0.79685259090909111</v>
      </c>
      <c r="B1670" s="37">
        <v>796852.59090909106</v>
      </c>
      <c r="C1670" s="37" t="s">
        <v>29</v>
      </c>
      <c r="D1670" s="37" t="s">
        <v>29</v>
      </c>
      <c r="E1670" s="37">
        <v>198.79240364499174</v>
      </c>
      <c r="F1670" s="41">
        <v>2.0955881588494609</v>
      </c>
      <c r="G1670" s="41">
        <v>2.0955881588494609</v>
      </c>
      <c r="H1670" s="37" t="s">
        <v>125</v>
      </c>
      <c r="I1670" s="37" t="s">
        <v>29</v>
      </c>
      <c r="J1670" s="39" t="s">
        <v>136</v>
      </c>
    </row>
    <row r="1671" spans="1:10">
      <c r="A1671" s="40">
        <v>0.79737881818181877</v>
      </c>
      <c r="B1671" s="37">
        <v>797378.81818181882</v>
      </c>
      <c r="C1671" s="37" t="s">
        <v>29</v>
      </c>
      <c r="D1671" s="37" t="s">
        <v>29</v>
      </c>
      <c r="E1671" s="37">
        <v>197.90878630711256</v>
      </c>
      <c r="F1671" s="41">
        <v>1.4152377354233401</v>
      </c>
      <c r="G1671" s="41">
        <v>1.4152377354233401</v>
      </c>
      <c r="H1671" s="37" t="s">
        <v>125</v>
      </c>
      <c r="I1671" s="37" t="s">
        <v>29</v>
      </c>
      <c r="J1671" s="39" t="s">
        <v>136</v>
      </c>
    </row>
    <row r="1672" spans="1:10">
      <c r="A1672" s="40">
        <v>0.79868129787878817</v>
      </c>
      <c r="B1672" s="37">
        <v>798681.2978787882</v>
      </c>
      <c r="C1672" s="37" t="s">
        <v>29</v>
      </c>
      <c r="D1672" s="37" t="s">
        <v>29</v>
      </c>
      <c r="E1672" s="37">
        <v>200.48945586551156</v>
      </c>
      <c r="F1672" s="41">
        <v>2.1889890992240701</v>
      </c>
      <c r="G1672" s="41">
        <v>2.1889890992240701</v>
      </c>
      <c r="H1672" s="37" t="s">
        <v>125</v>
      </c>
      <c r="I1672" s="37" t="s">
        <v>29</v>
      </c>
      <c r="J1672" s="39" t="s">
        <v>136</v>
      </c>
    </row>
    <row r="1673" spans="1:10">
      <c r="A1673" s="40">
        <v>0.80123605909090945</v>
      </c>
      <c r="B1673" s="37">
        <v>801236.05909090943</v>
      </c>
      <c r="C1673" s="37" t="s">
        <v>29</v>
      </c>
      <c r="D1673" s="37" t="s">
        <v>29</v>
      </c>
      <c r="E1673" s="37">
        <v>198.68361088983107</v>
      </c>
      <c r="F1673" s="41">
        <v>1.7362042874796464</v>
      </c>
      <c r="G1673" s="41">
        <v>1.7362042874796464</v>
      </c>
      <c r="H1673" s="37" t="s">
        <v>125</v>
      </c>
      <c r="I1673" s="37" t="s">
        <v>29</v>
      </c>
      <c r="J1673" s="39" t="s">
        <v>136</v>
      </c>
    </row>
    <row r="1674" spans="1:10">
      <c r="A1674" s="40">
        <v>0.80287208742424299</v>
      </c>
      <c r="B1674" s="37">
        <v>802872.08742424299</v>
      </c>
      <c r="C1674" s="37" t="s">
        <v>29</v>
      </c>
      <c r="D1674" s="37" t="s">
        <v>29</v>
      </c>
      <c r="E1674" s="37">
        <v>198.6572141815183</v>
      </c>
      <c r="F1674" s="41">
        <v>0.98264712953069278</v>
      </c>
      <c r="G1674" s="41">
        <v>0.98264712953069278</v>
      </c>
      <c r="H1674" s="37" t="s">
        <v>125</v>
      </c>
      <c r="I1674" s="37" t="s">
        <v>29</v>
      </c>
      <c r="J1674" s="39" t="s">
        <v>136</v>
      </c>
    </row>
    <row r="1675" spans="1:10">
      <c r="A1675" s="40">
        <v>0.8037092524242424</v>
      </c>
      <c r="B1675" s="37">
        <v>803709.25242424244</v>
      </c>
      <c r="C1675" s="37" t="s">
        <v>29</v>
      </c>
      <c r="D1675" s="37" t="s">
        <v>29</v>
      </c>
      <c r="E1675" s="37">
        <v>202.64710592439062</v>
      </c>
      <c r="F1675" s="41">
        <v>1.0430494297396091</v>
      </c>
      <c r="G1675" s="41">
        <v>1.0430494297396091</v>
      </c>
      <c r="H1675" s="37" t="s">
        <v>125</v>
      </c>
      <c r="I1675" s="37" t="s">
        <v>29</v>
      </c>
      <c r="J1675" s="39" t="s">
        <v>136</v>
      </c>
    </row>
    <row r="1676" spans="1:10">
      <c r="A1676" s="40">
        <v>0.80392528437585165</v>
      </c>
      <c r="B1676" s="37">
        <v>803925.28437585162</v>
      </c>
      <c r="C1676" s="37" t="s">
        <v>29</v>
      </c>
      <c r="D1676" s="37" t="s">
        <v>29</v>
      </c>
      <c r="E1676" s="37">
        <v>202.92172318213744</v>
      </c>
      <c r="F1676" s="41">
        <v>2.0644879116570358</v>
      </c>
      <c r="G1676" s="41">
        <v>2.0644879116570358</v>
      </c>
      <c r="H1676" s="37" t="s">
        <v>125</v>
      </c>
      <c r="I1676" s="37" t="s">
        <v>29</v>
      </c>
      <c r="J1676" s="39" t="s">
        <v>136</v>
      </c>
    </row>
    <row r="1677" spans="1:10">
      <c r="A1677" s="40">
        <v>0.8040098706065304</v>
      </c>
      <c r="B1677" s="37">
        <v>804009.87060653034</v>
      </c>
      <c r="C1677" s="37" t="s">
        <v>29</v>
      </c>
      <c r="D1677" s="37" t="s">
        <v>29</v>
      </c>
      <c r="E1677" s="37">
        <v>207.49864546768262</v>
      </c>
      <c r="F1677" s="41">
        <v>0.91508271549060183</v>
      </c>
      <c r="G1677" s="41">
        <v>0.91508271549060183</v>
      </c>
      <c r="H1677" s="37" t="s">
        <v>125</v>
      </c>
      <c r="I1677" s="37" t="s">
        <v>29</v>
      </c>
      <c r="J1677" s="39" t="s">
        <v>136</v>
      </c>
    </row>
    <row r="1678" spans="1:10">
      <c r="A1678" s="40">
        <v>0.80452267463002114</v>
      </c>
      <c r="B1678" s="37">
        <v>804522.67463002109</v>
      </c>
      <c r="C1678" s="37" t="s">
        <v>29</v>
      </c>
      <c r="D1678" s="37" t="s">
        <v>29</v>
      </c>
      <c r="E1678" s="37">
        <v>204.86193803431442</v>
      </c>
      <c r="F1678" s="41">
        <v>1.6428507646376431</v>
      </c>
      <c r="G1678" s="41">
        <v>1.6428507646376431</v>
      </c>
      <c r="H1678" s="37" t="s">
        <v>125</v>
      </c>
      <c r="I1678" s="37" t="s">
        <v>29</v>
      </c>
      <c r="J1678" s="39" t="s">
        <v>136</v>
      </c>
    </row>
    <row r="1679" spans="1:10">
      <c r="A1679" s="40">
        <v>0.80513244233362047</v>
      </c>
      <c r="B1679" s="37">
        <v>805132.44233362051</v>
      </c>
      <c r="C1679" s="37" t="s">
        <v>29</v>
      </c>
      <c r="D1679" s="37" t="s">
        <v>29</v>
      </c>
      <c r="E1679" s="37">
        <v>202.22683912891921</v>
      </c>
      <c r="F1679" s="41">
        <v>0.68958672875099325</v>
      </c>
      <c r="G1679" s="41">
        <v>0.68958672875099325</v>
      </c>
      <c r="H1679" s="37" t="s">
        <v>125</v>
      </c>
      <c r="I1679" s="37" t="s">
        <v>29</v>
      </c>
      <c r="J1679" s="39" t="s">
        <v>136</v>
      </c>
    </row>
    <row r="1680" spans="1:10">
      <c r="A1680" s="44">
        <v>0.80566886840466678</v>
      </c>
      <c r="B1680" s="37">
        <v>805668.86840466678</v>
      </c>
      <c r="C1680" s="37" t="s">
        <v>29</v>
      </c>
      <c r="D1680" s="37" t="s">
        <v>29</v>
      </c>
      <c r="E1680" s="45">
        <v>207.28544010704545</v>
      </c>
      <c r="F1680" s="46">
        <v>2.2028083773564888</v>
      </c>
      <c r="G1680" s="46">
        <v>2.2028083773564888</v>
      </c>
      <c r="H1680" s="37" t="s">
        <v>125</v>
      </c>
      <c r="I1680" s="37" t="s">
        <v>29</v>
      </c>
      <c r="J1680" s="39" t="s">
        <v>136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F733"/>
  <sheetViews>
    <sheetView topLeftCell="L1" workbookViewId="0">
      <selection activeCell="M1" sqref="M1"/>
    </sheetView>
  </sheetViews>
  <sheetFormatPr defaultColWidth="11" defaultRowHeight="16"/>
  <sheetData>
    <row r="1" spans="1:26" ht="80">
      <c r="A1" s="2" t="s">
        <v>2</v>
      </c>
      <c r="B1" s="3" t="s">
        <v>3</v>
      </c>
      <c r="C1" s="3" t="s">
        <v>4</v>
      </c>
      <c r="D1" s="4" t="s">
        <v>5</v>
      </c>
      <c r="E1" s="4" t="s">
        <v>6</v>
      </c>
      <c r="F1" s="5" t="s">
        <v>7</v>
      </c>
      <c r="G1" s="5" t="s">
        <v>8</v>
      </c>
      <c r="H1" s="4" t="s">
        <v>88</v>
      </c>
      <c r="I1" s="5" t="s">
        <v>89</v>
      </c>
      <c r="J1" s="5" t="s">
        <v>90</v>
      </c>
      <c r="K1" s="3" t="s">
        <v>103</v>
      </c>
      <c r="L1" s="5" t="s">
        <v>104</v>
      </c>
      <c r="M1" s="6" t="s">
        <v>105</v>
      </c>
      <c r="N1" s="7" t="s">
        <v>9</v>
      </c>
      <c r="O1" s="7" t="s">
        <v>10</v>
      </c>
      <c r="P1" s="7" t="s">
        <v>11</v>
      </c>
      <c r="Q1" s="7" t="s">
        <v>12</v>
      </c>
      <c r="R1" s="8" t="s">
        <v>13</v>
      </c>
      <c r="S1" s="9" t="s">
        <v>14</v>
      </c>
      <c r="T1" s="10" t="s">
        <v>15</v>
      </c>
      <c r="U1" s="7" t="s">
        <v>16</v>
      </c>
      <c r="V1" s="7" t="s">
        <v>11</v>
      </c>
      <c r="W1" s="7" t="s">
        <v>17</v>
      </c>
      <c r="X1" s="11" t="s">
        <v>18</v>
      </c>
      <c r="Y1" s="12" t="s">
        <v>19</v>
      </c>
      <c r="Z1" s="100" t="s">
        <v>525</v>
      </c>
    </row>
    <row r="2" spans="1:26">
      <c r="A2" t="s">
        <v>464</v>
      </c>
      <c r="B2" t="s">
        <v>0</v>
      </c>
      <c r="C2">
        <v>2020</v>
      </c>
      <c r="D2" t="s">
        <v>465</v>
      </c>
      <c r="E2" s="54">
        <v>40338</v>
      </c>
      <c r="F2" s="13">
        <f>0.0083*E2^(0.9482)</f>
        <v>193.29314398347202</v>
      </c>
      <c r="G2" s="13">
        <f>0.0083*E2^(0.9482)</f>
        <v>193.29314398347202</v>
      </c>
      <c r="H2" s="61">
        <f>E2/1000</f>
        <v>40.338000000000001</v>
      </c>
      <c r="I2" s="61">
        <f t="shared" ref="I2:J2" si="0">F2/1000</f>
        <v>0.19329314398347203</v>
      </c>
      <c r="J2" s="61">
        <f t="shared" si="0"/>
        <v>0.19329314398347203</v>
      </c>
      <c r="K2" s="57">
        <v>1001.93186869551</v>
      </c>
      <c r="L2" s="57">
        <v>185.12128133669989</v>
      </c>
      <c r="M2" s="57">
        <v>162.55245806224309</v>
      </c>
      <c r="N2" t="b">
        <v>1</v>
      </c>
      <c r="O2" t="b">
        <v>0</v>
      </c>
      <c r="P2" t="s">
        <v>1</v>
      </c>
      <c r="Q2" t="s">
        <v>1</v>
      </c>
      <c r="R2" t="s">
        <v>1</v>
      </c>
      <c r="S2" t="s">
        <v>1</v>
      </c>
      <c r="T2" t="b">
        <v>1</v>
      </c>
      <c r="U2" t="b">
        <v>0</v>
      </c>
      <c r="V2" t="s">
        <v>1</v>
      </c>
      <c r="W2" t="b">
        <v>0</v>
      </c>
      <c r="X2" t="b">
        <v>0</v>
      </c>
      <c r="Y2" t="s">
        <v>568</v>
      </c>
      <c r="Z2" s="101">
        <v>1260</v>
      </c>
    </row>
    <row r="3" spans="1:26">
      <c r="A3" t="s">
        <v>464</v>
      </c>
      <c r="B3" t="s">
        <v>0</v>
      </c>
      <c r="C3">
        <v>2020</v>
      </c>
      <c r="D3" t="s">
        <v>465</v>
      </c>
      <c r="E3" s="54">
        <v>40933</v>
      </c>
      <c r="F3" s="13">
        <f t="shared" ref="F3:F18" si="1">0.0083*E3^(0.9482)</f>
        <v>195.99557060194152</v>
      </c>
      <c r="G3" s="13">
        <f t="shared" ref="G3:G66" si="2">0.0083*E3^(0.9482)</f>
        <v>195.99557060194152</v>
      </c>
      <c r="H3" s="61">
        <f t="shared" ref="H3:H66" si="3">E3/1000</f>
        <v>40.933</v>
      </c>
      <c r="I3" s="61">
        <f t="shared" ref="I3:I66" si="4">F3/1000</f>
        <v>0.19599557060194153</v>
      </c>
      <c r="J3" s="61">
        <f t="shared" ref="J3:J66" si="5">G3/1000</f>
        <v>0.19599557060194153</v>
      </c>
      <c r="K3" s="57">
        <v>918.96605358407999</v>
      </c>
      <c r="L3" s="57">
        <v>172.19268914595011</v>
      </c>
      <c r="M3" s="57">
        <v>158.44316085716594</v>
      </c>
      <c r="N3" t="b">
        <v>1</v>
      </c>
      <c r="O3" t="b">
        <v>0</v>
      </c>
      <c r="P3" t="s">
        <v>1</v>
      </c>
      <c r="Q3" t="s">
        <v>1</v>
      </c>
      <c r="R3" t="s">
        <v>1</v>
      </c>
      <c r="S3" t="s">
        <v>1</v>
      </c>
      <c r="T3" t="b">
        <v>1</v>
      </c>
      <c r="U3" t="b">
        <v>0</v>
      </c>
      <c r="V3" t="s">
        <v>1</v>
      </c>
      <c r="W3" t="b">
        <v>0</v>
      </c>
      <c r="X3" t="b">
        <v>0</v>
      </c>
      <c r="Y3" t="s">
        <v>568</v>
      </c>
      <c r="Z3" s="101">
        <v>1260</v>
      </c>
    </row>
    <row r="4" spans="1:26">
      <c r="A4" t="s">
        <v>464</v>
      </c>
      <c r="B4" t="s">
        <v>0</v>
      </c>
      <c r="C4">
        <v>2020</v>
      </c>
      <c r="D4" t="s">
        <v>465</v>
      </c>
      <c r="E4" s="54">
        <v>41796</v>
      </c>
      <c r="F4" s="13">
        <f t="shared" si="1"/>
        <v>199.91161808664248</v>
      </c>
      <c r="G4" s="13">
        <f t="shared" si="2"/>
        <v>199.91161808664248</v>
      </c>
      <c r="H4" s="61">
        <f t="shared" si="3"/>
        <v>41.795999999999999</v>
      </c>
      <c r="I4" s="61">
        <f t="shared" si="4"/>
        <v>0.19991161808664248</v>
      </c>
      <c r="J4" s="61">
        <f t="shared" si="5"/>
        <v>0.19991161808664248</v>
      </c>
      <c r="K4" s="57">
        <v>790.98833805891604</v>
      </c>
      <c r="L4" s="57">
        <v>147.06934531537195</v>
      </c>
      <c r="M4" s="57">
        <v>134.69860544649998</v>
      </c>
      <c r="N4" t="b">
        <v>1</v>
      </c>
      <c r="O4" t="b">
        <v>0</v>
      </c>
      <c r="P4" t="s">
        <v>1</v>
      </c>
      <c r="Q4" t="s">
        <v>1</v>
      </c>
      <c r="R4" t="s">
        <v>1</v>
      </c>
      <c r="S4" t="s">
        <v>1</v>
      </c>
      <c r="T4" t="b">
        <v>1</v>
      </c>
      <c r="U4" t="b">
        <v>0</v>
      </c>
      <c r="V4" t="s">
        <v>1</v>
      </c>
      <c r="W4" t="b">
        <v>0</v>
      </c>
      <c r="X4" t="b">
        <v>0</v>
      </c>
      <c r="Y4" t="s">
        <v>568</v>
      </c>
      <c r="Z4" s="101">
        <v>1260</v>
      </c>
    </row>
    <row r="5" spans="1:26">
      <c r="A5" t="s">
        <v>464</v>
      </c>
      <c r="B5" t="s">
        <v>0</v>
      </c>
      <c r="C5">
        <v>2020</v>
      </c>
      <c r="D5" t="s">
        <v>465</v>
      </c>
      <c r="E5" s="54">
        <v>43763</v>
      </c>
      <c r="F5" s="13">
        <f t="shared" si="1"/>
        <v>208.82179810560385</v>
      </c>
      <c r="G5" s="13">
        <f t="shared" si="2"/>
        <v>208.82179810560385</v>
      </c>
      <c r="H5" s="61">
        <f t="shared" si="3"/>
        <v>43.762999999999998</v>
      </c>
      <c r="I5" s="61">
        <f t="shared" si="4"/>
        <v>0.20882179810560383</v>
      </c>
      <c r="J5" s="61">
        <f t="shared" si="5"/>
        <v>0.20882179810560383</v>
      </c>
      <c r="K5" s="57">
        <v>1018.5811530429401</v>
      </c>
      <c r="L5" s="57">
        <v>207.15527287870987</v>
      </c>
      <c r="M5" s="57">
        <v>181.82162560507106</v>
      </c>
      <c r="N5" t="b">
        <v>1</v>
      </c>
      <c r="O5" t="b">
        <v>0</v>
      </c>
      <c r="P5" t="s">
        <v>1</v>
      </c>
      <c r="Q5" t="s">
        <v>1</v>
      </c>
      <c r="R5" t="s">
        <v>1</v>
      </c>
      <c r="S5" t="s">
        <v>1</v>
      </c>
      <c r="T5" t="b">
        <v>1</v>
      </c>
      <c r="U5" t="b">
        <v>0</v>
      </c>
      <c r="V5" t="s">
        <v>1</v>
      </c>
      <c r="W5" t="b">
        <v>0</v>
      </c>
      <c r="X5" t="b">
        <v>0</v>
      </c>
      <c r="Y5" t="s">
        <v>568</v>
      </c>
      <c r="Z5" s="101">
        <v>1260</v>
      </c>
    </row>
    <row r="6" spans="1:26">
      <c r="A6" t="s">
        <v>464</v>
      </c>
      <c r="B6" t="s">
        <v>0</v>
      </c>
      <c r="C6">
        <v>2020</v>
      </c>
      <c r="D6" t="s">
        <v>465</v>
      </c>
      <c r="E6" s="54">
        <v>44825</v>
      </c>
      <c r="F6" s="13">
        <f t="shared" si="1"/>
        <v>213.62380148103719</v>
      </c>
      <c r="G6" s="13">
        <f t="shared" si="2"/>
        <v>213.62380148103719</v>
      </c>
      <c r="H6" s="61">
        <f t="shared" si="3"/>
        <v>44.825000000000003</v>
      </c>
      <c r="I6" s="61">
        <f t="shared" si="4"/>
        <v>0.21362380148103718</v>
      </c>
      <c r="J6" s="61">
        <f t="shared" si="5"/>
        <v>0.21362380148103718</v>
      </c>
      <c r="K6" s="57">
        <v>927.03625086487807</v>
      </c>
      <c r="L6" s="57">
        <v>188.77723295879184</v>
      </c>
      <c r="M6" s="57">
        <v>148.51469375420106</v>
      </c>
      <c r="N6" t="b">
        <v>1</v>
      </c>
      <c r="O6" t="b">
        <v>0</v>
      </c>
      <c r="P6" t="s">
        <v>1</v>
      </c>
      <c r="Q6" t="s">
        <v>1</v>
      </c>
      <c r="R6" t="s">
        <v>1</v>
      </c>
      <c r="S6" t="s">
        <v>1</v>
      </c>
      <c r="T6" t="b">
        <v>1</v>
      </c>
      <c r="U6" t="b">
        <v>0</v>
      </c>
      <c r="V6" t="s">
        <v>1</v>
      </c>
      <c r="W6" t="b">
        <v>0</v>
      </c>
      <c r="X6" t="b">
        <v>0</v>
      </c>
      <c r="Y6" t="s">
        <v>568</v>
      </c>
      <c r="Z6" s="101">
        <v>1260</v>
      </c>
    </row>
    <row r="7" spans="1:26">
      <c r="A7" t="s">
        <v>464</v>
      </c>
      <c r="B7" t="s">
        <v>0</v>
      </c>
      <c r="C7">
        <v>2020</v>
      </c>
      <c r="D7" t="s">
        <v>465</v>
      </c>
      <c r="E7" s="54">
        <v>45701</v>
      </c>
      <c r="F7" s="13">
        <f t="shared" si="1"/>
        <v>217.58033650059599</v>
      </c>
      <c r="G7" s="13">
        <f t="shared" si="2"/>
        <v>217.58033650059599</v>
      </c>
      <c r="H7" s="61">
        <f t="shared" si="3"/>
        <v>45.701000000000001</v>
      </c>
      <c r="I7" s="61">
        <f t="shared" si="4"/>
        <v>0.21758033650059599</v>
      </c>
      <c r="J7" s="61">
        <f t="shared" si="5"/>
        <v>0.21758033650059599</v>
      </c>
      <c r="K7" s="57">
        <v>848.10238140415902</v>
      </c>
      <c r="L7" s="57">
        <v>131.51481977582</v>
      </c>
      <c r="M7" s="57">
        <v>123.87911297457197</v>
      </c>
      <c r="N7" t="b">
        <v>1</v>
      </c>
      <c r="O7" t="b">
        <v>0</v>
      </c>
      <c r="P7" t="s">
        <v>1</v>
      </c>
      <c r="Q7" t="s">
        <v>1</v>
      </c>
      <c r="R7" t="s">
        <v>1</v>
      </c>
      <c r="S7" t="s">
        <v>1</v>
      </c>
      <c r="T7" t="b">
        <v>1</v>
      </c>
      <c r="U7" t="b">
        <v>0</v>
      </c>
      <c r="V7" t="s">
        <v>1</v>
      </c>
      <c r="W7" t="b">
        <v>0</v>
      </c>
      <c r="X7" t="b">
        <v>0</v>
      </c>
      <c r="Y7" t="s">
        <v>568</v>
      </c>
      <c r="Z7" s="101">
        <v>1260</v>
      </c>
    </row>
    <row r="8" spans="1:26">
      <c r="A8" t="s">
        <v>464</v>
      </c>
      <c r="B8" t="s">
        <v>0</v>
      </c>
      <c r="C8">
        <v>2020</v>
      </c>
      <c r="D8" t="s">
        <v>465</v>
      </c>
      <c r="E8" s="54">
        <v>46571</v>
      </c>
      <c r="F8" s="13">
        <f t="shared" si="1"/>
        <v>221.50588527487074</v>
      </c>
      <c r="G8" s="13">
        <f t="shared" si="2"/>
        <v>221.50588527487074</v>
      </c>
      <c r="H8" s="61">
        <f t="shared" si="3"/>
        <v>46.570999999999998</v>
      </c>
      <c r="I8" s="61">
        <f t="shared" si="4"/>
        <v>0.22150588527487072</v>
      </c>
      <c r="J8" s="61">
        <f t="shared" si="5"/>
        <v>0.22150588527487072</v>
      </c>
      <c r="K8" s="57">
        <v>1084.14372964839</v>
      </c>
      <c r="L8" s="57">
        <v>190.52243329170005</v>
      </c>
      <c r="M8" s="57">
        <v>178.38003351695806</v>
      </c>
      <c r="N8" t="b">
        <v>1</v>
      </c>
      <c r="O8" t="b">
        <v>0</v>
      </c>
      <c r="P8" t="s">
        <v>1</v>
      </c>
      <c r="Q8" t="s">
        <v>1</v>
      </c>
      <c r="R8" t="s">
        <v>1</v>
      </c>
      <c r="S8" t="s">
        <v>1</v>
      </c>
      <c r="T8" t="b">
        <v>1</v>
      </c>
      <c r="U8" t="b">
        <v>0</v>
      </c>
      <c r="V8" t="s">
        <v>1</v>
      </c>
      <c r="W8" t="b">
        <v>0</v>
      </c>
      <c r="X8" t="b">
        <v>0</v>
      </c>
      <c r="Y8" t="s">
        <v>568</v>
      </c>
      <c r="Z8" s="101">
        <v>1258</v>
      </c>
    </row>
    <row r="9" spans="1:26">
      <c r="A9" t="s">
        <v>464</v>
      </c>
      <c r="B9" t="s">
        <v>0</v>
      </c>
      <c r="C9">
        <v>2020</v>
      </c>
      <c r="D9" t="s">
        <v>465</v>
      </c>
      <c r="E9" s="54">
        <v>47496</v>
      </c>
      <c r="F9" s="13">
        <f t="shared" si="1"/>
        <v>225.67543789849572</v>
      </c>
      <c r="G9" s="13">
        <f t="shared" si="2"/>
        <v>225.67543789849572</v>
      </c>
      <c r="H9" s="61">
        <f t="shared" si="3"/>
        <v>47.496000000000002</v>
      </c>
      <c r="I9" s="61">
        <f t="shared" si="4"/>
        <v>0.22567543789849573</v>
      </c>
      <c r="J9" s="61">
        <f t="shared" si="5"/>
        <v>0.22567543789849573</v>
      </c>
      <c r="K9" s="57">
        <v>1420.4521301263899</v>
      </c>
      <c r="L9" s="57">
        <v>307.8922361882303</v>
      </c>
      <c r="M9" s="57">
        <v>262.07331523241987</v>
      </c>
      <c r="N9" t="b">
        <v>1</v>
      </c>
      <c r="O9" t="b">
        <v>0</v>
      </c>
      <c r="P9" t="s">
        <v>1</v>
      </c>
      <c r="Q9" t="s">
        <v>1</v>
      </c>
      <c r="R9" t="s">
        <v>1</v>
      </c>
      <c r="S9" t="s">
        <v>1</v>
      </c>
      <c r="T9" t="b">
        <v>1</v>
      </c>
      <c r="U9" t="b">
        <v>0</v>
      </c>
      <c r="V9" t="s">
        <v>1</v>
      </c>
      <c r="W9" t="b">
        <v>0</v>
      </c>
      <c r="X9" t="b">
        <v>0</v>
      </c>
      <c r="Y9" t="s">
        <v>568</v>
      </c>
      <c r="Z9" s="101">
        <v>1258</v>
      </c>
    </row>
    <row r="10" spans="1:26">
      <c r="A10" t="s">
        <v>464</v>
      </c>
      <c r="B10" t="s">
        <v>0</v>
      </c>
      <c r="C10">
        <v>2020</v>
      </c>
      <c r="D10" t="s">
        <v>465</v>
      </c>
      <c r="E10" s="54">
        <v>48137</v>
      </c>
      <c r="F10" s="13">
        <f t="shared" si="1"/>
        <v>228.56235372133276</v>
      </c>
      <c r="G10" s="13">
        <f t="shared" si="2"/>
        <v>228.56235372133276</v>
      </c>
      <c r="H10" s="61">
        <f t="shared" si="3"/>
        <v>48.137</v>
      </c>
      <c r="I10" s="61">
        <f t="shared" si="4"/>
        <v>0.22856235372133277</v>
      </c>
      <c r="J10" s="61">
        <f t="shared" si="5"/>
        <v>0.22856235372133277</v>
      </c>
      <c r="K10" s="57">
        <v>1907.6348237872999</v>
      </c>
      <c r="L10" s="57">
        <v>472.22590876272989</v>
      </c>
      <c r="M10" s="57">
        <v>364.24112677492985</v>
      </c>
      <c r="N10" t="b">
        <v>1</v>
      </c>
      <c r="O10" t="b">
        <v>0</v>
      </c>
      <c r="P10" t="s">
        <v>1</v>
      </c>
      <c r="Q10" t="s">
        <v>1</v>
      </c>
      <c r="R10" t="s">
        <v>1</v>
      </c>
      <c r="S10" t="s">
        <v>1</v>
      </c>
      <c r="T10" t="b">
        <v>1</v>
      </c>
      <c r="U10" t="b">
        <v>0</v>
      </c>
      <c r="V10" t="s">
        <v>1</v>
      </c>
      <c r="W10" t="b">
        <v>0</v>
      </c>
      <c r="X10" t="b">
        <v>0</v>
      </c>
      <c r="Y10" t="s">
        <v>568</v>
      </c>
      <c r="Z10" s="101">
        <v>1258</v>
      </c>
    </row>
    <row r="11" spans="1:26">
      <c r="A11" t="s">
        <v>464</v>
      </c>
      <c r="B11" t="s">
        <v>0</v>
      </c>
      <c r="C11">
        <v>2020</v>
      </c>
      <c r="D11" t="s">
        <v>465</v>
      </c>
      <c r="E11" s="54">
        <v>49001</v>
      </c>
      <c r="F11" s="13">
        <f t="shared" si="1"/>
        <v>232.45046506460554</v>
      </c>
      <c r="G11" s="13">
        <f t="shared" si="2"/>
        <v>232.45046506460554</v>
      </c>
      <c r="H11" s="61">
        <f t="shared" si="3"/>
        <v>49.000999999999998</v>
      </c>
      <c r="I11" s="61">
        <f t="shared" si="4"/>
        <v>0.23245046506460554</v>
      </c>
      <c r="J11" s="61">
        <f t="shared" si="5"/>
        <v>0.23245046506460554</v>
      </c>
      <c r="K11" s="57">
        <v>1754.5304882714599</v>
      </c>
      <c r="L11" s="57">
        <v>413.59573172790033</v>
      </c>
      <c r="M11" s="57">
        <v>327.96734816189996</v>
      </c>
      <c r="N11" t="b">
        <v>1</v>
      </c>
      <c r="O11" t="b">
        <v>0</v>
      </c>
      <c r="P11" t="s">
        <v>1</v>
      </c>
      <c r="Q11" t="s">
        <v>1</v>
      </c>
      <c r="R11" t="s">
        <v>1</v>
      </c>
      <c r="S11" t="s">
        <v>1</v>
      </c>
      <c r="T11" t="b">
        <v>1</v>
      </c>
      <c r="U11" t="b">
        <v>0</v>
      </c>
      <c r="V11" t="s">
        <v>1</v>
      </c>
      <c r="W11" t="b">
        <v>0</v>
      </c>
      <c r="X11" t="b">
        <v>0</v>
      </c>
      <c r="Y11" t="s">
        <v>568</v>
      </c>
      <c r="Z11" s="101">
        <v>1258</v>
      </c>
    </row>
    <row r="12" spans="1:26">
      <c r="A12" t="s">
        <v>464</v>
      </c>
      <c r="B12" t="s">
        <v>0</v>
      </c>
      <c r="C12">
        <v>2020</v>
      </c>
      <c r="D12" t="s">
        <v>465</v>
      </c>
      <c r="E12" s="54">
        <v>49831</v>
      </c>
      <c r="F12" s="13">
        <f t="shared" si="1"/>
        <v>236.18222822268626</v>
      </c>
      <c r="G12" s="13">
        <f t="shared" si="2"/>
        <v>236.18222822268626</v>
      </c>
      <c r="H12" s="61">
        <f t="shared" si="3"/>
        <v>49.831000000000003</v>
      </c>
      <c r="I12" s="61">
        <f t="shared" si="4"/>
        <v>0.23618222822268625</v>
      </c>
      <c r="J12" s="61">
        <f t="shared" si="5"/>
        <v>0.23618222822268625</v>
      </c>
      <c r="K12" s="57">
        <v>1226.9821491242501</v>
      </c>
      <c r="L12" s="57">
        <v>266.01542969296997</v>
      </c>
      <c r="M12" s="57">
        <v>211.24337521407006</v>
      </c>
      <c r="N12" t="b">
        <v>1</v>
      </c>
      <c r="O12" t="b">
        <v>0</v>
      </c>
      <c r="P12" t="s">
        <v>1</v>
      </c>
      <c r="Q12" t="s">
        <v>1</v>
      </c>
      <c r="R12" t="s">
        <v>1</v>
      </c>
      <c r="S12" t="s">
        <v>1</v>
      </c>
      <c r="T12" t="b">
        <v>1</v>
      </c>
      <c r="U12" t="b">
        <v>0</v>
      </c>
      <c r="V12" t="s">
        <v>1</v>
      </c>
      <c r="W12" t="b">
        <v>0</v>
      </c>
      <c r="X12" t="b">
        <v>0</v>
      </c>
      <c r="Y12" t="s">
        <v>568</v>
      </c>
      <c r="Z12" s="101">
        <v>1258</v>
      </c>
    </row>
    <row r="13" spans="1:26">
      <c r="A13" t="s">
        <v>464</v>
      </c>
      <c r="B13" t="s">
        <v>0</v>
      </c>
      <c r="C13">
        <v>2020</v>
      </c>
      <c r="D13" t="s">
        <v>465</v>
      </c>
      <c r="E13" s="54">
        <v>50705</v>
      </c>
      <c r="F13" s="13">
        <f t="shared" si="1"/>
        <v>240.1083418887205</v>
      </c>
      <c r="G13" s="13">
        <f t="shared" si="2"/>
        <v>240.1083418887205</v>
      </c>
      <c r="H13" s="61">
        <f t="shared" si="3"/>
        <v>50.704999999999998</v>
      </c>
      <c r="I13" s="61">
        <f t="shared" si="4"/>
        <v>0.24010834188872049</v>
      </c>
      <c r="J13" s="61">
        <f t="shared" si="5"/>
        <v>0.24010834188872049</v>
      </c>
      <c r="K13" s="57">
        <v>1157.47112389621</v>
      </c>
      <c r="L13" s="57">
        <v>221.02061579058</v>
      </c>
      <c r="M13" s="57">
        <v>211.376418891242</v>
      </c>
      <c r="N13" t="b">
        <v>1</v>
      </c>
      <c r="O13" t="b">
        <v>0</v>
      </c>
      <c r="P13" t="s">
        <v>1</v>
      </c>
      <c r="Q13" t="s">
        <v>1</v>
      </c>
      <c r="R13" t="s">
        <v>1</v>
      </c>
      <c r="S13" t="s">
        <v>1</v>
      </c>
      <c r="T13" t="b">
        <v>1</v>
      </c>
      <c r="U13" t="b">
        <v>0</v>
      </c>
      <c r="V13" t="s">
        <v>1</v>
      </c>
      <c r="W13" t="b">
        <v>0</v>
      </c>
      <c r="X13" t="b">
        <v>0</v>
      </c>
      <c r="Y13" t="s">
        <v>568</v>
      </c>
      <c r="Z13" s="101">
        <v>1258</v>
      </c>
    </row>
    <row r="14" spans="1:26">
      <c r="A14" t="s">
        <v>464</v>
      </c>
      <c r="B14" t="s">
        <v>0</v>
      </c>
      <c r="C14">
        <v>2020</v>
      </c>
      <c r="D14" t="s">
        <v>465</v>
      </c>
      <c r="E14" s="54">
        <v>50856</v>
      </c>
      <c r="F14" s="13">
        <f t="shared" si="1"/>
        <v>240.78629537157894</v>
      </c>
      <c r="G14" s="13">
        <f t="shared" si="2"/>
        <v>240.78629537157894</v>
      </c>
      <c r="H14" s="61">
        <f t="shared" si="3"/>
        <v>50.856000000000002</v>
      </c>
      <c r="I14" s="61">
        <f t="shared" si="4"/>
        <v>0.24078629537157895</v>
      </c>
      <c r="J14" s="61">
        <f t="shared" si="5"/>
        <v>0.24078629537157895</v>
      </c>
      <c r="K14" s="57">
        <v>1135.37905734027</v>
      </c>
      <c r="L14" s="57">
        <v>235.29055620092004</v>
      </c>
      <c r="M14" s="57">
        <v>187.46978543031003</v>
      </c>
      <c r="N14" t="b">
        <v>1</v>
      </c>
      <c r="O14" t="b">
        <v>0</v>
      </c>
      <c r="P14" t="s">
        <v>1</v>
      </c>
      <c r="Q14" t="s">
        <v>1</v>
      </c>
      <c r="R14" t="s">
        <v>1</v>
      </c>
      <c r="S14" t="s">
        <v>1</v>
      </c>
      <c r="T14" t="b">
        <v>1</v>
      </c>
      <c r="U14" t="b">
        <v>0</v>
      </c>
      <c r="V14" t="s">
        <v>1</v>
      </c>
      <c r="W14" t="b">
        <v>0</v>
      </c>
      <c r="X14" t="b">
        <v>0</v>
      </c>
      <c r="Y14" t="s">
        <v>568</v>
      </c>
      <c r="Z14" s="101">
        <v>1258</v>
      </c>
    </row>
    <row r="15" spans="1:26">
      <c r="A15" t="s">
        <v>464</v>
      </c>
      <c r="B15" t="s">
        <v>0</v>
      </c>
      <c r="C15">
        <v>2020</v>
      </c>
      <c r="D15" t="s">
        <v>465</v>
      </c>
      <c r="E15" s="54">
        <v>51980</v>
      </c>
      <c r="F15" s="13">
        <f t="shared" si="1"/>
        <v>245.82952867537867</v>
      </c>
      <c r="G15" s="13">
        <f t="shared" si="2"/>
        <v>245.82952867537867</v>
      </c>
      <c r="H15" s="61">
        <f t="shared" si="3"/>
        <v>51.98</v>
      </c>
      <c r="I15" s="61">
        <f t="shared" si="4"/>
        <v>0.24582952867537866</v>
      </c>
      <c r="J15" s="61">
        <f t="shared" si="5"/>
        <v>0.24582952867537866</v>
      </c>
      <c r="K15" s="57">
        <v>1285.0984415114801</v>
      </c>
      <c r="L15" s="57">
        <v>286.79048823620997</v>
      </c>
      <c r="M15" s="57">
        <v>217.55487179577017</v>
      </c>
      <c r="N15" t="b">
        <v>1</v>
      </c>
      <c r="O15" t="b">
        <v>0</v>
      </c>
      <c r="P15" t="s">
        <v>1</v>
      </c>
      <c r="Q15" t="s">
        <v>1</v>
      </c>
      <c r="R15" t="s">
        <v>1</v>
      </c>
      <c r="S15" t="s">
        <v>1</v>
      </c>
      <c r="T15" t="b">
        <v>1</v>
      </c>
      <c r="U15" t="b">
        <v>0</v>
      </c>
      <c r="V15" t="s">
        <v>1</v>
      </c>
      <c r="W15" t="b">
        <v>0</v>
      </c>
      <c r="X15" t="b">
        <v>0</v>
      </c>
      <c r="Y15" t="s">
        <v>568</v>
      </c>
      <c r="Z15" s="101">
        <v>1258</v>
      </c>
    </row>
    <row r="16" spans="1:26">
      <c r="A16" t="s">
        <v>464</v>
      </c>
      <c r="B16" t="s">
        <v>0</v>
      </c>
      <c r="C16">
        <v>2020</v>
      </c>
      <c r="D16" t="s">
        <v>465</v>
      </c>
      <c r="E16" s="54">
        <v>51980</v>
      </c>
      <c r="F16" s="13">
        <f t="shared" si="1"/>
        <v>245.82952867537867</v>
      </c>
      <c r="G16" s="13">
        <f t="shared" si="2"/>
        <v>245.82952867537867</v>
      </c>
      <c r="H16" s="61">
        <f t="shared" si="3"/>
        <v>51.98</v>
      </c>
      <c r="I16" s="61">
        <f t="shared" si="4"/>
        <v>0.24582952867537866</v>
      </c>
      <c r="J16" s="61">
        <f t="shared" si="5"/>
        <v>0.24582952867537866</v>
      </c>
      <c r="K16" s="57">
        <v>1011.62153068053</v>
      </c>
      <c r="L16" s="57">
        <v>207.34861449046002</v>
      </c>
      <c r="M16" s="57">
        <v>171.26260772649698</v>
      </c>
      <c r="N16" t="b">
        <v>1</v>
      </c>
      <c r="O16" t="b">
        <v>0</v>
      </c>
      <c r="P16" t="s">
        <v>1</v>
      </c>
      <c r="Q16" t="s">
        <v>1</v>
      </c>
      <c r="R16" t="s">
        <v>1</v>
      </c>
      <c r="S16" t="s">
        <v>1</v>
      </c>
      <c r="T16" t="b">
        <v>1</v>
      </c>
      <c r="U16" t="b">
        <v>0</v>
      </c>
      <c r="V16" t="s">
        <v>1</v>
      </c>
      <c r="W16" t="b">
        <v>0</v>
      </c>
      <c r="X16" t="b">
        <v>0</v>
      </c>
      <c r="Y16" t="s">
        <v>568</v>
      </c>
      <c r="Z16" s="101">
        <v>1258</v>
      </c>
    </row>
    <row r="17" spans="1:26">
      <c r="A17" t="s">
        <v>464</v>
      </c>
      <c r="B17" t="s">
        <v>0</v>
      </c>
      <c r="C17">
        <v>2020</v>
      </c>
      <c r="D17" t="s">
        <v>465</v>
      </c>
      <c r="E17" s="54">
        <v>53628</v>
      </c>
      <c r="F17" s="13">
        <f t="shared" si="1"/>
        <v>253.21370519008789</v>
      </c>
      <c r="G17" s="13">
        <f t="shared" si="2"/>
        <v>253.21370519008789</v>
      </c>
      <c r="H17" s="61">
        <f t="shared" si="3"/>
        <v>53.628</v>
      </c>
      <c r="I17" s="61">
        <f t="shared" si="4"/>
        <v>0.2532137051900879</v>
      </c>
      <c r="J17" s="61">
        <f t="shared" si="5"/>
        <v>0.2532137051900879</v>
      </c>
      <c r="K17" s="57">
        <v>1027.7586666966999</v>
      </c>
      <c r="L17" s="57">
        <v>214.70458007625007</v>
      </c>
      <c r="M17" s="57">
        <v>179.05441232748092</v>
      </c>
      <c r="N17" t="b">
        <v>1</v>
      </c>
      <c r="O17" t="b">
        <v>0</v>
      </c>
      <c r="P17" t="s">
        <v>1</v>
      </c>
      <c r="Q17" t="s">
        <v>1</v>
      </c>
      <c r="R17" t="s">
        <v>1</v>
      </c>
      <c r="S17" t="s">
        <v>1</v>
      </c>
      <c r="T17" t="b">
        <v>1</v>
      </c>
      <c r="U17" t="b">
        <v>0</v>
      </c>
      <c r="V17" t="s">
        <v>1</v>
      </c>
      <c r="W17" t="b">
        <v>0</v>
      </c>
      <c r="X17" t="b">
        <v>0</v>
      </c>
      <c r="Y17" t="s">
        <v>568</v>
      </c>
      <c r="Z17" s="101">
        <v>1258</v>
      </c>
    </row>
    <row r="18" spans="1:26">
      <c r="A18" t="s">
        <v>464</v>
      </c>
      <c r="B18" t="s">
        <v>0</v>
      </c>
      <c r="C18">
        <v>2020</v>
      </c>
      <c r="D18" t="s">
        <v>465</v>
      </c>
      <c r="E18" s="54">
        <v>54678</v>
      </c>
      <c r="F18" s="13">
        <f t="shared" si="1"/>
        <v>257.9122791399073</v>
      </c>
      <c r="G18" s="13">
        <f t="shared" si="2"/>
        <v>257.9122791399073</v>
      </c>
      <c r="H18" s="61">
        <f t="shared" si="3"/>
        <v>54.677999999999997</v>
      </c>
      <c r="I18" s="61">
        <f t="shared" si="4"/>
        <v>0.25791227913990727</v>
      </c>
      <c r="J18" s="61">
        <f t="shared" si="5"/>
        <v>0.25791227913990727</v>
      </c>
      <c r="K18" s="57">
        <v>647.83244615184901</v>
      </c>
      <c r="L18" s="57">
        <v>122.70046584686202</v>
      </c>
      <c r="M18" s="57">
        <v>97.488763650404962</v>
      </c>
      <c r="N18" t="b">
        <v>1</v>
      </c>
      <c r="O18" t="b">
        <v>0</v>
      </c>
      <c r="P18" t="s">
        <v>1</v>
      </c>
      <c r="Q18" t="s">
        <v>1</v>
      </c>
      <c r="R18" t="s">
        <v>1</v>
      </c>
      <c r="S18" t="s">
        <v>1</v>
      </c>
      <c r="T18" t="b">
        <v>1</v>
      </c>
      <c r="U18" t="b">
        <v>0</v>
      </c>
      <c r="V18" t="s">
        <v>1</v>
      </c>
      <c r="W18" t="b">
        <v>0</v>
      </c>
      <c r="X18" t="b">
        <v>0</v>
      </c>
      <c r="Y18" t="s">
        <v>568</v>
      </c>
      <c r="Z18" s="101">
        <v>1258</v>
      </c>
    </row>
    <row r="19" spans="1:26">
      <c r="A19" t="s">
        <v>464</v>
      </c>
      <c r="B19" t="s">
        <v>0</v>
      </c>
      <c r="C19">
        <v>2020</v>
      </c>
      <c r="D19" t="s">
        <v>465</v>
      </c>
      <c r="E19" s="54">
        <v>55541</v>
      </c>
      <c r="F19" s="13">
        <f t="shared" ref="F19:F34" si="6">0.0083*E19^(0.9482)</f>
        <v>261.77055743366628</v>
      </c>
      <c r="G19" s="13">
        <f t="shared" si="2"/>
        <v>261.77055743366628</v>
      </c>
      <c r="H19" s="61">
        <f t="shared" si="3"/>
        <v>55.540999999999997</v>
      </c>
      <c r="I19" s="61">
        <f t="shared" si="4"/>
        <v>0.26177055743366628</v>
      </c>
      <c r="J19" s="61">
        <f t="shared" si="5"/>
        <v>0.26177055743366628</v>
      </c>
      <c r="K19" s="57">
        <v>796.67056478419204</v>
      </c>
      <c r="L19" s="57">
        <v>163.03534970835699</v>
      </c>
      <c r="M19" s="57">
        <v>127.04337742777102</v>
      </c>
      <c r="N19" t="b">
        <v>1</v>
      </c>
      <c r="O19" t="b">
        <v>0</v>
      </c>
      <c r="P19" t="s">
        <v>1</v>
      </c>
      <c r="Q19" t="s">
        <v>1</v>
      </c>
      <c r="R19" t="s">
        <v>1</v>
      </c>
      <c r="S19" t="s">
        <v>1</v>
      </c>
      <c r="T19" t="b">
        <v>1</v>
      </c>
      <c r="U19" t="b">
        <v>0</v>
      </c>
      <c r="V19" t="s">
        <v>1</v>
      </c>
      <c r="W19" t="b">
        <v>0</v>
      </c>
      <c r="X19" t="b">
        <v>0</v>
      </c>
      <c r="Y19" t="s">
        <v>568</v>
      </c>
      <c r="Z19" s="101">
        <v>1258</v>
      </c>
    </row>
    <row r="20" spans="1:26">
      <c r="A20" t="s">
        <v>464</v>
      </c>
      <c r="B20" t="s">
        <v>0</v>
      </c>
      <c r="C20">
        <v>2020</v>
      </c>
      <c r="D20" t="s">
        <v>465</v>
      </c>
      <c r="E20" s="54">
        <v>35607.546149164918</v>
      </c>
      <c r="F20" s="13">
        <f t="shared" si="6"/>
        <v>171.73161740963536</v>
      </c>
      <c r="G20" s="13">
        <f t="shared" si="2"/>
        <v>171.73161740963536</v>
      </c>
      <c r="H20" s="61">
        <f t="shared" si="3"/>
        <v>35.607546149164918</v>
      </c>
      <c r="I20" s="61">
        <f t="shared" si="4"/>
        <v>0.17173161740963536</v>
      </c>
      <c r="J20" s="61">
        <f t="shared" si="5"/>
        <v>0.17173161740963536</v>
      </c>
      <c r="K20" s="57">
        <v>910.30280328803701</v>
      </c>
      <c r="L20" s="57">
        <v>180.67093475319302</v>
      </c>
      <c r="M20" s="57">
        <v>160.45747400424898</v>
      </c>
      <c r="N20" t="b">
        <v>1</v>
      </c>
      <c r="O20" t="b">
        <v>0</v>
      </c>
      <c r="P20" t="s">
        <v>1</v>
      </c>
      <c r="Q20" t="s">
        <v>1</v>
      </c>
      <c r="R20" t="s">
        <v>1</v>
      </c>
      <c r="S20" t="s">
        <v>1</v>
      </c>
      <c r="T20" t="b">
        <v>1</v>
      </c>
      <c r="U20" t="b">
        <v>0</v>
      </c>
      <c r="V20" t="s">
        <v>1</v>
      </c>
      <c r="W20" t="b">
        <v>0</v>
      </c>
      <c r="X20" t="b">
        <v>0</v>
      </c>
      <c r="Y20" t="s">
        <v>568</v>
      </c>
      <c r="Z20" s="101">
        <v>865</v>
      </c>
    </row>
    <row r="21" spans="1:26">
      <c r="A21" t="s">
        <v>464</v>
      </c>
      <c r="B21" t="s">
        <v>0</v>
      </c>
      <c r="C21">
        <v>2020</v>
      </c>
      <c r="D21" t="s">
        <v>465</v>
      </c>
      <c r="E21" s="54">
        <v>36396.420763179842</v>
      </c>
      <c r="F21" s="13">
        <f t="shared" si="6"/>
        <v>175.33714471131941</v>
      </c>
      <c r="G21" s="13">
        <f t="shared" si="2"/>
        <v>175.33714471131941</v>
      </c>
      <c r="H21" s="61">
        <f t="shared" si="3"/>
        <v>36.39642076317984</v>
      </c>
      <c r="I21" s="61">
        <f t="shared" si="4"/>
        <v>0.17533714471131942</v>
      </c>
      <c r="J21" s="61">
        <f t="shared" si="5"/>
        <v>0.17533714471131942</v>
      </c>
      <c r="K21" s="57">
        <v>871.97461896363495</v>
      </c>
      <c r="L21" s="57">
        <v>199.34882259868516</v>
      </c>
      <c r="M21" s="57">
        <v>157.48284668911992</v>
      </c>
      <c r="N21" t="b">
        <v>1</v>
      </c>
      <c r="O21" t="b">
        <v>0</v>
      </c>
      <c r="P21" t="s">
        <v>1</v>
      </c>
      <c r="Q21" t="s">
        <v>1</v>
      </c>
      <c r="R21" t="s">
        <v>1</v>
      </c>
      <c r="S21" t="s">
        <v>1</v>
      </c>
      <c r="T21" t="b">
        <v>1</v>
      </c>
      <c r="U21" t="b">
        <v>0</v>
      </c>
      <c r="V21" t="s">
        <v>1</v>
      </c>
      <c r="W21" t="b">
        <v>0</v>
      </c>
      <c r="X21" t="b">
        <v>0</v>
      </c>
      <c r="Y21" t="s">
        <v>568</v>
      </c>
      <c r="Z21" s="101">
        <v>865</v>
      </c>
    </row>
    <row r="22" spans="1:26">
      <c r="A22" t="s">
        <v>464</v>
      </c>
      <c r="B22" t="s">
        <v>0</v>
      </c>
      <c r="C22">
        <v>2020</v>
      </c>
      <c r="D22" t="s">
        <v>465</v>
      </c>
      <c r="E22" s="54">
        <v>36963.283521536279</v>
      </c>
      <c r="F22" s="13">
        <f t="shared" si="6"/>
        <v>177.92547000341463</v>
      </c>
      <c r="G22" s="13">
        <f t="shared" si="2"/>
        <v>177.92547000341463</v>
      </c>
      <c r="H22" s="61">
        <f t="shared" si="3"/>
        <v>36.963283521536276</v>
      </c>
      <c r="I22" s="61">
        <f t="shared" si="4"/>
        <v>0.17792547000341463</v>
      </c>
      <c r="J22" s="61">
        <f t="shared" si="5"/>
        <v>0.17792547000341463</v>
      </c>
      <c r="K22" s="57">
        <v>883.00408334850692</v>
      </c>
      <c r="L22" s="57">
        <v>190.95053260251314</v>
      </c>
      <c r="M22" s="57">
        <v>138.91568667466595</v>
      </c>
      <c r="N22" t="b">
        <v>1</v>
      </c>
      <c r="O22" t="b">
        <v>0</v>
      </c>
      <c r="P22" t="s">
        <v>1</v>
      </c>
      <c r="Q22" t="s">
        <v>1</v>
      </c>
      <c r="R22" t="s">
        <v>1</v>
      </c>
      <c r="S22" t="s">
        <v>1</v>
      </c>
      <c r="T22" t="b">
        <v>1</v>
      </c>
      <c r="U22" t="b">
        <v>0</v>
      </c>
      <c r="V22" t="s">
        <v>1</v>
      </c>
      <c r="W22" t="b">
        <v>0</v>
      </c>
      <c r="X22" t="b">
        <v>0</v>
      </c>
      <c r="Y22" t="s">
        <v>568</v>
      </c>
      <c r="Z22" s="101">
        <v>865</v>
      </c>
    </row>
    <row r="23" spans="1:26">
      <c r="A23" t="s">
        <v>464</v>
      </c>
      <c r="B23" t="s">
        <v>0</v>
      </c>
      <c r="C23">
        <v>2020</v>
      </c>
      <c r="D23" t="s">
        <v>465</v>
      </c>
      <c r="E23" s="54">
        <v>36963.283521536279</v>
      </c>
      <c r="F23" s="13">
        <f t="shared" si="6"/>
        <v>177.92547000341463</v>
      </c>
      <c r="G23" s="13">
        <f t="shared" si="2"/>
        <v>177.92547000341463</v>
      </c>
      <c r="H23" s="61">
        <f t="shared" si="3"/>
        <v>36.963283521536276</v>
      </c>
      <c r="I23" s="61">
        <f t="shared" si="4"/>
        <v>0.17792547000341463</v>
      </c>
      <c r="J23" s="61">
        <f t="shared" si="5"/>
        <v>0.17792547000341463</v>
      </c>
      <c r="K23" s="57">
        <v>830.59834251235395</v>
      </c>
      <c r="L23" s="57">
        <v>167.98339020022297</v>
      </c>
      <c r="M23" s="57">
        <v>146.53528290331894</v>
      </c>
      <c r="N23" t="b">
        <v>1</v>
      </c>
      <c r="O23" t="b">
        <v>0</v>
      </c>
      <c r="P23" t="s">
        <v>1</v>
      </c>
      <c r="Q23" t="s">
        <v>1</v>
      </c>
      <c r="R23" t="s">
        <v>1</v>
      </c>
      <c r="S23" t="s">
        <v>1</v>
      </c>
      <c r="T23" t="b">
        <v>1</v>
      </c>
      <c r="U23" t="b">
        <v>0</v>
      </c>
      <c r="V23" t="s">
        <v>1</v>
      </c>
      <c r="W23" t="b">
        <v>0</v>
      </c>
      <c r="X23" t="b">
        <v>0</v>
      </c>
      <c r="Y23" t="s">
        <v>568</v>
      </c>
      <c r="Z23" s="101">
        <v>865</v>
      </c>
    </row>
    <row r="24" spans="1:26">
      <c r="A24" t="s">
        <v>464</v>
      </c>
      <c r="B24" t="s">
        <v>0</v>
      </c>
      <c r="C24">
        <v>2020</v>
      </c>
      <c r="D24" t="s">
        <v>465</v>
      </c>
      <c r="E24" s="54">
        <v>37636.080870917576</v>
      </c>
      <c r="F24" s="13">
        <f t="shared" si="6"/>
        <v>180.99483340322359</v>
      </c>
      <c r="G24" s="13">
        <f t="shared" si="2"/>
        <v>180.99483340322359</v>
      </c>
      <c r="H24" s="61">
        <f t="shared" si="3"/>
        <v>37.636080870917574</v>
      </c>
      <c r="I24" s="61">
        <f t="shared" si="4"/>
        <v>0.18099483340322359</v>
      </c>
      <c r="J24" s="61">
        <f t="shared" si="5"/>
        <v>0.18099483340322359</v>
      </c>
      <c r="K24" s="57">
        <v>814.00923849256708</v>
      </c>
      <c r="L24" s="57">
        <v>334.08949010085291</v>
      </c>
      <c r="M24" s="57">
        <v>203.9056035425441</v>
      </c>
      <c r="N24" t="b">
        <v>1</v>
      </c>
      <c r="O24" t="b">
        <v>0</v>
      </c>
      <c r="P24" t="s">
        <v>1</v>
      </c>
      <c r="Q24" t="s">
        <v>1</v>
      </c>
      <c r="R24" t="s">
        <v>1</v>
      </c>
      <c r="S24" t="s">
        <v>1</v>
      </c>
      <c r="T24" t="b">
        <v>1</v>
      </c>
      <c r="U24" t="b">
        <v>0</v>
      </c>
      <c r="V24" t="s">
        <v>1</v>
      </c>
      <c r="W24" t="b">
        <v>0</v>
      </c>
      <c r="X24" t="b">
        <v>0</v>
      </c>
      <c r="Y24" t="s">
        <v>568</v>
      </c>
      <c r="Z24" s="101">
        <v>865</v>
      </c>
    </row>
    <row r="25" spans="1:26">
      <c r="A25" t="s">
        <v>464</v>
      </c>
      <c r="B25" t="s">
        <v>0</v>
      </c>
      <c r="C25">
        <v>2020</v>
      </c>
      <c r="D25" t="s">
        <v>465</v>
      </c>
      <c r="E25" s="54">
        <v>38109.405639326527</v>
      </c>
      <c r="F25" s="13">
        <f t="shared" si="6"/>
        <v>183.15247895393838</v>
      </c>
      <c r="G25" s="13">
        <f t="shared" si="2"/>
        <v>183.15247895393838</v>
      </c>
      <c r="H25" s="61">
        <f t="shared" si="3"/>
        <v>38.109405639326525</v>
      </c>
      <c r="I25" s="61">
        <f t="shared" si="4"/>
        <v>0.18315247895393838</v>
      </c>
      <c r="J25" s="61">
        <f t="shared" si="5"/>
        <v>0.18315247895393838</v>
      </c>
      <c r="K25" s="57">
        <v>898.79664636703501</v>
      </c>
      <c r="L25" s="57">
        <v>209.27541823071488</v>
      </c>
      <c r="M25" s="57">
        <v>160.36323966522696</v>
      </c>
      <c r="N25" t="b">
        <v>1</v>
      </c>
      <c r="O25" t="b">
        <v>0</v>
      </c>
      <c r="P25" t="s">
        <v>1</v>
      </c>
      <c r="Q25" t="s">
        <v>1</v>
      </c>
      <c r="R25" t="s">
        <v>1</v>
      </c>
      <c r="S25" t="s">
        <v>1</v>
      </c>
      <c r="T25" t="b">
        <v>1</v>
      </c>
      <c r="U25" t="b">
        <v>0</v>
      </c>
      <c r="V25" t="s">
        <v>1</v>
      </c>
      <c r="W25" t="b">
        <v>0</v>
      </c>
      <c r="X25" t="b">
        <v>0</v>
      </c>
      <c r="Y25" t="s">
        <v>568</v>
      </c>
      <c r="Z25" s="101">
        <v>865</v>
      </c>
    </row>
    <row r="26" spans="1:26">
      <c r="A26" t="s">
        <v>464</v>
      </c>
      <c r="B26" t="s">
        <v>0</v>
      </c>
      <c r="C26">
        <v>2020</v>
      </c>
      <c r="D26" t="s">
        <v>465</v>
      </c>
      <c r="E26" s="54">
        <v>38781.076024973518</v>
      </c>
      <c r="F26" s="13">
        <f t="shared" si="6"/>
        <v>186.21190316195211</v>
      </c>
      <c r="G26" s="13">
        <f t="shared" si="2"/>
        <v>186.21190316195211</v>
      </c>
      <c r="H26" s="61">
        <f t="shared" si="3"/>
        <v>38.781076024973515</v>
      </c>
      <c r="I26" s="61">
        <f t="shared" si="4"/>
        <v>0.1862119031619521</v>
      </c>
      <c r="J26" s="61">
        <f t="shared" si="5"/>
        <v>0.1862119031619521</v>
      </c>
      <c r="K26" s="57">
        <v>893.23335022550896</v>
      </c>
      <c r="L26" s="57">
        <v>156.40132994540113</v>
      </c>
      <c r="M26" s="57">
        <v>157.318079388461</v>
      </c>
      <c r="N26" t="b">
        <v>1</v>
      </c>
      <c r="O26" t="b">
        <v>0</v>
      </c>
      <c r="P26" t="s">
        <v>1</v>
      </c>
      <c r="Q26" t="s">
        <v>1</v>
      </c>
      <c r="R26" t="s">
        <v>1</v>
      </c>
      <c r="S26" t="s">
        <v>1</v>
      </c>
      <c r="T26" t="b">
        <v>1</v>
      </c>
      <c r="U26" t="b">
        <v>0</v>
      </c>
      <c r="V26" t="s">
        <v>1</v>
      </c>
      <c r="W26" t="b">
        <v>0</v>
      </c>
      <c r="X26" t="b">
        <v>0</v>
      </c>
      <c r="Y26" t="s">
        <v>568</v>
      </c>
      <c r="Z26" s="101">
        <v>865</v>
      </c>
    </row>
    <row r="27" spans="1:26">
      <c r="A27" t="s">
        <v>464</v>
      </c>
      <c r="B27" t="s">
        <v>0</v>
      </c>
      <c r="C27">
        <v>2020</v>
      </c>
      <c r="D27" t="s">
        <v>465</v>
      </c>
      <c r="E27" s="54">
        <v>38781.076024973518</v>
      </c>
      <c r="F27" s="13">
        <f t="shared" si="6"/>
        <v>186.21190316195211</v>
      </c>
      <c r="G27" s="13">
        <f t="shared" si="2"/>
        <v>186.21190316195211</v>
      </c>
      <c r="H27" s="61">
        <f t="shared" si="3"/>
        <v>38.781076024973515</v>
      </c>
      <c r="I27" s="61">
        <f t="shared" si="4"/>
        <v>0.1862119031619521</v>
      </c>
      <c r="J27" s="61">
        <f t="shared" si="5"/>
        <v>0.1862119031619521</v>
      </c>
      <c r="K27" s="57">
        <v>887.00646628929007</v>
      </c>
      <c r="L27" s="57">
        <v>169.96647183979985</v>
      </c>
      <c r="M27" s="57">
        <v>153.24664725448815</v>
      </c>
      <c r="N27" t="b">
        <v>1</v>
      </c>
      <c r="O27" t="b">
        <v>0</v>
      </c>
      <c r="P27" t="s">
        <v>1</v>
      </c>
      <c r="Q27" t="s">
        <v>1</v>
      </c>
      <c r="R27" t="s">
        <v>1</v>
      </c>
      <c r="S27" t="s">
        <v>1</v>
      </c>
      <c r="T27" t="b">
        <v>1</v>
      </c>
      <c r="U27" t="b">
        <v>0</v>
      </c>
      <c r="V27" t="s">
        <v>1</v>
      </c>
      <c r="W27" t="b">
        <v>0</v>
      </c>
      <c r="X27" t="b">
        <v>0</v>
      </c>
      <c r="Y27" t="s">
        <v>568</v>
      </c>
      <c r="Z27" s="101">
        <v>865</v>
      </c>
    </row>
    <row r="28" spans="1:26">
      <c r="A28" t="s">
        <v>464</v>
      </c>
      <c r="B28" t="s">
        <v>0</v>
      </c>
      <c r="C28">
        <v>2020</v>
      </c>
      <c r="D28" t="s">
        <v>465</v>
      </c>
      <c r="E28" s="54">
        <v>38781.076024973518</v>
      </c>
      <c r="F28" s="13">
        <f t="shared" si="6"/>
        <v>186.21190316195211</v>
      </c>
      <c r="G28" s="13">
        <f t="shared" si="2"/>
        <v>186.21190316195211</v>
      </c>
      <c r="H28" s="61">
        <f t="shared" si="3"/>
        <v>38.781076024973515</v>
      </c>
      <c r="I28" s="61">
        <f t="shared" si="4"/>
        <v>0.1862119031619521</v>
      </c>
      <c r="J28" s="61">
        <f t="shared" si="5"/>
        <v>0.1862119031619521</v>
      </c>
      <c r="K28" s="57">
        <v>950.08859292076306</v>
      </c>
      <c r="L28" s="57">
        <v>207.79335577938707</v>
      </c>
      <c r="M28" s="57">
        <v>172.85668168485506</v>
      </c>
      <c r="N28" t="b">
        <v>1</v>
      </c>
      <c r="O28" t="b">
        <v>0</v>
      </c>
      <c r="P28" t="s">
        <v>1</v>
      </c>
      <c r="Q28" t="s">
        <v>1</v>
      </c>
      <c r="R28" t="s">
        <v>1</v>
      </c>
      <c r="S28" t="s">
        <v>1</v>
      </c>
      <c r="T28" t="b">
        <v>1</v>
      </c>
      <c r="U28" t="b">
        <v>0</v>
      </c>
      <c r="V28" t="s">
        <v>1</v>
      </c>
      <c r="W28" t="b">
        <v>0</v>
      </c>
      <c r="X28" t="b">
        <v>0</v>
      </c>
      <c r="Y28" t="s">
        <v>568</v>
      </c>
      <c r="Z28" s="101">
        <v>865</v>
      </c>
    </row>
    <row r="29" spans="1:26">
      <c r="A29" t="s">
        <v>464</v>
      </c>
      <c r="B29" t="s">
        <v>0</v>
      </c>
      <c r="C29">
        <v>2020</v>
      </c>
      <c r="D29" t="s">
        <v>465</v>
      </c>
      <c r="E29" s="54">
        <v>38781.076024973518</v>
      </c>
      <c r="F29" s="13">
        <f t="shared" si="6"/>
        <v>186.21190316195211</v>
      </c>
      <c r="G29" s="13">
        <f t="shared" si="2"/>
        <v>186.21190316195211</v>
      </c>
      <c r="H29" s="61">
        <f t="shared" si="3"/>
        <v>38.781076024973515</v>
      </c>
      <c r="I29" s="61">
        <f t="shared" si="4"/>
        <v>0.1862119031619521</v>
      </c>
      <c r="J29" s="61">
        <f t="shared" si="5"/>
        <v>0.1862119031619521</v>
      </c>
      <c r="K29" s="57">
        <v>947.83722766744904</v>
      </c>
      <c r="L29" s="57">
        <v>191.91221854733089</v>
      </c>
      <c r="M29" s="57">
        <v>180.29985163450306</v>
      </c>
      <c r="N29" t="b">
        <v>1</v>
      </c>
      <c r="O29" t="b">
        <v>0</v>
      </c>
      <c r="P29" t="s">
        <v>1</v>
      </c>
      <c r="Q29" t="s">
        <v>1</v>
      </c>
      <c r="R29" t="s">
        <v>1</v>
      </c>
      <c r="S29" t="s">
        <v>1</v>
      </c>
      <c r="T29" t="b">
        <v>1</v>
      </c>
      <c r="U29" t="b">
        <v>0</v>
      </c>
      <c r="V29" t="s">
        <v>1</v>
      </c>
      <c r="W29" t="b">
        <v>0</v>
      </c>
      <c r="X29" t="b">
        <v>0</v>
      </c>
      <c r="Y29" t="s">
        <v>568</v>
      </c>
      <c r="Z29" s="101">
        <v>865</v>
      </c>
    </row>
    <row r="30" spans="1:26">
      <c r="A30" t="s">
        <v>464</v>
      </c>
      <c r="B30" t="s">
        <v>0</v>
      </c>
      <c r="C30">
        <v>2020</v>
      </c>
      <c r="D30" t="s">
        <v>465</v>
      </c>
      <c r="E30" s="54">
        <v>39445.984628214661</v>
      </c>
      <c r="F30" s="13">
        <f t="shared" si="6"/>
        <v>189.23782524717279</v>
      </c>
      <c r="G30" s="13">
        <f t="shared" si="2"/>
        <v>189.23782524717279</v>
      </c>
      <c r="H30" s="61">
        <f t="shared" si="3"/>
        <v>39.44598462821466</v>
      </c>
      <c r="I30" s="61">
        <f t="shared" si="4"/>
        <v>0.18923782524717278</v>
      </c>
      <c r="J30" s="61">
        <f t="shared" si="5"/>
        <v>0.18923782524717278</v>
      </c>
      <c r="K30" s="57">
        <v>787.86608868674296</v>
      </c>
      <c r="L30" s="57">
        <v>188.68212639291198</v>
      </c>
      <c r="M30" s="57">
        <v>159.62919697695895</v>
      </c>
      <c r="N30" t="b">
        <v>1</v>
      </c>
      <c r="O30" t="b">
        <v>0</v>
      </c>
      <c r="P30" t="s">
        <v>1</v>
      </c>
      <c r="Q30" t="s">
        <v>1</v>
      </c>
      <c r="R30" t="s">
        <v>1</v>
      </c>
      <c r="S30" t="s">
        <v>1</v>
      </c>
      <c r="T30" t="b">
        <v>1</v>
      </c>
      <c r="U30" t="b">
        <v>0</v>
      </c>
      <c r="V30" t="s">
        <v>1</v>
      </c>
      <c r="W30" t="b">
        <v>0</v>
      </c>
      <c r="X30" t="b">
        <v>0</v>
      </c>
      <c r="Y30" t="s">
        <v>568</v>
      </c>
      <c r="Z30" s="101">
        <v>865</v>
      </c>
    </row>
    <row r="31" spans="1:26">
      <c r="A31" t="s">
        <v>464</v>
      </c>
      <c r="B31" t="s">
        <v>0</v>
      </c>
      <c r="C31">
        <v>2020</v>
      </c>
      <c r="D31" t="s">
        <v>465</v>
      </c>
      <c r="E31" s="54">
        <v>39445.984628214661</v>
      </c>
      <c r="F31" s="13">
        <f t="shared" si="6"/>
        <v>189.23782524717279</v>
      </c>
      <c r="G31" s="13">
        <f t="shared" si="2"/>
        <v>189.23782524717279</v>
      </c>
      <c r="H31" s="61">
        <f t="shared" si="3"/>
        <v>39.44598462821466</v>
      </c>
      <c r="I31" s="61">
        <f t="shared" si="4"/>
        <v>0.18923782524717278</v>
      </c>
      <c r="J31" s="61">
        <f t="shared" si="5"/>
        <v>0.18923782524717278</v>
      </c>
      <c r="K31" s="57">
        <v>945.83320886979004</v>
      </c>
      <c r="L31" s="57">
        <v>195.63226400636995</v>
      </c>
      <c r="M31" s="57">
        <v>151.97683561700705</v>
      </c>
      <c r="N31" t="b">
        <v>1</v>
      </c>
      <c r="O31" t="b">
        <v>0</v>
      </c>
      <c r="P31" t="s">
        <v>1</v>
      </c>
      <c r="Q31" t="s">
        <v>1</v>
      </c>
      <c r="R31" t="s">
        <v>1</v>
      </c>
      <c r="S31" t="s">
        <v>1</v>
      </c>
      <c r="T31" t="b">
        <v>1</v>
      </c>
      <c r="U31" t="b">
        <v>0</v>
      </c>
      <c r="V31" t="s">
        <v>1</v>
      </c>
      <c r="W31" t="b">
        <v>0</v>
      </c>
      <c r="X31" t="b">
        <v>0</v>
      </c>
      <c r="Y31" t="s">
        <v>568</v>
      </c>
      <c r="Z31" s="101">
        <v>865</v>
      </c>
    </row>
    <row r="32" spans="1:26">
      <c r="A32" t="s">
        <v>464</v>
      </c>
      <c r="B32" t="s">
        <v>0</v>
      </c>
      <c r="C32">
        <v>2020</v>
      </c>
      <c r="D32" t="s">
        <v>465</v>
      </c>
      <c r="E32" s="54">
        <v>40250.636734509884</v>
      </c>
      <c r="F32" s="13">
        <f t="shared" si="6"/>
        <v>192.89617618633793</v>
      </c>
      <c r="G32" s="13">
        <f t="shared" si="2"/>
        <v>192.89617618633793</v>
      </c>
      <c r="H32" s="61">
        <f t="shared" si="3"/>
        <v>40.250636734509882</v>
      </c>
      <c r="I32" s="61">
        <f t="shared" si="4"/>
        <v>0.19289617618633792</v>
      </c>
      <c r="J32" s="61">
        <f t="shared" si="5"/>
        <v>0.19289617618633792</v>
      </c>
      <c r="K32" s="57">
        <v>966.73149516740398</v>
      </c>
      <c r="L32" s="57">
        <v>219.37597689161601</v>
      </c>
      <c r="M32" s="57">
        <v>165.52799855345199</v>
      </c>
      <c r="N32" t="b">
        <v>1</v>
      </c>
      <c r="O32" t="b">
        <v>0</v>
      </c>
      <c r="P32" t="s">
        <v>1</v>
      </c>
      <c r="Q32" t="s">
        <v>1</v>
      </c>
      <c r="R32" t="s">
        <v>1</v>
      </c>
      <c r="S32" t="s">
        <v>1</v>
      </c>
      <c r="T32" t="b">
        <v>1</v>
      </c>
      <c r="U32" t="b">
        <v>0</v>
      </c>
      <c r="V32" t="s">
        <v>1</v>
      </c>
      <c r="W32" t="b">
        <v>0</v>
      </c>
      <c r="X32" t="b">
        <v>0</v>
      </c>
      <c r="Y32" t="s">
        <v>568</v>
      </c>
      <c r="Z32" s="101">
        <v>865</v>
      </c>
    </row>
    <row r="33" spans="1:26">
      <c r="A33" t="s">
        <v>464</v>
      </c>
      <c r="B33" t="s">
        <v>0</v>
      </c>
      <c r="C33">
        <v>2020</v>
      </c>
      <c r="D33" t="s">
        <v>465</v>
      </c>
      <c r="E33" s="54">
        <v>40917.799265219641</v>
      </c>
      <c r="F33" s="13">
        <f t="shared" si="6"/>
        <v>195.92655593581077</v>
      </c>
      <c r="G33" s="13">
        <f t="shared" si="2"/>
        <v>195.92655593581077</v>
      </c>
      <c r="H33" s="61">
        <f t="shared" si="3"/>
        <v>40.917799265219642</v>
      </c>
      <c r="I33" s="61">
        <f t="shared" si="4"/>
        <v>0.19592655593581076</v>
      </c>
      <c r="J33" s="61">
        <f t="shared" si="5"/>
        <v>0.19592655593581076</v>
      </c>
      <c r="K33" s="57">
        <v>864.55422921072704</v>
      </c>
      <c r="L33" s="57">
        <v>177.07837518721294</v>
      </c>
      <c r="M33" s="57">
        <v>143.34810854949399</v>
      </c>
      <c r="N33" t="b">
        <v>1</v>
      </c>
      <c r="O33" t="b">
        <v>0</v>
      </c>
      <c r="P33" t="s">
        <v>1</v>
      </c>
      <c r="Q33" t="s">
        <v>1</v>
      </c>
      <c r="R33" t="s">
        <v>1</v>
      </c>
      <c r="S33" t="s">
        <v>1</v>
      </c>
      <c r="T33" t="b">
        <v>1</v>
      </c>
      <c r="U33" t="b">
        <v>0</v>
      </c>
      <c r="V33" t="s">
        <v>1</v>
      </c>
      <c r="W33" t="b">
        <v>0</v>
      </c>
      <c r="X33" t="b">
        <v>0</v>
      </c>
      <c r="Y33" t="s">
        <v>568</v>
      </c>
      <c r="Z33" s="101">
        <v>865</v>
      </c>
    </row>
    <row r="34" spans="1:26">
      <c r="A34" t="s">
        <v>464</v>
      </c>
      <c r="B34" t="s">
        <v>0</v>
      </c>
      <c r="C34">
        <v>2020</v>
      </c>
      <c r="D34" t="s">
        <v>465</v>
      </c>
      <c r="E34" s="54">
        <v>41467.757567561472</v>
      </c>
      <c r="F34" s="13">
        <f t="shared" si="6"/>
        <v>198.42264598837932</v>
      </c>
      <c r="G34" s="13">
        <f t="shared" si="2"/>
        <v>198.42264598837932</v>
      </c>
      <c r="H34" s="61">
        <f t="shared" si="3"/>
        <v>41.46775756756147</v>
      </c>
      <c r="I34" s="61">
        <f t="shared" si="4"/>
        <v>0.1984226459883793</v>
      </c>
      <c r="J34" s="61">
        <f t="shared" si="5"/>
        <v>0.1984226459883793</v>
      </c>
      <c r="K34" s="57">
        <v>963.43918405232193</v>
      </c>
      <c r="L34" s="57">
        <v>195.68922164718811</v>
      </c>
      <c r="M34" s="57">
        <v>180.5151065513179</v>
      </c>
      <c r="N34" t="b">
        <v>1</v>
      </c>
      <c r="O34" t="b">
        <v>0</v>
      </c>
      <c r="P34" t="s">
        <v>1</v>
      </c>
      <c r="Q34" t="s">
        <v>1</v>
      </c>
      <c r="R34" t="s">
        <v>1</v>
      </c>
      <c r="S34" t="s">
        <v>1</v>
      </c>
      <c r="T34" t="b">
        <v>1</v>
      </c>
      <c r="U34" t="b">
        <v>0</v>
      </c>
      <c r="V34" t="s">
        <v>1</v>
      </c>
      <c r="W34" t="b">
        <v>0</v>
      </c>
      <c r="X34" t="b">
        <v>0</v>
      </c>
      <c r="Y34" t="s">
        <v>568</v>
      </c>
      <c r="Z34" s="101">
        <v>865</v>
      </c>
    </row>
    <row r="35" spans="1:26">
      <c r="A35" t="s">
        <v>464</v>
      </c>
      <c r="B35" t="s">
        <v>0</v>
      </c>
      <c r="C35">
        <v>2020</v>
      </c>
      <c r="D35" t="s">
        <v>465</v>
      </c>
      <c r="E35" s="54">
        <v>42387.359974756007</v>
      </c>
      <c r="F35" s="13">
        <f t="shared" ref="F35:F50" si="7">0.0083*E35^(0.9482)</f>
        <v>202.59261799023395</v>
      </c>
      <c r="G35" s="13">
        <f t="shared" si="2"/>
        <v>202.59261799023395</v>
      </c>
      <c r="H35" s="61">
        <f t="shared" si="3"/>
        <v>42.387359974756009</v>
      </c>
      <c r="I35" s="61">
        <f t="shared" si="4"/>
        <v>0.20259261799023395</v>
      </c>
      <c r="J35" s="61">
        <f t="shared" si="5"/>
        <v>0.20259261799023395</v>
      </c>
      <c r="K35" s="57">
        <v>885.72793898355997</v>
      </c>
      <c r="L35" s="57">
        <v>185.39853541981995</v>
      </c>
      <c r="M35" s="57">
        <v>148.83866432537798</v>
      </c>
      <c r="N35" t="b">
        <v>1</v>
      </c>
      <c r="O35" t="b">
        <v>0</v>
      </c>
      <c r="P35" t="s">
        <v>1</v>
      </c>
      <c r="Q35" t="s">
        <v>1</v>
      </c>
      <c r="R35" t="s">
        <v>1</v>
      </c>
      <c r="S35" t="s">
        <v>1</v>
      </c>
      <c r="T35" t="b">
        <v>1</v>
      </c>
      <c r="U35" t="b">
        <v>0</v>
      </c>
      <c r="V35" t="s">
        <v>1</v>
      </c>
      <c r="W35" t="b">
        <v>0</v>
      </c>
      <c r="X35" t="b">
        <v>0</v>
      </c>
      <c r="Y35" t="s">
        <v>568</v>
      </c>
      <c r="Z35" s="101">
        <v>865</v>
      </c>
    </row>
    <row r="36" spans="1:26">
      <c r="A36" t="s">
        <v>464</v>
      </c>
      <c r="B36" t="s">
        <v>0</v>
      </c>
      <c r="C36">
        <v>2020</v>
      </c>
      <c r="D36" t="s">
        <v>465</v>
      </c>
      <c r="E36" s="54">
        <v>43068.046070277451</v>
      </c>
      <c r="F36" s="13">
        <f t="shared" si="7"/>
        <v>205.67619229715345</v>
      </c>
      <c r="G36" s="13">
        <f t="shared" si="2"/>
        <v>205.67619229715345</v>
      </c>
      <c r="H36" s="61">
        <f t="shared" si="3"/>
        <v>43.068046070277454</v>
      </c>
      <c r="I36" s="61">
        <f t="shared" si="4"/>
        <v>0.20567619229715345</v>
      </c>
      <c r="J36" s="61">
        <f t="shared" si="5"/>
        <v>0.20567619229715345</v>
      </c>
      <c r="K36" s="57">
        <v>945.05197650413606</v>
      </c>
      <c r="L36" s="57">
        <v>199.58105623894403</v>
      </c>
      <c r="M36" s="57">
        <v>173.51594873080603</v>
      </c>
      <c r="N36" t="b">
        <v>1</v>
      </c>
      <c r="O36" t="b">
        <v>0</v>
      </c>
      <c r="P36" t="s">
        <v>1</v>
      </c>
      <c r="Q36" t="s">
        <v>1</v>
      </c>
      <c r="R36" t="s">
        <v>1</v>
      </c>
      <c r="S36" t="s">
        <v>1</v>
      </c>
      <c r="T36" t="b">
        <v>1</v>
      </c>
      <c r="U36" t="b">
        <v>0</v>
      </c>
      <c r="V36" t="s">
        <v>1</v>
      </c>
      <c r="W36" t="b">
        <v>0</v>
      </c>
      <c r="X36" t="b">
        <v>0</v>
      </c>
      <c r="Y36" t="s">
        <v>568</v>
      </c>
      <c r="Z36" s="101">
        <v>865</v>
      </c>
    </row>
    <row r="37" spans="1:26">
      <c r="A37" t="s">
        <v>464</v>
      </c>
      <c r="B37" t="s">
        <v>0</v>
      </c>
      <c r="C37">
        <v>2020</v>
      </c>
      <c r="D37" t="s">
        <v>465</v>
      </c>
      <c r="E37" s="54">
        <v>43068.046070277451</v>
      </c>
      <c r="F37" s="13">
        <f t="shared" si="7"/>
        <v>205.67619229715345</v>
      </c>
      <c r="G37" s="13">
        <f t="shared" si="2"/>
        <v>205.67619229715345</v>
      </c>
      <c r="H37" s="61">
        <f t="shared" si="3"/>
        <v>43.068046070277454</v>
      </c>
      <c r="I37" s="61">
        <f t="shared" si="4"/>
        <v>0.20567619229715345</v>
      </c>
      <c r="J37" s="61">
        <f t="shared" si="5"/>
        <v>0.20567619229715345</v>
      </c>
      <c r="K37" s="57">
        <v>955.12480562760595</v>
      </c>
      <c r="L37" s="57">
        <v>182.42361679147405</v>
      </c>
      <c r="M37" s="57">
        <v>159.99066647145094</v>
      </c>
      <c r="N37" t="b">
        <v>1</v>
      </c>
      <c r="O37" t="b">
        <v>0</v>
      </c>
      <c r="P37" t="s">
        <v>1</v>
      </c>
      <c r="Q37" t="s">
        <v>1</v>
      </c>
      <c r="R37" t="s">
        <v>1</v>
      </c>
      <c r="S37" t="s">
        <v>1</v>
      </c>
      <c r="T37" t="b">
        <v>1</v>
      </c>
      <c r="U37" t="b">
        <v>0</v>
      </c>
      <c r="V37" t="s">
        <v>1</v>
      </c>
      <c r="W37" t="b">
        <v>0</v>
      </c>
      <c r="X37" t="b">
        <v>0</v>
      </c>
      <c r="Y37" t="s">
        <v>568</v>
      </c>
      <c r="Z37" s="101">
        <v>865</v>
      </c>
    </row>
    <row r="38" spans="1:26">
      <c r="A38" t="s">
        <v>464</v>
      </c>
      <c r="B38" t="s">
        <v>0</v>
      </c>
      <c r="C38">
        <v>2020</v>
      </c>
      <c r="D38" t="s">
        <v>465</v>
      </c>
      <c r="E38" s="54">
        <v>43383.595915883423</v>
      </c>
      <c r="F38" s="13">
        <f t="shared" si="7"/>
        <v>207.10480519768348</v>
      </c>
      <c r="G38" s="13">
        <f t="shared" si="2"/>
        <v>207.10480519768348</v>
      </c>
      <c r="H38" s="61">
        <f t="shared" si="3"/>
        <v>43.383595915883426</v>
      </c>
      <c r="I38" s="61">
        <f t="shared" si="4"/>
        <v>0.20710480519768348</v>
      </c>
      <c r="J38" s="61">
        <f t="shared" si="5"/>
        <v>0.20710480519768348</v>
      </c>
      <c r="K38" s="57">
        <v>857.89459839800395</v>
      </c>
      <c r="L38" s="57">
        <v>155.43211330216616</v>
      </c>
      <c r="M38" s="57">
        <v>142.81960909447992</v>
      </c>
      <c r="N38" t="b">
        <v>1</v>
      </c>
      <c r="O38" t="b">
        <v>0</v>
      </c>
      <c r="P38" t="s">
        <v>1</v>
      </c>
      <c r="Q38" t="s">
        <v>1</v>
      </c>
      <c r="R38" t="s">
        <v>1</v>
      </c>
      <c r="S38" t="s">
        <v>1</v>
      </c>
      <c r="T38" t="b">
        <v>1</v>
      </c>
      <c r="U38" t="b">
        <v>0</v>
      </c>
      <c r="V38" t="s">
        <v>1</v>
      </c>
      <c r="W38" t="b">
        <v>0</v>
      </c>
      <c r="X38" t="b">
        <v>0</v>
      </c>
      <c r="Y38" t="s">
        <v>568</v>
      </c>
      <c r="Z38" s="101">
        <v>865</v>
      </c>
    </row>
    <row r="39" spans="1:26">
      <c r="A39" t="s">
        <v>464</v>
      </c>
      <c r="B39" t="s">
        <v>0</v>
      </c>
      <c r="C39">
        <v>2020</v>
      </c>
      <c r="D39" t="s">
        <v>465</v>
      </c>
      <c r="E39" s="54">
        <v>43744.224310861675</v>
      </c>
      <c r="F39" s="13">
        <f t="shared" si="7"/>
        <v>208.73684692690941</v>
      </c>
      <c r="G39" s="13">
        <f t="shared" si="2"/>
        <v>208.73684692690941</v>
      </c>
      <c r="H39" s="61">
        <f t="shared" si="3"/>
        <v>43.744224310861675</v>
      </c>
      <c r="I39" s="61">
        <f t="shared" si="4"/>
        <v>0.20873684692690941</v>
      </c>
      <c r="J39" s="61">
        <f t="shared" si="5"/>
        <v>0.20873684692690941</v>
      </c>
      <c r="K39" s="57">
        <v>1044.2932014110299</v>
      </c>
      <c r="L39" s="57">
        <v>201.50383572290002</v>
      </c>
      <c r="M39" s="57">
        <v>161.85678026859887</v>
      </c>
      <c r="N39" t="b">
        <v>1</v>
      </c>
      <c r="O39" t="b">
        <v>0</v>
      </c>
      <c r="P39" t="s">
        <v>1</v>
      </c>
      <c r="Q39" t="s">
        <v>1</v>
      </c>
      <c r="R39" t="s">
        <v>1</v>
      </c>
      <c r="S39" t="s">
        <v>1</v>
      </c>
      <c r="T39" t="b">
        <v>1</v>
      </c>
      <c r="U39" t="b">
        <v>0</v>
      </c>
      <c r="V39" t="s">
        <v>1</v>
      </c>
      <c r="W39" t="b">
        <v>0</v>
      </c>
      <c r="X39" t="b">
        <v>0</v>
      </c>
      <c r="Y39" t="s">
        <v>568</v>
      </c>
      <c r="Z39" s="101">
        <v>865</v>
      </c>
    </row>
    <row r="40" spans="1:26">
      <c r="A40" t="s">
        <v>464</v>
      </c>
      <c r="B40" t="s">
        <v>0</v>
      </c>
      <c r="C40">
        <v>2020</v>
      </c>
      <c r="D40" t="s">
        <v>465</v>
      </c>
      <c r="E40" s="54">
        <v>44537.606779813817</v>
      </c>
      <c r="F40" s="13">
        <f t="shared" si="7"/>
        <v>212.32489439940264</v>
      </c>
      <c r="G40" s="13">
        <f t="shared" si="2"/>
        <v>212.32489439940264</v>
      </c>
      <c r="H40" s="61">
        <f t="shared" si="3"/>
        <v>44.537606779813821</v>
      </c>
      <c r="I40" s="61">
        <f t="shared" si="4"/>
        <v>0.21232489439940264</v>
      </c>
      <c r="J40" s="61">
        <f t="shared" si="5"/>
        <v>0.21232489439940264</v>
      </c>
      <c r="K40" s="57">
        <v>1063.9208246789899</v>
      </c>
      <c r="L40" s="57">
        <v>209.43812883715009</v>
      </c>
      <c r="M40" s="57">
        <v>181.00085899874591</v>
      </c>
      <c r="N40" t="b">
        <v>1</v>
      </c>
      <c r="O40" t="b">
        <v>0</v>
      </c>
      <c r="P40" t="s">
        <v>1</v>
      </c>
      <c r="Q40" t="s">
        <v>1</v>
      </c>
      <c r="R40" t="s">
        <v>1</v>
      </c>
      <c r="S40" t="s">
        <v>1</v>
      </c>
      <c r="T40" t="b">
        <v>1</v>
      </c>
      <c r="U40" t="b">
        <v>0</v>
      </c>
      <c r="V40" t="s">
        <v>1</v>
      </c>
      <c r="W40" t="b">
        <v>0</v>
      </c>
      <c r="X40" t="b">
        <v>0</v>
      </c>
      <c r="Y40" t="s">
        <v>568</v>
      </c>
      <c r="Z40" s="101">
        <v>865</v>
      </c>
    </row>
    <row r="41" spans="1:26">
      <c r="A41" t="s">
        <v>464</v>
      </c>
      <c r="B41" t="s">
        <v>0</v>
      </c>
      <c r="C41">
        <v>2020</v>
      </c>
      <c r="D41" t="s">
        <v>465</v>
      </c>
      <c r="E41" s="54">
        <v>44873.441972637316</v>
      </c>
      <c r="F41" s="13">
        <f t="shared" si="7"/>
        <v>213.84269805308594</v>
      </c>
      <c r="G41" s="13">
        <f t="shared" si="2"/>
        <v>213.84269805308594</v>
      </c>
      <c r="H41" s="61">
        <f t="shared" si="3"/>
        <v>44.873441972637316</v>
      </c>
      <c r="I41" s="61">
        <f t="shared" si="4"/>
        <v>0.21384269805308595</v>
      </c>
      <c r="J41" s="61">
        <f t="shared" si="5"/>
        <v>0.21384269805308595</v>
      </c>
      <c r="K41" s="57">
        <v>1014.87020460395</v>
      </c>
      <c r="L41" s="57">
        <v>197.44348469938996</v>
      </c>
      <c r="M41" s="57">
        <v>187.63742687474894</v>
      </c>
      <c r="N41" t="b">
        <v>1</v>
      </c>
      <c r="O41" t="b">
        <v>0</v>
      </c>
      <c r="P41" t="s">
        <v>1</v>
      </c>
      <c r="Q41" t="s">
        <v>1</v>
      </c>
      <c r="R41" t="s">
        <v>1</v>
      </c>
      <c r="S41" t="s">
        <v>1</v>
      </c>
      <c r="T41" t="b">
        <v>1</v>
      </c>
      <c r="U41" t="b">
        <v>0</v>
      </c>
      <c r="V41" t="s">
        <v>1</v>
      </c>
      <c r="W41" t="b">
        <v>0</v>
      </c>
      <c r="X41" t="b">
        <v>0</v>
      </c>
      <c r="Y41" t="s">
        <v>568</v>
      </c>
      <c r="Z41" s="101">
        <v>865</v>
      </c>
    </row>
    <row r="42" spans="1:26">
      <c r="A42" t="s">
        <v>464</v>
      </c>
      <c r="B42" t="s">
        <v>0</v>
      </c>
      <c r="C42">
        <v>2020</v>
      </c>
      <c r="D42" t="s">
        <v>465</v>
      </c>
      <c r="E42" s="54">
        <v>44873.441972637316</v>
      </c>
      <c r="F42" s="13">
        <f t="shared" si="7"/>
        <v>213.84269805308594</v>
      </c>
      <c r="G42" s="13">
        <f t="shared" si="2"/>
        <v>213.84269805308594</v>
      </c>
      <c r="H42" s="61">
        <f t="shared" si="3"/>
        <v>44.873441972637316</v>
      </c>
      <c r="I42" s="61">
        <f t="shared" si="4"/>
        <v>0.21384269805308595</v>
      </c>
      <c r="J42" s="61">
        <f t="shared" si="5"/>
        <v>0.21384269805308595</v>
      </c>
      <c r="K42" s="57">
        <v>1023.6960419742201</v>
      </c>
      <c r="L42" s="57">
        <v>208.22462851664989</v>
      </c>
      <c r="M42" s="57">
        <v>170.65406041453912</v>
      </c>
      <c r="N42" t="b">
        <v>1</v>
      </c>
      <c r="O42" t="b">
        <v>0</v>
      </c>
      <c r="P42" t="s">
        <v>1</v>
      </c>
      <c r="Q42" t="s">
        <v>1</v>
      </c>
      <c r="R42" t="s">
        <v>1</v>
      </c>
      <c r="S42" t="s">
        <v>1</v>
      </c>
      <c r="T42" t="b">
        <v>1</v>
      </c>
      <c r="U42" t="b">
        <v>0</v>
      </c>
      <c r="V42" t="s">
        <v>1</v>
      </c>
      <c r="W42" t="b">
        <v>0</v>
      </c>
      <c r="X42" t="b">
        <v>0</v>
      </c>
      <c r="Y42" t="s">
        <v>568</v>
      </c>
      <c r="Z42" s="101">
        <v>865</v>
      </c>
    </row>
    <row r="43" spans="1:26">
      <c r="A43" t="s">
        <v>464</v>
      </c>
      <c r="B43" t="s">
        <v>0</v>
      </c>
      <c r="C43">
        <v>2020</v>
      </c>
      <c r="D43" t="s">
        <v>465</v>
      </c>
      <c r="E43" s="54">
        <v>44873.441972637316</v>
      </c>
      <c r="F43" s="13">
        <f t="shared" si="7"/>
        <v>213.84269805308594</v>
      </c>
      <c r="G43" s="13">
        <f t="shared" si="2"/>
        <v>213.84269805308594</v>
      </c>
      <c r="H43" s="61">
        <f t="shared" si="3"/>
        <v>44.873441972637316</v>
      </c>
      <c r="I43" s="61">
        <f t="shared" si="4"/>
        <v>0.21384269805308595</v>
      </c>
      <c r="J43" s="61">
        <f t="shared" si="5"/>
        <v>0.21384269805308595</v>
      </c>
      <c r="K43" s="57">
        <v>895.03114612380898</v>
      </c>
      <c r="L43" s="57">
        <v>187.41934928287117</v>
      </c>
      <c r="M43" s="57">
        <v>152.67764467715597</v>
      </c>
      <c r="N43" t="b">
        <v>1</v>
      </c>
      <c r="O43" t="b">
        <v>0</v>
      </c>
      <c r="P43" t="s">
        <v>1</v>
      </c>
      <c r="Q43" t="s">
        <v>1</v>
      </c>
      <c r="R43" t="s">
        <v>1</v>
      </c>
      <c r="S43" t="s">
        <v>1</v>
      </c>
      <c r="T43" t="b">
        <v>1</v>
      </c>
      <c r="U43" t="b">
        <v>0</v>
      </c>
      <c r="V43" t="s">
        <v>1</v>
      </c>
      <c r="W43" t="b">
        <v>0</v>
      </c>
      <c r="X43" t="b">
        <v>0</v>
      </c>
      <c r="Y43" t="s">
        <v>568</v>
      </c>
      <c r="Z43" s="101">
        <v>865</v>
      </c>
    </row>
    <row r="44" spans="1:26">
      <c r="A44" t="s">
        <v>464</v>
      </c>
      <c r="B44" t="s">
        <v>0</v>
      </c>
      <c r="C44">
        <v>2020</v>
      </c>
      <c r="D44" t="s">
        <v>465</v>
      </c>
      <c r="E44" s="54">
        <v>44873.441972637316</v>
      </c>
      <c r="F44" s="13">
        <f t="shared" si="7"/>
        <v>213.84269805308594</v>
      </c>
      <c r="G44" s="13">
        <f t="shared" si="2"/>
        <v>213.84269805308594</v>
      </c>
      <c r="H44" s="61">
        <f t="shared" si="3"/>
        <v>44.873441972637316</v>
      </c>
      <c r="I44" s="61">
        <f t="shared" si="4"/>
        <v>0.21384269805308595</v>
      </c>
      <c r="J44" s="61">
        <f t="shared" si="5"/>
        <v>0.21384269805308595</v>
      </c>
      <c r="K44" s="57">
        <v>874.27899522697805</v>
      </c>
      <c r="L44" s="57">
        <v>184.72071903394192</v>
      </c>
      <c r="M44" s="57">
        <v>152.8083464435631</v>
      </c>
      <c r="N44" t="b">
        <v>1</v>
      </c>
      <c r="O44" t="b">
        <v>0</v>
      </c>
      <c r="P44" t="s">
        <v>1</v>
      </c>
      <c r="Q44" t="s">
        <v>1</v>
      </c>
      <c r="R44" t="s">
        <v>1</v>
      </c>
      <c r="S44" t="s">
        <v>1</v>
      </c>
      <c r="T44" t="b">
        <v>1</v>
      </c>
      <c r="U44" t="b">
        <v>0</v>
      </c>
      <c r="V44" t="s">
        <v>1</v>
      </c>
      <c r="W44" t="b">
        <v>0</v>
      </c>
      <c r="X44" t="b">
        <v>0</v>
      </c>
      <c r="Y44" t="s">
        <v>568</v>
      </c>
      <c r="Z44" s="101">
        <v>865</v>
      </c>
    </row>
    <row r="45" spans="1:26">
      <c r="A45" t="s">
        <v>464</v>
      </c>
      <c r="B45" t="s">
        <v>0</v>
      </c>
      <c r="C45">
        <v>2020</v>
      </c>
      <c r="D45" t="s">
        <v>465</v>
      </c>
      <c r="E45" s="54">
        <v>45204.769310523589</v>
      </c>
      <c r="F45" s="13">
        <f t="shared" si="7"/>
        <v>215.33955197071546</v>
      </c>
      <c r="G45" s="13">
        <f t="shared" si="2"/>
        <v>215.33955197071546</v>
      </c>
      <c r="H45" s="61">
        <f t="shared" si="3"/>
        <v>45.204769310523588</v>
      </c>
      <c r="I45" s="61">
        <f t="shared" si="4"/>
        <v>0.21533955197071547</v>
      </c>
      <c r="J45" s="61">
        <f t="shared" si="5"/>
        <v>0.21533955197071547</v>
      </c>
      <c r="K45" s="57">
        <v>958.56022386520601</v>
      </c>
      <c r="L45" s="57">
        <v>175.94132118365394</v>
      </c>
      <c r="M45" s="57">
        <v>154.14751727530904</v>
      </c>
      <c r="N45" t="b">
        <v>1</v>
      </c>
      <c r="O45" t="b">
        <v>0</v>
      </c>
      <c r="P45" t="s">
        <v>1</v>
      </c>
      <c r="Q45" t="s">
        <v>1</v>
      </c>
      <c r="R45" t="s">
        <v>1</v>
      </c>
      <c r="S45" t="s">
        <v>1</v>
      </c>
      <c r="T45" t="b">
        <v>1</v>
      </c>
      <c r="U45" t="b">
        <v>0</v>
      </c>
      <c r="V45" t="s">
        <v>1</v>
      </c>
      <c r="W45" t="b">
        <v>0</v>
      </c>
      <c r="X45" t="b">
        <v>0</v>
      </c>
      <c r="Y45" t="s">
        <v>568</v>
      </c>
      <c r="Z45" s="101">
        <v>865</v>
      </c>
    </row>
    <row r="46" spans="1:26">
      <c r="A46" t="s">
        <v>464</v>
      </c>
      <c r="B46" t="s">
        <v>0</v>
      </c>
      <c r="C46">
        <v>2020</v>
      </c>
      <c r="D46" t="s">
        <v>465</v>
      </c>
      <c r="E46" s="54">
        <v>45204.769310523589</v>
      </c>
      <c r="F46" s="13">
        <f t="shared" si="7"/>
        <v>215.33955197071546</v>
      </c>
      <c r="G46" s="13">
        <f t="shared" si="2"/>
        <v>215.33955197071546</v>
      </c>
      <c r="H46" s="61">
        <f t="shared" si="3"/>
        <v>45.204769310523588</v>
      </c>
      <c r="I46" s="61">
        <f t="shared" si="4"/>
        <v>0.21533955197071547</v>
      </c>
      <c r="J46" s="61">
        <f t="shared" si="5"/>
        <v>0.21533955197071547</v>
      </c>
      <c r="K46" s="57">
        <v>1116.11969989964</v>
      </c>
      <c r="L46" s="57">
        <v>235.12081178601011</v>
      </c>
      <c r="M46" s="57">
        <v>197.95571081182788</v>
      </c>
      <c r="N46" t="b">
        <v>1</v>
      </c>
      <c r="O46" t="b">
        <v>0</v>
      </c>
      <c r="P46" t="s">
        <v>1</v>
      </c>
      <c r="Q46" t="s">
        <v>1</v>
      </c>
      <c r="R46" t="s">
        <v>1</v>
      </c>
      <c r="S46" t="s">
        <v>1</v>
      </c>
      <c r="T46" t="b">
        <v>1</v>
      </c>
      <c r="U46" t="b">
        <v>0</v>
      </c>
      <c r="V46" t="s">
        <v>1</v>
      </c>
      <c r="W46" t="b">
        <v>0</v>
      </c>
      <c r="X46" t="b">
        <v>0</v>
      </c>
      <c r="Y46" t="s">
        <v>568</v>
      </c>
      <c r="Z46" s="101">
        <v>865</v>
      </c>
    </row>
    <row r="47" spans="1:26">
      <c r="A47" t="s">
        <v>464</v>
      </c>
      <c r="B47" t="s">
        <v>0</v>
      </c>
      <c r="C47">
        <v>2020</v>
      </c>
      <c r="D47" t="s">
        <v>465</v>
      </c>
      <c r="E47" s="54">
        <v>45753.600649131105</v>
      </c>
      <c r="F47" s="13">
        <f t="shared" si="7"/>
        <v>217.8177864351706</v>
      </c>
      <c r="G47" s="13">
        <f t="shared" si="2"/>
        <v>217.8177864351706</v>
      </c>
      <c r="H47" s="61">
        <f t="shared" si="3"/>
        <v>45.753600649131108</v>
      </c>
      <c r="I47" s="61">
        <f t="shared" si="4"/>
        <v>0.21781778643517061</v>
      </c>
      <c r="J47" s="61">
        <f t="shared" si="5"/>
        <v>0.21781778643517061</v>
      </c>
      <c r="K47" s="57">
        <v>1030.3035929560499</v>
      </c>
      <c r="L47" s="57">
        <v>197.15820936861019</v>
      </c>
      <c r="M47" s="57">
        <v>174.93897896971987</v>
      </c>
      <c r="N47" t="b">
        <v>1</v>
      </c>
      <c r="O47" t="b">
        <v>0</v>
      </c>
      <c r="P47" t="s">
        <v>1</v>
      </c>
      <c r="Q47" t="s">
        <v>1</v>
      </c>
      <c r="R47" t="s">
        <v>1</v>
      </c>
      <c r="S47" t="s">
        <v>1</v>
      </c>
      <c r="T47" t="b">
        <v>1</v>
      </c>
      <c r="U47" t="b">
        <v>0</v>
      </c>
      <c r="V47" t="s">
        <v>1</v>
      </c>
      <c r="W47" t="b">
        <v>0</v>
      </c>
      <c r="X47" t="b">
        <v>0</v>
      </c>
      <c r="Y47" t="s">
        <v>568</v>
      </c>
      <c r="Z47" s="101">
        <v>865</v>
      </c>
    </row>
    <row r="48" spans="1:26">
      <c r="A48" t="s">
        <v>464</v>
      </c>
      <c r="B48" t="s">
        <v>0</v>
      </c>
      <c r="C48">
        <v>2020</v>
      </c>
      <c r="D48" t="s">
        <v>465</v>
      </c>
      <c r="E48" s="54">
        <v>46317.08251628463</v>
      </c>
      <c r="F48" s="13">
        <f t="shared" si="7"/>
        <v>220.36057355627898</v>
      </c>
      <c r="G48" s="13">
        <f t="shared" si="2"/>
        <v>220.36057355627898</v>
      </c>
      <c r="H48" s="61">
        <f t="shared" si="3"/>
        <v>46.317082516284628</v>
      </c>
      <c r="I48" s="61">
        <f t="shared" si="4"/>
        <v>0.22036057355627897</v>
      </c>
      <c r="J48" s="61">
        <f t="shared" si="5"/>
        <v>0.22036057355627897</v>
      </c>
      <c r="K48" s="57">
        <v>1004.9624409604</v>
      </c>
      <c r="L48" s="57">
        <v>205.13541292956006</v>
      </c>
      <c r="M48" s="57">
        <v>172.23866971787413</v>
      </c>
      <c r="N48" t="b">
        <v>1</v>
      </c>
      <c r="O48" t="b">
        <v>0</v>
      </c>
      <c r="P48" t="s">
        <v>1</v>
      </c>
      <c r="Q48" t="s">
        <v>1</v>
      </c>
      <c r="R48" t="s">
        <v>1</v>
      </c>
      <c r="S48" t="s">
        <v>1</v>
      </c>
      <c r="T48" t="b">
        <v>1</v>
      </c>
      <c r="U48" t="b">
        <v>0</v>
      </c>
      <c r="V48" t="s">
        <v>1</v>
      </c>
      <c r="W48" t="b">
        <v>0</v>
      </c>
      <c r="X48" t="b">
        <v>0</v>
      </c>
      <c r="Y48" t="s">
        <v>568</v>
      </c>
      <c r="Z48" s="101">
        <v>865</v>
      </c>
    </row>
    <row r="49" spans="1:26">
      <c r="A49" t="s">
        <v>464</v>
      </c>
      <c r="B49" t="s">
        <v>0</v>
      </c>
      <c r="C49">
        <v>2020</v>
      </c>
      <c r="D49" t="s">
        <v>465</v>
      </c>
      <c r="E49" s="54">
        <v>46655.171636576735</v>
      </c>
      <c r="F49" s="13">
        <f t="shared" si="7"/>
        <v>221.88547557933344</v>
      </c>
      <c r="G49" s="13">
        <f t="shared" si="2"/>
        <v>221.88547557933344</v>
      </c>
      <c r="H49" s="61">
        <f t="shared" si="3"/>
        <v>46.655171636576732</v>
      </c>
      <c r="I49" s="61">
        <f t="shared" si="4"/>
        <v>0.22188547557933344</v>
      </c>
      <c r="J49" s="61">
        <f t="shared" si="5"/>
        <v>0.22188547557933344</v>
      </c>
      <c r="K49" s="57">
        <v>962.39851717586998</v>
      </c>
      <c r="L49" s="57">
        <v>188.06021880521985</v>
      </c>
      <c r="M49" s="57">
        <v>154.47149413964303</v>
      </c>
      <c r="N49" t="b">
        <v>1</v>
      </c>
      <c r="O49" t="b">
        <v>0</v>
      </c>
      <c r="P49" t="s">
        <v>1</v>
      </c>
      <c r="Q49" t="s">
        <v>1</v>
      </c>
      <c r="R49" t="s">
        <v>1</v>
      </c>
      <c r="S49" t="s">
        <v>1</v>
      </c>
      <c r="T49" t="b">
        <v>1</v>
      </c>
      <c r="U49" t="b">
        <v>0</v>
      </c>
      <c r="V49" t="s">
        <v>1</v>
      </c>
      <c r="W49" t="b">
        <v>0</v>
      </c>
      <c r="X49" t="b">
        <v>0</v>
      </c>
      <c r="Y49" t="s">
        <v>568</v>
      </c>
      <c r="Z49" s="101">
        <v>865</v>
      </c>
    </row>
    <row r="50" spans="1:26">
      <c r="A50" t="s">
        <v>464</v>
      </c>
      <c r="B50" t="s">
        <v>0</v>
      </c>
      <c r="C50">
        <v>2020</v>
      </c>
      <c r="D50" t="s">
        <v>465</v>
      </c>
      <c r="E50" s="54">
        <v>47331.349877160952</v>
      </c>
      <c r="F50" s="13">
        <f t="shared" si="7"/>
        <v>224.93356704845931</v>
      </c>
      <c r="G50" s="13">
        <f t="shared" si="2"/>
        <v>224.93356704845931</v>
      </c>
      <c r="H50" s="61">
        <f t="shared" si="3"/>
        <v>47.331349877160953</v>
      </c>
      <c r="I50" s="61">
        <f t="shared" si="4"/>
        <v>0.22493356704845932</v>
      </c>
      <c r="J50" s="61">
        <f t="shared" si="5"/>
        <v>0.22493356704845932</v>
      </c>
      <c r="K50" s="57">
        <v>1070.4269003171898</v>
      </c>
      <c r="L50" s="57">
        <v>192.96580082357013</v>
      </c>
      <c r="M50" s="57">
        <v>163.18315777595285</v>
      </c>
      <c r="N50" t="b">
        <v>1</v>
      </c>
      <c r="O50" t="b">
        <v>0</v>
      </c>
      <c r="P50" t="s">
        <v>1</v>
      </c>
      <c r="Q50" t="s">
        <v>1</v>
      </c>
      <c r="R50" t="s">
        <v>1</v>
      </c>
      <c r="S50" t="s">
        <v>1</v>
      </c>
      <c r="T50" t="b">
        <v>1</v>
      </c>
      <c r="U50" t="b">
        <v>0</v>
      </c>
      <c r="V50" t="s">
        <v>1</v>
      </c>
      <c r="W50" t="b">
        <v>0</v>
      </c>
      <c r="X50" t="b">
        <v>0</v>
      </c>
      <c r="Y50" t="s">
        <v>568</v>
      </c>
      <c r="Z50" s="101">
        <v>865</v>
      </c>
    </row>
    <row r="51" spans="1:26">
      <c r="A51" t="s">
        <v>464</v>
      </c>
      <c r="B51" t="s">
        <v>0</v>
      </c>
      <c r="C51">
        <v>2020</v>
      </c>
      <c r="D51" t="s">
        <v>465</v>
      </c>
      <c r="E51" s="54">
        <v>48015.416863885315</v>
      </c>
      <c r="F51" s="13">
        <f t="shared" ref="F51:F66" si="8">0.0083*E51^(0.9482)</f>
        <v>228.0149252182118</v>
      </c>
      <c r="G51" s="13">
        <f t="shared" si="2"/>
        <v>228.0149252182118</v>
      </c>
      <c r="H51" s="61">
        <f t="shared" si="3"/>
        <v>48.015416863885314</v>
      </c>
      <c r="I51" s="61">
        <f t="shared" si="4"/>
        <v>0.22801492521821179</v>
      </c>
      <c r="J51" s="61">
        <f t="shared" si="5"/>
        <v>0.22801492521821179</v>
      </c>
      <c r="K51" s="57">
        <v>1136.7089096346399</v>
      </c>
      <c r="L51" s="57">
        <v>200.91810905365014</v>
      </c>
      <c r="M51" s="57">
        <v>197.22008818376389</v>
      </c>
      <c r="N51" t="b">
        <v>1</v>
      </c>
      <c r="O51" t="b">
        <v>0</v>
      </c>
      <c r="P51" t="s">
        <v>1</v>
      </c>
      <c r="Q51" t="s">
        <v>1</v>
      </c>
      <c r="R51" t="s">
        <v>1</v>
      </c>
      <c r="S51" t="s">
        <v>1</v>
      </c>
      <c r="T51" t="b">
        <v>1</v>
      </c>
      <c r="U51" t="b">
        <v>0</v>
      </c>
      <c r="V51" t="s">
        <v>1</v>
      </c>
      <c r="W51" t="b">
        <v>0</v>
      </c>
      <c r="X51" t="b">
        <v>0</v>
      </c>
      <c r="Y51" t="s">
        <v>568</v>
      </c>
      <c r="Z51" s="101">
        <v>865</v>
      </c>
    </row>
    <row r="52" spans="1:26">
      <c r="A52" t="s">
        <v>464</v>
      </c>
      <c r="B52" t="s">
        <v>0</v>
      </c>
      <c r="C52">
        <v>2020</v>
      </c>
      <c r="D52" t="s">
        <v>465</v>
      </c>
      <c r="E52" s="54">
        <v>48015.416863885315</v>
      </c>
      <c r="F52" s="13">
        <f t="shared" si="8"/>
        <v>228.0149252182118</v>
      </c>
      <c r="G52" s="13">
        <f t="shared" si="2"/>
        <v>228.0149252182118</v>
      </c>
      <c r="H52" s="61">
        <f t="shared" si="3"/>
        <v>48.015416863885314</v>
      </c>
      <c r="I52" s="61">
        <f t="shared" si="4"/>
        <v>0.22801492521821179</v>
      </c>
      <c r="J52" s="61">
        <f t="shared" si="5"/>
        <v>0.22801492521821179</v>
      </c>
      <c r="K52" s="57">
        <v>1039.0337485929001</v>
      </c>
      <c r="L52" s="57">
        <v>215.6753557746099</v>
      </c>
      <c r="M52" s="57">
        <v>184.78755014379715</v>
      </c>
      <c r="N52" t="b">
        <v>1</v>
      </c>
      <c r="O52" t="b">
        <v>0</v>
      </c>
      <c r="P52" t="s">
        <v>1</v>
      </c>
      <c r="Q52" t="s">
        <v>1</v>
      </c>
      <c r="R52" t="s">
        <v>1</v>
      </c>
      <c r="S52" t="s">
        <v>1</v>
      </c>
      <c r="T52" t="b">
        <v>1</v>
      </c>
      <c r="U52" t="b">
        <v>0</v>
      </c>
      <c r="V52" t="s">
        <v>1</v>
      </c>
      <c r="W52" t="b">
        <v>0</v>
      </c>
      <c r="X52" t="b">
        <v>0</v>
      </c>
      <c r="Y52" t="s">
        <v>568</v>
      </c>
      <c r="Z52" s="101">
        <v>865</v>
      </c>
    </row>
    <row r="53" spans="1:26">
      <c r="A53" t="s">
        <v>464</v>
      </c>
      <c r="B53" t="s">
        <v>0</v>
      </c>
      <c r="C53">
        <v>2020</v>
      </c>
      <c r="D53" t="s">
        <v>465</v>
      </c>
      <c r="E53" s="54">
        <v>49134.491852052197</v>
      </c>
      <c r="F53" s="13">
        <f t="shared" si="8"/>
        <v>233.05087735098033</v>
      </c>
      <c r="G53" s="13">
        <f t="shared" si="2"/>
        <v>233.05087735098033</v>
      </c>
      <c r="H53" s="61">
        <f t="shared" si="3"/>
        <v>49.1344918520522</v>
      </c>
      <c r="I53" s="61">
        <f t="shared" si="4"/>
        <v>0.23305087735098032</v>
      </c>
      <c r="J53" s="61">
        <f t="shared" si="5"/>
        <v>0.23305087735098032</v>
      </c>
      <c r="K53" s="57">
        <v>1185.02199530142</v>
      </c>
      <c r="L53" s="57">
        <v>255.20047168568999</v>
      </c>
      <c r="M53" s="57">
        <v>211.33207927916499</v>
      </c>
      <c r="N53" t="b">
        <v>1</v>
      </c>
      <c r="O53" t="b">
        <v>0</v>
      </c>
      <c r="P53" t="s">
        <v>1</v>
      </c>
      <c r="Q53" t="s">
        <v>1</v>
      </c>
      <c r="R53" t="s">
        <v>1</v>
      </c>
      <c r="S53" t="s">
        <v>1</v>
      </c>
      <c r="T53" t="b">
        <v>1</v>
      </c>
      <c r="U53" t="b">
        <v>0</v>
      </c>
      <c r="V53" t="s">
        <v>1</v>
      </c>
      <c r="W53" t="b">
        <v>0</v>
      </c>
      <c r="X53" t="b">
        <v>0</v>
      </c>
      <c r="Y53" t="s">
        <v>568</v>
      </c>
      <c r="Z53" s="101">
        <v>865</v>
      </c>
    </row>
    <row r="54" spans="1:26">
      <c r="A54" t="s">
        <v>464</v>
      </c>
      <c r="B54" t="s">
        <v>0</v>
      </c>
      <c r="C54">
        <v>2020</v>
      </c>
      <c r="D54" t="s">
        <v>465</v>
      </c>
      <c r="E54" s="54">
        <v>49818.55883877656</v>
      </c>
      <c r="F54" s="13">
        <f t="shared" si="8"/>
        <v>236.12631541635386</v>
      </c>
      <c r="G54" s="13">
        <f t="shared" si="2"/>
        <v>236.12631541635386</v>
      </c>
      <c r="H54" s="61">
        <f t="shared" si="3"/>
        <v>49.818558838776561</v>
      </c>
      <c r="I54" s="61">
        <f t="shared" si="4"/>
        <v>0.23612631541635387</v>
      </c>
      <c r="J54" s="61">
        <f t="shared" si="5"/>
        <v>0.23612631541635387</v>
      </c>
      <c r="K54" s="57">
        <v>1116.42396788734</v>
      </c>
      <c r="L54" s="57">
        <v>256.92838680676005</v>
      </c>
      <c r="M54" s="57">
        <v>207.65083709309999</v>
      </c>
      <c r="N54" t="b">
        <v>1</v>
      </c>
      <c r="O54" t="b">
        <v>0</v>
      </c>
      <c r="P54" t="s">
        <v>1</v>
      </c>
      <c r="Q54" t="s">
        <v>1</v>
      </c>
      <c r="R54" t="s">
        <v>1</v>
      </c>
      <c r="S54" t="s">
        <v>1</v>
      </c>
      <c r="T54" t="b">
        <v>1</v>
      </c>
      <c r="U54" t="b">
        <v>0</v>
      </c>
      <c r="V54" t="s">
        <v>1</v>
      </c>
      <c r="W54" t="b">
        <v>0</v>
      </c>
      <c r="X54" t="b">
        <v>0</v>
      </c>
      <c r="Y54" t="s">
        <v>568</v>
      </c>
      <c r="Z54" s="101">
        <v>865</v>
      </c>
    </row>
    <row r="55" spans="1:26">
      <c r="A55" t="s">
        <v>464</v>
      </c>
      <c r="B55" t="s">
        <v>0</v>
      </c>
      <c r="C55">
        <v>2020</v>
      </c>
      <c r="D55" t="s">
        <v>465</v>
      </c>
      <c r="E55" s="54">
        <v>48112.476348876953</v>
      </c>
      <c r="F55" s="13">
        <f t="shared" si="8"/>
        <v>228.4519416669375</v>
      </c>
      <c r="G55" s="13">
        <f t="shared" si="2"/>
        <v>228.4519416669375</v>
      </c>
      <c r="H55" s="61">
        <f t="shared" si="3"/>
        <v>48.112476348876953</v>
      </c>
      <c r="I55" s="61">
        <f t="shared" si="4"/>
        <v>0.2284519416669375</v>
      </c>
      <c r="J55" s="61">
        <f t="shared" si="5"/>
        <v>0.2284519416669375</v>
      </c>
      <c r="K55" s="57">
        <v>985.12186854968797</v>
      </c>
      <c r="L55" s="57">
        <v>274.01274599179203</v>
      </c>
      <c r="M55" s="57">
        <v>222.33926038719596</v>
      </c>
      <c r="N55" t="b">
        <v>1</v>
      </c>
      <c r="O55" t="b">
        <v>0</v>
      </c>
      <c r="P55" t="s">
        <v>1</v>
      </c>
      <c r="Q55" t="s">
        <v>1</v>
      </c>
      <c r="R55" t="s">
        <v>1</v>
      </c>
      <c r="S55" t="s">
        <v>1</v>
      </c>
      <c r="T55" t="b">
        <v>1</v>
      </c>
      <c r="U55" t="b">
        <v>0</v>
      </c>
      <c r="V55" t="s">
        <v>1</v>
      </c>
      <c r="W55" t="b">
        <v>0</v>
      </c>
      <c r="X55" t="b">
        <v>0</v>
      </c>
      <c r="Y55" t="s">
        <v>568</v>
      </c>
      <c r="Z55" s="101">
        <v>1407</v>
      </c>
    </row>
    <row r="56" spans="1:26">
      <c r="A56" t="s">
        <v>464</v>
      </c>
      <c r="B56" t="s">
        <v>0</v>
      </c>
      <c r="C56">
        <v>2020</v>
      </c>
      <c r="D56" t="s">
        <v>465</v>
      </c>
      <c r="E56" s="54">
        <v>49990.741729736328</v>
      </c>
      <c r="F56" s="13">
        <f t="shared" si="8"/>
        <v>236.90007197949859</v>
      </c>
      <c r="G56" s="13">
        <f t="shared" si="2"/>
        <v>236.90007197949859</v>
      </c>
      <c r="H56" s="61">
        <f t="shared" si="3"/>
        <v>49.990741729736328</v>
      </c>
      <c r="I56" s="61">
        <f t="shared" si="4"/>
        <v>0.23690007197949858</v>
      </c>
      <c r="J56" s="61">
        <f t="shared" si="5"/>
        <v>0.23690007197949858</v>
      </c>
      <c r="K56" s="57">
        <v>1476.54254098668</v>
      </c>
      <c r="L56" s="57">
        <v>400.71921974782003</v>
      </c>
      <c r="M56" s="57">
        <v>342.10992035260006</v>
      </c>
      <c r="N56" t="b">
        <v>1</v>
      </c>
      <c r="O56" t="b">
        <v>0</v>
      </c>
      <c r="P56" t="s">
        <v>1</v>
      </c>
      <c r="Q56" t="s">
        <v>1</v>
      </c>
      <c r="R56" t="s">
        <v>1</v>
      </c>
      <c r="S56" t="s">
        <v>1</v>
      </c>
      <c r="T56" t="b">
        <v>1</v>
      </c>
      <c r="U56" t="b">
        <v>0</v>
      </c>
      <c r="V56" t="s">
        <v>1</v>
      </c>
      <c r="W56" t="b">
        <v>0</v>
      </c>
      <c r="X56" t="b">
        <v>0</v>
      </c>
      <c r="Y56" t="s">
        <v>568</v>
      </c>
      <c r="Z56" s="101">
        <v>1409</v>
      </c>
    </row>
    <row r="57" spans="1:26">
      <c r="A57" t="s">
        <v>464</v>
      </c>
      <c r="B57" t="s">
        <v>0</v>
      </c>
      <c r="C57">
        <v>2020</v>
      </c>
      <c r="D57" t="s">
        <v>465</v>
      </c>
      <c r="E57" s="54">
        <v>49990.741729736328</v>
      </c>
      <c r="F57" s="13">
        <f t="shared" si="8"/>
        <v>236.90007197949859</v>
      </c>
      <c r="G57" s="13">
        <f t="shared" si="2"/>
        <v>236.90007197949859</v>
      </c>
      <c r="H57" s="61">
        <f t="shared" si="3"/>
        <v>49.990741729736328</v>
      </c>
      <c r="I57" s="61">
        <f t="shared" si="4"/>
        <v>0.23690007197949858</v>
      </c>
      <c r="J57" s="61">
        <f t="shared" si="5"/>
        <v>0.23690007197949858</v>
      </c>
      <c r="K57" s="57">
        <v>1491.93193944261</v>
      </c>
      <c r="L57" s="57">
        <v>477.80112759268013</v>
      </c>
      <c r="M57" s="57">
        <v>360.5176635048299</v>
      </c>
      <c r="N57" t="b">
        <v>1</v>
      </c>
      <c r="O57" t="b">
        <v>0</v>
      </c>
      <c r="P57" t="s">
        <v>1</v>
      </c>
      <c r="Q57" t="s">
        <v>1</v>
      </c>
      <c r="R57" t="s">
        <v>1</v>
      </c>
      <c r="S57" t="s">
        <v>1</v>
      </c>
      <c r="T57" t="b">
        <v>1</v>
      </c>
      <c r="U57" t="b">
        <v>0</v>
      </c>
      <c r="V57" t="s">
        <v>1</v>
      </c>
      <c r="W57" t="b">
        <v>0</v>
      </c>
      <c r="X57" t="b">
        <v>0</v>
      </c>
      <c r="Y57" t="s">
        <v>568</v>
      </c>
      <c r="Z57" s="101">
        <v>1409</v>
      </c>
    </row>
    <row r="58" spans="1:26">
      <c r="A58" t="s">
        <v>464</v>
      </c>
      <c r="B58" t="s">
        <v>0</v>
      </c>
      <c r="C58">
        <v>2020</v>
      </c>
      <c r="D58" t="s">
        <v>465</v>
      </c>
      <c r="E58" s="54">
        <v>50541.614532470703</v>
      </c>
      <c r="F58" s="13">
        <f t="shared" si="8"/>
        <v>239.37466283184472</v>
      </c>
      <c r="G58" s="13">
        <f t="shared" si="2"/>
        <v>239.37466283184472</v>
      </c>
      <c r="H58" s="61">
        <f t="shared" si="3"/>
        <v>50.541614532470703</v>
      </c>
      <c r="I58" s="61">
        <f t="shared" si="4"/>
        <v>0.23937466283184472</v>
      </c>
      <c r="J58" s="61">
        <f t="shared" si="5"/>
        <v>0.23937466283184472</v>
      </c>
      <c r="K58" s="57">
        <v>2127.5920369578703</v>
      </c>
      <c r="L58" s="57">
        <v>689.82867473878969</v>
      </c>
      <c r="M58" s="57">
        <v>539.58945368960008</v>
      </c>
      <c r="N58" t="b">
        <v>1</v>
      </c>
      <c r="O58" t="b">
        <v>0</v>
      </c>
      <c r="P58" t="s">
        <v>1</v>
      </c>
      <c r="Q58" t="s">
        <v>1</v>
      </c>
      <c r="R58" t="s">
        <v>1</v>
      </c>
      <c r="S58" t="s">
        <v>1</v>
      </c>
      <c r="T58" t="b">
        <v>1</v>
      </c>
      <c r="U58" t="b">
        <v>0</v>
      </c>
      <c r="V58" t="s">
        <v>1</v>
      </c>
      <c r="W58" t="b">
        <v>0</v>
      </c>
      <c r="X58" t="b">
        <v>0</v>
      </c>
      <c r="Y58" t="s">
        <v>568</v>
      </c>
      <c r="Z58" s="101">
        <v>1409</v>
      </c>
    </row>
    <row r="59" spans="1:26">
      <c r="A59" t="s">
        <v>464</v>
      </c>
      <c r="B59" t="s">
        <v>0</v>
      </c>
      <c r="C59">
        <v>2020</v>
      </c>
      <c r="D59" t="s">
        <v>465</v>
      </c>
      <c r="E59" s="54">
        <v>50593.761444091797</v>
      </c>
      <c r="F59" s="13">
        <f t="shared" si="8"/>
        <v>239.60884078761902</v>
      </c>
      <c r="G59" s="13">
        <f t="shared" si="2"/>
        <v>239.60884078761902</v>
      </c>
      <c r="H59" s="61">
        <f t="shared" si="3"/>
        <v>50.593761444091797</v>
      </c>
      <c r="I59" s="61">
        <f t="shared" si="4"/>
        <v>0.23960884078761902</v>
      </c>
      <c r="J59" s="61">
        <f t="shared" si="5"/>
        <v>0.23960884078761902</v>
      </c>
      <c r="K59" s="57">
        <v>2157.3731131508898</v>
      </c>
      <c r="L59" s="57">
        <v>897.56889961700017</v>
      </c>
      <c r="M59" s="57">
        <v>592.08942858467003</v>
      </c>
      <c r="N59" t="b">
        <v>1</v>
      </c>
      <c r="O59" t="b">
        <v>0</v>
      </c>
      <c r="P59" t="s">
        <v>1</v>
      </c>
      <c r="Q59" t="s">
        <v>1</v>
      </c>
      <c r="R59" t="s">
        <v>1</v>
      </c>
      <c r="S59" t="s">
        <v>1</v>
      </c>
      <c r="T59" t="b">
        <v>1</v>
      </c>
      <c r="U59" t="b">
        <v>0</v>
      </c>
      <c r="V59" t="s">
        <v>1</v>
      </c>
      <c r="W59" t="b">
        <v>0</v>
      </c>
      <c r="X59" t="b">
        <v>0</v>
      </c>
      <c r="Y59" t="s">
        <v>568</v>
      </c>
      <c r="Z59" s="101">
        <v>1409</v>
      </c>
    </row>
    <row r="60" spans="1:26">
      <c r="A60" t="s">
        <v>464</v>
      </c>
      <c r="B60" t="s">
        <v>0</v>
      </c>
      <c r="C60">
        <v>2020</v>
      </c>
      <c r="D60" t="s">
        <v>465</v>
      </c>
      <c r="E60" s="54">
        <v>50603.240966796875</v>
      </c>
      <c r="F60" s="13">
        <f t="shared" si="8"/>
        <v>239.65140946768045</v>
      </c>
      <c r="G60" s="13">
        <f t="shared" si="2"/>
        <v>239.65140946768045</v>
      </c>
      <c r="H60" s="61">
        <f t="shared" si="3"/>
        <v>50.603240966796875</v>
      </c>
      <c r="I60" s="61">
        <f t="shared" si="4"/>
        <v>0.23965140946768046</v>
      </c>
      <c r="J60" s="61">
        <f t="shared" si="5"/>
        <v>0.23965140946768046</v>
      </c>
      <c r="K60" s="57">
        <v>2117.7710702685999</v>
      </c>
      <c r="L60" s="57">
        <v>667.09896863242011</v>
      </c>
      <c r="M60" s="57">
        <v>535.37488827539983</v>
      </c>
      <c r="N60" t="b">
        <v>1</v>
      </c>
      <c r="O60" t="b">
        <v>0</v>
      </c>
      <c r="P60" t="s">
        <v>1</v>
      </c>
      <c r="Q60" t="s">
        <v>1</v>
      </c>
      <c r="R60" t="s">
        <v>1</v>
      </c>
      <c r="S60" t="s">
        <v>1</v>
      </c>
      <c r="T60" t="b">
        <v>1</v>
      </c>
      <c r="U60" t="b">
        <v>0</v>
      </c>
      <c r="V60" t="s">
        <v>1</v>
      </c>
      <c r="W60" t="b">
        <v>0</v>
      </c>
      <c r="X60" t="b">
        <v>0</v>
      </c>
      <c r="Y60" t="s">
        <v>568</v>
      </c>
      <c r="Z60" s="101">
        <v>1409</v>
      </c>
    </row>
    <row r="61" spans="1:26">
      <c r="A61" t="s">
        <v>464</v>
      </c>
      <c r="B61" t="s">
        <v>0</v>
      </c>
      <c r="C61">
        <v>2020</v>
      </c>
      <c r="D61" t="s">
        <v>465</v>
      </c>
      <c r="E61" s="54">
        <v>50603.240966796875</v>
      </c>
      <c r="F61" s="13">
        <f t="shared" si="8"/>
        <v>239.65140946768045</v>
      </c>
      <c r="G61" s="13">
        <f t="shared" si="2"/>
        <v>239.65140946768045</v>
      </c>
      <c r="H61" s="61">
        <f t="shared" si="3"/>
        <v>50.603240966796875</v>
      </c>
      <c r="I61" s="61">
        <f t="shared" si="4"/>
        <v>0.23965140946768046</v>
      </c>
      <c r="J61" s="61">
        <f t="shared" si="5"/>
        <v>0.23965140946768046</v>
      </c>
      <c r="K61" s="57">
        <v>2275.9119408039701</v>
      </c>
      <c r="L61" s="57">
        <v>912.06421989681985</v>
      </c>
      <c r="M61" s="57">
        <v>637.01482182532027</v>
      </c>
      <c r="N61" t="b">
        <v>1</v>
      </c>
      <c r="O61" t="b">
        <v>0</v>
      </c>
      <c r="P61" t="s">
        <v>1</v>
      </c>
      <c r="Q61" t="s">
        <v>1</v>
      </c>
      <c r="R61" t="s">
        <v>1</v>
      </c>
      <c r="S61" t="s">
        <v>1</v>
      </c>
      <c r="T61" t="b">
        <v>1</v>
      </c>
      <c r="U61" t="b">
        <v>0</v>
      </c>
      <c r="V61" t="s">
        <v>1</v>
      </c>
      <c r="W61" t="b">
        <v>0</v>
      </c>
      <c r="X61" t="b">
        <v>0</v>
      </c>
      <c r="Y61" t="s">
        <v>568</v>
      </c>
      <c r="Z61" s="101">
        <v>1409</v>
      </c>
    </row>
    <row r="62" spans="1:26">
      <c r="A62" t="s">
        <v>464</v>
      </c>
      <c r="B62" t="s">
        <v>0</v>
      </c>
      <c r="C62">
        <v>2020</v>
      </c>
      <c r="D62" t="s">
        <v>465</v>
      </c>
      <c r="E62" s="54">
        <v>50622.203826904297</v>
      </c>
      <c r="F62" s="13">
        <f t="shared" si="8"/>
        <v>239.73656271850717</v>
      </c>
      <c r="G62" s="13">
        <f t="shared" si="2"/>
        <v>239.73656271850717</v>
      </c>
      <c r="H62" s="61">
        <f t="shared" si="3"/>
        <v>50.622203826904297</v>
      </c>
      <c r="I62" s="61">
        <f t="shared" si="4"/>
        <v>0.23973656271850718</v>
      </c>
      <c r="J62" s="61">
        <f t="shared" si="5"/>
        <v>0.23973656271850718</v>
      </c>
      <c r="K62" s="57">
        <v>2164.9793580748196</v>
      </c>
      <c r="L62" s="57">
        <v>739.20987608547011</v>
      </c>
      <c r="M62" s="57">
        <v>558.78370637060948</v>
      </c>
      <c r="N62" t="b">
        <v>1</v>
      </c>
      <c r="O62" t="b">
        <v>0</v>
      </c>
      <c r="P62" t="s">
        <v>1</v>
      </c>
      <c r="Q62" t="s">
        <v>1</v>
      </c>
      <c r="R62" t="s">
        <v>1</v>
      </c>
      <c r="S62" t="s">
        <v>1</v>
      </c>
      <c r="T62" t="b">
        <v>1</v>
      </c>
      <c r="U62" t="b">
        <v>0</v>
      </c>
      <c r="V62" t="s">
        <v>1</v>
      </c>
      <c r="W62" t="b">
        <v>0</v>
      </c>
      <c r="X62" t="b">
        <v>0</v>
      </c>
      <c r="Y62" t="s">
        <v>568</v>
      </c>
      <c r="Z62" s="101">
        <v>1409</v>
      </c>
    </row>
    <row r="63" spans="1:26">
      <c r="A63" t="s">
        <v>464</v>
      </c>
      <c r="B63" t="s">
        <v>0</v>
      </c>
      <c r="C63">
        <v>2020</v>
      </c>
      <c r="D63" t="s">
        <v>465</v>
      </c>
      <c r="E63" s="54">
        <v>50683.013916015625</v>
      </c>
      <c r="F63" s="13">
        <f t="shared" si="8"/>
        <v>240.00962097344157</v>
      </c>
      <c r="G63" s="13">
        <f t="shared" si="2"/>
        <v>240.00962097344157</v>
      </c>
      <c r="H63" s="61">
        <f t="shared" si="3"/>
        <v>50.683013916015625</v>
      </c>
      <c r="I63" s="61">
        <f t="shared" si="4"/>
        <v>0.24000962097344158</v>
      </c>
      <c r="J63" s="61">
        <f t="shared" si="5"/>
        <v>0.24000962097344158</v>
      </c>
      <c r="K63" s="57">
        <v>1735.79483360379</v>
      </c>
      <c r="L63" s="57">
        <v>487.79669833901994</v>
      </c>
      <c r="M63" s="57">
        <v>418.07849043874012</v>
      </c>
      <c r="N63" t="b">
        <v>1</v>
      </c>
      <c r="O63" t="b">
        <v>0</v>
      </c>
      <c r="P63" t="s">
        <v>1</v>
      </c>
      <c r="Q63" t="s">
        <v>1</v>
      </c>
      <c r="R63" t="s">
        <v>1</v>
      </c>
      <c r="S63" t="s">
        <v>1</v>
      </c>
      <c r="T63" t="b">
        <v>1</v>
      </c>
      <c r="U63" t="b">
        <v>0</v>
      </c>
      <c r="V63" t="s">
        <v>1</v>
      </c>
      <c r="W63" t="b">
        <v>0</v>
      </c>
      <c r="X63" t="b">
        <v>0</v>
      </c>
      <c r="Y63" t="s">
        <v>568</v>
      </c>
      <c r="Z63" s="101">
        <v>1409</v>
      </c>
    </row>
    <row r="64" spans="1:26">
      <c r="A64" t="s">
        <v>464</v>
      </c>
      <c r="B64" t="s">
        <v>0</v>
      </c>
      <c r="C64">
        <v>2020</v>
      </c>
      <c r="D64" t="s">
        <v>465</v>
      </c>
      <c r="E64" s="54">
        <v>51288.524627685547</v>
      </c>
      <c r="F64" s="13">
        <f t="shared" si="8"/>
        <v>242.72765040944543</v>
      </c>
      <c r="G64" s="13">
        <f t="shared" si="2"/>
        <v>242.72765040944543</v>
      </c>
      <c r="H64" s="61">
        <f t="shared" si="3"/>
        <v>51.288524627685547</v>
      </c>
      <c r="I64" s="61">
        <f t="shared" si="4"/>
        <v>0.24272765040944544</v>
      </c>
      <c r="J64" s="61">
        <f t="shared" si="5"/>
        <v>0.24272765040944544</v>
      </c>
      <c r="K64" s="57">
        <v>1881.7162980053199</v>
      </c>
      <c r="L64" s="57">
        <v>580.64762670691016</v>
      </c>
      <c r="M64" s="57">
        <v>450.59329620396011</v>
      </c>
      <c r="N64" t="b">
        <v>1</v>
      </c>
      <c r="O64" t="b">
        <v>0</v>
      </c>
      <c r="P64" t="s">
        <v>1</v>
      </c>
      <c r="Q64" t="s">
        <v>1</v>
      </c>
      <c r="R64" t="s">
        <v>1</v>
      </c>
      <c r="S64" t="s">
        <v>1</v>
      </c>
      <c r="T64" t="b">
        <v>1</v>
      </c>
      <c r="U64" t="b">
        <v>0</v>
      </c>
      <c r="V64" t="s">
        <v>1</v>
      </c>
      <c r="W64" t="b">
        <v>0</v>
      </c>
      <c r="X64" t="b">
        <v>0</v>
      </c>
      <c r="Y64" t="s">
        <v>568</v>
      </c>
      <c r="Z64" s="101">
        <v>1409</v>
      </c>
    </row>
    <row r="65" spans="1:26">
      <c r="A65" t="s">
        <v>464</v>
      </c>
      <c r="B65" t="s">
        <v>0</v>
      </c>
      <c r="C65">
        <v>2020</v>
      </c>
      <c r="D65" t="s">
        <v>465</v>
      </c>
      <c r="E65" s="54">
        <v>51604.892730712891</v>
      </c>
      <c r="F65" s="13">
        <f t="shared" si="8"/>
        <v>244.14710808523742</v>
      </c>
      <c r="G65" s="13">
        <f t="shared" si="2"/>
        <v>244.14710808523742</v>
      </c>
      <c r="H65" s="61">
        <f t="shared" si="3"/>
        <v>51.604892730712891</v>
      </c>
      <c r="I65" s="61">
        <f t="shared" si="4"/>
        <v>0.24414710808523743</v>
      </c>
      <c r="J65" s="61">
        <f t="shared" si="5"/>
        <v>0.24414710808523743</v>
      </c>
      <c r="K65" s="57">
        <v>1123.6408165416699</v>
      </c>
      <c r="L65" s="57">
        <v>330.25059942215012</v>
      </c>
      <c r="M65" s="57">
        <v>251.24556692269084</v>
      </c>
      <c r="N65" t="b">
        <v>1</v>
      </c>
      <c r="O65" t="b">
        <v>0</v>
      </c>
      <c r="P65" t="s">
        <v>1</v>
      </c>
      <c r="Q65" t="s">
        <v>1</v>
      </c>
      <c r="R65" t="s">
        <v>1</v>
      </c>
      <c r="S65" t="s">
        <v>1</v>
      </c>
      <c r="T65" t="b">
        <v>1</v>
      </c>
      <c r="U65" t="b">
        <v>0</v>
      </c>
      <c r="V65" t="s">
        <v>1</v>
      </c>
      <c r="W65" t="b">
        <v>0</v>
      </c>
      <c r="X65" t="b">
        <v>0</v>
      </c>
      <c r="Y65" t="s">
        <v>568</v>
      </c>
      <c r="Z65" s="101">
        <v>1409</v>
      </c>
    </row>
    <row r="66" spans="1:26">
      <c r="A66" t="s">
        <v>464</v>
      </c>
      <c r="B66" t="s">
        <v>0</v>
      </c>
      <c r="C66">
        <v>2020</v>
      </c>
      <c r="D66" t="s">
        <v>465</v>
      </c>
      <c r="E66" s="54">
        <v>51631.473541259766</v>
      </c>
      <c r="F66" s="13">
        <f t="shared" si="8"/>
        <v>244.26634839156904</v>
      </c>
      <c r="G66" s="13">
        <f t="shared" si="2"/>
        <v>244.26634839156904</v>
      </c>
      <c r="H66" s="61">
        <f t="shared" si="3"/>
        <v>51.631473541259766</v>
      </c>
      <c r="I66" s="61">
        <f t="shared" si="4"/>
        <v>0.24426634839156905</v>
      </c>
      <c r="J66" s="61">
        <f t="shared" si="5"/>
        <v>0.24426634839156905</v>
      </c>
      <c r="K66" s="57">
        <v>1276.02831837392</v>
      </c>
      <c r="L66" s="57">
        <v>365.30479541160003</v>
      </c>
      <c r="M66" s="57">
        <v>300.758134635484</v>
      </c>
      <c r="N66" t="b">
        <v>1</v>
      </c>
      <c r="O66" t="b">
        <v>0</v>
      </c>
      <c r="P66" t="s">
        <v>1</v>
      </c>
      <c r="Q66" t="s">
        <v>1</v>
      </c>
      <c r="R66" t="s">
        <v>1</v>
      </c>
      <c r="S66" t="s">
        <v>1</v>
      </c>
      <c r="T66" t="b">
        <v>1</v>
      </c>
      <c r="U66" t="b">
        <v>0</v>
      </c>
      <c r="V66" t="s">
        <v>1</v>
      </c>
      <c r="W66" t="b">
        <v>0</v>
      </c>
      <c r="X66" t="b">
        <v>0</v>
      </c>
      <c r="Y66" t="s">
        <v>568</v>
      </c>
      <c r="Z66" s="101">
        <v>1409</v>
      </c>
    </row>
    <row r="67" spans="1:26">
      <c r="A67" t="s">
        <v>464</v>
      </c>
      <c r="B67" t="s">
        <v>0</v>
      </c>
      <c r="C67">
        <v>2020</v>
      </c>
      <c r="D67" t="s">
        <v>465</v>
      </c>
      <c r="E67" s="54">
        <v>51631.473541259766</v>
      </c>
      <c r="F67" s="13">
        <f t="shared" ref="F67:F74" si="9">0.0083*E67^(0.9482)</f>
        <v>244.26634839156904</v>
      </c>
      <c r="G67" s="13">
        <f t="shared" ref="G67:G74" si="10">0.0083*E67^(0.9482)</f>
        <v>244.26634839156904</v>
      </c>
      <c r="H67" s="61">
        <f t="shared" ref="H67:H74" si="11">E67/1000</f>
        <v>51.631473541259766</v>
      </c>
      <c r="I67" s="61">
        <f t="shared" ref="I67:I74" si="12">F67/1000</f>
        <v>0.24426634839156905</v>
      </c>
      <c r="J67" s="61">
        <f t="shared" ref="J67:J74" si="13">G67/1000</f>
        <v>0.24426634839156905</v>
      </c>
      <c r="K67" s="57">
        <v>1345.43612813807</v>
      </c>
      <c r="L67" s="57">
        <v>444.22995924579004</v>
      </c>
      <c r="M67" s="57">
        <v>327.16754589734001</v>
      </c>
      <c r="N67" t="b">
        <v>1</v>
      </c>
      <c r="O67" t="b">
        <v>0</v>
      </c>
      <c r="P67" t="s">
        <v>1</v>
      </c>
      <c r="Q67" t="s">
        <v>1</v>
      </c>
      <c r="R67" t="s">
        <v>1</v>
      </c>
      <c r="S67" t="s">
        <v>1</v>
      </c>
      <c r="T67" t="b">
        <v>1</v>
      </c>
      <c r="U67" t="b">
        <v>0</v>
      </c>
      <c r="V67" t="s">
        <v>1</v>
      </c>
      <c r="W67" t="b">
        <v>0</v>
      </c>
      <c r="X67" t="b">
        <v>0</v>
      </c>
      <c r="Y67" t="s">
        <v>568</v>
      </c>
      <c r="Z67" s="101">
        <v>1409</v>
      </c>
    </row>
    <row r="68" spans="1:26">
      <c r="A68" t="s">
        <v>464</v>
      </c>
      <c r="B68" t="s">
        <v>0</v>
      </c>
      <c r="C68">
        <v>2020</v>
      </c>
      <c r="D68" t="s">
        <v>465</v>
      </c>
      <c r="E68" s="54">
        <v>51658.061981201172</v>
      </c>
      <c r="F68" s="13">
        <f t="shared" si="9"/>
        <v>244.38561974184125</v>
      </c>
      <c r="G68" s="13">
        <f t="shared" si="10"/>
        <v>244.38561974184125</v>
      </c>
      <c r="H68" s="61">
        <f t="shared" si="11"/>
        <v>51.658061981201172</v>
      </c>
      <c r="I68" s="61">
        <f t="shared" si="12"/>
        <v>0.24438561974184125</v>
      </c>
      <c r="J68" s="61">
        <f t="shared" si="13"/>
        <v>0.24438561974184125</v>
      </c>
      <c r="K68" s="57">
        <v>1671.1493822269399</v>
      </c>
      <c r="L68" s="57">
        <v>532.59385204200998</v>
      </c>
      <c r="M68" s="57">
        <v>435.66579510606994</v>
      </c>
      <c r="N68" t="b">
        <v>1</v>
      </c>
      <c r="O68" t="b">
        <v>0</v>
      </c>
      <c r="P68" t="s">
        <v>1</v>
      </c>
      <c r="Q68" t="s">
        <v>1</v>
      </c>
      <c r="R68" t="s">
        <v>1</v>
      </c>
      <c r="S68" t="s">
        <v>1</v>
      </c>
      <c r="T68" t="b">
        <v>1</v>
      </c>
      <c r="U68" t="b">
        <v>0</v>
      </c>
      <c r="V68" t="s">
        <v>1</v>
      </c>
      <c r="W68" t="b">
        <v>0</v>
      </c>
      <c r="X68" t="b">
        <v>0</v>
      </c>
      <c r="Y68" t="s">
        <v>568</v>
      </c>
      <c r="Z68" s="101">
        <v>1409</v>
      </c>
    </row>
    <row r="69" spans="1:26">
      <c r="A69" t="s">
        <v>464</v>
      </c>
      <c r="B69" t="s">
        <v>0</v>
      </c>
      <c r="C69">
        <v>2020</v>
      </c>
      <c r="D69" t="s">
        <v>465</v>
      </c>
      <c r="E69" s="54">
        <v>51658.061981201172</v>
      </c>
      <c r="F69" s="13">
        <f t="shared" si="9"/>
        <v>244.38561974184125</v>
      </c>
      <c r="G69" s="13">
        <f t="shared" si="10"/>
        <v>244.38561974184125</v>
      </c>
      <c r="H69" s="61">
        <f t="shared" si="11"/>
        <v>51.658061981201172</v>
      </c>
      <c r="I69" s="61">
        <f t="shared" si="12"/>
        <v>0.24438561974184125</v>
      </c>
      <c r="J69" s="61">
        <f t="shared" si="13"/>
        <v>0.24438561974184125</v>
      </c>
      <c r="K69" s="57">
        <v>1489.0164883488001</v>
      </c>
      <c r="L69" s="57">
        <v>416.25645821924991</v>
      </c>
      <c r="M69" s="57">
        <v>354.31436809548018</v>
      </c>
      <c r="N69" t="b">
        <v>1</v>
      </c>
      <c r="O69" t="b">
        <v>0</v>
      </c>
      <c r="P69" t="s">
        <v>1</v>
      </c>
      <c r="Q69" t="s">
        <v>1</v>
      </c>
      <c r="R69" t="s">
        <v>1</v>
      </c>
      <c r="S69" t="s">
        <v>1</v>
      </c>
      <c r="T69" t="b">
        <v>1</v>
      </c>
      <c r="U69" t="b">
        <v>0</v>
      </c>
      <c r="V69" t="s">
        <v>1</v>
      </c>
      <c r="W69" t="b">
        <v>0</v>
      </c>
      <c r="X69" t="b">
        <v>0</v>
      </c>
      <c r="Y69" t="s">
        <v>568</v>
      </c>
      <c r="Z69" s="101">
        <v>1409</v>
      </c>
    </row>
    <row r="70" spans="1:26">
      <c r="A70" t="s">
        <v>464</v>
      </c>
      <c r="B70" t="s">
        <v>0</v>
      </c>
      <c r="C70">
        <v>2020</v>
      </c>
      <c r="D70" t="s">
        <v>465</v>
      </c>
      <c r="E70" s="54">
        <v>51658.061981201172</v>
      </c>
      <c r="F70" s="13">
        <f t="shared" si="9"/>
        <v>244.38561974184125</v>
      </c>
      <c r="G70" s="13">
        <f t="shared" si="10"/>
        <v>244.38561974184125</v>
      </c>
      <c r="H70" s="61">
        <f t="shared" si="11"/>
        <v>51.658061981201172</v>
      </c>
      <c r="I70" s="61">
        <f t="shared" si="12"/>
        <v>0.24438561974184125</v>
      </c>
      <c r="J70" s="61">
        <f t="shared" si="13"/>
        <v>0.24438561974184125</v>
      </c>
      <c r="K70" s="57">
        <v>1407.6714184192199</v>
      </c>
      <c r="L70" s="57">
        <v>418.56852172320009</v>
      </c>
      <c r="M70" s="57">
        <v>322.5667670737098</v>
      </c>
      <c r="N70" t="b">
        <v>1</v>
      </c>
      <c r="O70" t="b">
        <v>0</v>
      </c>
      <c r="P70" t="s">
        <v>1</v>
      </c>
      <c r="Q70" t="s">
        <v>1</v>
      </c>
      <c r="R70" t="s">
        <v>1</v>
      </c>
      <c r="S70" t="s">
        <v>1</v>
      </c>
      <c r="T70" t="b">
        <v>1</v>
      </c>
      <c r="U70" t="b">
        <v>0</v>
      </c>
      <c r="V70" t="s">
        <v>1</v>
      </c>
      <c r="W70" t="b">
        <v>0</v>
      </c>
      <c r="X70" t="b">
        <v>0</v>
      </c>
      <c r="Y70" t="s">
        <v>568</v>
      </c>
      <c r="Z70" s="101">
        <v>1409</v>
      </c>
    </row>
    <row r="71" spans="1:26">
      <c r="A71" t="s">
        <v>464</v>
      </c>
      <c r="B71" t="s">
        <v>0</v>
      </c>
      <c r="C71">
        <v>2020</v>
      </c>
      <c r="D71" t="s">
        <v>465</v>
      </c>
      <c r="E71" s="54">
        <v>51711.231231689453</v>
      </c>
      <c r="F71" s="13">
        <f t="shared" si="9"/>
        <v>244.62411868245198</v>
      </c>
      <c r="G71" s="13">
        <f t="shared" si="10"/>
        <v>244.62411868245198</v>
      </c>
      <c r="H71" s="61">
        <f t="shared" si="11"/>
        <v>51.711231231689453</v>
      </c>
      <c r="I71" s="61">
        <f t="shared" si="12"/>
        <v>0.24462411868245199</v>
      </c>
      <c r="J71" s="61">
        <f t="shared" si="13"/>
        <v>0.24462411868245199</v>
      </c>
      <c r="K71" s="57">
        <v>1911.9983488974401</v>
      </c>
      <c r="L71" s="57">
        <v>668.35590085940999</v>
      </c>
      <c r="M71" s="57">
        <v>490.95339336381994</v>
      </c>
      <c r="N71" t="b">
        <v>1</v>
      </c>
      <c r="O71" t="b">
        <v>0</v>
      </c>
      <c r="P71" t="s">
        <v>1</v>
      </c>
      <c r="Q71" t="s">
        <v>1</v>
      </c>
      <c r="R71" t="s">
        <v>1</v>
      </c>
      <c r="S71" t="s">
        <v>1</v>
      </c>
      <c r="T71" t="b">
        <v>1</v>
      </c>
      <c r="U71" t="b">
        <v>0</v>
      </c>
      <c r="V71" t="s">
        <v>1</v>
      </c>
      <c r="W71" t="b">
        <v>0</v>
      </c>
      <c r="X71" t="b">
        <v>0</v>
      </c>
      <c r="Y71" t="s">
        <v>568</v>
      </c>
      <c r="Z71" s="101">
        <v>1409</v>
      </c>
    </row>
    <row r="72" spans="1:26">
      <c r="A72" t="s">
        <v>464</v>
      </c>
      <c r="B72" t="s">
        <v>0</v>
      </c>
      <c r="C72">
        <v>2020</v>
      </c>
      <c r="D72" t="s">
        <v>465</v>
      </c>
      <c r="E72" s="54">
        <v>52881.664276123047</v>
      </c>
      <c r="F72" s="13">
        <f t="shared" si="9"/>
        <v>249.87108471056331</v>
      </c>
      <c r="G72" s="13">
        <f t="shared" si="10"/>
        <v>249.87108471056331</v>
      </c>
      <c r="H72" s="61">
        <f t="shared" si="11"/>
        <v>52.881664276123047</v>
      </c>
      <c r="I72" s="61">
        <f t="shared" si="12"/>
        <v>0.2498710847105633</v>
      </c>
      <c r="J72" s="61">
        <f t="shared" si="13"/>
        <v>0.2498710847105633</v>
      </c>
      <c r="K72" s="57">
        <v>1284.46894972566</v>
      </c>
      <c r="L72" s="57">
        <v>389.30056815297007</v>
      </c>
      <c r="M72" s="57">
        <v>284.37282116179983</v>
      </c>
      <c r="N72" t="b">
        <v>1</v>
      </c>
      <c r="O72" t="b">
        <v>0</v>
      </c>
      <c r="P72" t="s">
        <v>1</v>
      </c>
      <c r="Q72" t="s">
        <v>1</v>
      </c>
      <c r="R72" t="s">
        <v>1</v>
      </c>
      <c r="S72" t="s">
        <v>1</v>
      </c>
      <c r="T72" t="b">
        <v>1</v>
      </c>
      <c r="U72" t="b">
        <v>0</v>
      </c>
      <c r="V72" t="s">
        <v>1</v>
      </c>
      <c r="W72" t="b">
        <v>0</v>
      </c>
      <c r="X72" t="b">
        <v>0</v>
      </c>
      <c r="Y72" t="s">
        <v>568</v>
      </c>
      <c r="Z72" s="101">
        <v>1409</v>
      </c>
    </row>
    <row r="73" spans="1:26">
      <c r="A73" t="s">
        <v>464</v>
      </c>
      <c r="B73" t="s">
        <v>0</v>
      </c>
      <c r="C73">
        <v>2020</v>
      </c>
      <c r="D73" t="s">
        <v>465</v>
      </c>
      <c r="E73" s="54">
        <v>52881.664276123047</v>
      </c>
      <c r="F73" s="13">
        <f t="shared" si="9"/>
        <v>249.87108471056331</v>
      </c>
      <c r="G73" s="13">
        <f t="shared" si="10"/>
        <v>249.87108471056331</v>
      </c>
      <c r="H73" s="61">
        <f t="shared" si="11"/>
        <v>52.881664276123047</v>
      </c>
      <c r="I73" s="61">
        <f t="shared" si="12"/>
        <v>0.2498710847105633</v>
      </c>
      <c r="J73" s="61">
        <f t="shared" si="13"/>
        <v>0.2498710847105633</v>
      </c>
      <c r="K73" s="57">
        <v>940.434592113897</v>
      </c>
      <c r="L73" s="57">
        <v>252.460005634053</v>
      </c>
      <c r="M73" s="57">
        <v>207.17970402549497</v>
      </c>
      <c r="N73" t="b">
        <v>1</v>
      </c>
      <c r="O73" t="b">
        <v>0</v>
      </c>
      <c r="P73" t="s">
        <v>1</v>
      </c>
      <c r="Q73" t="s">
        <v>1</v>
      </c>
      <c r="R73" t="s">
        <v>1</v>
      </c>
      <c r="S73" t="s">
        <v>1</v>
      </c>
      <c r="T73" t="b">
        <v>1</v>
      </c>
      <c r="U73" t="b">
        <v>0</v>
      </c>
      <c r="V73" t="s">
        <v>1</v>
      </c>
      <c r="W73" t="b">
        <v>0</v>
      </c>
      <c r="X73" t="b">
        <v>0</v>
      </c>
      <c r="Y73" t="s">
        <v>568</v>
      </c>
      <c r="Z73" s="101">
        <v>1409</v>
      </c>
    </row>
    <row r="74" spans="1:26">
      <c r="A74" t="s">
        <v>464</v>
      </c>
      <c r="B74" t="s">
        <v>0</v>
      </c>
      <c r="C74">
        <v>2020</v>
      </c>
      <c r="D74" t="s">
        <v>465</v>
      </c>
      <c r="E74" s="54">
        <v>53871.471405029297</v>
      </c>
      <c r="F74" s="13">
        <f t="shared" si="9"/>
        <v>254.30361994390523</v>
      </c>
      <c r="G74" s="13">
        <f t="shared" si="10"/>
        <v>254.30361994390523</v>
      </c>
      <c r="H74" s="61">
        <f t="shared" si="11"/>
        <v>53.871471405029297</v>
      </c>
      <c r="I74" s="61">
        <f t="shared" si="12"/>
        <v>0.25430361994390521</v>
      </c>
      <c r="J74" s="61">
        <f t="shared" si="13"/>
        <v>0.25430361994390521</v>
      </c>
      <c r="K74" s="57">
        <v>869.39693620267803</v>
      </c>
      <c r="L74" s="57">
        <v>228.19276892532184</v>
      </c>
      <c r="M74" s="57">
        <v>196.85038232290299</v>
      </c>
      <c r="N74" t="b">
        <v>1</v>
      </c>
      <c r="O74" t="b">
        <v>0</v>
      </c>
      <c r="P74" t="s">
        <v>1</v>
      </c>
      <c r="Q74" t="s">
        <v>1</v>
      </c>
      <c r="R74" t="s">
        <v>1</v>
      </c>
      <c r="S74" t="s">
        <v>1</v>
      </c>
      <c r="T74" t="b">
        <v>1</v>
      </c>
      <c r="U74" t="b">
        <v>0</v>
      </c>
      <c r="V74" t="s">
        <v>1</v>
      </c>
      <c r="W74" t="b">
        <v>0</v>
      </c>
      <c r="X74" t="b">
        <v>0</v>
      </c>
      <c r="Y74" t="s">
        <v>568</v>
      </c>
      <c r="Z74" s="116">
        <v>1409</v>
      </c>
    </row>
    <row r="75" spans="1:26">
      <c r="A75" t="s">
        <v>464</v>
      </c>
      <c r="B75" t="s">
        <v>0</v>
      </c>
      <c r="C75">
        <v>2020</v>
      </c>
      <c r="D75" t="s">
        <v>465</v>
      </c>
      <c r="E75" s="111">
        <v>32980</v>
      </c>
      <c r="F75" s="13">
        <f t="shared" ref="F75:F83" si="14">0.0083*E75^(0.9482)</f>
        <v>159.69207349270397</v>
      </c>
      <c r="G75" s="13">
        <f t="shared" ref="G75:G83" si="15">0.0083*E75^(0.9482)</f>
        <v>159.69207349270397</v>
      </c>
      <c r="H75" s="61">
        <f t="shared" ref="H75:H121" si="16">E75/1000</f>
        <v>32.979999999999997</v>
      </c>
      <c r="I75" s="61">
        <f t="shared" ref="I75:I121" si="17">F75/1000</f>
        <v>0.15969207349270398</v>
      </c>
      <c r="J75" s="61">
        <f t="shared" ref="J75:J121" si="18">G75/1000</f>
        <v>0.15969207349270398</v>
      </c>
      <c r="K75" s="58">
        <v>573.28179238461803</v>
      </c>
      <c r="L75" s="58">
        <v>118.58513179487193</v>
      </c>
      <c r="M75" s="58">
        <v>93.224072665648009</v>
      </c>
      <c r="N75" t="b">
        <v>1</v>
      </c>
      <c r="O75" t="b">
        <v>0</v>
      </c>
      <c r="P75" t="s">
        <v>1</v>
      </c>
      <c r="Q75" t="s">
        <v>1</v>
      </c>
      <c r="R75" t="s">
        <v>1</v>
      </c>
      <c r="S75" t="s">
        <v>1</v>
      </c>
      <c r="T75" t="b">
        <v>1</v>
      </c>
      <c r="U75" t="b">
        <v>0</v>
      </c>
      <c r="V75" t="s">
        <v>1</v>
      </c>
      <c r="W75" t="b">
        <v>0</v>
      </c>
      <c r="X75" t="b">
        <v>0</v>
      </c>
      <c r="Y75" t="s">
        <v>568</v>
      </c>
      <c r="Z75" t="s">
        <v>526</v>
      </c>
    </row>
    <row r="76" spans="1:26">
      <c r="A76" t="s">
        <v>464</v>
      </c>
      <c r="B76" t="s">
        <v>0</v>
      </c>
      <c r="C76">
        <v>2020</v>
      </c>
      <c r="D76" t="s">
        <v>465</v>
      </c>
      <c r="E76" s="111">
        <v>33170</v>
      </c>
      <c r="F76" s="13">
        <f t="shared" si="14"/>
        <v>160.56428454278463</v>
      </c>
      <c r="G76" s="13">
        <f t="shared" si="15"/>
        <v>160.56428454278463</v>
      </c>
      <c r="H76" s="61">
        <f t="shared" si="16"/>
        <v>33.17</v>
      </c>
      <c r="I76" s="61">
        <f t="shared" si="17"/>
        <v>0.16056428454278462</v>
      </c>
      <c r="J76" s="61">
        <f t="shared" si="18"/>
        <v>0.16056428454278462</v>
      </c>
      <c r="K76" s="58">
        <v>734.17211009026698</v>
      </c>
      <c r="L76" s="58">
        <v>155.36259343900599</v>
      </c>
      <c r="M76" s="58">
        <v>116.502189791967</v>
      </c>
      <c r="N76" t="b">
        <v>1</v>
      </c>
      <c r="O76" t="b">
        <v>0</v>
      </c>
      <c r="P76" t="s">
        <v>1</v>
      </c>
      <c r="Q76" t="s">
        <v>1</v>
      </c>
      <c r="R76" t="s">
        <v>1</v>
      </c>
      <c r="S76" t="s">
        <v>1</v>
      </c>
      <c r="T76" t="b">
        <v>1</v>
      </c>
      <c r="U76" t="b">
        <v>0</v>
      </c>
      <c r="V76" t="s">
        <v>1</v>
      </c>
      <c r="W76" t="b">
        <v>0</v>
      </c>
      <c r="X76" t="b">
        <v>0</v>
      </c>
      <c r="Y76" t="s">
        <v>568</v>
      </c>
      <c r="Z76" t="s">
        <v>526</v>
      </c>
    </row>
    <row r="77" spans="1:26">
      <c r="A77" t="s">
        <v>464</v>
      </c>
      <c r="B77" t="s">
        <v>0</v>
      </c>
      <c r="C77">
        <v>2020</v>
      </c>
      <c r="D77" t="s">
        <v>465</v>
      </c>
      <c r="E77" s="111">
        <v>33330</v>
      </c>
      <c r="F77" s="13">
        <f t="shared" si="14"/>
        <v>161.29857729472397</v>
      </c>
      <c r="G77" s="13">
        <f t="shared" si="15"/>
        <v>161.29857729472397</v>
      </c>
      <c r="H77" s="61">
        <f t="shared" si="16"/>
        <v>33.33</v>
      </c>
      <c r="I77" s="61">
        <f t="shared" si="17"/>
        <v>0.16129857729472397</v>
      </c>
      <c r="J77" s="61">
        <f t="shared" si="18"/>
        <v>0.16129857729472397</v>
      </c>
      <c r="K77" s="58">
        <v>931.03723324817497</v>
      </c>
      <c r="L77" s="58">
        <v>187.53315367889491</v>
      </c>
      <c r="M77" s="58">
        <v>164.72082913836402</v>
      </c>
      <c r="N77" t="b">
        <v>1</v>
      </c>
      <c r="O77" t="b">
        <v>0</v>
      </c>
      <c r="P77" t="s">
        <v>1</v>
      </c>
      <c r="Q77" t="s">
        <v>1</v>
      </c>
      <c r="R77" t="s">
        <v>1</v>
      </c>
      <c r="S77" t="s">
        <v>1</v>
      </c>
      <c r="T77" t="b">
        <v>1</v>
      </c>
      <c r="U77" t="b">
        <v>0</v>
      </c>
      <c r="V77" t="s">
        <v>1</v>
      </c>
      <c r="W77" t="b">
        <v>0</v>
      </c>
      <c r="X77" t="b">
        <v>0</v>
      </c>
      <c r="Y77" t="s">
        <v>568</v>
      </c>
      <c r="Z77" t="s">
        <v>526</v>
      </c>
    </row>
    <row r="78" spans="1:26">
      <c r="A78" t="s">
        <v>464</v>
      </c>
      <c r="B78" t="s">
        <v>0</v>
      </c>
      <c r="C78">
        <v>2020</v>
      </c>
      <c r="D78" t="s">
        <v>465</v>
      </c>
      <c r="E78" s="111">
        <v>33380</v>
      </c>
      <c r="F78" s="13">
        <f t="shared" si="14"/>
        <v>161.52800629513231</v>
      </c>
      <c r="G78" s="13">
        <f t="shared" si="15"/>
        <v>161.52800629513231</v>
      </c>
      <c r="H78" s="61">
        <f t="shared" si="16"/>
        <v>33.380000000000003</v>
      </c>
      <c r="I78" s="61">
        <f t="shared" si="17"/>
        <v>0.16152800629513231</v>
      </c>
      <c r="J78" s="61">
        <f t="shared" si="18"/>
        <v>0.16152800629513231</v>
      </c>
      <c r="K78" s="58">
        <v>964.47147446284396</v>
      </c>
      <c r="L78" s="58">
        <v>226.87255663686608</v>
      </c>
      <c r="M78" s="58">
        <v>166.69696747820797</v>
      </c>
      <c r="N78" t="b">
        <v>1</v>
      </c>
      <c r="O78" t="b">
        <v>0</v>
      </c>
      <c r="P78" t="s">
        <v>1</v>
      </c>
      <c r="Q78" t="s">
        <v>1</v>
      </c>
      <c r="R78" t="s">
        <v>1</v>
      </c>
      <c r="S78" t="s">
        <v>1</v>
      </c>
      <c r="T78" t="b">
        <v>1</v>
      </c>
      <c r="U78" t="b">
        <v>0</v>
      </c>
      <c r="V78" t="s">
        <v>1</v>
      </c>
      <c r="W78" t="b">
        <v>0</v>
      </c>
      <c r="X78" t="b">
        <v>0</v>
      </c>
      <c r="Y78" t="s">
        <v>568</v>
      </c>
      <c r="Z78" t="s">
        <v>527</v>
      </c>
    </row>
    <row r="79" spans="1:26">
      <c r="A79" t="s">
        <v>464</v>
      </c>
      <c r="B79" t="s">
        <v>0</v>
      </c>
      <c r="C79">
        <v>2020</v>
      </c>
      <c r="D79" t="s">
        <v>465</v>
      </c>
      <c r="E79" s="111">
        <v>33590</v>
      </c>
      <c r="F79" s="13">
        <f t="shared" si="14"/>
        <v>162.49141403525249</v>
      </c>
      <c r="G79" s="13">
        <f t="shared" si="15"/>
        <v>162.49141403525249</v>
      </c>
      <c r="H79" s="61">
        <f t="shared" si="16"/>
        <v>33.590000000000003</v>
      </c>
      <c r="I79" s="61">
        <f t="shared" si="17"/>
        <v>0.1624914140352525</v>
      </c>
      <c r="J79" s="61">
        <f t="shared" si="18"/>
        <v>0.1624914140352525</v>
      </c>
      <c r="K79" s="58">
        <v>722.47237610190905</v>
      </c>
      <c r="L79" s="58">
        <v>131.73181724547396</v>
      </c>
      <c r="M79" s="58">
        <v>119.59754153636004</v>
      </c>
      <c r="N79" t="b">
        <v>1</v>
      </c>
      <c r="O79" t="b">
        <v>0</v>
      </c>
      <c r="P79" t="s">
        <v>1</v>
      </c>
      <c r="Q79" t="s">
        <v>1</v>
      </c>
      <c r="R79" t="s">
        <v>1</v>
      </c>
      <c r="S79" t="s">
        <v>1</v>
      </c>
      <c r="T79" t="b">
        <v>1</v>
      </c>
      <c r="U79" t="b">
        <v>0</v>
      </c>
      <c r="V79" t="s">
        <v>1</v>
      </c>
      <c r="W79" t="b">
        <v>0</v>
      </c>
      <c r="X79" t="b">
        <v>0</v>
      </c>
      <c r="Y79" t="s">
        <v>568</v>
      </c>
      <c r="Z79" t="s">
        <v>526</v>
      </c>
    </row>
    <row r="80" spans="1:26">
      <c r="A80" t="s">
        <v>464</v>
      </c>
      <c r="B80" t="s">
        <v>0</v>
      </c>
      <c r="C80">
        <v>2020</v>
      </c>
      <c r="D80" t="s">
        <v>465</v>
      </c>
      <c r="E80" s="111">
        <v>33960</v>
      </c>
      <c r="F80" s="13">
        <f t="shared" si="14"/>
        <v>164.18808897871091</v>
      </c>
      <c r="G80" s="13">
        <f t="shared" si="15"/>
        <v>164.18808897871091</v>
      </c>
      <c r="H80" s="61">
        <f t="shared" si="16"/>
        <v>33.96</v>
      </c>
      <c r="I80" s="61">
        <f t="shared" si="17"/>
        <v>0.1641880889787109</v>
      </c>
      <c r="J80" s="61">
        <f t="shared" si="18"/>
        <v>0.1641880889787109</v>
      </c>
      <c r="K80" s="58">
        <v>952.24550038964901</v>
      </c>
      <c r="L80" s="58">
        <v>192.67988823247094</v>
      </c>
      <c r="M80" s="58">
        <v>175.13179721567906</v>
      </c>
      <c r="N80" t="b">
        <v>1</v>
      </c>
      <c r="O80" t="b">
        <v>0</v>
      </c>
      <c r="P80" t="s">
        <v>1</v>
      </c>
      <c r="Q80" t="s">
        <v>1</v>
      </c>
      <c r="R80" t="s">
        <v>1</v>
      </c>
      <c r="S80" t="s">
        <v>1</v>
      </c>
      <c r="T80" t="b">
        <v>1</v>
      </c>
      <c r="U80" t="b">
        <v>0</v>
      </c>
      <c r="V80" t="s">
        <v>1</v>
      </c>
      <c r="W80" t="b">
        <v>0</v>
      </c>
      <c r="X80" t="b">
        <v>0</v>
      </c>
      <c r="Y80" t="s">
        <v>568</v>
      </c>
      <c r="Z80" t="s">
        <v>527</v>
      </c>
    </row>
    <row r="81" spans="1:26">
      <c r="A81" t="s">
        <v>464</v>
      </c>
      <c r="B81" t="s">
        <v>0</v>
      </c>
      <c r="C81">
        <v>2020</v>
      </c>
      <c r="D81" t="s">
        <v>465</v>
      </c>
      <c r="E81" s="111">
        <v>34210</v>
      </c>
      <c r="F81" s="13">
        <f t="shared" si="14"/>
        <v>165.33394836394834</v>
      </c>
      <c r="G81" s="13">
        <f t="shared" si="15"/>
        <v>165.33394836394834</v>
      </c>
      <c r="H81" s="61">
        <f t="shared" si="16"/>
        <v>34.21</v>
      </c>
      <c r="I81" s="61">
        <f t="shared" si="17"/>
        <v>0.16533394836394832</v>
      </c>
      <c r="J81" s="61">
        <f t="shared" si="18"/>
        <v>0.16533394836394832</v>
      </c>
      <c r="K81" s="58">
        <v>1007.8548212353799</v>
      </c>
      <c r="L81" s="58">
        <v>220.19871100143018</v>
      </c>
      <c r="M81" s="58">
        <v>171.03297577281194</v>
      </c>
      <c r="N81" t="b">
        <v>1</v>
      </c>
      <c r="O81" t="b">
        <v>0</v>
      </c>
      <c r="P81" t="s">
        <v>1</v>
      </c>
      <c r="Q81" t="s">
        <v>1</v>
      </c>
      <c r="R81" t="s">
        <v>1</v>
      </c>
      <c r="S81" t="s">
        <v>1</v>
      </c>
      <c r="T81" t="b">
        <v>1</v>
      </c>
      <c r="U81" t="b">
        <v>0</v>
      </c>
      <c r="V81" t="s">
        <v>1</v>
      </c>
      <c r="W81" t="b">
        <v>0</v>
      </c>
      <c r="X81" t="b">
        <v>0</v>
      </c>
      <c r="Y81" t="s">
        <v>568</v>
      </c>
      <c r="Z81" t="s">
        <v>527</v>
      </c>
    </row>
    <row r="82" spans="1:26">
      <c r="A82" t="s">
        <v>464</v>
      </c>
      <c r="B82" t="s">
        <v>0</v>
      </c>
      <c r="C82">
        <v>2020</v>
      </c>
      <c r="D82" t="s">
        <v>465</v>
      </c>
      <c r="E82" s="111">
        <v>34420</v>
      </c>
      <c r="F82" s="13">
        <f t="shared" si="14"/>
        <v>166.29613496237994</v>
      </c>
      <c r="G82" s="13">
        <f t="shared" si="15"/>
        <v>166.29613496237994</v>
      </c>
      <c r="H82" s="61">
        <f t="shared" si="16"/>
        <v>34.42</v>
      </c>
      <c r="I82" s="61">
        <f t="shared" si="17"/>
        <v>0.16629613496237994</v>
      </c>
      <c r="J82" s="61">
        <f t="shared" si="18"/>
        <v>0.16629613496237994</v>
      </c>
      <c r="K82" s="58">
        <v>989.6238469090689</v>
      </c>
      <c r="L82" s="58">
        <v>273.98254174188116</v>
      </c>
      <c r="M82" s="58">
        <v>204.62580818290496</v>
      </c>
      <c r="N82" t="b">
        <v>1</v>
      </c>
      <c r="O82" t="b">
        <v>0</v>
      </c>
      <c r="P82" t="s">
        <v>1</v>
      </c>
      <c r="Q82" t="s">
        <v>1</v>
      </c>
      <c r="R82" t="s">
        <v>1</v>
      </c>
      <c r="S82" t="s">
        <v>1</v>
      </c>
      <c r="T82" t="b">
        <v>1</v>
      </c>
      <c r="U82" t="b">
        <v>0</v>
      </c>
      <c r="V82" t="s">
        <v>1</v>
      </c>
      <c r="W82" t="b">
        <v>0</v>
      </c>
      <c r="X82" t="b">
        <v>0</v>
      </c>
      <c r="Y82" t="s">
        <v>568</v>
      </c>
      <c r="Z82" t="s">
        <v>527</v>
      </c>
    </row>
    <row r="83" spans="1:26">
      <c r="A83" t="s">
        <v>464</v>
      </c>
      <c r="B83" t="s">
        <v>0</v>
      </c>
      <c r="C83">
        <v>2020</v>
      </c>
      <c r="D83" t="s">
        <v>465</v>
      </c>
      <c r="E83" s="111">
        <v>34630</v>
      </c>
      <c r="F83" s="13">
        <f t="shared" si="14"/>
        <v>167.25801752017631</v>
      </c>
      <c r="G83" s="13">
        <f t="shared" si="15"/>
        <v>167.25801752017631</v>
      </c>
      <c r="H83" s="61">
        <f t="shared" si="16"/>
        <v>34.630000000000003</v>
      </c>
      <c r="I83" s="61">
        <f t="shared" si="17"/>
        <v>0.1672580175201763</v>
      </c>
      <c r="J83" s="61">
        <f t="shared" si="18"/>
        <v>0.1672580175201763</v>
      </c>
      <c r="K83" s="58">
        <v>837.45270392310897</v>
      </c>
      <c r="L83" s="58">
        <v>239.31855288315103</v>
      </c>
      <c r="M83" s="58">
        <v>176.48111006796591</v>
      </c>
      <c r="N83" t="b">
        <v>1</v>
      </c>
      <c r="O83" t="b">
        <v>0</v>
      </c>
      <c r="P83" t="s">
        <v>1</v>
      </c>
      <c r="Q83" t="s">
        <v>1</v>
      </c>
      <c r="R83" t="s">
        <v>1</v>
      </c>
      <c r="S83" t="s">
        <v>1</v>
      </c>
      <c r="T83" t="b">
        <v>1</v>
      </c>
      <c r="U83" t="b">
        <v>0</v>
      </c>
      <c r="V83" t="s">
        <v>1</v>
      </c>
      <c r="W83" t="b">
        <v>0</v>
      </c>
      <c r="X83" t="b">
        <v>0</v>
      </c>
      <c r="Y83" t="s">
        <v>568</v>
      </c>
      <c r="Z83" s="117" t="s">
        <v>527</v>
      </c>
    </row>
    <row r="84" spans="1:26">
      <c r="A84" t="s">
        <v>464</v>
      </c>
      <c r="B84" t="s">
        <v>0</v>
      </c>
      <c r="C84">
        <v>2020</v>
      </c>
      <c r="D84" t="s">
        <v>465</v>
      </c>
      <c r="E84" s="112">
        <v>36900</v>
      </c>
      <c r="F84">
        <v>600</v>
      </c>
      <c r="G84">
        <v>600</v>
      </c>
      <c r="H84" s="61">
        <f t="shared" si="16"/>
        <v>36.9</v>
      </c>
      <c r="I84" s="61">
        <f t="shared" si="17"/>
        <v>0.6</v>
      </c>
      <c r="J84" s="61">
        <f t="shared" si="18"/>
        <v>0.6</v>
      </c>
      <c r="K84" s="113">
        <v>805.11003214300808</v>
      </c>
      <c r="L84" s="114">
        <v>232.71581316402194</v>
      </c>
      <c r="M84" s="114">
        <v>185.62900571268108</v>
      </c>
      <c r="N84" t="b">
        <v>1</v>
      </c>
      <c r="O84" t="b">
        <v>0</v>
      </c>
      <c r="P84" t="s">
        <v>1</v>
      </c>
      <c r="Q84" t="s">
        <v>1</v>
      </c>
      <c r="R84" t="s">
        <v>1</v>
      </c>
      <c r="S84" t="s">
        <v>1</v>
      </c>
      <c r="T84" t="b">
        <v>1</v>
      </c>
      <c r="U84" t="b">
        <v>0</v>
      </c>
      <c r="V84" t="s">
        <v>1</v>
      </c>
      <c r="W84" t="b">
        <v>0</v>
      </c>
      <c r="X84" t="b">
        <v>0</v>
      </c>
      <c r="Y84" t="s">
        <v>1</v>
      </c>
      <c r="Z84" s="118" t="s">
        <v>528</v>
      </c>
    </row>
    <row r="85" spans="1:26">
      <c r="A85" t="s">
        <v>464</v>
      </c>
      <c r="B85" t="s">
        <v>0</v>
      </c>
      <c r="C85">
        <v>2020</v>
      </c>
      <c r="D85" t="s">
        <v>465</v>
      </c>
      <c r="E85" s="112">
        <v>40300</v>
      </c>
      <c r="F85">
        <v>300</v>
      </c>
      <c r="G85">
        <v>300</v>
      </c>
      <c r="H85" s="61">
        <f t="shared" si="16"/>
        <v>40.299999999999997</v>
      </c>
      <c r="I85" s="61">
        <f t="shared" si="17"/>
        <v>0.3</v>
      </c>
      <c r="J85" s="61">
        <f t="shared" si="18"/>
        <v>0.3</v>
      </c>
      <c r="K85" s="113">
        <v>681.22779745217304</v>
      </c>
      <c r="L85" s="114">
        <v>148.70780472885895</v>
      </c>
      <c r="M85" s="114">
        <v>121.84665223806508</v>
      </c>
      <c r="N85" t="b">
        <v>1</v>
      </c>
      <c r="O85" t="b">
        <v>0</v>
      </c>
      <c r="P85" t="s">
        <v>1</v>
      </c>
      <c r="Q85" t="s">
        <v>1</v>
      </c>
      <c r="R85" t="s">
        <v>1</v>
      </c>
      <c r="S85" t="s">
        <v>1</v>
      </c>
      <c r="T85" t="b">
        <v>1</v>
      </c>
      <c r="U85" t="b">
        <v>0</v>
      </c>
      <c r="V85" t="s">
        <v>1</v>
      </c>
      <c r="W85" t="b">
        <v>0</v>
      </c>
      <c r="X85" t="b">
        <v>0</v>
      </c>
      <c r="Y85" t="s">
        <v>1</v>
      </c>
      <c r="Z85" s="118" t="s">
        <v>529</v>
      </c>
    </row>
    <row r="86" spans="1:26">
      <c r="A86" t="s">
        <v>464</v>
      </c>
      <c r="B86" t="s">
        <v>0</v>
      </c>
      <c r="C86">
        <v>2020</v>
      </c>
      <c r="D86" t="s">
        <v>465</v>
      </c>
      <c r="E86" s="112">
        <v>44400</v>
      </c>
      <c r="F86">
        <v>100</v>
      </c>
      <c r="G86">
        <v>400</v>
      </c>
      <c r="H86" s="61">
        <f t="shared" si="16"/>
        <v>44.4</v>
      </c>
      <c r="I86" s="61">
        <f t="shared" si="17"/>
        <v>0.1</v>
      </c>
      <c r="J86" s="61">
        <f t="shared" si="18"/>
        <v>0.4</v>
      </c>
      <c r="K86" s="113">
        <v>966.51843113118593</v>
      </c>
      <c r="L86" s="114">
        <v>196.36578650171418</v>
      </c>
      <c r="M86" s="114">
        <v>176.35512258250594</v>
      </c>
      <c r="N86" t="b">
        <v>1</v>
      </c>
      <c r="O86" t="b">
        <v>0</v>
      </c>
      <c r="P86" t="s">
        <v>1</v>
      </c>
      <c r="Q86" t="s">
        <v>1</v>
      </c>
      <c r="R86" t="s">
        <v>1</v>
      </c>
      <c r="S86" t="s">
        <v>1</v>
      </c>
      <c r="T86" t="b">
        <v>1</v>
      </c>
      <c r="U86" t="b">
        <v>0</v>
      </c>
      <c r="V86" t="s">
        <v>1</v>
      </c>
      <c r="W86" t="b">
        <v>0</v>
      </c>
      <c r="X86" t="b">
        <v>0</v>
      </c>
      <c r="Y86" t="s">
        <v>1</v>
      </c>
      <c r="Z86" s="118" t="s">
        <v>529</v>
      </c>
    </row>
    <row r="87" spans="1:26">
      <c r="A87" t="s">
        <v>464</v>
      </c>
      <c r="B87" t="s">
        <v>0</v>
      </c>
      <c r="C87">
        <v>2020</v>
      </c>
      <c r="D87" t="s">
        <v>465</v>
      </c>
      <c r="E87" s="112">
        <v>45600</v>
      </c>
      <c r="F87">
        <v>300</v>
      </c>
      <c r="G87">
        <v>100</v>
      </c>
      <c r="H87" s="61">
        <f t="shared" si="16"/>
        <v>45.6</v>
      </c>
      <c r="I87" s="61">
        <f t="shared" si="17"/>
        <v>0.3</v>
      </c>
      <c r="J87" s="61">
        <f t="shared" si="18"/>
        <v>0.1</v>
      </c>
      <c r="K87" s="113">
        <v>1117.06817577472</v>
      </c>
      <c r="L87" s="114">
        <v>236.11455843142994</v>
      </c>
      <c r="M87" s="114">
        <v>217.55989243554598</v>
      </c>
      <c r="N87" t="b">
        <v>1</v>
      </c>
      <c r="O87" t="b">
        <v>0</v>
      </c>
      <c r="P87" t="s">
        <v>1</v>
      </c>
      <c r="Q87" t="s">
        <v>1</v>
      </c>
      <c r="R87" t="s">
        <v>1</v>
      </c>
      <c r="S87" t="s">
        <v>1</v>
      </c>
      <c r="T87" t="b">
        <v>1</v>
      </c>
      <c r="U87" t="b">
        <v>0</v>
      </c>
      <c r="V87" t="s">
        <v>1</v>
      </c>
      <c r="W87" t="b">
        <v>0</v>
      </c>
      <c r="X87" t="b">
        <v>0</v>
      </c>
      <c r="Y87" t="s">
        <v>1</v>
      </c>
      <c r="Z87" s="118" t="s">
        <v>530</v>
      </c>
    </row>
    <row r="88" spans="1:26">
      <c r="A88" t="s">
        <v>464</v>
      </c>
      <c r="B88" t="s">
        <v>0</v>
      </c>
      <c r="C88">
        <v>2020</v>
      </c>
      <c r="D88" t="s">
        <v>465</v>
      </c>
      <c r="E88" s="112">
        <v>53200</v>
      </c>
      <c r="F88">
        <v>400</v>
      </c>
      <c r="G88">
        <v>400</v>
      </c>
      <c r="H88" s="61">
        <f t="shared" si="16"/>
        <v>53.2</v>
      </c>
      <c r="I88" s="61">
        <f t="shared" si="17"/>
        <v>0.4</v>
      </c>
      <c r="J88" s="61">
        <f t="shared" si="18"/>
        <v>0.4</v>
      </c>
      <c r="K88" s="113">
        <v>1431.07473536104</v>
      </c>
      <c r="L88" s="114">
        <v>334.90933466048</v>
      </c>
      <c r="M88" s="114">
        <v>267.99413634317989</v>
      </c>
      <c r="N88" t="b">
        <v>1</v>
      </c>
      <c r="O88" t="b">
        <v>0</v>
      </c>
      <c r="P88" t="s">
        <v>1</v>
      </c>
      <c r="Q88" t="s">
        <v>1</v>
      </c>
      <c r="R88" t="s">
        <v>1</v>
      </c>
      <c r="S88" t="s">
        <v>1</v>
      </c>
      <c r="T88" t="b">
        <v>1</v>
      </c>
      <c r="U88" t="b">
        <v>0</v>
      </c>
      <c r="V88" t="s">
        <v>1</v>
      </c>
      <c r="W88" t="b">
        <v>0</v>
      </c>
      <c r="X88" t="b">
        <v>0</v>
      </c>
      <c r="Y88" t="s">
        <v>1</v>
      </c>
      <c r="Z88" s="119" t="s">
        <v>531</v>
      </c>
    </row>
    <row r="89" spans="1:26">
      <c r="A89" t="s">
        <v>464</v>
      </c>
      <c r="B89" t="s">
        <v>0</v>
      </c>
      <c r="C89">
        <v>2020</v>
      </c>
      <c r="D89" t="s">
        <v>465</v>
      </c>
      <c r="E89" s="115">
        <v>55393.673673841629</v>
      </c>
      <c r="F89" s="13">
        <f t="shared" ref="F89:F104" si="19">0.0083*E89^(0.9482)</f>
        <v>261.11211581101873</v>
      </c>
      <c r="G89" s="13">
        <f t="shared" ref="G89:G152" si="20">0.0083*E89^(0.9482)</f>
        <v>261.11211581101873</v>
      </c>
      <c r="H89" s="61">
        <f t="shared" si="16"/>
        <v>55.393673673841633</v>
      </c>
      <c r="I89" s="61">
        <f t="shared" si="17"/>
        <v>0.26111211581101873</v>
      </c>
      <c r="J89" s="61">
        <f t="shared" si="18"/>
        <v>0.26111211581101873</v>
      </c>
      <c r="K89" s="114">
        <v>1336.6309073974701</v>
      </c>
      <c r="L89" s="114">
        <v>439.10500223716008</v>
      </c>
      <c r="M89" s="114">
        <v>303.17831693492008</v>
      </c>
      <c r="N89" t="b">
        <v>1</v>
      </c>
      <c r="O89" t="b">
        <v>0</v>
      </c>
      <c r="P89" t="s">
        <v>1</v>
      </c>
      <c r="Q89" t="s">
        <v>1</v>
      </c>
      <c r="R89" t="s">
        <v>1</v>
      </c>
      <c r="S89" t="s">
        <v>1</v>
      </c>
      <c r="T89" t="b">
        <v>1</v>
      </c>
      <c r="U89" t="b">
        <v>0</v>
      </c>
      <c r="V89" t="s">
        <v>1</v>
      </c>
      <c r="W89" t="b">
        <v>0</v>
      </c>
      <c r="X89" t="b">
        <v>0</v>
      </c>
      <c r="Y89" t="s">
        <v>568</v>
      </c>
      <c r="Z89" s="120">
        <v>401</v>
      </c>
    </row>
    <row r="90" spans="1:26">
      <c r="A90" t="s">
        <v>464</v>
      </c>
      <c r="B90" t="s">
        <v>0</v>
      </c>
      <c r="C90">
        <v>2020</v>
      </c>
      <c r="D90" t="s">
        <v>465</v>
      </c>
      <c r="E90" s="115">
        <v>55422.562562730513</v>
      </c>
      <c r="F90" s="13">
        <f t="shared" si="19"/>
        <v>261.24123529449128</v>
      </c>
      <c r="G90" s="13">
        <f t="shared" si="20"/>
        <v>261.24123529449128</v>
      </c>
      <c r="H90" s="61">
        <f t="shared" si="16"/>
        <v>55.422562562730512</v>
      </c>
      <c r="I90" s="61">
        <f t="shared" si="17"/>
        <v>0.26124123529449128</v>
      </c>
      <c r="J90" s="61">
        <f t="shared" si="18"/>
        <v>0.26124123529449128</v>
      </c>
      <c r="K90" s="114">
        <v>1341.3410702163601</v>
      </c>
      <c r="L90" s="114">
        <v>387.53533863404982</v>
      </c>
      <c r="M90" s="114">
        <v>274.21915393492009</v>
      </c>
      <c r="N90" t="b">
        <v>1</v>
      </c>
      <c r="O90" t="b">
        <v>0</v>
      </c>
      <c r="P90" t="s">
        <v>1</v>
      </c>
      <c r="Q90" t="s">
        <v>1</v>
      </c>
      <c r="R90" t="s">
        <v>1</v>
      </c>
      <c r="S90" t="s">
        <v>1</v>
      </c>
      <c r="T90" t="b">
        <v>1</v>
      </c>
      <c r="U90" t="b">
        <v>0</v>
      </c>
      <c r="V90" t="s">
        <v>1</v>
      </c>
      <c r="W90" t="b">
        <v>0</v>
      </c>
      <c r="X90" t="b">
        <v>0</v>
      </c>
      <c r="Y90" t="s">
        <v>568</v>
      </c>
      <c r="Z90" s="120">
        <v>401</v>
      </c>
    </row>
    <row r="91" spans="1:26">
      <c r="A91" t="s">
        <v>464</v>
      </c>
      <c r="B91" t="s">
        <v>0</v>
      </c>
      <c r="C91">
        <v>2020</v>
      </c>
      <c r="D91" t="s">
        <v>465</v>
      </c>
      <c r="E91" s="115">
        <v>55439.229229397177</v>
      </c>
      <c r="F91" s="13">
        <f t="shared" si="19"/>
        <v>261.3157257182279</v>
      </c>
      <c r="G91" s="13">
        <f t="shared" si="20"/>
        <v>261.3157257182279</v>
      </c>
      <c r="H91" s="61">
        <f t="shared" si="16"/>
        <v>55.439229229397178</v>
      </c>
      <c r="I91" s="61">
        <f t="shared" si="17"/>
        <v>0.26131572571822792</v>
      </c>
      <c r="J91" s="61">
        <f t="shared" si="18"/>
        <v>0.26131572571822792</v>
      </c>
      <c r="K91" s="114">
        <v>1474.92645903893</v>
      </c>
      <c r="L91" s="114">
        <v>430.64675106814002</v>
      </c>
      <c r="M91" s="114">
        <v>338.24722209624019</v>
      </c>
      <c r="N91" t="b">
        <v>1</v>
      </c>
      <c r="O91" t="b">
        <v>0</v>
      </c>
      <c r="P91" t="s">
        <v>1</v>
      </c>
      <c r="Q91" t="s">
        <v>1</v>
      </c>
      <c r="R91" t="s">
        <v>1</v>
      </c>
      <c r="S91" t="s">
        <v>1</v>
      </c>
      <c r="T91" t="b">
        <v>1</v>
      </c>
      <c r="U91" t="b">
        <v>0</v>
      </c>
      <c r="V91" t="s">
        <v>1</v>
      </c>
      <c r="W91" t="b">
        <v>0</v>
      </c>
      <c r="X91" t="b">
        <v>0</v>
      </c>
      <c r="Y91" t="s">
        <v>568</v>
      </c>
      <c r="Z91" s="120">
        <v>401</v>
      </c>
    </row>
    <row r="92" spans="1:26">
      <c r="A92" t="s">
        <v>464</v>
      </c>
      <c r="B92" t="s">
        <v>0</v>
      </c>
      <c r="C92">
        <v>2020</v>
      </c>
      <c r="D92" t="s">
        <v>465</v>
      </c>
      <c r="E92" s="115">
        <v>55490.340340508286</v>
      </c>
      <c r="F92" s="13">
        <f t="shared" si="19"/>
        <v>261.54415578601117</v>
      </c>
      <c r="G92" s="13">
        <f t="shared" si="20"/>
        <v>261.54415578601117</v>
      </c>
      <c r="H92" s="61">
        <f t="shared" si="16"/>
        <v>55.49034034050829</v>
      </c>
      <c r="I92" s="61">
        <f t="shared" si="17"/>
        <v>0.2615441557860112</v>
      </c>
      <c r="J92" s="61">
        <f t="shared" si="18"/>
        <v>0.2615441557860112</v>
      </c>
      <c r="K92" s="114">
        <v>1156.2379781802799</v>
      </c>
      <c r="L92" s="114">
        <v>363.27010047942008</v>
      </c>
      <c r="M92" s="114">
        <v>245.70635142360993</v>
      </c>
      <c r="N92" t="b">
        <v>1</v>
      </c>
      <c r="O92" t="b">
        <v>0</v>
      </c>
      <c r="P92" t="s">
        <v>1</v>
      </c>
      <c r="Q92" t="s">
        <v>1</v>
      </c>
      <c r="R92" t="s">
        <v>1</v>
      </c>
      <c r="S92" t="s">
        <v>1</v>
      </c>
      <c r="T92" t="b">
        <v>1</v>
      </c>
      <c r="U92" t="b">
        <v>0</v>
      </c>
      <c r="V92" t="s">
        <v>1</v>
      </c>
      <c r="W92" t="b">
        <v>0</v>
      </c>
      <c r="X92" t="b">
        <v>0</v>
      </c>
      <c r="Y92" t="s">
        <v>568</v>
      </c>
      <c r="Z92" s="120">
        <v>401</v>
      </c>
    </row>
    <row r="93" spans="1:26">
      <c r="A93" t="s">
        <v>464</v>
      </c>
      <c r="B93" t="s">
        <v>0</v>
      </c>
      <c r="C93">
        <v>2020</v>
      </c>
      <c r="D93" t="s">
        <v>465</v>
      </c>
      <c r="E93" s="115">
        <v>55512.007007174958</v>
      </c>
      <c r="F93" s="13">
        <f t="shared" si="19"/>
        <v>261.64098698137457</v>
      </c>
      <c r="G93" s="13">
        <f t="shared" si="20"/>
        <v>261.64098698137457</v>
      </c>
      <c r="H93" s="61">
        <f t="shared" si="16"/>
        <v>55.512007007174958</v>
      </c>
      <c r="I93" s="61">
        <f t="shared" si="17"/>
        <v>0.26164098698137456</v>
      </c>
      <c r="J93" s="61">
        <f t="shared" si="18"/>
        <v>0.26164098698137456</v>
      </c>
      <c r="K93" s="114">
        <v>1692.1018403212299</v>
      </c>
      <c r="L93" s="114">
        <v>498.95862544696024</v>
      </c>
      <c r="M93" s="114">
        <v>360.23074112982999</v>
      </c>
      <c r="N93" t="b">
        <v>1</v>
      </c>
      <c r="O93" t="b">
        <v>0</v>
      </c>
      <c r="P93" t="s">
        <v>1</v>
      </c>
      <c r="Q93" t="s">
        <v>1</v>
      </c>
      <c r="R93" t="s">
        <v>1</v>
      </c>
      <c r="S93" t="s">
        <v>1</v>
      </c>
      <c r="T93" t="b">
        <v>1</v>
      </c>
      <c r="U93" t="b">
        <v>0</v>
      </c>
      <c r="V93" t="s">
        <v>1</v>
      </c>
      <c r="W93" t="b">
        <v>0</v>
      </c>
      <c r="X93" t="b">
        <v>0</v>
      </c>
      <c r="Y93" t="s">
        <v>568</v>
      </c>
      <c r="Z93" s="120">
        <v>401</v>
      </c>
    </row>
    <row r="94" spans="1:26">
      <c r="A94" t="s">
        <v>464</v>
      </c>
      <c r="B94" t="s">
        <v>0</v>
      </c>
      <c r="C94">
        <v>2020</v>
      </c>
      <c r="D94" t="s">
        <v>465</v>
      </c>
      <c r="E94" s="115">
        <v>55522.562562730513</v>
      </c>
      <c r="F94" s="13">
        <f t="shared" si="19"/>
        <v>261.68816044422584</v>
      </c>
      <c r="G94" s="13">
        <f t="shared" si="20"/>
        <v>261.68816044422584</v>
      </c>
      <c r="H94" s="61">
        <f t="shared" si="16"/>
        <v>55.522562562730513</v>
      </c>
      <c r="I94" s="61">
        <f t="shared" si="17"/>
        <v>0.26168816044422583</v>
      </c>
      <c r="J94" s="61">
        <f t="shared" si="18"/>
        <v>0.26168816044422583</v>
      </c>
      <c r="K94" s="114">
        <v>1436.47748887855</v>
      </c>
      <c r="L94" s="114">
        <v>555.88896559963996</v>
      </c>
      <c r="M94" s="114">
        <v>389.31112986295011</v>
      </c>
      <c r="N94" t="b">
        <v>1</v>
      </c>
      <c r="O94" t="b">
        <v>0</v>
      </c>
      <c r="P94" t="s">
        <v>1</v>
      </c>
      <c r="Q94" t="s">
        <v>1</v>
      </c>
      <c r="R94" t="s">
        <v>1</v>
      </c>
      <c r="S94" t="s">
        <v>1</v>
      </c>
      <c r="T94" t="b">
        <v>1</v>
      </c>
      <c r="U94" t="b">
        <v>0</v>
      </c>
      <c r="V94" t="s">
        <v>1</v>
      </c>
      <c r="W94" t="b">
        <v>0</v>
      </c>
      <c r="X94" t="b">
        <v>0</v>
      </c>
      <c r="Y94" t="s">
        <v>568</v>
      </c>
      <c r="Z94" s="120">
        <v>401</v>
      </c>
    </row>
    <row r="95" spans="1:26">
      <c r="A95" t="s">
        <v>464</v>
      </c>
      <c r="B95" t="s">
        <v>0</v>
      </c>
      <c r="C95">
        <v>2020</v>
      </c>
      <c r="D95" t="s">
        <v>465</v>
      </c>
      <c r="E95" s="115">
        <v>55542.562562730513</v>
      </c>
      <c r="F95" s="13">
        <f t="shared" si="19"/>
        <v>261.77754046834895</v>
      </c>
      <c r="G95" s="13">
        <f t="shared" si="20"/>
        <v>261.77754046834895</v>
      </c>
      <c r="H95" s="61">
        <f t="shared" si="16"/>
        <v>55.54256256273051</v>
      </c>
      <c r="I95" s="61">
        <f t="shared" si="17"/>
        <v>0.26177754046834895</v>
      </c>
      <c r="J95" s="61">
        <f t="shared" si="18"/>
        <v>0.26177754046834895</v>
      </c>
      <c r="K95" s="114">
        <v>952.37607860191292</v>
      </c>
      <c r="L95" s="114">
        <v>231.48898212073709</v>
      </c>
      <c r="M95" s="114">
        <v>176.41848521000691</v>
      </c>
      <c r="N95" t="b">
        <v>1</v>
      </c>
      <c r="O95" t="b">
        <v>0</v>
      </c>
      <c r="P95" t="s">
        <v>1</v>
      </c>
      <c r="Q95" t="s">
        <v>1</v>
      </c>
      <c r="R95" t="s">
        <v>1</v>
      </c>
      <c r="S95" t="s">
        <v>1</v>
      </c>
      <c r="T95" t="b">
        <v>1</v>
      </c>
      <c r="U95" t="b">
        <v>0</v>
      </c>
      <c r="V95" t="s">
        <v>1</v>
      </c>
      <c r="W95" t="b">
        <v>0</v>
      </c>
      <c r="X95" t="b">
        <v>0</v>
      </c>
      <c r="Y95" t="s">
        <v>568</v>
      </c>
      <c r="Z95" s="120">
        <v>401</v>
      </c>
    </row>
    <row r="96" spans="1:26">
      <c r="A96" t="s">
        <v>464</v>
      </c>
      <c r="B96" t="s">
        <v>0</v>
      </c>
      <c r="C96">
        <v>2020</v>
      </c>
      <c r="D96" t="s">
        <v>465</v>
      </c>
      <c r="E96" s="115">
        <v>55564.784784952732</v>
      </c>
      <c r="F96" s="13">
        <f t="shared" si="19"/>
        <v>261.87684965101136</v>
      </c>
      <c r="G96" s="13">
        <f t="shared" si="20"/>
        <v>261.87684965101136</v>
      </c>
      <c r="H96" s="61">
        <f t="shared" si="16"/>
        <v>55.564784784952728</v>
      </c>
      <c r="I96" s="61">
        <f t="shared" si="17"/>
        <v>0.26187684965101138</v>
      </c>
      <c r="J96" s="61">
        <f t="shared" si="18"/>
        <v>0.26187684965101138</v>
      </c>
      <c r="K96" s="114">
        <v>997.19453847601994</v>
      </c>
      <c r="L96" s="114">
        <v>247.67213751917006</v>
      </c>
      <c r="M96" s="114">
        <v>199.39263965917098</v>
      </c>
      <c r="N96" t="b">
        <v>1</v>
      </c>
      <c r="O96" t="b">
        <v>0</v>
      </c>
      <c r="P96" t="s">
        <v>1</v>
      </c>
      <c r="Q96" t="s">
        <v>1</v>
      </c>
      <c r="R96" t="s">
        <v>1</v>
      </c>
      <c r="S96" t="s">
        <v>1</v>
      </c>
      <c r="T96" t="b">
        <v>1</v>
      </c>
      <c r="U96" t="b">
        <v>0</v>
      </c>
      <c r="V96" t="s">
        <v>1</v>
      </c>
      <c r="W96" t="b">
        <v>0</v>
      </c>
      <c r="X96" t="b">
        <v>0</v>
      </c>
      <c r="Y96" t="s">
        <v>568</v>
      </c>
      <c r="Z96" s="120">
        <v>401</v>
      </c>
    </row>
    <row r="97" spans="1:26">
      <c r="A97" t="s">
        <v>464</v>
      </c>
      <c r="B97" t="s">
        <v>0</v>
      </c>
      <c r="C97">
        <v>2020</v>
      </c>
      <c r="D97" t="s">
        <v>465</v>
      </c>
      <c r="E97" s="115">
        <v>55590.340340508294</v>
      </c>
      <c r="F97" s="13">
        <f t="shared" si="19"/>
        <v>261.99105266776036</v>
      </c>
      <c r="G97" s="13">
        <f t="shared" si="20"/>
        <v>261.99105266776036</v>
      </c>
      <c r="H97" s="61">
        <f t="shared" si="16"/>
        <v>55.590340340508291</v>
      </c>
      <c r="I97" s="61">
        <f t="shared" si="17"/>
        <v>0.26199105266776035</v>
      </c>
      <c r="J97" s="61">
        <f t="shared" si="18"/>
        <v>0.26199105266776035</v>
      </c>
      <c r="K97" s="114">
        <v>867.31773302604893</v>
      </c>
      <c r="L97" s="114">
        <v>219.04925581296106</v>
      </c>
      <c r="M97" s="114">
        <v>176.2722266180989</v>
      </c>
      <c r="N97" t="b">
        <v>1</v>
      </c>
      <c r="O97" t="b">
        <v>0</v>
      </c>
      <c r="P97" t="s">
        <v>1</v>
      </c>
      <c r="Q97" t="s">
        <v>1</v>
      </c>
      <c r="R97" t="s">
        <v>1</v>
      </c>
      <c r="S97" t="s">
        <v>1</v>
      </c>
      <c r="T97" t="b">
        <v>1</v>
      </c>
      <c r="U97" t="b">
        <v>0</v>
      </c>
      <c r="V97" t="s">
        <v>1</v>
      </c>
      <c r="W97" t="b">
        <v>0</v>
      </c>
      <c r="X97" t="b">
        <v>0</v>
      </c>
      <c r="Y97" t="s">
        <v>568</v>
      </c>
      <c r="Z97" s="120">
        <v>401</v>
      </c>
    </row>
    <row r="98" spans="1:26">
      <c r="A98" t="s">
        <v>464</v>
      </c>
      <c r="B98" t="s">
        <v>0</v>
      </c>
      <c r="C98">
        <v>2020</v>
      </c>
      <c r="D98" t="s">
        <v>465</v>
      </c>
      <c r="E98" s="115">
        <v>55611.451451619403</v>
      </c>
      <c r="F98" s="13">
        <f t="shared" si="19"/>
        <v>262.08539223904756</v>
      </c>
      <c r="G98" s="13">
        <f t="shared" si="20"/>
        <v>262.08539223904756</v>
      </c>
      <c r="H98" s="61">
        <f t="shared" si="16"/>
        <v>55.611451451619402</v>
      </c>
      <c r="I98" s="61">
        <f t="shared" si="17"/>
        <v>0.26208539223904759</v>
      </c>
      <c r="J98" s="61">
        <f t="shared" si="18"/>
        <v>0.26208539223904759</v>
      </c>
      <c r="K98" s="114">
        <v>1004.1078949412001</v>
      </c>
      <c r="L98" s="114">
        <v>242.20048323896981</v>
      </c>
      <c r="M98" s="114">
        <v>194.60125176852318</v>
      </c>
      <c r="N98" t="b">
        <v>1</v>
      </c>
      <c r="O98" t="b">
        <v>0</v>
      </c>
      <c r="P98" t="s">
        <v>1</v>
      </c>
      <c r="Q98" t="s">
        <v>1</v>
      </c>
      <c r="R98" t="s">
        <v>1</v>
      </c>
      <c r="S98" t="s">
        <v>1</v>
      </c>
      <c r="T98" t="b">
        <v>1</v>
      </c>
      <c r="U98" t="b">
        <v>0</v>
      </c>
      <c r="V98" t="s">
        <v>1</v>
      </c>
      <c r="W98" t="b">
        <v>0</v>
      </c>
      <c r="X98" t="b">
        <v>0</v>
      </c>
      <c r="Y98" t="s">
        <v>568</v>
      </c>
      <c r="Z98" s="120">
        <v>401</v>
      </c>
    </row>
    <row r="99" spans="1:26">
      <c r="A99" t="s">
        <v>464</v>
      </c>
      <c r="B99" t="s">
        <v>0</v>
      </c>
      <c r="C99">
        <v>2020</v>
      </c>
      <c r="D99" t="s">
        <v>465</v>
      </c>
      <c r="E99" s="115">
        <v>55635.895896063841</v>
      </c>
      <c r="F99" s="13">
        <f t="shared" si="19"/>
        <v>262.19462521458041</v>
      </c>
      <c r="G99" s="13">
        <f t="shared" si="20"/>
        <v>262.19462521458041</v>
      </c>
      <c r="H99" s="61">
        <f t="shared" si="16"/>
        <v>55.635895896063843</v>
      </c>
      <c r="I99" s="61">
        <f t="shared" si="17"/>
        <v>0.26219462521458042</v>
      </c>
      <c r="J99" s="61">
        <f t="shared" si="18"/>
        <v>0.26219462521458042</v>
      </c>
      <c r="K99" s="114">
        <v>1137.5660117467198</v>
      </c>
      <c r="L99" s="114">
        <v>328.76197723174027</v>
      </c>
      <c r="M99" s="114">
        <v>237.04824424517687</v>
      </c>
      <c r="N99" t="b">
        <v>1</v>
      </c>
      <c r="O99" t="b">
        <v>0</v>
      </c>
      <c r="P99" t="s">
        <v>1</v>
      </c>
      <c r="Q99" t="s">
        <v>1</v>
      </c>
      <c r="R99" t="s">
        <v>1</v>
      </c>
      <c r="S99" t="s">
        <v>1</v>
      </c>
      <c r="T99" t="b">
        <v>1</v>
      </c>
      <c r="U99" t="b">
        <v>0</v>
      </c>
      <c r="V99" t="s">
        <v>1</v>
      </c>
      <c r="W99" t="b">
        <v>0</v>
      </c>
      <c r="X99" t="b">
        <v>0</v>
      </c>
      <c r="Y99" t="s">
        <v>568</v>
      </c>
      <c r="Z99" s="120">
        <v>401</v>
      </c>
    </row>
    <row r="100" spans="1:26">
      <c r="A100" t="s">
        <v>464</v>
      </c>
      <c r="B100" t="s">
        <v>0</v>
      </c>
      <c r="C100">
        <v>2020</v>
      </c>
      <c r="D100" t="s">
        <v>465</v>
      </c>
      <c r="E100" s="115">
        <v>55657.007007174951</v>
      </c>
      <c r="F100" s="13">
        <f t="shared" si="19"/>
        <v>262.28896078369178</v>
      </c>
      <c r="G100" s="13">
        <f t="shared" si="20"/>
        <v>262.28896078369178</v>
      </c>
      <c r="H100" s="61">
        <f t="shared" si="16"/>
        <v>55.657007007174954</v>
      </c>
      <c r="I100" s="61">
        <f t="shared" si="17"/>
        <v>0.26228896078369179</v>
      </c>
      <c r="J100" s="61">
        <f t="shared" si="18"/>
        <v>0.26228896078369179</v>
      </c>
      <c r="K100" s="114">
        <v>1046.4381424626599</v>
      </c>
      <c r="L100" s="114">
        <v>279.36018693526989</v>
      </c>
      <c r="M100" s="114">
        <v>214.25455372705392</v>
      </c>
      <c r="N100" t="b">
        <v>1</v>
      </c>
      <c r="O100" t="b">
        <v>0</v>
      </c>
      <c r="P100" t="s">
        <v>1</v>
      </c>
      <c r="Q100" t="s">
        <v>1</v>
      </c>
      <c r="R100" t="s">
        <v>1</v>
      </c>
      <c r="S100" t="s">
        <v>1</v>
      </c>
      <c r="T100" t="b">
        <v>1</v>
      </c>
      <c r="U100" t="b">
        <v>0</v>
      </c>
      <c r="V100" t="s">
        <v>1</v>
      </c>
      <c r="W100" t="b">
        <v>0</v>
      </c>
      <c r="X100" t="b">
        <v>0</v>
      </c>
      <c r="Y100" t="s">
        <v>568</v>
      </c>
      <c r="Z100" s="120">
        <v>401</v>
      </c>
    </row>
    <row r="101" spans="1:26">
      <c r="A101" t="s">
        <v>464</v>
      </c>
      <c r="B101" t="s">
        <v>0</v>
      </c>
      <c r="C101">
        <v>2020</v>
      </c>
      <c r="D101" t="s">
        <v>465</v>
      </c>
      <c r="E101" s="115">
        <v>55678.118118286075</v>
      </c>
      <c r="F101" s="13">
        <f t="shared" si="19"/>
        <v>262.38329449930416</v>
      </c>
      <c r="G101" s="13">
        <f t="shared" si="20"/>
        <v>262.38329449930416</v>
      </c>
      <c r="H101" s="61">
        <f t="shared" si="16"/>
        <v>55.678118118286072</v>
      </c>
      <c r="I101" s="61">
        <f t="shared" si="17"/>
        <v>0.26238329449930414</v>
      </c>
      <c r="J101" s="61">
        <f t="shared" si="18"/>
        <v>0.26238329449930414</v>
      </c>
      <c r="K101" s="114">
        <v>1388.3455420176201</v>
      </c>
      <c r="L101" s="114">
        <v>375.98410131697983</v>
      </c>
      <c r="M101" s="114">
        <v>293.79387323238029</v>
      </c>
      <c r="N101" t="b">
        <v>1</v>
      </c>
      <c r="O101" t="b">
        <v>0</v>
      </c>
      <c r="P101" t="s">
        <v>1</v>
      </c>
      <c r="Q101" t="s">
        <v>1</v>
      </c>
      <c r="R101" t="s">
        <v>1</v>
      </c>
      <c r="S101" t="s">
        <v>1</v>
      </c>
      <c r="T101" t="b">
        <v>1</v>
      </c>
      <c r="U101" t="b">
        <v>0</v>
      </c>
      <c r="V101" t="s">
        <v>1</v>
      </c>
      <c r="W101" t="b">
        <v>0</v>
      </c>
      <c r="X101" t="b">
        <v>0</v>
      </c>
      <c r="Y101" t="s">
        <v>568</v>
      </c>
      <c r="Z101" s="120">
        <v>401</v>
      </c>
    </row>
    <row r="102" spans="1:26">
      <c r="A102" t="s">
        <v>464</v>
      </c>
      <c r="B102" t="s">
        <v>0</v>
      </c>
      <c r="C102">
        <v>2020</v>
      </c>
      <c r="D102" t="s">
        <v>465</v>
      </c>
      <c r="E102" s="115">
        <v>55699.289016723589</v>
      </c>
      <c r="F102" s="13">
        <f t="shared" si="19"/>
        <v>262.47789351031071</v>
      </c>
      <c r="G102" s="13">
        <f t="shared" si="20"/>
        <v>262.47789351031071</v>
      </c>
      <c r="H102" s="61">
        <f t="shared" si="16"/>
        <v>55.69928901672359</v>
      </c>
      <c r="I102" s="61">
        <f t="shared" si="17"/>
        <v>0.2624778935103107</v>
      </c>
      <c r="J102" s="61">
        <f t="shared" si="18"/>
        <v>0.2624778935103107</v>
      </c>
      <c r="K102" s="114">
        <v>982.36693246607501</v>
      </c>
      <c r="L102" s="114">
        <v>249.9472568880949</v>
      </c>
      <c r="M102" s="114">
        <v>222.54196286931801</v>
      </c>
      <c r="N102" t="b">
        <v>1</v>
      </c>
      <c r="O102" t="b">
        <v>0</v>
      </c>
      <c r="P102" t="s">
        <v>1</v>
      </c>
      <c r="Q102" t="s">
        <v>1</v>
      </c>
      <c r="R102" t="s">
        <v>1</v>
      </c>
      <c r="S102" t="s">
        <v>1</v>
      </c>
      <c r="T102" t="b">
        <v>1</v>
      </c>
      <c r="U102" t="b">
        <v>0</v>
      </c>
      <c r="V102" t="s">
        <v>1</v>
      </c>
      <c r="W102" t="b">
        <v>0</v>
      </c>
      <c r="X102" t="b">
        <v>0</v>
      </c>
      <c r="Y102" t="s">
        <v>568</v>
      </c>
      <c r="Z102" s="120">
        <v>401</v>
      </c>
    </row>
    <row r="103" spans="1:26">
      <c r="A103" t="s">
        <v>464</v>
      </c>
      <c r="B103" t="s">
        <v>0</v>
      </c>
      <c r="C103">
        <v>2020</v>
      </c>
      <c r="D103" t="s">
        <v>465</v>
      </c>
      <c r="E103" s="115">
        <v>55720.459915161111</v>
      </c>
      <c r="F103" s="13">
        <f t="shared" si="19"/>
        <v>262.57249065879432</v>
      </c>
      <c r="G103" s="13">
        <f t="shared" si="20"/>
        <v>262.57249065879432</v>
      </c>
      <c r="H103" s="61">
        <f t="shared" si="16"/>
        <v>55.720459915161108</v>
      </c>
      <c r="I103" s="61">
        <f t="shared" si="17"/>
        <v>0.26257249065879434</v>
      </c>
      <c r="J103" s="61">
        <f t="shared" si="18"/>
        <v>0.26257249065879434</v>
      </c>
      <c r="K103" s="114">
        <v>1477.9986226563401</v>
      </c>
      <c r="L103" s="114">
        <v>678.42938350034001</v>
      </c>
      <c r="M103" s="114">
        <v>450.67447904160008</v>
      </c>
      <c r="N103" t="b">
        <v>1</v>
      </c>
      <c r="O103" t="b">
        <v>0</v>
      </c>
      <c r="P103" t="s">
        <v>1</v>
      </c>
      <c r="Q103" t="s">
        <v>1</v>
      </c>
      <c r="R103" t="s">
        <v>1</v>
      </c>
      <c r="S103" t="s">
        <v>1</v>
      </c>
      <c r="T103" t="b">
        <v>1</v>
      </c>
      <c r="U103" t="b">
        <v>0</v>
      </c>
      <c r="V103" t="s">
        <v>1</v>
      </c>
      <c r="W103" t="b">
        <v>0</v>
      </c>
      <c r="X103" t="b">
        <v>0</v>
      </c>
      <c r="Y103" t="s">
        <v>568</v>
      </c>
      <c r="Z103" s="120">
        <v>401</v>
      </c>
    </row>
    <row r="104" spans="1:26">
      <c r="A104" t="s">
        <v>464</v>
      </c>
      <c r="B104" t="s">
        <v>0</v>
      </c>
      <c r="C104">
        <v>2020</v>
      </c>
      <c r="D104" t="s">
        <v>465</v>
      </c>
      <c r="E104" s="115">
        <v>55734.945266723618</v>
      </c>
      <c r="F104" s="13">
        <f t="shared" si="19"/>
        <v>262.63721395078619</v>
      </c>
      <c r="G104" s="13">
        <f t="shared" si="20"/>
        <v>262.63721395078619</v>
      </c>
      <c r="H104" s="61">
        <f t="shared" si="16"/>
        <v>55.734945266723621</v>
      </c>
      <c r="I104" s="61">
        <f t="shared" si="17"/>
        <v>0.26263721395078621</v>
      </c>
      <c r="J104" s="61">
        <f t="shared" si="18"/>
        <v>0.26263721395078621</v>
      </c>
      <c r="K104" s="114">
        <v>1409.6481799440201</v>
      </c>
      <c r="L104" s="114">
        <v>352.92882982513993</v>
      </c>
      <c r="M104" s="114">
        <v>280.58667241285002</v>
      </c>
      <c r="N104" t="b">
        <v>1</v>
      </c>
      <c r="O104" t="b">
        <v>0</v>
      </c>
      <c r="P104" t="s">
        <v>1</v>
      </c>
      <c r="Q104" t="s">
        <v>1</v>
      </c>
      <c r="R104" t="s">
        <v>1</v>
      </c>
      <c r="S104" t="s">
        <v>1</v>
      </c>
      <c r="T104" t="b">
        <v>1</v>
      </c>
      <c r="U104" t="b">
        <v>0</v>
      </c>
      <c r="V104" t="s">
        <v>1</v>
      </c>
      <c r="W104" t="b">
        <v>0</v>
      </c>
      <c r="X104" t="b">
        <v>0</v>
      </c>
      <c r="Y104" t="s">
        <v>568</v>
      </c>
      <c r="Z104" s="120">
        <v>401</v>
      </c>
    </row>
    <row r="105" spans="1:26">
      <c r="A105" t="s">
        <v>464</v>
      </c>
      <c r="B105" t="s">
        <v>0</v>
      </c>
      <c r="C105">
        <v>2020</v>
      </c>
      <c r="D105" t="s">
        <v>465</v>
      </c>
      <c r="E105" s="115">
        <v>55740.516555786133</v>
      </c>
      <c r="F105" s="13">
        <f t="shared" ref="F105:F120" si="21">0.0083*E105^(0.9482)</f>
        <v>262.66210729260212</v>
      </c>
      <c r="G105" s="13">
        <f t="shared" si="20"/>
        <v>262.66210729260212</v>
      </c>
      <c r="H105" s="61">
        <f t="shared" si="16"/>
        <v>55.74051655578613</v>
      </c>
      <c r="I105" s="61">
        <f t="shared" si="17"/>
        <v>0.26266210729260214</v>
      </c>
      <c r="J105" s="61">
        <f t="shared" si="18"/>
        <v>0.26266210729260214</v>
      </c>
      <c r="K105" s="114">
        <v>1996.73168075842</v>
      </c>
      <c r="L105" s="114">
        <v>748.69416784528016</v>
      </c>
      <c r="M105" s="114">
        <v>539.3897237020899</v>
      </c>
      <c r="N105" t="b">
        <v>1</v>
      </c>
      <c r="O105" t="b">
        <v>0</v>
      </c>
      <c r="P105" t="s">
        <v>1</v>
      </c>
      <c r="Q105" t="s">
        <v>1</v>
      </c>
      <c r="R105" t="s">
        <v>1</v>
      </c>
      <c r="S105" t="s">
        <v>1</v>
      </c>
      <c r="T105" t="b">
        <v>1</v>
      </c>
      <c r="U105" t="b">
        <v>0</v>
      </c>
      <c r="V105" t="s">
        <v>1</v>
      </c>
      <c r="W105" t="b">
        <v>0</v>
      </c>
      <c r="X105" t="b">
        <v>0</v>
      </c>
      <c r="Y105" t="s">
        <v>568</v>
      </c>
      <c r="Z105" s="120">
        <v>401</v>
      </c>
    </row>
    <row r="106" spans="1:26">
      <c r="A106" t="s">
        <v>464</v>
      </c>
      <c r="B106" t="s">
        <v>0</v>
      </c>
      <c r="C106">
        <v>2020</v>
      </c>
      <c r="D106" t="s">
        <v>465</v>
      </c>
      <c r="E106" s="115">
        <v>55747.541809082031</v>
      </c>
      <c r="F106" s="13">
        <f t="shared" si="21"/>
        <v>262.6934969774843</v>
      </c>
      <c r="G106" s="13">
        <f t="shared" si="20"/>
        <v>262.6934969774843</v>
      </c>
      <c r="H106" s="61">
        <f t="shared" si="16"/>
        <v>55.74754180908203</v>
      </c>
      <c r="I106" s="61">
        <f t="shared" si="17"/>
        <v>0.26269349697748429</v>
      </c>
      <c r="J106" s="61">
        <f t="shared" si="18"/>
        <v>0.26269349697748429</v>
      </c>
      <c r="K106" s="114">
        <v>973.64566165946701</v>
      </c>
      <c r="L106" s="114">
        <v>251.67787305706281</v>
      </c>
      <c r="M106" s="114">
        <v>216.118148516053</v>
      </c>
      <c r="N106" t="b">
        <v>1</v>
      </c>
      <c r="O106" t="b">
        <v>0</v>
      </c>
      <c r="P106" t="s">
        <v>1</v>
      </c>
      <c r="Q106" t="s">
        <v>1</v>
      </c>
      <c r="R106" t="s">
        <v>1</v>
      </c>
      <c r="S106" t="s">
        <v>1</v>
      </c>
      <c r="T106" t="b">
        <v>1</v>
      </c>
      <c r="U106" t="b">
        <v>0</v>
      </c>
      <c r="V106" t="s">
        <v>1</v>
      </c>
      <c r="W106" t="b">
        <v>0</v>
      </c>
      <c r="X106" t="b">
        <v>0</v>
      </c>
      <c r="Y106" t="s">
        <v>568</v>
      </c>
      <c r="Z106" s="120">
        <v>401</v>
      </c>
    </row>
    <row r="107" spans="1:26">
      <c r="A107" t="s">
        <v>464</v>
      </c>
      <c r="B107" t="s">
        <v>0</v>
      </c>
      <c r="C107">
        <v>2020</v>
      </c>
      <c r="D107" t="s">
        <v>465</v>
      </c>
      <c r="E107" s="115">
        <v>55760.337417602539</v>
      </c>
      <c r="F107" s="13">
        <f t="shared" si="21"/>
        <v>262.75066878381017</v>
      </c>
      <c r="G107" s="13">
        <f t="shared" si="20"/>
        <v>262.75066878381017</v>
      </c>
      <c r="H107" s="61">
        <f t="shared" si="16"/>
        <v>55.760337417602543</v>
      </c>
      <c r="I107" s="61">
        <f t="shared" si="17"/>
        <v>0.26275066878381015</v>
      </c>
      <c r="J107" s="61">
        <f t="shared" si="18"/>
        <v>0.26275066878381015</v>
      </c>
      <c r="K107" s="114">
        <v>1257.6441121217799</v>
      </c>
      <c r="L107" s="114">
        <v>950.96985427708023</v>
      </c>
      <c r="M107" s="114">
        <v>460.74957283649394</v>
      </c>
      <c r="N107" t="b">
        <v>1</v>
      </c>
      <c r="O107" t="b">
        <v>0</v>
      </c>
      <c r="P107" t="s">
        <v>1</v>
      </c>
      <c r="Q107" t="s">
        <v>1</v>
      </c>
      <c r="R107" t="s">
        <v>1</v>
      </c>
      <c r="S107" t="s">
        <v>1</v>
      </c>
      <c r="T107" t="b">
        <v>1</v>
      </c>
      <c r="U107" t="b">
        <v>0</v>
      </c>
      <c r="V107" t="s">
        <v>1</v>
      </c>
      <c r="W107" t="b">
        <v>0</v>
      </c>
      <c r="X107" t="b">
        <v>0</v>
      </c>
      <c r="Y107" t="s">
        <v>568</v>
      </c>
      <c r="Z107" s="120">
        <v>401</v>
      </c>
    </row>
    <row r="108" spans="1:26">
      <c r="A108" t="s">
        <v>464</v>
      </c>
      <c r="B108" t="s">
        <v>0</v>
      </c>
      <c r="C108">
        <v>2020</v>
      </c>
      <c r="D108" t="s">
        <v>465</v>
      </c>
      <c r="E108" s="115">
        <v>55776.863971710198</v>
      </c>
      <c r="F108" s="13">
        <f t="shared" si="21"/>
        <v>262.82450974892259</v>
      </c>
      <c r="G108" s="13">
        <f t="shared" si="20"/>
        <v>262.82450974892259</v>
      </c>
      <c r="H108" s="61">
        <f t="shared" si="16"/>
        <v>55.776863971710199</v>
      </c>
      <c r="I108" s="61">
        <f t="shared" si="17"/>
        <v>0.26282450974892257</v>
      </c>
      <c r="J108" s="61">
        <f t="shared" si="18"/>
        <v>0.26282450974892257</v>
      </c>
      <c r="K108" s="114">
        <v>1151.96979181796</v>
      </c>
      <c r="L108" s="114">
        <v>423.00546571115001</v>
      </c>
      <c r="M108" s="114">
        <v>297.13697090813594</v>
      </c>
      <c r="N108" t="b">
        <v>1</v>
      </c>
      <c r="O108" t="b">
        <v>0</v>
      </c>
      <c r="P108" t="s">
        <v>1</v>
      </c>
      <c r="Q108" t="s">
        <v>1</v>
      </c>
      <c r="R108" t="s">
        <v>1</v>
      </c>
      <c r="S108" t="s">
        <v>1</v>
      </c>
      <c r="T108" t="b">
        <v>1</v>
      </c>
      <c r="U108" t="b">
        <v>0</v>
      </c>
      <c r="V108" t="s">
        <v>1</v>
      </c>
      <c r="W108" t="b">
        <v>0</v>
      </c>
      <c r="X108" t="b">
        <v>0</v>
      </c>
      <c r="Y108" t="s">
        <v>568</v>
      </c>
      <c r="Z108" s="120">
        <v>401</v>
      </c>
    </row>
    <row r="109" spans="1:26">
      <c r="A109" t="s">
        <v>464</v>
      </c>
      <c r="B109" t="s">
        <v>0</v>
      </c>
      <c r="C109">
        <v>2020</v>
      </c>
      <c r="D109" t="s">
        <v>465</v>
      </c>
      <c r="E109" s="115">
        <v>55791.236038208008</v>
      </c>
      <c r="F109" s="13">
        <f t="shared" si="21"/>
        <v>262.88872350015669</v>
      </c>
      <c r="G109" s="13">
        <f t="shared" si="20"/>
        <v>262.88872350015669</v>
      </c>
      <c r="H109" s="61">
        <f t="shared" si="16"/>
        <v>55.791236038208005</v>
      </c>
      <c r="I109" s="61">
        <f t="shared" si="17"/>
        <v>0.26288872350015668</v>
      </c>
      <c r="J109" s="61">
        <f t="shared" si="18"/>
        <v>0.26288872350015668</v>
      </c>
      <c r="K109" s="114">
        <v>1231.9401508887399</v>
      </c>
      <c r="L109" s="114">
        <v>297.38259303610994</v>
      </c>
      <c r="M109" s="114">
        <v>265.71825742636895</v>
      </c>
      <c r="N109" t="b">
        <v>1</v>
      </c>
      <c r="O109" t="b">
        <v>0</v>
      </c>
      <c r="P109" t="s">
        <v>1</v>
      </c>
      <c r="Q109" t="s">
        <v>1</v>
      </c>
      <c r="R109" t="s">
        <v>1</v>
      </c>
      <c r="S109" t="s">
        <v>1</v>
      </c>
      <c r="T109" t="b">
        <v>1</v>
      </c>
      <c r="U109" t="b">
        <v>0</v>
      </c>
      <c r="V109" t="s">
        <v>1</v>
      </c>
      <c r="W109" t="b">
        <v>0</v>
      </c>
      <c r="X109" t="b">
        <v>0</v>
      </c>
      <c r="Y109" t="s">
        <v>568</v>
      </c>
      <c r="Z109" s="120">
        <v>401</v>
      </c>
    </row>
    <row r="110" spans="1:26">
      <c r="A110" t="s">
        <v>464</v>
      </c>
      <c r="B110" t="s">
        <v>0</v>
      </c>
      <c r="C110">
        <v>2020</v>
      </c>
      <c r="D110" t="s">
        <v>465</v>
      </c>
      <c r="E110" s="115">
        <v>55808.016517639153</v>
      </c>
      <c r="F110" s="13">
        <f t="shared" si="21"/>
        <v>262.96369684855961</v>
      </c>
      <c r="G110" s="13">
        <f t="shared" si="20"/>
        <v>262.96369684855961</v>
      </c>
      <c r="H110" s="61">
        <f t="shared" si="16"/>
        <v>55.808016517639153</v>
      </c>
      <c r="I110" s="61">
        <f t="shared" si="17"/>
        <v>0.26296369684855958</v>
      </c>
      <c r="J110" s="61">
        <f t="shared" si="18"/>
        <v>0.26296369684855958</v>
      </c>
      <c r="K110" s="114">
        <v>1191.6124549486699</v>
      </c>
      <c r="L110" s="114">
        <v>345.66578246338008</v>
      </c>
      <c r="M110" s="114">
        <v>287.37567921279094</v>
      </c>
      <c r="N110" t="b">
        <v>1</v>
      </c>
      <c r="O110" t="b">
        <v>0</v>
      </c>
      <c r="P110" t="s">
        <v>1</v>
      </c>
      <c r="Q110" t="s">
        <v>1</v>
      </c>
      <c r="R110" t="s">
        <v>1</v>
      </c>
      <c r="S110" t="s">
        <v>1</v>
      </c>
      <c r="T110" t="b">
        <v>1</v>
      </c>
      <c r="U110" t="b">
        <v>0</v>
      </c>
      <c r="V110" t="s">
        <v>1</v>
      </c>
      <c r="W110" t="b">
        <v>0</v>
      </c>
      <c r="X110" t="b">
        <v>0</v>
      </c>
      <c r="Y110" t="s">
        <v>568</v>
      </c>
      <c r="Z110" s="120">
        <v>401</v>
      </c>
    </row>
    <row r="111" spans="1:26">
      <c r="A111" t="s">
        <v>464</v>
      </c>
      <c r="B111" t="s">
        <v>0</v>
      </c>
      <c r="C111">
        <v>2020</v>
      </c>
      <c r="D111" t="s">
        <v>465</v>
      </c>
      <c r="E111" s="115">
        <v>55822.252628326409</v>
      </c>
      <c r="F111" s="13">
        <f t="shared" si="21"/>
        <v>263.02730131987522</v>
      </c>
      <c r="G111" s="13">
        <f t="shared" si="20"/>
        <v>263.02730131987522</v>
      </c>
      <c r="H111" s="61">
        <f t="shared" si="16"/>
        <v>55.82225262832641</v>
      </c>
      <c r="I111" s="61">
        <f t="shared" si="17"/>
        <v>0.26302730131987523</v>
      </c>
      <c r="J111" s="61">
        <f t="shared" si="18"/>
        <v>0.26302730131987523</v>
      </c>
      <c r="K111" s="114">
        <v>1201.46513175623</v>
      </c>
      <c r="L111" s="114">
        <v>345.45498138807989</v>
      </c>
      <c r="M111" s="114">
        <v>265.51491160088301</v>
      </c>
      <c r="N111" t="b">
        <v>1</v>
      </c>
      <c r="O111" t="b">
        <v>0</v>
      </c>
      <c r="P111" t="s">
        <v>1</v>
      </c>
      <c r="Q111" t="s">
        <v>1</v>
      </c>
      <c r="R111" t="s">
        <v>1</v>
      </c>
      <c r="S111" t="s">
        <v>1</v>
      </c>
      <c r="T111" t="b">
        <v>1</v>
      </c>
      <c r="U111" t="b">
        <v>0</v>
      </c>
      <c r="V111" t="s">
        <v>1</v>
      </c>
      <c r="W111" t="b">
        <v>0</v>
      </c>
      <c r="X111" t="b">
        <v>0</v>
      </c>
      <c r="Y111" t="s">
        <v>568</v>
      </c>
      <c r="Z111" s="120">
        <v>401</v>
      </c>
    </row>
    <row r="112" spans="1:26">
      <c r="A112" t="s">
        <v>464</v>
      </c>
      <c r="B112" t="s">
        <v>0</v>
      </c>
      <c r="C112">
        <v>2020</v>
      </c>
      <c r="D112" t="s">
        <v>465</v>
      </c>
      <c r="E112" s="115">
        <v>55830.169338226311</v>
      </c>
      <c r="F112" s="13">
        <f t="shared" si="21"/>
        <v>263.06267144189212</v>
      </c>
      <c r="G112" s="13">
        <f t="shared" si="20"/>
        <v>263.06267144189212</v>
      </c>
      <c r="H112" s="61">
        <f t="shared" si="16"/>
        <v>55.830169338226312</v>
      </c>
      <c r="I112" s="61">
        <f t="shared" si="17"/>
        <v>0.2630626714418921</v>
      </c>
      <c r="J112" s="61">
        <f t="shared" si="18"/>
        <v>0.2630626714418921</v>
      </c>
      <c r="K112" s="114">
        <v>1140.31723423169</v>
      </c>
      <c r="L112" s="114">
        <v>248.20442604606001</v>
      </c>
      <c r="M112" s="114">
        <v>207.26980582245608</v>
      </c>
      <c r="N112" t="b">
        <v>1</v>
      </c>
      <c r="O112" t="b">
        <v>0</v>
      </c>
      <c r="P112" t="s">
        <v>1</v>
      </c>
      <c r="Q112" t="s">
        <v>1</v>
      </c>
      <c r="R112" t="s">
        <v>1</v>
      </c>
      <c r="S112" t="s">
        <v>1</v>
      </c>
      <c r="T112" t="b">
        <v>1</v>
      </c>
      <c r="U112" t="b">
        <v>0</v>
      </c>
      <c r="V112" t="s">
        <v>1</v>
      </c>
      <c r="W112" t="b">
        <v>0</v>
      </c>
      <c r="X112" t="b">
        <v>0</v>
      </c>
      <c r="Y112" t="s">
        <v>568</v>
      </c>
      <c r="Z112" s="120">
        <v>401</v>
      </c>
    </row>
    <row r="113" spans="1:26">
      <c r="A113" t="s">
        <v>464</v>
      </c>
      <c r="B113" t="s">
        <v>0</v>
      </c>
      <c r="C113">
        <v>2020</v>
      </c>
      <c r="D113" t="s">
        <v>465</v>
      </c>
      <c r="E113" s="115">
        <v>55836.766263961785</v>
      </c>
      <c r="F113" s="13">
        <f t="shared" si="21"/>
        <v>263.09214485952509</v>
      </c>
      <c r="G113" s="13">
        <f t="shared" si="20"/>
        <v>263.09214485952509</v>
      </c>
      <c r="H113" s="61">
        <f t="shared" si="16"/>
        <v>55.836766263961785</v>
      </c>
      <c r="I113" s="61">
        <f t="shared" si="17"/>
        <v>0.26309214485952509</v>
      </c>
      <c r="J113" s="61">
        <f t="shared" si="18"/>
        <v>0.26309214485952509</v>
      </c>
      <c r="K113" s="114">
        <v>1874.5663396500602</v>
      </c>
      <c r="L113" s="114">
        <v>827.85509839387009</v>
      </c>
      <c r="M113" s="114">
        <v>555.59371185164014</v>
      </c>
      <c r="N113" t="b">
        <v>1</v>
      </c>
      <c r="O113" t="b">
        <v>0</v>
      </c>
      <c r="P113" t="s">
        <v>1</v>
      </c>
      <c r="Q113" t="s">
        <v>1</v>
      </c>
      <c r="R113" t="s">
        <v>1</v>
      </c>
      <c r="S113" t="s">
        <v>1</v>
      </c>
      <c r="T113" t="b">
        <v>1</v>
      </c>
      <c r="U113" t="b">
        <v>0</v>
      </c>
      <c r="V113" t="s">
        <v>1</v>
      </c>
      <c r="W113" t="b">
        <v>0</v>
      </c>
      <c r="X113" t="b">
        <v>0</v>
      </c>
      <c r="Y113" t="s">
        <v>568</v>
      </c>
      <c r="Z113" s="120">
        <v>401</v>
      </c>
    </row>
    <row r="114" spans="1:26">
      <c r="A114" t="s">
        <v>464</v>
      </c>
      <c r="B114" t="s">
        <v>0</v>
      </c>
      <c r="C114">
        <v>2020</v>
      </c>
      <c r="D114" t="s">
        <v>465</v>
      </c>
      <c r="E114" s="115">
        <v>55843.364194869995</v>
      </c>
      <c r="F114" s="13">
        <f t="shared" si="21"/>
        <v>263.12162258760117</v>
      </c>
      <c r="G114" s="13">
        <f t="shared" si="20"/>
        <v>263.12162258760117</v>
      </c>
      <c r="H114" s="61">
        <f t="shared" si="16"/>
        <v>55.843364194869999</v>
      </c>
      <c r="I114" s="61">
        <f t="shared" si="17"/>
        <v>0.26312162258760119</v>
      </c>
      <c r="J114" s="61">
        <f t="shared" si="18"/>
        <v>0.26312162258760119</v>
      </c>
      <c r="K114" s="114">
        <v>989.75892661846194</v>
      </c>
      <c r="L114" s="114">
        <v>219.93227776818787</v>
      </c>
      <c r="M114" s="114">
        <v>196.74599082972202</v>
      </c>
      <c r="N114" t="b">
        <v>1</v>
      </c>
      <c r="O114" t="b">
        <v>0</v>
      </c>
      <c r="P114" t="s">
        <v>1</v>
      </c>
      <c r="Q114" t="s">
        <v>1</v>
      </c>
      <c r="R114" t="s">
        <v>1</v>
      </c>
      <c r="S114" t="s">
        <v>1</v>
      </c>
      <c r="T114" t="b">
        <v>1</v>
      </c>
      <c r="U114" t="b">
        <v>0</v>
      </c>
      <c r="V114" t="s">
        <v>1</v>
      </c>
      <c r="W114" t="b">
        <v>0</v>
      </c>
      <c r="X114" t="b">
        <v>0</v>
      </c>
      <c r="Y114" t="s">
        <v>568</v>
      </c>
      <c r="Z114" s="120">
        <v>401</v>
      </c>
    </row>
    <row r="115" spans="1:26">
      <c r="A115" t="s">
        <v>464</v>
      </c>
      <c r="B115" t="s">
        <v>0</v>
      </c>
      <c r="C115">
        <v>2020</v>
      </c>
      <c r="D115" t="s">
        <v>465</v>
      </c>
      <c r="E115" s="115">
        <v>55851.280906677239</v>
      </c>
      <c r="F115" s="13">
        <f t="shared" si="21"/>
        <v>263.15699202541276</v>
      </c>
      <c r="G115" s="13">
        <f t="shared" si="20"/>
        <v>263.15699202541276</v>
      </c>
      <c r="H115" s="61">
        <f t="shared" si="16"/>
        <v>55.851280906677239</v>
      </c>
      <c r="I115" s="61">
        <f t="shared" si="17"/>
        <v>0.26315699202541276</v>
      </c>
      <c r="J115" s="61">
        <f t="shared" si="18"/>
        <v>0.26315699202541276</v>
      </c>
      <c r="K115" s="114">
        <v>1964.0208343398199</v>
      </c>
      <c r="L115" s="114">
        <v>1325.2710824261403</v>
      </c>
      <c r="M115" s="114">
        <v>723.95736847843978</v>
      </c>
      <c r="N115" t="b">
        <v>1</v>
      </c>
      <c r="O115" t="b">
        <v>0</v>
      </c>
      <c r="P115" t="s">
        <v>1</v>
      </c>
      <c r="Q115" t="s">
        <v>1</v>
      </c>
      <c r="R115" t="s">
        <v>1</v>
      </c>
      <c r="S115" t="s">
        <v>1</v>
      </c>
      <c r="T115" t="b">
        <v>1</v>
      </c>
      <c r="U115" t="b">
        <v>0</v>
      </c>
      <c r="V115" t="s">
        <v>1</v>
      </c>
      <c r="W115" t="b">
        <v>0</v>
      </c>
      <c r="X115" t="b">
        <v>0</v>
      </c>
      <c r="Y115" t="s">
        <v>568</v>
      </c>
      <c r="Z115" s="120">
        <v>401</v>
      </c>
    </row>
    <row r="116" spans="1:26">
      <c r="A116" t="s">
        <v>464</v>
      </c>
      <c r="B116" t="s">
        <v>0</v>
      </c>
      <c r="C116">
        <v>2020</v>
      </c>
      <c r="D116" t="s">
        <v>465</v>
      </c>
      <c r="E116" s="115">
        <v>55881.160749435425</v>
      </c>
      <c r="F116" s="13">
        <f t="shared" si="21"/>
        <v>263.29048364983885</v>
      </c>
      <c r="G116" s="13">
        <f t="shared" si="20"/>
        <v>263.29048364983885</v>
      </c>
      <c r="H116" s="61">
        <f t="shared" si="16"/>
        <v>55.881160749435423</v>
      </c>
      <c r="I116" s="61">
        <f t="shared" si="17"/>
        <v>0.26329048364983887</v>
      </c>
      <c r="J116" s="61">
        <f t="shared" si="18"/>
        <v>0.26329048364983887</v>
      </c>
      <c r="K116" s="114">
        <v>2901.35781300697</v>
      </c>
      <c r="L116" s="114">
        <v>1612.3181919427498</v>
      </c>
      <c r="M116" s="114">
        <v>948.22238256539003</v>
      </c>
      <c r="N116" t="b">
        <v>1</v>
      </c>
      <c r="O116" t="b">
        <v>0</v>
      </c>
      <c r="P116" t="s">
        <v>1</v>
      </c>
      <c r="Q116" t="s">
        <v>1</v>
      </c>
      <c r="R116" t="s">
        <v>1</v>
      </c>
      <c r="S116" t="s">
        <v>1</v>
      </c>
      <c r="T116" t="b">
        <v>1</v>
      </c>
      <c r="U116" t="b">
        <v>0</v>
      </c>
      <c r="V116" t="s">
        <v>1</v>
      </c>
      <c r="W116" t="b">
        <v>0</v>
      </c>
      <c r="X116" t="b">
        <v>0</v>
      </c>
      <c r="Y116" t="s">
        <v>568</v>
      </c>
      <c r="Z116" s="120">
        <v>401</v>
      </c>
    </row>
    <row r="117" spans="1:26">
      <c r="A117" t="s">
        <v>464</v>
      </c>
      <c r="B117" t="s">
        <v>0</v>
      </c>
      <c r="C117">
        <v>2020</v>
      </c>
      <c r="D117" t="s">
        <v>465</v>
      </c>
      <c r="E117" s="115">
        <v>55891.575670003891</v>
      </c>
      <c r="F117" s="13">
        <f t="shared" si="21"/>
        <v>263.33701263287679</v>
      </c>
      <c r="G117" s="13">
        <f t="shared" si="20"/>
        <v>263.33701263287679</v>
      </c>
      <c r="H117" s="61">
        <f t="shared" si="16"/>
        <v>55.891575670003888</v>
      </c>
      <c r="I117" s="61">
        <f t="shared" si="17"/>
        <v>0.26333701263287679</v>
      </c>
      <c r="J117" s="61">
        <f t="shared" si="18"/>
        <v>0.26333701263287679</v>
      </c>
      <c r="K117" s="114">
        <v>1531.93368425827</v>
      </c>
      <c r="L117" s="114">
        <v>493.25575362833001</v>
      </c>
      <c r="M117" s="114">
        <v>344.86812937358991</v>
      </c>
      <c r="N117" t="b">
        <v>1</v>
      </c>
      <c r="O117" t="b">
        <v>0</v>
      </c>
      <c r="P117" t="s">
        <v>1</v>
      </c>
      <c r="Q117" t="s">
        <v>1</v>
      </c>
      <c r="R117" t="s">
        <v>1</v>
      </c>
      <c r="S117" t="s">
        <v>1</v>
      </c>
      <c r="T117" t="b">
        <v>1</v>
      </c>
      <c r="U117" t="b">
        <v>0</v>
      </c>
      <c r="V117" t="s">
        <v>1</v>
      </c>
      <c r="W117" t="b">
        <v>0</v>
      </c>
      <c r="X117" t="b">
        <v>0</v>
      </c>
      <c r="Y117" t="s">
        <v>568</v>
      </c>
      <c r="Z117" s="120">
        <v>401</v>
      </c>
    </row>
    <row r="118" spans="1:26">
      <c r="A118" t="s">
        <v>464</v>
      </c>
      <c r="B118" t="s">
        <v>0</v>
      </c>
      <c r="C118">
        <v>2020</v>
      </c>
      <c r="D118" t="s">
        <v>465</v>
      </c>
      <c r="E118" s="115">
        <v>55901.636981248848</v>
      </c>
      <c r="F118" s="13">
        <f t="shared" si="21"/>
        <v>263.38196142870805</v>
      </c>
      <c r="G118" s="13">
        <f t="shared" si="20"/>
        <v>263.38196142870805</v>
      </c>
      <c r="H118" s="61">
        <f t="shared" si="16"/>
        <v>55.901636981248849</v>
      </c>
      <c r="I118" s="61">
        <f t="shared" si="17"/>
        <v>0.26338196142870807</v>
      </c>
      <c r="J118" s="61">
        <f t="shared" si="18"/>
        <v>0.26338196142870807</v>
      </c>
      <c r="K118" s="114">
        <v>1968.01449647965</v>
      </c>
      <c r="L118" s="114">
        <v>644.01547496900002</v>
      </c>
      <c r="M118" s="114">
        <v>519.80190771958019</v>
      </c>
      <c r="N118" t="b">
        <v>1</v>
      </c>
      <c r="O118" t="b">
        <v>0</v>
      </c>
      <c r="P118" t="s">
        <v>1</v>
      </c>
      <c r="Q118" t="s">
        <v>1</v>
      </c>
      <c r="R118" t="s">
        <v>1</v>
      </c>
      <c r="S118" t="s">
        <v>1</v>
      </c>
      <c r="T118" t="b">
        <v>1</v>
      </c>
      <c r="U118" t="b">
        <v>0</v>
      </c>
      <c r="V118" t="s">
        <v>1</v>
      </c>
      <c r="W118" t="b">
        <v>0</v>
      </c>
      <c r="X118" t="b">
        <v>0</v>
      </c>
      <c r="Y118" t="s">
        <v>568</v>
      </c>
      <c r="Z118" s="120">
        <v>401</v>
      </c>
    </row>
    <row r="119" spans="1:26">
      <c r="A119" t="s">
        <v>464</v>
      </c>
      <c r="B119" t="s">
        <v>0</v>
      </c>
      <c r="C119">
        <v>2020</v>
      </c>
      <c r="D119" t="s">
        <v>465</v>
      </c>
      <c r="E119" s="115">
        <v>55906.725334167473</v>
      </c>
      <c r="F119" s="13">
        <f t="shared" si="21"/>
        <v>263.40469342908904</v>
      </c>
      <c r="G119" s="13">
        <f t="shared" si="20"/>
        <v>263.40469342908904</v>
      </c>
      <c r="H119" s="61">
        <f t="shared" si="16"/>
        <v>55.906725334167476</v>
      </c>
      <c r="I119" s="61">
        <f t="shared" si="17"/>
        <v>0.26340469342908901</v>
      </c>
      <c r="J119" s="61">
        <f t="shared" si="18"/>
        <v>0.26340469342908901</v>
      </c>
      <c r="K119" s="114">
        <v>817.94312061251003</v>
      </c>
      <c r="L119" s="114">
        <v>240.98085763935001</v>
      </c>
      <c r="M119" s="114">
        <v>182.31507001486307</v>
      </c>
      <c r="N119" t="b">
        <v>1</v>
      </c>
      <c r="O119" t="b">
        <v>0</v>
      </c>
      <c r="P119" t="s">
        <v>1</v>
      </c>
      <c r="Q119" t="s">
        <v>1</v>
      </c>
      <c r="R119" t="s">
        <v>1</v>
      </c>
      <c r="S119" t="s">
        <v>1</v>
      </c>
      <c r="T119" t="b">
        <v>1</v>
      </c>
      <c r="U119" t="b">
        <v>0</v>
      </c>
      <c r="V119" t="s">
        <v>1</v>
      </c>
      <c r="W119" t="b">
        <v>0</v>
      </c>
      <c r="X119" t="b">
        <v>0</v>
      </c>
      <c r="Y119" t="s">
        <v>568</v>
      </c>
      <c r="Z119" s="120">
        <v>401</v>
      </c>
    </row>
    <row r="120" spans="1:26">
      <c r="A120" t="s">
        <v>464</v>
      </c>
      <c r="B120" t="s">
        <v>0</v>
      </c>
      <c r="C120">
        <v>2020</v>
      </c>
      <c r="D120" t="s">
        <v>465</v>
      </c>
      <c r="E120" s="115">
        <v>55919.779434204094</v>
      </c>
      <c r="F120" s="13">
        <f t="shared" si="21"/>
        <v>263.46301157599601</v>
      </c>
      <c r="G120" s="13">
        <f t="shared" si="20"/>
        <v>263.46301157599601</v>
      </c>
      <c r="H120" s="61">
        <f t="shared" si="16"/>
        <v>55.919779434204095</v>
      </c>
      <c r="I120" s="61">
        <f t="shared" si="17"/>
        <v>0.263463011575996</v>
      </c>
      <c r="J120" s="61">
        <f t="shared" si="18"/>
        <v>0.263463011575996</v>
      </c>
      <c r="K120" s="114">
        <v>797.70314856717391</v>
      </c>
      <c r="L120" s="114">
        <v>451.4592098721962</v>
      </c>
      <c r="M120" s="114">
        <v>246.88877155190585</v>
      </c>
      <c r="N120" t="b">
        <v>1</v>
      </c>
      <c r="O120" t="b">
        <v>0</v>
      </c>
      <c r="P120" t="s">
        <v>1</v>
      </c>
      <c r="Q120" t="s">
        <v>1</v>
      </c>
      <c r="R120" t="s">
        <v>1</v>
      </c>
      <c r="S120" t="s">
        <v>1</v>
      </c>
      <c r="T120" t="b">
        <v>1</v>
      </c>
      <c r="U120" t="b">
        <v>0</v>
      </c>
      <c r="V120" t="s">
        <v>1</v>
      </c>
      <c r="W120" t="b">
        <v>0</v>
      </c>
      <c r="X120" t="b">
        <v>0</v>
      </c>
      <c r="Y120" t="s">
        <v>568</v>
      </c>
      <c r="Z120" s="120">
        <v>401</v>
      </c>
    </row>
    <row r="121" spans="1:26">
      <c r="A121" t="s">
        <v>464</v>
      </c>
      <c r="B121" t="s">
        <v>0</v>
      </c>
      <c r="C121">
        <v>2020</v>
      </c>
      <c r="D121" t="s">
        <v>465</v>
      </c>
      <c r="E121" s="115">
        <v>55939.039447784417</v>
      </c>
      <c r="F121" s="13">
        <f t="shared" ref="F121:F136" si="22">0.0083*E121^(0.9482)</f>
        <v>263.54905285714534</v>
      </c>
      <c r="G121" s="13">
        <f t="shared" si="20"/>
        <v>263.54905285714534</v>
      </c>
      <c r="H121" s="61">
        <f t="shared" si="16"/>
        <v>55.939039447784417</v>
      </c>
      <c r="I121" s="61">
        <f t="shared" si="17"/>
        <v>0.26354905285714536</v>
      </c>
      <c r="J121" s="61">
        <f t="shared" si="18"/>
        <v>0.26354905285714536</v>
      </c>
      <c r="K121" s="114">
        <v>1171.59346030447</v>
      </c>
      <c r="L121" s="114">
        <v>366.05980891533</v>
      </c>
      <c r="M121" s="114">
        <v>272.30795208402799</v>
      </c>
      <c r="N121" t="b">
        <v>1</v>
      </c>
      <c r="O121" t="b">
        <v>0</v>
      </c>
      <c r="P121" t="s">
        <v>1</v>
      </c>
      <c r="Q121" t="s">
        <v>1</v>
      </c>
      <c r="R121" t="s">
        <v>1</v>
      </c>
      <c r="S121" t="s">
        <v>1</v>
      </c>
      <c r="T121" t="b">
        <v>1</v>
      </c>
      <c r="U121" t="b">
        <v>0</v>
      </c>
      <c r="V121" t="s">
        <v>1</v>
      </c>
      <c r="W121" t="b">
        <v>0</v>
      </c>
      <c r="X121" t="b">
        <v>0</v>
      </c>
      <c r="Y121" t="s">
        <v>568</v>
      </c>
      <c r="Z121" s="120">
        <v>401</v>
      </c>
    </row>
    <row r="122" spans="1:26">
      <c r="A122" t="s">
        <v>464</v>
      </c>
      <c r="B122" t="s">
        <v>0</v>
      </c>
      <c r="C122">
        <v>2020</v>
      </c>
      <c r="D122" t="s">
        <v>465</v>
      </c>
      <c r="E122" s="115">
        <v>55960.837490081787</v>
      </c>
      <c r="F122" s="13">
        <f t="shared" si="22"/>
        <v>263.64643055757989</v>
      </c>
      <c r="G122" s="13">
        <f t="shared" si="20"/>
        <v>263.64643055757989</v>
      </c>
      <c r="H122" s="61">
        <f t="shared" ref="H122:H185" si="23">E122/1000</f>
        <v>55.960837490081786</v>
      </c>
      <c r="I122" s="61">
        <f t="shared" ref="I122:I185" si="24">F122/1000</f>
        <v>0.26364643055757991</v>
      </c>
      <c r="J122" s="61">
        <f t="shared" ref="J122:J185" si="25">G122/1000</f>
        <v>0.26364643055757991</v>
      </c>
      <c r="K122" s="114">
        <v>897.57090481956402</v>
      </c>
      <c r="L122" s="114">
        <v>251.56460486906599</v>
      </c>
      <c r="M122" s="114">
        <v>195.64592511312708</v>
      </c>
      <c r="N122" t="b">
        <v>1</v>
      </c>
      <c r="O122" t="b">
        <v>0</v>
      </c>
      <c r="P122" t="s">
        <v>1</v>
      </c>
      <c r="Q122" t="s">
        <v>1</v>
      </c>
      <c r="R122" t="s">
        <v>1</v>
      </c>
      <c r="S122" t="s">
        <v>1</v>
      </c>
      <c r="T122" t="b">
        <v>1</v>
      </c>
      <c r="U122" t="b">
        <v>0</v>
      </c>
      <c r="V122" t="s">
        <v>1</v>
      </c>
      <c r="W122" t="b">
        <v>0</v>
      </c>
      <c r="X122" t="b">
        <v>0</v>
      </c>
      <c r="Y122" t="s">
        <v>568</v>
      </c>
      <c r="Z122" s="120">
        <v>401</v>
      </c>
    </row>
    <row r="123" spans="1:26">
      <c r="A123" t="s">
        <v>464</v>
      </c>
      <c r="B123" t="s">
        <v>0</v>
      </c>
      <c r="C123">
        <v>2020</v>
      </c>
      <c r="D123" t="s">
        <v>465</v>
      </c>
      <c r="E123" s="115">
        <v>55977.876934051506</v>
      </c>
      <c r="F123" s="13">
        <f t="shared" si="22"/>
        <v>263.72254895491722</v>
      </c>
      <c r="G123" s="13">
        <f t="shared" si="20"/>
        <v>263.72254895491722</v>
      </c>
      <c r="H123" s="61">
        <f t="shared" si="23"/>
        <v>55.977876934051508</v>
      </c>
      <c r="I123" s="61">
        <f t="shared" si="24"/>
        <v>0.2637225489549172</v>
      </c>
      <c r="J123" s="61">
        <f t="shared" si="25"/>
        <v>0.2637225489549172</v>
      </c>
      <c r="K123" s="114">
        <v>818.15034506868005</v>
      </c>
      <c r="L123" s="114">
        <v>240.19371341376996</v>
      </c>
      <c r="M123" s="114">
        <v>172.5942903810311</v>
      </c>
      <c r="N123" t="b">
        <v>1</v>
      </c>
      <c r="O123" t="b">
        <v>0</v>
      </c>
      <c r="P123" t="s">
        <v>1</v>
      </c>
      <c r="Q123" t="s">
        <v>1</v>
      </c>
      <c r="R123" t="s">
        <v>1</v>
      </c>
      <c r="S123" t="s">
        <v>1</v>
      </c>
      <c r="T123" t="b">
        <v>1</v>
      </c>
      <c r="U123" t="b">
        <v>0</v>
      </c>
      <c r="V123" t="s">
        <v>1</v>
      </c>
      <c r="W123" t="b">
        <v>0</v>
      </c>
      <c r="X123" t="b">
        <v>0</v>
      </c>
      <c r="Y123" t="s">
        <v>568</v>
      </c>
      <c r="Z123" s="120">
        <v>401</v>
      </c>
    </row>
    <row r="124" spans="1:26">
      <c r="A124" t="s">
        <v>464</v>
      </c>
      <c r="B124" t="s">
        <v>0</v>
      </c>
      <c r="C124">
        <v>2020</v>
      </c>
      <c r="D124" t="s">
        <v>465</v>
      </c>
      <c r="E124" s="115">
        <v>56024.173995971716</v>
      </c>
      <c r="F124" s="13">
        <f t="shared" si="22"/>
        <v>263.9293605685649</v>
      </c>
      <c r="G124" s="13">
        <f t="shared" si="20"/>
        <v>263.9293605685649</v>
      </c>
      <c r="H124" s="61">
        <f t="shared" si="23"/>
        <v>56.024173995971715</v>
      </c>
      <c r="I124" s="61">
        <f t="shared" si="24"/>
        <v>0.26392936056856492</v>
      </c>
      <c r="J124" s="61">
        <f t="shared" si="25"/>
        <v>0.26392936056856492</v>
      </c>
      <c r="K124" s="114">
        <v>961.12576414364401</v>
      </c>
      <c r="L124" s="114">
        <v>294.13039206872611</v>
      </c>
      <c r="M124" s="114">
        <v>237.67461118376002</v>
      </c>
      <c r="N124" t="b">
        <v>1</v>
      </c>
      <c r="O124" t="b">
        <v>0</v>
      </c>
      <c r="P124" t="s">
        <v>1</v>
      </c>
      <c r="Q124" t="s">
        <v>1</v>
      </c>
      <c r="R124" t="s">
        <v>1</v>
      </c>
      <c r="S124" t="s">
        <v>1</v>
      </c>
      <c r="T124" t="b">
        <v>1</v>
      </c>
      <c r="U124" t="b">
        <v>0</v>
      </c>
      <c r="V124" t="s">
        <v>1</v>
      </c>
      <c r="W124" t="b">
        <v>0</v>
      </c>
      <c r="X124" t="b">
        <v>0</v>
      </c>
      <c r="Y124" t="s">
        <v>568</v>
      </c>
      <c r="Z124" s="120">
        <v>401</v>
      </c>
    </row>
    <row r="125" spans="1:26">
      <c r="A125" t="s">
        <v>464</v>
      </c>
      <c r="B125" t="s">
        <v>0</v>
      </c>
      <c r="C125">
        <v>2020</v>
      </c>
      <c r="D125" t="s">
        <v>465</v>
      </c>
      <c r="E125" s="115">
        <v>56040.418579101613</v>
      </c>
      <c r="F125" s="13">
        <f t="shared" si="22"/>
        <v>264.00192394859994</v>
      </c>
      <c r="G125" s="13">
        <f t="shared" si="20"/>
        <v>264.00192394859994</v>
      </c>
      <c r="H125" s="61">
        <f t="shared" si="23"/>
        <v>56.040418579101612</v>
      </c>
      <c r="I125" s="61">
        <f t="shared" si="24"/>
        <v>0.26400192394859995</v>
      </c>
      <c r="J125" s="61">
        <f t="shared" si="25"/>
        <v>0.26400192394859995</v>
      </c>
      <c r="K125" s="114">
        <v>1287.6272945262101</v>
      </c>
      <c r="L125" s="114">
        <v>360.94390080013</v>
      </c>
      <c r="M125" s="114">
        <v>298.70264573234601</v>
      </c>
      <c r="N125" t="b">
        <v>1</v>
      </c>
      <c r="O125" t="b">
        <v>0</v>
      </c>
      <c r="P125" t="s">
        <v>1</v>
      </c>
      <c r="Q125" t="s">
        <v>1</v>
      </c>
      <c r="R125" t="s">
        <v>1</v>
      </c>
      <c r="S125" t="s">
        <v>1</v>
      </c>
      <c r="T125" t="b">
        <v>1</v>
      </c>
      <c r="U125" t="b">
        <v>0</v>
      </c>
      <c r="V125" t="s">
        <v>1</v>
      </c>
      <c r="W125" t="b">
        <v>0</v>
      </c>
      <c r="X125" t="b">
        <v>0</v>
      </c>
      <c r="Y125" t="s">
        <v>568</v>
      </c>
      <c r="Z125" s="120">
        <v>401</v>
      </c>
    </row>
    <row r="126" spans="1:26">
      <c r="A126" t="s">
        <v>464</v>
      </c>
      <c r="B126" t="s">
        <v>0</v>
      </c>
      <c r="C126">
        <v>2020</v>
      </c>
      <c r="D126" t="s">
        <v>465</v>
      </c>
      <c r="E126" s="115">
        <v>56051.789787292539</v>
      </c>
      <c r="F126" s="13">
        <f t="shared" si="22"/>
        <v>264.05271766631625</v>
      </c>
      <c r="G126" s="13">
        <f t="shared" si="20"/>
        <v>264.05271766631625</v>
      </c>
      <c r="H126" s="61">
        <f t="shared" si="23"/>
        <v>56.051789787292542</v>
      </c>
      <c r="I126" s="61">
        <f t="shared" si="24"/>
        <v>0.26405271766631627</v>
      </c>
      <c r="J126" s="61">
        <f t="shared" si="25"/>
        <v>0.26405271766631627</v>
      </c>
      <c r="K126" s="114">
        <v>804.64648319408502</v>
      </c>
      <c r="L126" s="114">
        <v>210.4761355003651</v>
      </c>
      <c r="M126" s="114">
        <v>170.93881694019706</v>
      </c>
      <c r="N126" t="b">
        <v>1</v>
      </c>
      <c r="O126" t="b">
        <v>0</v>
      </c>
      <c r="P126" t="s">
        <v>1</v>
      </c>
      <c r="Q126" t="s">
        <v>1</v>
      </c>
      <c r="R126" t="s">
        <v>1</v>
      </c>
      <c r="S126" t="s">
        <v>1</v>
      </c>
      <c r="T126" t="b">
        <v>1</v>
      </c>
      <c r="U126" t="b">
        <v>0</v>
      </c>
      <c r="V126" t="s">
        <v>1</v>
      </c>
      <c r="W126" t="b">
        <v>0</v>
      </c>
      <c r="X126" t="b">
        <v>0</v>
      </c>
      <c r="Y126" t="s">
        <v>568</v>
      </c>
      <c r="Z126" s="120">
        <v>401</v>
      </c>
    </row>
    <row r="127" spans="1:26">
      <c r="A127" t="s">
        <v>464</v>
      </c>
      <c r="B127" t="s">
        <v>0</v>
      </c>
      <c r="C127">
        <v>2020</v>
      </c>
      <c r="D127" t="s">
        <v>465</v>
      </c>
      <c r="E127" s="115">
        <v>56102.147994995226</v>
      </c>
      <c r="F127" s="13">
        <f t="shared" si="22"/>
        <v>264.27765485877086</v>
      </c>
      <c r="G127" s="13">
        <f t="shared" si="20"/>
        <v>264.27765485877086</v>
      </c>
      <c r="H127" s="61">
        <f t="shared" si="23"/>
        <v>56.102147994995228</v>
      </c>
      <c r="I127" s="61">
        <f t="shared" si="24"/>
        <v>0.26427765485877086</v>
      </c>
      <c r="J127" s="61">
        <f t="shared" si="25"/>
        <v>0.26427765485877086</v>
      </c>
      <c r="K127" s="114">
        <v>1089.65393969558</v>
      </c>
      <c r="L127" s="114">
        <v>329.18230036185014</v>
      </c>
      <c r="M127" s="114">
        <v>262.587175321892</v>
      </c>
      <c r="N127" t="b">
        <v>1</v>
      </c>
      <c r="O127" t="b">
        <v>0</v>
      </c>
      <c r="P127" t="s">
        <v>1</v>
      </c>
      <c r="Q127" t="s">
        <v>1</v>
      </c>
      <c r="R127" t="s">
        <v>1</v>
      </c>
      <c r="S127" t="s">
        <v>1</v>
      </c>
      <c r="T127" t="b">
        <v>1</v>
      </c>
      <c r="U127" t="b">
        <v>0</v>
      </c>
      <c r="V127" t="s">
        <v>1</v>
      </c>
      <c r="W127" t="b">
        <v>0</v>
      </c>
      <c r="X127" t="b">
        <v>0</v>
      </c>
      <c r="Y127" t="s">
        <v>568</v>
      </c>
      <c r="Z127" s="120">
        <v>401</v>
      </c>
    </row>
    <row r="128" spans="1:26">
      <c r="A128" t="s">
        <v>464</v>
      </c>
      <c r="B128" t="s">
        <v>0</v>
      </c>
      <c r="C128">
        <v>2020</v>
      </c>
      <c r="D128" t="s">
        <v>465</v>
      </c>
      <c r="E128" s="115">
        <v>56134.637161255021</v>
      </c>
      <c r="F128" s="13">
        <f t="shared" si="22"/>
        <v>264.42277007714932</v>
      </c>
      <c r="G128" s="13">
        <f t="shared" si="20"/>
        <v>264.42277007714932</v>
      </c>
      <c r="H128" s="61">
        <f t="shared" si="23"/>
        <v>56.134637161255021</v>
      </c>
      <c r="I128" s="61">
        <f t="shared" si="24"/>
        <v>0.26442277007714932</v>
      </c>
      <c r="J128" s="61">
        <f t="shared" si="25"/>
        <v>0.26442277007714932</v>
      </c>
      <c r="K128" s="114">
        <v>817.21711593021803</v>
      </c>
      <c r="L128" s="114">
        <v>270.3660303077919</v>
      </c>
      <c r="M128" s="114">
        <v>170.93995218868406</v>
      </c>
      <c r="N128" t="b">
        <v>1</v>
      </c>
      <c r="O128" t="b">
        <v>0</v>
      </c>
      <c r="P128" t="s">
        <v>1</v>
      </c>
      <c r="Q128" t="s">
        <v>1</v>
      </c>
      <c r="R128" t="s">
        <v>1</v>
      </c>
      <c r="S128" t="s">
        <v>1</v>
      </c>
      <c r="T128" t="b">
        <v>1</v>
      </c>
      <c r="U128" t="b">
        <v>0</v>
      </c>
      <c r="V128" t="s">
        <v>1</v>
      </c>
      <c r="W128" t="b">
        <v>0</v>
      </c>
      <c r="X128" t="b">
        <v>0</v>
      </c>
      <c r="Y128" t="s">
        <v>568</v>
      </c>
      <c r="Z128" s="120">
        <v>401</v>
      </c>
    </row>
    <row r="129" spans="1:26">
      <c r="A129" t="s">
        <v>464</v>
      </c>
      <c r="B129" t="s">
        <v>0</v>
      </c>
      <c r="C129">
        <v>2020</v>
      </c>
      <c r="D129" t="s">
        <v>465</v>
      </c>
      <c r="E129" s="115">
        <v>56336.882221222244</v>
      </c>
      <c r="F129" s="13">
        <f t="shared" si="22"/>
        <v>265.32601458080586</v>
      </c>
      <c r="G129" s="13">
        <f t="shared" si="20"/>
        <v>265.32601458080586</v>
      </c>
      <c r="H129" s="61">
        <f t="shared" si="23"/>
        <v>56.336882221222247</v>
      </c>
      <c r="I129" s="61">
        <f t="shared" si="24"/>
        <v>0.26532601458080585</v>
      </c>
      <c r="J129" s="61">
        <f t="shared" si="25"/>
        <v>0.26532601458080585</v>
      </c>
      <c r="K129" s="114">
        <v>545.94606891905903</v>
      </c>
      <c r="L129" s="114">
        <v>231.99170579313204</v>
      </c>
      <c r="M129" s="114">
        <v>138.70945038769105</v>
      </c>
      <c r="N129" t="b">
        <v>1</v>
      </c>
      <c r="O129" t="b">
        <v>0</v>
      </c>
      <c r="P129" t="s">
        <v>1</v>
      </c>
      <c r="Q129" t="s">
        <v>1</v>
      </c>
      <c r="R129" t="s">
        <v>1</v>
      </c>
      <c r="S129" t="s">
        <v>1</v>
      </c>
      <c r="T129" t="b">
        <v>1</v>
      </c>
      <c r="U129" t="b">
        <v>0</v>
      </c>
      <c r="V129" t="s">
        <v>1</v>
      </c>
      <c r="W129" t="b">
        <v>0</v>
      </c>
      <c r="X129" t="b">
        <v>0</v>
      </c>
      <c r="Y129" t="s">
        <v>568</v>
      </c>
      <c r="Z129" s="121">
        <v>401</v>
      </c>
    </row>
    <row r="130" spans="1:26">
      <c r="A130" t="s">
        <v>464</v>
      </c>
      <c r="B130" t="s">
        <v>0</v>
      </c>
      <c r="C130">
        <v>2020</v>
      </c>
      <c r="D130" t="s">
        <v>465</v>
      </c>
      <c r="E130" s="115">
        <v>53963.01491127476</v>
      </c>
      <c r="F130" s="13">
        <f t="shared" si="22"/>
        <v>254.7133540302103</v>
      </c>
      <c r="G130" s="13">
        <f t="shared" si="20"/>
        <v>254.7133540302103</v>
      </c>
      <c r="H130" s="61">
        <f t="shared" si="23"/>
        <v>53.963014911274762</v>
      </c>
      <c r="I130" s="61">
        <f t="shared" si="24"/>
        <v>0.25471335403021028</v>
      </c>
      <c r="J130" s="61">
        <f t="shared" si="25"/>
        <v>0.25471335403021028</v>
      </c>
      <c r="K130" s="65">
        <v>809.84430209294896</v>
      </c>
      <c r="L130" s="65">
        <v>197.40766251385099</v>
      </c>
      <c r="M130" s="65">
        <v>150.74105375466195</v>
      </c>
      <c r="N130" t="b">
        <v>1</v>
      </c>
      <c r="O130" t="b">
        <v>0</v>
      </c>
      <c r="P130" t="s">
        <v>1</v>
      </c>
      <c r="Q130" t="s">
        <v>1</v>
      </c>
      <c r="R130" t="s">
        <v>1</v>
      </c>
      <c r="S130" t="s">
        <v>1</v>
      </c>
      <c r="T130" t="b">
        <v>1</v>
      </c>
      <c r="U130" t="b">
        <v>0</v>
      </c>
      <c r="V130" t="s">
        <v>1</v>
      </c>
      <c r="W130" t="b">
        <v>0</v>
      </c>
      <c r="X130" t="b">
        <v>0</v>
      </c>
      <c r="Y130" t="s">
        <v>568</v>
      </c>
      <c r="Z130" s="122">
        <v>1210</v>
      </c>
    </row>
    <row r="131" spans="1:26">
      <c r="A131" t="s">
        <v>464</v>
      </c>
      <c r="B131" t="s">
        <v>0</v>
      </c>
      <c r="C131">
        <v>2020</v>
      </c>
      <c r="D131" t="s">
        <v>465</v>
      </c>
      <c r="E131" s="115">
        <v>53969.257368669554</v>
      </c>
      <c r="F131" s="13">
        <f t="shared" si="22"/>
        <v>254.7412929586749</v>
      </c>
      <c r="G131" s="13">
        <f t="shared" si="20"/>
        <v>254.7412929586749</v>
      </c>
      <c r="H131" s="61">
        <f t="shared" si="23"/>
        <v>53.969257368669552</v>
      </c>
      <c r="I131" s="61">
        <f t="shared" si="24"/>
        <v>0.25474129295867493</v>
      </c>
      <c r="J131" s="61">
        <f t="shared" si="25"/>
        <v>0.25474129295867493</v>
      </c>
      <c r="K131" s="65">
        <v>577.157803871223</v>
      </c>
      <c r="L131" s="65">
        <v>124.36595039028805</v>
      </c>
      <c r="M131" s="65">
        <v>93.421235752572954</v>
      </c>
      <c r="N131" t="b">
        <v>1</v>
      </c>
      <c r="O131" t="b">
        <v>0</v>
      </c>
      <c r="P131" t="s">
        <v>1</v>
      </c>
      <c r="Q131" t="s">
        <v>1</v>
      </c>
      <c r="R131" t="s">
        <v>1</v>
      </c>
      <c r="S131" t="s">
        <v>1</v>
      </c>
      <c r="T131" t="b">
        <v>1</v>
      </c>
      <c r="U131" t="b">
        <v>0</v>
      </c>
      <c r="V131" t="s">
        <v>1</v>
      </c>
      <c r="W131" t="b">
        <v>0</v>
      </c>
      <c r="X131" t="b">
        <v>0</v>
      </c>
      <c r="Y131" t="s">
        <v>568</v>
      </c>
      <c r="Z131" s="122">
        <v>1210</v>
      </c>
    </row>
    <row r="132" spans="1:26">
      <c r="A132" t="s">
        <v>464</v>
      </c>
      <c r="B132" t="s">
        <v>0</v>
      </c>
      <c r="C132">
        <v>2020</v>
      </c>
      <c r="D132" t="s">
        <v>465</v>
      </c>
      <c r="E132" s="115">
        <v>54007.844877097574</v>
      </c>
      <c r="F132" s="13">
        <f t="shared" si="22"/>
        <v>254.91399264731092</v>
      </c>
      <c r="G132" s="13">
        <f t="shared" si="20"/>
        <v>254.91399264731092</v>
      </c>
      <c r="H132" s="61">
        <f t="shared" si="23"/>
        <v>54.007844877097575</v>
      </c>
      <c r="I132" s="61">
        <f t="shared" si="24"/>
        <v>0.25491399264731091</v>
      </c>
      <c r="J132" s="61">
        <f t="shared" si="25"/>
        <v>0.25491399264731091</v>
      </c>
      <c r="K132" s="65">
        <v>871.736872889099</v>
      </c>
      <c r="L132" s="65">
        <v>213.78491508523098</v>
      </c>
      <c r="M132" s="65">
        <v>176.35109653183997</v>
      </c>
      <c r="N132" t="b">
        <v>1</v>
      </c>
      <c r="O132" t="b">
        <v>0</v>
      </c>
      <c r="P132" t="s">
        <v>1</v>
      </c>
      <c r="Q132" t="s">
        <v>1</v>
      </c>
      <c r="R132" t="s">
        <v>1</v>
      </c>
      <c r="S132" t="s">
        <v>1</v>
      </c>
      <c r="T132" t="b">
        <v>1</v>
      </c>
      <c r="U132" t="b">
        <v>0</v>
      </c>
      <c r="V132" t="s">
        <v>1</v>
      </c>
      <c r="W132" t="b">
        <v>0</v>
      </c>
      <c r="X132" t="b">
        <v>0</v>
      </c>
      <c r="Y132" t="s">
        <v>568</v>
      </c>
      <c r="Z132" s="122">
        <v>1210</v>
      </c>
    </row>
    <row r="133" spans="1:26">
      <c r="A133" t="s">
        <v>464</v>
      </c>
      <c r="B133" t="s">
        <v>0</v>
      </c>
      <c r="C133">
        <v>2020</v>
      </c>
      <c r="D133" t="s">
        <v>465</v>
      </c>
      <c r="E133" s="115">
        <v>54038.089098071127</v>
      </c>
      <c r="F133" s="13">
        <f t="shared" si="22"/>
        <v>255.0493472047971</v>
      </c>
      <c r="G133" s="13">
        <f t="shared" si="20"/>
        <v>255.0493472047971</v>
      </c>
      <c r="H133" s="61">
        <f t="shared" si="23"/>
        <v>54.038089098071126</v>
      </c>
      <c r="I133" s="61">
        <f t="shared" si="24"/>
        <v>0.25504934720479711</v>
      </c>
      <c r="J133" s="61">
        <f t="shared" si="25"/>
        <v>0.25504934720479711</v>
      </c>
      <c r="K133" s="65">
        <v>1213.8505924262099</v>
      </c>
      <c r="L133" s="65">
        <v>324.44102405605008</v>
      </c>
      <c r="M133" s="65">
        <v>232.32694890470691</v>
      </c>
      <c r="N133" t="b">
        <v>1</v>
      </c>
      <c r="O133" t="b">
        <v>0</v>
      </c>
      <c r="P133" t="s">
        <v>1</v>
      </c>
      <c r="Q133" t="s">
        <v>1</v>
      </c>
      <c r="R133" t="s">
        <v>1</v>
      </c>
      <c r="S133" t="s">
        <v>1</v>
      </c>
      <c r="T133" t="b">
        <v>1</v>
      </c>
      <c r="U133" t="b">
        <v>0</v>
      </c>
      <c r="V133" t="s">
        <v>1</v>
      </c>
      <c r="W133" t="b">
        <v>0</v>
      </c>
      <c r="X133" t="b">
        <v>0</v>
      </c>
      <c r="Y133" t="s">
        <v>568</v>
      </c>
      <c r="Z133" s="122">
        <v>1210</v>
      </c>
    </row>
    <row r="134" spans="1:26">
      <c r="A134" t="s">
        <v>464</v>
      </c>
      <c r="B134" t="s">
        <v>0</v>
      </c>
      <c r="C134">
        <v>2020</v>
      </c>
      <c r="D134" t="s">
        <v>465</v>
      </c>
      <c r="E134" s="115">
        <v>54044.122860865973</v>
      </c>
      <c r="F134" s="13">
        <f t="shared" si="22"/>
        <v>255.07635015161657</v>
      </c>
      <c r="G134" s="13">
        <f t="shared" si="20"/>
        <v>255.07635015161657</v>
      </c>
      <c r="H134" s="61">
        <f t="shared" si="23"/>
        <v>54.044122860865976</v>
      </c>
      <c r="I134" s="61">
        <f t="shared" si="24"/>
        <v>0.25507635015161656</v>
      </c>
      <c r="J134" s="61">
        <f t="shared" si="25"/>
        <v>0.25507635015161656</v>
      </c>
      <c r="K134" s="65">
        <v>980.17065828282</v>
      </c>
      <c r="L134" s="65">
        <v>173.65905608718015</v>
      </c>
      <c r="M134" s="65">
        <v>160.07894536237302</v>
      </c>
      <c r="N134" t="b">
        <v>1</v>
      </c>
      <c r="O134" t="b">
        <v>0</v>
      </c>
      <c r="P134" t="s">
        <v>1</v>
      </c>
      <c r="Q134" t="s">
        <v>1</v>
      </c>
      <c r="R134" t="s">
        <v>1</v>
      </c>
      <c r="S134" t="s">
        <v>1</v>
      </c>
      <c r="T134" t="b">
        <v>1</v>
      </c>
      <c r="U134" t="b">
        <v>0</v>
      </c>
      <c r="V134" t="s">
        <v>1</v>
      </c>
      <c r="W134" t="b">
        <v>0</v>
      </c>
      <c r="X134" t="b">
        <v>0</v>
      </c>
      <c r="Y134" t="s">
        <v>568</v>
      </c>
      <c r="Z134" s="122">
        <v>1210</v>
      </c>
    </row>
    <row r="135" spans="1:26">
      <c r="A135" t="s">
        <v>464</v>
      </c>
      <c r="B135" t="s">
        <v>0</v>
      </c>
      <c r="C135">
        <v>2020</v>
      </c>
      <c r="D135" t="s">
        <v>465</v>
      </c>
      <c r="E135" s="115">
        <v>54047.743118542887</v>
      </c>
      <c r="F135" s="13">
        <f t="shared" si="22"/>
        <v>255.09255184474819</v>
      </c>
      <c r="G135" s="13">
        <f t="shared" si="20"/>
        <v>255.09255184474819</v>
      </c>
      <c r="H135" s="61">
        <f t="shared" si="23"/>
        <v>54.04774311854289</v>
      </c>
      <c r="I135" s="61">
        <f t="shared" si="24"/>
        <v>0.25509255184474816</v>
      </c>
      <c r="J135" s="61">
        <f t="shared" si="25"/>
        <v>0.25509255184474816</v>
      </c>
      <c r="K135" s="65">
        <v>743.94823704595001</v>
      </c>
      <c r="L135" s="65">
        <v>136.98165317948303</v>
      </c>
      <c r="M135" s="65">
        <v>122.62361630846908</v>
      </c>
      <c r="N135" t="b">
        <v>1</v>
      </c>
      <c r="O135" t="b">
        <v>0</v>
      </c>
      <c r="P135" t="s">
        <v>1</v>
      </c>
      <c r="Q135" t="s">
        <v>1</v>
      </c>
      <c r="R135" t="s">
        <v>1</v>
      </c>
      <c r="S135" t="s">
        <v>1</v>
      </c>
      <c r="T135" t="b">
        <v>1</v>
      </c>
      <c r="U135" t="b">
        <v>0</v>
      </c>
      <c r="V135" t="s">
        <v>1</v>
      </c>
      <c r="W135" t="b">
        <v>0</v>
      </c>
      <c r="X135" t="b">
        <v>0</v>
      </c>
      <c r="Y135" t="s">
        <v>568</v>
      </c>
      <c r="Z135" s="122">
        <v>1210</v>
      </c>
    </row>
    <row r="136" spans="1:26">
      <c r="A136" t="s">
        <v>464</v>
      </c>
      <c r="B136" t="s">
        <v>0</v>
      </c>
      <c r="C136">
        <v>2020</v>
      </c>
      <c r="D136" t="s">
        <v>465</v>
      </c>
      <c r="E136" s="115">
        <v>54049.971600767538</v>
      </c>
      <c r="F136" s="13">
        <f t="shared" si="22"/>
        <v>255.10252491494973</v>
      </c>
      <c r="G136" s="13">
        <f t="shared" si="20"/>
        <v>255.10252491494973</v>
      </c>
      <c r="H136" s="61">
        <f t="shared" si="23"/>
        <v>54.049971600767535</v>
      </c>
      <c r="I136" s="61">
        <f t="shared" si="24"/>
        <v>0.25510252491494972</v>
      </c>
      <c r="J136" s="61">
        <f t="shared" si="25"/>
        <v>0.25510252491494972</v>
      </c>
      <c r="K136" s="65">
        <v>646.56362647727497</v>
      </c>
      <c r="L136" s="65">
        <v>129.57002693354002</v>
      </c>
      <c r="M136" s="65">
        <v>100.31173368378995</v>
      </c>
      <c r="N136" t="b">
        <v>1</v>
      </c>
      <c r="O136" t="b">
        <v>0</v>
      </c>
      <c r="P136" t="s">
        <v>1</v>
      </c>
      <c r="Q136" t="s">
        <v>1</v>
      </c>
      <c r="R136" t="s">
        <v>1</v>
      </c>
      <c r="S136" t="s">
        <v>1</v>
      </c>
      <c r="T136" t="b">
        <v>1</v>
      </c>
      <c r="U136" t="b">
        <v>0</v>
      </c>
      <c r="V136" t="s">
        <v>1</v>
      </c>
      <c r="W136" t="b">
        <v>0</v>
      </c>
      <c r="X136" t="b">
        <v>0</v>
      </c>
      <c r="Y136" t="s">
        <v>568</v>
      </c>
      <c r="Z136" s="122">
        <v>1210</v>
      </c>
    </row>
    <row r="137" spans="1:26">
      <c r="A137" t="s">
        <v>464</v>
      </c>
      <c r="B137" t="s">
        <v>0</v>
      </c>
      <c r="C137">
        <v>2020</v>
      </c>
      <c r="D137" t="s">
        <v>465</v>
      </c>
      <c r="E137" s="115">
        <v>54050.752074610486</v>
      </c>
      <c r="F137" s="13">
        <f t="shared" ref="F137:F152" si="26">0.0083*E137^(0.9482)</f>
        <v>255.10601774478585</v>
      </c>
      <c r="G137" s="13">
        <f t="shared" si="20"/>
        <v>255.10601774478585</v>
      </c>
      <c r="H137" s="61">
        <f t="shared" si="23"/>
        <v>54.050752074610486</v>
      </c>
      <c r="I137" s="61">
        <f t="shared" si="24"/>
        <v>0.25510601774478586</v>
      </c>
      <c r="J137" s="61">
        <f t="shared" si="25"/>
        <v>0.25510601774478586</v>
      </c>
      <c r="K137" s="65">
        <v>746.84848727205099</v>
      </c>
      <c r="L137" s="65">
        <v>178.96484794914295</v>
      </c>
      <c r="M137" s="65">
        <v>142.83320195745307</v>
      </c>
      <c r="N137" t="b">
        <v>1</v>
      </c>
      <c r="O137" t="b">
        <v>0</v>
      </c>
      <c r="P137" t="s">
        <v>1</v>
      </c>
      <c r="Q137" t="s">
        <v>1</v>
      </c>
      <c r="R137" t="s">
        <v>1</v>
      </c>
      <c r="S137" t="s">
        <v>1</v>
      </c>
      <c r="T137" t="b">
        <v>1</v>
      </c>
      <c r="U137" t="b">
        <v>0</v>
      </c>
      <c r="V137" t="s">
        <v>1</v>
      </c>
      <c r="W137" t="b">
        <v>0</v>
      </c>
      <c r="X137" t="b">
        <v>0</v>
      </c>
      <c r="Y137" t="s">
        <v>568</v>
      </c>
      <c r="Z137" s="122">
        <v>1210</v>
      </c>
    </row>
    <row r="138" spans="1:26">
      <c r="A138" t="s">
        <v>464</v>
      </c>
      <c r="B138" t="s">
        <v>0</v>
      </c>
      <c r="C138">
        <v>2020</v>
      </c>
      <c r="D138" t="s">
        <v>465</v>
      </c>
      <c r="E138" s="115">
        <v>54051.532548453441</v>
      </c>
      <c r="F138" s="13">
        <f t="shared" si="26"/>
        <v>255.10951057200896</v>
      </c>
      <c r="G138" s="13">
        <f t="shared" si="20"/>
        <v>255.10951057200896</v>
      </c>
      <c r="H138" s="61">
        <f t="shared" si="23"/>
        <v>54.051532548453437</v>
      </c>
      <c r="I138" s="61">
        <f t="shared" si="24"/>
        <v>0.25510951057200898</v>
      </c>
      <c r="J138" s="61">
        <f t="shared" si="25"/>
        <v>0.25510951057200898</v>
      </c>
      <c r="K138" s="65">
        <v>815.47695653145604</v>
      </c>
      <c r="L138" s="65">
        <v>193.95447053184387</v>
      </c>
      <c r="M138" s="65">
        <v>153.19460404899712</v>
      </c>
      <c r="N138" t="b">
        <v>1</v>
      </c>
      <c r="O138" t="b">
        <v>0</v>
      </c>
      <c r="P138" t="s">
        <v>1</v>
      </c>
      <c r="Q138" t="s">
        <v>1</v>
      </c>
      <c r="R138" t="s">
        <v>1</v>
      </c>
      <c r="S138" t="s">
        <v>1</v>
      </c>
      <c r="T138" t="b">
        <v>1</v>
      </c>
      <c r="U138" t="b">
        <v>0</v>
      </c>
      <c r="V138" t="s">
        <v>1</v>
      </c>
      <c r="W138" t="b">
        <v>0</v>
      </c>
      <c r="X138" t="b">
        <v>0</v>
      </c>
      <c r="Y138" t="s">
        <v>568</v>
      </c>
      <c r="Z138" s="122">
        <v>1210</v>
      </c>
    </row>
    <row r="139" spans="1:26">
      <c r="A139" t="s">
        <v>464</v>
      </c>
      <c r="B139" t="s">
        <v>0</v>
      </c>
      <c r="C139">
        <v>2020</v>
      </c>
      <c r="D139" t="s">
        <v>465</v>
      </c>
      <c r="E139" s="115">
        <v>54052.573180244042</v>
      </c>
      <c r="F139" s="13">
        <f t="shared" si="26"/>
        <v>255.11416767090958</v>
      </c>
      <c r="G139" s="13">
        <f t="shared" si="20"/>
        <v>255.11416767090958</v>
      </c>
      <c r="H139" s="61">
        <f t="shared" si="23"/>
        <v>54.052573180244039</v>
      </c>
      <c r="I139" s="61">
        <f t="shared" si="24"/>
        <v>0.25511416767090955</v>
      </c>
      <c r="J139" s="61">
        <f t="shared" si="25"/>
        <v>0.25511416767090955</v>
      </c>
      <c r="K139" s="65">
        <v>645.17397461324003</v>
      </c>
      <c r="L139" s="65">
        <v>127.47113504057097</v>
      </c>
      <c r="M139" s="65">
        <v>102.36457628474602</v>
      </c>
      <c r="N139" t="b">
        <v>1</v>
      </c>
      <c r="O139" t="b">
        <v>0</v>
      </c>
      <c r="P139" t="s">
        <v>1</v>
      </c>
      <c r="Q139" t="s">
        <v>1</v>
      </c>
      <c r="R139" t="s">
        <v>1</v>
      </c>
      <c r="S139" t="s">
        <v>1</v>
      </c>
      <c r="T139" t="b">
        <v>1</v>
      </c>
      <c r="U139" t="b">
        <v>0</v>
      </c>
      <c r="V139" t="s">
        <v>1</v>
      </c>
      <c r="W139" t="b">
        <v>0</v>
      </c>
      <c r="X139" t="b">
        <v>0</v>
      </c>
      <c r="Y139" t="s">
        <v>568</v>
      </c>
      <c r="Z139" s="122">
        <v>1210</v>
      </c>
    </row>
    <row r="140" spans="1:26">
      <c r="A140" t="s">
        <v>464</v>
      </c>
      <c r="B140" t="s">
        <v>0</v>
      </c>
      <c r="C140">
        <v>2020</v>
      </c>
      <c r="D140" t="s">
        <v>465</v>
      </c>
      <c r="E140" s="115">
        <v>54054.134127929938</v>
      </c>
      <c r="F140" s="13">
        <f t="shared" si="26"/>
        <v>255.12115331055244</v>
      </c>
      <c r="G140" s="13">
        <f t="shared" si="20"/>
        <v>255.12115331055244</v>
      </c>
      <c r="H140" s="61">
        <f t="shared" si="23"/>
        <v>54.054134127929935</v>
      </c>
      <c r="I140" s="61">
        <f t="shared" si="24"/>
        <v>0.25512115331055246</v>
      </c>
      <c r="J140" s="61">
        <f t="shared" si="25"/>
        <v>0.25512115331055246</v>
      </c>
      <c r="K140" s="65">
        <v>564.28263160798997</v>
      </c>
      <c r="L140" s="65">
        <v>118.08598126312404</v>
      </c>
      <c r="M140" s="65">
        <v>97.879380029341974</v>
      </c>
      <c r="N140" t="b">
        <v>1</v>
      </c>
      <c r="O140" t="b">
        <v>0</v>
      </c>
      <c r="P140" t="s">
        <v>1</v>
      </c>
      <c r="Q140" t="s">
        <v>1</v>
      </c>
      <c r="R140" t="s">
        <v>1</v>
      </c>
      <c r="S140" t="s">
        <v>1</v>
      </c>
      <c r="T140" t="b">
        <v>1</v>
      </c>
      <c r="U140" t="b">
        <v>0</v>
      </c>
      <c r="V140" t="s">
        <v>1</v>
      </c>
      <c r="W140" t="b">
        <v>0</v>
      </c>
      <c r="X140" t="b">
        <v>0</v>
      </c>
      <c r="Y140" t="s">
        <v>568</v>
      </c>
      <c r="Z140" s="122">
        <v>1210</v>
      </c>
    </row>
    <row r="141" spans="1:26">
      <c r="A141" t="s">
        <v>464</v>
      </c>
      <c r="B141" t="s">
        <v>0</v>
      </c>
      <c r="C141">
        <v>2020</v>
      </c>
      <c r="D141" t="s">
        <v>465</v>
      </c>
      <c r="E141" s="115">
        <v>54060.411187614773</v>
      </c>
      <c r="F141" s="13">
        <f t="shared" si="26"/>
        <v>255.1492446506376</v>
      </c>
      <c r="G141" s="13">
        <f t="shared" si="20"/>
        <v>255.1492446506376</v>
      </c>
      <c r="H141" s="61">
        <f t="shared" si="23"/>
        <v>54.060411187614775</v>
      </c>
      <c r="I141" s="61">
        <f t="shared" si="24"/>
        <v>0.2551492446506376</v>
      </c>
      <c r="J141" s="61">
        <f t="shared" si="25"/>
        <v>0.2551492446506376</v>
      </c>
      <c r="K141" s="65">
        <v>495.40851576186196</v>
      </c>
      <c r="L141" s="65">
        <v>123.19747628543098</v>
      </c>
      <c r="M141" s="65">
        <v>93.441997541832961</v>
      </c>
      <c r="N141" t="b">
        <v>1</v>
      </c>
      <c r="O141" t="b">
        <v>0</v>
      </c>
      <c r="P141" t="s">
        <v>1</v>
      </c>
      <c r="Q141" t="s">
        <v>1</v>
      </c>
      <c r="R141" t="s">
        <v>1</v>
      </c>
      <c r="S141" t="s">
        <v>1</v>
      </c>
      <c r="T141" t="b">
        <v>1</v>
      </c>
      <c r="U141" t="b">
        <v>0</v>
      </c>
      <c r="V141" t="s">
        <v>1</v>
      </c>
      <c r="W141" t="b">
        <v>0</v>
      </c>
      <c r="X141" t="b">
        <v>0</v>
      </c>
      <c r="Y141" t="s">
        <v>568</v>
      </c>
      <c r="Z141" s="122">
        <v>1210</v>
      </c>
    </row>
    <row r="142" spans="1:26">
      <c r="A142" t="s">
        <v>464</v>
      </c>
      <c r="B142" t="s">
        <v>0</v>
      </c>
      <c r="C142">
        <v>2020</v>
      </c>
      <c r="D142" t="s">
        <v>465</v>
      </c>
      <c r="E142" s="115">
        <v>54080.302342469695</v>
      </c>
      <c r="F142" s="13">
        <f t="shared" si="26"/>
        <v>255.23826119964514</v>
      </c>
      <c r="G142" s="13">
        <f t="shared" si="20"/>
        <v>255.23826119964514</v>
      </c>
      <c r="H142" s="61">
        <f t="shared" si="23"/>
        <v>54.080302342469693</v>
      </c>
      <c r="I142" s="61">
        <f t="shared" si="24"/>
        <v>0.25523826119964516</v>
      </c>
      <c r="J142" s="61">
        <f t="shared" si="25"/>
        <v>0.25523826119964516</v>
      </c>
      <c r="K142" s="65">
        <v>570.32789862555501</v>
      </c>
      <c r="L142" s="65">
        <v>114.98988355773997</v>
      </c>
      <c r="M142" s="65">
        <v>98.23477144886499</v>
      </c>
      <c r="N142" t="b">
        <v>1</v>
      </c>
      <c r="O142" t="b">
        <v>0</v>
      </c>
      <c r="P142" t="s">
        <v>1</v>
      </c>
      <c r="Q142" t="s">
        <v>1</v>
      </c>
      <c r="R142" t="s">
        <v>1</v>
      </c>
      <c r="S142" t="s">
        <v>1</v>
      </c>
      <c r="T142" t="b">
        <v>1</v>
      </c>
      <c r="U142" t="b">
        <v>0</v>
      </c>
      <c r="V142" t="s">
        <v>1</v>
      </c>
      <c r="W142" t="b">
        <v>0</v>
      </c>
      <c r="X142" t="b">
        <v>0</v>
      </c>
      <c r="Y142" t="s">
        <v>568</v>
      </c>
      <c r="Z142" s="122">
        <v>1210</v>
      </c>
    </row>
    <row r="143" spans="1:26">
      <c r="A143" t="s">
        <v>464</v>
      </c>
      <c r="B143" t="s">
        <v>0</v>
      </c>
      <c r="C143">
        <v>2020</v>
      </c>
      <c r="D143" t="s">
        <v>465</v>
      </c>
      <c r="E143" s="115">
        <v>53942.169000000002</v>
      </c>
      <c r="F143" s="13">
        <f t="shared" si="26"/>
        <v>254.62005423496873</v>
      </c>
      <c r="G143" s="13">
        <f t="shared" si="20"/>
        <v>254.62005423496873</v>
      </c>
      <c r="H143" s="61">
        <f t="shared" si="23"/>
        <v>53.942169</v>
      </c>
      <c r="I143" s="61">
        <f t="shared" si="24"/>
        <v>0.25462005423496875</v>
      </c>
      <c r="J143" s="61">
        <f t="shared" si="25"/>
        <v>0.25462005423496875</v>
      </c>
      <c r="K143" s="65">
        <v>695.33791809627894</v>
      </c>
      <c r="L143" s="65">
        <v>177.88649015947601</v>
      </c>
      <c r="M143" s="65">
        <v>159.20833465432588</v>
      </c>
      <c r="N143" t="b">
        <v>1</v>
      </c>
      <c r="O143" t="b">
        <v>0</v>
      </c>
      <c r="P143" t="s">
        <v>1</v>
      </c>
      <c r="Q143" t="s">
        <v>1</v>
      </c>
      <c r="R143" t="s">
        <v>1</v>
      </c>
      <c r="S143" t="s">
        <v>1</v>
      </c>
      <c r="T143" t="b">
        <v>1</v>
      </c>
      <c r="U143" t="b">
        <v>0</v>
      </c>
      <c r="V143" t="s">
        <v>1</v>
      </c>
      <c r="W143" t="b">
        <v>0</v>
      </c>
      <c r="X143" t="b">
        <v>0</v>
      </c>
      <c r="Y143" t="s">
        <v>568</v>
      </c>
      <c r="Z143" s="122">
        <v>1265</v>
      </c>
    </row>
    <row r="144" spans="1:26">
      <c r="A144" t="s">
        <v>464</v>
      </c>
      <c r="B144" t="s">
        <v>0</v>
      </c>
      <c r="C144">
        <v>2020</v>
      </c>
      <c r="D144" t="s">
        <v>465</v>
      </c>
      <c r="E144" s="115">
        <v>53952.565999999999</v>
      </c>
      <c r="F144" s="13">
        <f t="shared" si="26"/>
        <v>254.66658819666802</v>
      </c>
      <c r="G144" s="13">
        <f t="shared" si="20"/>
        <v>254.66658819666802</v>
      </c>
      <c r="H144" s="61">
        <f t="shared" si="23"/>
        <v>53.952565999999997</v>
      </c>
      <c r="I144" s="61">
        <f t="shared" si="24"/>
        <v>0.25466658819666804</v>
      </c>
      <c r="J144" s="61">
        <f t="shared" si="25"/>
        <v>0.25466658819666804</v>
      </c>
      <c r="K144" s="65">
        <v>1053.5212527856202</v>
      </c>
      <c r="L144" s="65">
        <v>285.35306943885985</v>
      </c>
      <c r="M144" s="65">
        <v>230.25267600757115</v>
      </c>
      <c r="N144" t="b">
        <v>1</v>
      </c>
      <c r="O144" t="b">
        <v>0</v>
      </c>
      <c r="P144" t="s">
        <v>1</v>
      </c>
      <c r="Q144" t="s">
        <v>1</v>
      </c>
      <c r="R144" t="s">
        <v>1</v>
      </c>
      <c r="S144" t="s">
        <v>1</v>
      </c>
      <c r="T144" t="b">
        <v>1</v>
      </c>
      <c r="U144" t="b">
        <v>0</v>
      </c>
      <c r="V144" t="s">
        <v>1</v>
      </c>
      <c r="W144" t="b">
        <v>0</v>
      </c>
      <c r="X144" t="b">
        <v>0</v>
      </c>
      <c r="Y144" t="s">
        <v>568</v>
      </c>
      <c r="Z144" s="122">
        <v>1265</v>
      </c>
    </row>
    <row r="145" spans="1:26">
      <c r="A145" t="s">
        <v>464</v>
      </c>
      <c r="B145" t="s">
        <v>0</v>
      </c>
      <c r="C145">
        <v>2020</v>
      </c>
      <c r="D145" t="s">
        <v>465</v>
      </c>
      <c r="E145" s="115">
        <v>53963.347000000002</v>
      </c>
      <c r="F145" s="13">
        <f t="shared" si="26"/>
        <v>254.71484034062803</v>
      </c>
      <c r="G145" s="13">
        <f t="shared" si="20"/>
        <v>254.71484034062803</v>
      </c>
      <c r="H145" s="61">
        <f t="shared" si="23"/>
        <v>53.963346999999999</v>
      </c>
      <c r="I145" s="61">
        <f t="shared" si="24"/>
        <v>0.25471484034062802</v>
      </c>
      <c r="J145" s="61">
        <f t="shared" si="25"/>
        <v>0.25471484034062802</v>
      </c>
      <c r="K145" s="65">
        <v>886.88412238078399</v>
      </c>
      <c r="L145" s="65">
        <v>309.64717326814616</v>
      </c>
      <c r="M145" s="65">
        <v>234.76626367786196</v>
      </c>
      <c r="N145" t="b">
        <v>1</v>
      </c>
      <c r="O145" t="b">
        <v>0</v>
      </c>
      <c r="P145" t="s">
        <v>1</v>
      </c>
      <c r="Q145" t="s">
        <v>1</v>
      </c>
      <c r="R145" t="s">
        <v>1</v>
      </c>
      <c r="S145" t="s">
        <v>1</v>
      </c>
      <c r="T145" t="b">
        <v>1</v>
      </c>
      <c r="U145" t="b">
        <v>0</v>
      </c>
      <c r="V145" t="s">
        <v>1</v>
      </c>
      <c r="W145" t="b">
        <v>0</v>
      </c>
      <c r="X145" t="b">
        <v>0</v>
      </c>
      <c r="Y145" t="s">
        <v>568</v>
      </c>
      <c r="Z145" s="122">
        <v>1265</v>
      </c>
    </row>
    <row r="146" spans="1:26">
      <c r="A146" t="s">
        <v>464</v>
      </c>
      <c r="B146" t="s">
        <v>0</v>
      </c>
      <c r="C146">
        <v>2020</v>
      </c>
      <c r="D146" t="s">
        <v>465</v>
      </c>
      <c r="E146" s="115">
        <v>53974.127999999997</v>
      </c>
      <c r="F146" s="13">
        <f t="shared" si="26"/>
        <v>254.76309198523856</v>
      </c>
      <c r="G146" s="13">
        <f t="shared" si="20"/>
        <v>254.76309198523856</v>
      </c>
      <c r="H146" s="61">
        <f t="shared" si="23"/>
        <v>53.974128</v>
      </c>
      <c r="I146" s="61">
        <f t="shared" si="24"/>
        <v>0.25476309198523855</v>
      </c>
      <c r="J146" s="61">
        <f t="shared" si="25"/>
        <v>0.25476309198523855</v>
      </c>
      <c r="K146" s="65">
        <v>1002.1904564469901</v>
      </c>
      <c r="L146" s="65">
        <v>550.17822845680007</v>
      </c>
      <c r="M146" s="65">
        <v>343.59212966174709</v>
      </c>
      <c r="N146" t="b">
        <v>1</v>
      </c>
      <c r="O146" t="b">
        <v>0</v>
      </c>
      <c r="P146" t="s">
        <v>1</v>
      </c>
      <c r="Q146" t="s">
        <v>1</v>
      </c>
      <c r="R146" t="s">
        <v>1</v>
      </c>
      <c r="S146" t="s">
        <v>1</v>
      </c>
      <c r="T146" t="b">
        <v>1</v>
      </c>
      <c r="U146" t="b">
        <v>0</v>
      </c>
      <c r="V146" t="s">
        <v>1</v>
      </c>
      <c r="W146" t="b">
        <v>0</v>
      </c>
      <c r="X146" t="b">
        <v>0</v>
      </c>
      <c r="Y146" t="s">
        <v>568</v>
      </c>
      <c r="Z146" s="122">
        <v>1265</v>
      </c>
    </row>
    <row r="147" spans="1:26">
      <c r="A147" t="s">
        <v>464</v>
      </c>
      <c r="B147" t="s">
        <v>0</v>
      </c>
      <c r="C147">
        <v>2020</v>
      </c>
      <c r="D147" t="s">
        <v>465</v>
      </c>
      <c r="E147" s="115">
        <v>53986.576000000001</v>
      </c>
      <c r="F147" s="13">
        <f t="shared" si="26"/>
        <v>254.818803865132</v>
      </c>
      <c r="G147" s="13">
        <f t="shared" si="20"/>
        <v>254.818803865132</v>
      </c>
      <c r="H147" s="61">
        <f t="shared" si="23"/>
        <v>53.986575999999999</v>
      </c>
      <c r="I147" s="61">
        <f t="shared" si="24"/>
        <v>0.254818803865132</v>
      </c>
      <c r="J147" s="61">
        <f t="shared" si="25"/>
        <v>0.254818803865132</v>
      </c>
      <c r="K147" s="65">
        <v>1089.96428720464</v>
      </c>
      <c r="L147" s="65">
        <v>415.60584103128008</v>
      </c>
      <c r="M147" s="65">
        <v>313.17288235883495</v>
      </c>
      <c r="N147" t="b">
        <v>1</v>
      </c>
      <c r="O147" t="b">
        <v>0</v>
      </c>
      <c r="P147" t="s">
        <v>1</v>
      </c>
      <c r="Q147" t="s">
        <v>1</v>
      </c>
      <c r="R147" t="s">
        <v>1</v>
      </c>
      <c r="S147" t="s">
        <v>1</v>
      </c>
      <c r="T147" t="b">
        <v>1</v>
      </c>
      <c r="U147" t="b">
        <v>0</v>
      </c>
      <c r="V147" t="s">
        <v>1</v>
      </c>
      <c r="W147" t="b">
        <v>0</v>
      </c>
      <c r="X147" t="b">
        <v>0</v>
      </c>
      <c r="Y147" t="s">
        <v>568</v>
      </c>
      <c r="Z147" s="122">
        <v>1265</v>
      </c>
    </row>
    <row r="148" spans="1:26">
      <c r="A148" t="s">
        <v>464</v>
      </c>
      <c r="B148" t="s">
        <v>0</v>
      </c>
      <c r="C148">
        <v>2020</v>
      </c>
      <c r="D148" t="s">
        <v>465</v>
      </c>
      <c r="E148" s="115">
        <v>54017.394</v>
      </c>
      <c r="F148" s="13">
        <f t="shared" si="26"/>
        <v>254.95672908051176</v>
      </c>
      <c r="G148" s="13">
        <f t="shared" si="20"/>
        <v>254.95672908051176</v>
      </c>
      <c r="H148" s="61">
        <f t="shared" si="23"/>
        <v>54.017394000000003</v>
      </c>
      <c r="I148" s="61">
        <f t="shared" si="24"/>
        <v>0.25495672908051176</v>
      </c>
      <c r="J148" s="61">
        <f t="shared" si="25"/>
        <v>0.25495672908051176</v>
      </c>
      <c r="K148" s="65">
        <v>1305.17473549897</v>
      </c>
      <c r="L148" s="65">
        <v>473.52132427876995</v>
      </c>
      <c r="M148" s="65">
        <v>345.65862416189395</v>
      </c>
      <c r="N148" t="b">
        <v>1</v>
      </c>
      <c r="O148" t="b">
        <v>0</v>
      </c>
      <c r="P148" t="s">
        <v>1</v>
      </c>
      <c r="Q148" t="s">
        <v>1</v>
      </c>
      <c r="R148" t="s">
        <v>1</v>
      </c>
      <c r="S148" t="s">
        <v>1</v>
      </c>
      <c r="T148" t="b">
        <v>1</v>
      </c>
      <c r="U148" t="b">
        <v>0</v>
      </c>
      <c r="V148" t="s">
        <v>1</v>
      </c>
      <c r="W148" t="b">
        <v>0</v>
      </c>
      <c r="X148" t="b">
        <v>0</v>
      </c>
      <c r="Y148" t="s">
        <v>568</v>
      </c>
      <c r="Z148" s="122">
        <v>1265</v>
      </c>
    </row>
    <row r="149" spans="1:26">
      <c r="A149" t="s">
        <v>464</v>
      </c>
      <c r="B149" t="s">
        <v>0</v>
      </c>
      <c r="C149">
        <v>2020</v>
      </c>
      <c r="D149" t="s">
        <v>465</v>
      </c>
      <c r="E149" s="115">
        <v>54026.845000000001</v>
      </c>
      <c r="F149" s="13">
        <f t="shared" si="26"/>
        <v>254.99902598617993</v>
      </c>
      <c r="G149" s="13">
        <f t="shared" si="20"/>
        <v>254.99902598617993</v>
      </c>
      <c r="H149" s="61">
        <f t="shared" si="23"/>
        <v>54.026845000000002</v>
      </c>
      <c r="I149" s="61">
        <f t="shared" si="24"/>
        <v>0.25499902598617991</v>
      </c>
      <c r="J149" s="61">
        <f t="shared" si="25"/>
        <v>0.25499902598617991</v>
      </c>
      <c r="K149" s="65">
        <v>1498.2414597634199</v>
      </c>
      <c r="L149" s="65">
        <v>403.2980181013902</v>
      </c>
      <c r="M149" s="65">
        <v>345.19808990226988</v>
      </c>
      <c r="N149" t="b">
        <v>1</v>
      </c>
      <c r="O149" t="b">
        <v>0</v>
      </c>
      <c r="P149" t="s">
        <v>1</v>
      </c>
      <c r="Q149" t="s">
        <v>1</v>
      </c>
      <c r="R149" t="s">
        <v>1</v>
      </c>
      <c r="S149" t="s">
        <v>1</v>
      </c>
      <c r="T149" t="b">
        <v>1</v>
      </c>
      <c r="U149" t="b">
        <v>0</v>
      </c>
      <c r="V149" t="s">
        <v>1</v>
      </c>
      <c r="W149" t="b">
        <v>0</v>
      </c>
      <c r="X149" t="b">
        <v>0</v>
      </c>
      <c r="Y149" t="s">
        <v>568</v>
      </c>
      <c r="Z149" s="122">
        <v>1265</v>
      </c>
    </row>
    <row r="150" spans="1:26">
      <c r="A150" t="s">
        <v>464</v>
      </c>
      <c r="B150" t="s">
        <v>0</v>
      </c>
      <c r="C150">
        <v>2020</v>
      </c>
      <c r="D150" t="s">
        <v>465</v>
      </c>
      <c r="E150" s="115">
        <v>54038.981999999996</v>
      </c>
      <c r="F150" s="13">
        <f t="shared" si="26"/>
        <v>255.05334322577585</v>
      </c>
      <c r="G150" s="13">
        <f t="shared" si="20"/>
        <v>255.05334322577585</v>
      </c>
      <c r="H150" s="61">
        <f t="shared" si="23"/>
        <v>54.038981999999997</v>
      </c>
      <c r="I150" s="61">
        <f t="shared" si="24"/>
        <v>0.25505334322577583</v>
      </c>
      <c r="J150" s="61">
        <f t="shared" si="25"/>
        <v>0.25505334322577583</v>
      </c>
      <c r="K150" s="65">
        <v>875.37559594397999</v>
      </c>
      <c r="L150" s="65">
        <v>215.40776826534989</v>
      </c>
      <c r="M150" s="65">
        <v>210.55846558305495</v>
      </c>
      <c r="N150" t="b">
        <v>1</v>
      </c>
      <c r="O150" t="b">
        <v>0</v>
      </c>
      <c r="P150" t="s">
        <v>1</v>
      </c>
      <c r="Q150" t="s">
        <v>1</v>
      </c>
      <c r="R150" t="s">
        <v>1</v>
      </c>
      <c r="S150" t="s">
        <v>1</v>
      </c>
      <c r="T150" t="b">
        <v>1</v>
      </c>
      <c r="U150" t="b">
        <v>0</v>
      </c>
      <c r="V150" t="s">
        <v>1</v>
      </c>
      <c r="W150" t="b">
        <v>0</v>
      </c>
      <c r="X150" t="b">
        <v>0</v>
      </c>
      <c r="Y150" t="s">
        <v>568</v>
      </c>
      <c r="Z150" s="122">
        <v>1265</v>
      </c>
    </row>
    <row r="151" spans="1:26">
      <c r="A151" t="s">
        <v>464</v>
      </c>
      <c r="B151" t="s">
        <v>0</v>
      </c>
      <c r="C151">
        <v>2020</v>
      </c>
      <c r="D151" t="s">
        <v>465</v>
      </c>
      <c r="E151" s="115">
        <v>54046.892</v>
      </c>
      <c r="F151" s="13">
        <f t="shared" si="26"/>
        <v>255.08874284981422</v>
      </c>
      <c r="G151" s="13">
        <f t="shared" si="20"/>
        <v>255.08874284981422</v>
      </c>
      <c r="H151" s="61">
        <f t="shared" si="23"/>
        <v>54.046892</v>
      </c>
      <c r="I151" s="61">
        <f t="shared" si="24"/>
        <v>0.2550887428498142</v>
      </c>
      <c r="J151" s="61">
        <f t="shared" si="25"/>
        <v>0.2550887428498142</v>
      </c>
      <c r="K151" s="65">
        <v>488.18404020497098</v>
      </c>
      <c r="L151" s="65">
        <v>185.69501103180107</v>
      </c>
      <c r="M151" s="65">
        <v>141.91578926257097</v>
      </c>
      <c r="N151" t="b">
        <v>1</v>
      </c>
      <c r="O151" t="b">
        <v>0</v>
      </c>
      <c r="P151" t="s">
        <v>1</v>
      </c>
      <c r="Q151" t="s">
        <v>1</v>
      </c>
      <c r="R151" t="s">
        <v>1</v>
      </c>
      <c r="S151" t="s">
        <v>1</v>
      </c>
      <c r="T151" t="b">
        <v>1</v>
      </c>
      <c r="U151" t="b">
        <v>0</v>
      </c>
      <c r="V151" t="s">
        <v>1</v>
      </c>
      <c r="W151" t="b">
        <v>0</v>
      </c>
      <c r="X151" t="b">
        <v>0</v>
      </c>
      <c r="Y151" t="s">
        <v>568</v>
      </c>
      <c r="Z151" s="122">
        <v>1265</v>
      </c>
    </row>
    <row r="152" spans="1:26">
      <c r="A152" t="s">
        <v>464</v>
      </c>
      <c r="B152" t="s">
        <v>0</v>
      </c>
      <c r="C152">
        <v>2020</v>
      </c>
      <c r="D152" t="s">
        <v>465</v>
      </c>
      <c r="E152" s="115">
        <v>54047.175000000003</v>
      </c>
      <c r="F152" s="13">
        <f t="shared" si="26"/>
        <v>255.0900093547784</v>
      </c>
      <c r="G152" s="13">
        <f t="shared" si="20"/>
        <v>255.0900093547784</v>
      </c>
      <c r="H152" s="61">
        <f t="shared" si="23"/>
        <v>54.047175000000003</v>
      </c>
      <c r="I152" s="61">
        <f t="shared" si="24"/>
        <v>0.25509000935477838</v>
      </c>
      <c r="J152" s="61">
        <f t="shared" si="25"/>
        <v>0.25509000935477838</v>
      </c>
      <c r="K152" s="65">
        <v>606.56728107833101</v>
      </c>
      <c r="L152" s="65">
        <v>272.29355327322105</v>
      </c>
      <c r="M152" s="65">
        <v>181.39267161229299</v>
      </c>
      <c r="N152" t="b">
        <v>1</v>
      </c>
      <c r="O152" t="b">
        <v>0</v>
      </c>
      <c r="P152" t="s">
        <v>1</v>
      </c>
      <c r="Q152" t="s">
        <v>1</v>
      </c>
      <c r="R152" t="s">
        <v>1</v>
      </c>
      <c r="S152" t="s">
        <v>1</v>
      </c>
      <c r="T152" t="b">
        <v>1</v>
      </c>
      <c r="U152" t="b">
        <v>0</v>
      </c>
      <c r="V152" t="s">
        <v>1</v>
      </c>
      <c r="W152" t="b">
        <v>0</v>
      </c>
      <c r="X152" t="b">
        <v>0</v>
      </c>
      <c r="Y152" t="s">
        <v>568</v>
      </c>
      <c r="Z152" s="122">
        <v>1265</v>
      </c>
    </row>
    <row r="153" spans="1:26">
      <c r="A153" t="s">
        <v>464</v>
      </c>
      <c r="B153" t="s">
        <v>0</v>
      </c>
      <c r="C153">
        <v>2020</v>
      </c>
      <c r="D153" t="s">
        <v>465</v>
      </c>
      <c r="E153" s="115">
        <v>54049.010999999999</v>
      </c>
      <c r="F153" s="13">
        <f t="shared" ref="F153:F168" si="27">0.0083*E153^(0.9482)</f>
        <v>255.09822596521425</v>
      </c>
      <c r="G153" s="13">
        <f t="shared" ref="G153:G168" si="28">0.0083*E153^(0.9482)</f>
        <v>255.09822596521425</v>
      </c>
      <c r="H153" s="61">
        <f t="shared" si="23"/>
        <v>54.049011</v>
      </c>
      <c r="I153" s="61">
        <f t="shared" si="24"/>
        <v>0.25509822596521425</v>
      </c>
      <c r="J153" s="61">
        <f t="shared" si="25"/>
        <v>0.25509822596521425</v>
      </c>
      <c r="K153" s="65">
        <v>2335.39126805674</v>
      </c>
      <c r="L153" s="65">
        <v>1704.7161598873899</v>
      </c>
      <c r="M153" s="65">
        <v>822.32606318810008</v>
      </c>
      <c r="N153" t="b">
        <v>1</v>
      </c>
      <c r="O153" t="b">
        <v>0</v>
      </c>
      <c r="P153" t="s">
        <v>1</v>
      </c>
      <c r="Q153" t="s">
        <v>1</v>
      </c>
      <c r="R153" t="s">
        <v>1</v>
      </c>
      <c r="S153" t="s">
        <v>1</v>
      </c>
      <c r="T153" t="b">
        <v>1</v>
      </c>
      <c r="U153" t="b">
        <v>0</v>
      </c>
      <c r="V153" t="s">
        <v>1</v>
      </c>
      <c r="W153" t="b">
        <v>0</v>
      </c>
      <c r="X153" t="b">
        <v>0</v>
      </c>
      <c r="Y153" t="s">
        <v>568</v>
      </c>
      <c r="Z153" s="122">
        <v>1265</v>
      </c>
    </row>
    <row r="154" spans="1:26">
      <c r="A154" t="s">
        <v>464</v>
      </c>
      <c r="B154" t="s">
        <v>0</v>
      </c>
      <c r="C154">
        <v>2020</v>
      </c>
      <c r="D154" t="s">
        <v>465</v>
      </c>
      <c r="E154" s="115">
        <v>54049.717000000004</v>
      </c>
      <c r="F154" s="13">
        <f t="shared" si="27"/>
        <v>255.10138550764461</v>
      </c>
      <c r="G154" s="13">
        <f t="shared" si="28"/>
        <v>255.10138550764461</v>
      </c>
      <c r="H154" s="61">
        <f t="shared" si="23"/>
        <v>54.049717000000001</v>
      </c>
      <c r="I154" s="61">
        <f t="shared" si="24"/>
        <v>0.25510138550764461</v>
      </c>
      <c r="J154" s="61">
        <f t="shared" si="25"/>
        <v>0.25510138550764461</v>
      </c>
      <c r="K154" s="65">
        <v>1213.4622398075201</v>
      </c>
      <c r="L154" s="65">
        <v>371.63058194769997</v>
      </c>
      <c r="M154" s="65">
        <v>288.77104309824813</v>
      </c>
      <c r="N154" t="b">
        <v>1</v>
      </c>
      <c r="O154" t="b">
        <v>0</v>
      </c>
      <c r="P154" t="s">
        <v>1</v>
      </c>
      <c r="Q154" t="s">
        <v>1</v>
      </c>
      <c r="R154" t="s">
        <v>1</v>
      </c>
      <c r="S154" t="s">
        <v>1</v>
      </c>
      <c r="T154" t="b">
        <v>1</v>
      </c>
      <c r="U154" t="b">
        <v>0</v>
      </c>
      <c r="V154" t="s">
        <v>1</v>
      </c>
      <c r="W154" t="b">
        <v>0</v>
      </c>
      <c r="X154" t="b">
        <v>0</v>
      </c>
      <c r="Y154" t="s">
        <v>568</v>
      </c>
      <c r="Z154" s="122">
        <v>1265</v>
      </c>
    </row>
    <row r="155" spans="1:26">
      <c r="A155" t="s">
        <v>464</v>
      </c>
      <c r="B155" t="s">
        <v>0</v>
      </c>
      <c r="C155">
        <v>2020</v>
      </c>
      <c r="D155" t="s">
        <v>465</v>
      </c>
      <c r="E155" s="115">
        <v>54049.717000000004</v>
      </c>
      <c r="F155" s="13">
        <f t="shared" si="27"/>
        <v>255.10138550764461</v>
      </c>
      <c r="G155" s="13">
        <f t="shared" si="28"/>
        <v>255.10138550764461</v>
      </c>
      <c r="H155" s="61">
        <f t="shared" si="23"/>
        <v>54.049717000000001</v>
      </c>
      <c r="I155" s="61">
        <f t="shared" si="24"/>
        <v>0.25510138550764461</v>
      </c>
      <c r="J155" s="61">
        <f t="shared" si="25"/>
        <v>0.25510138550764461</v>
      </c>
      <c r="K155" s="65">
        <v>995.53070533850496</v>
      </c>
      <c r="L155" s="65">
        <v>556.93363114007502</v>
      </c>
      <c r="M155" s="65">
        <v>366.16508595536197</v>
      </c>
      <c r="N155" t="b">
        <v>1</v>
      </c>
      <c r="O155" t="b">
        <v>0</v>
      </c>
      <c r="P155" t="s">
        <v>1</v>
      </c>
      <c r="Q155" t="s">
        <v>1</v>
      </c>
      <c r="R155" t="s">
        <v>1</v>
      </c>
      <c r="S155" t="s">
        <v>1</v>
      </c>
      <c r="T155" t="b">
        <v>1</v>
      </c>
      <c r="U155" t="b">
        <v>0</v>
      </c>
      <c r="V155" t="s">
        <v>1</v>
      </c>
      <c r="W155" t="b">
        <v>0</v>
      </c>
      <c r="X155" t="b">
        <v>0</v>
      </c>
      <c r="Y155" t="s">
        <v>568</v>
      </c>
      <c r="Z155" s="122">
        <v>1265</v>
      </c>
    </row>
    <row r="156" spans="1:26">
      <c r="A156" t="s">
        <v>464</v>
      </c>
      <c r="B156" t="s">
        <v>0</v>
      </c>
      <c r="C156">
        <v>2020</v>
      </c>
      <c r="D156" t="s">
        <v>465</v>
      </c>
      <c r="E156" s="115">
        <v>54050.15</v>
      </c>
      <c r="F156" s="13">
        <f t="shared" si="27"/>
        <v>255.10332329960715</v>
      </c>
      <c r="G156" s="13">
        <f t="shared" si="28"/>
        <v>255.10332329960715</v>
      </c>
      <c r="H156" s="61">
        <f t="shared" si="23"/>
        <v>54.050150000000002</v>
      </c>
      <c r="I156" s="61">
        <f t="shared" si="24"/>
        <v>0.25510332329960717</v>
      </c>
      <c r="J156" s="61">
        <f t="shared" si="25"/>
        <v>0.25510332329960717</v>
      </c>
      <c r="K156" s="65">
        <v>1025.16378982885</v>
      </c>
      <c r="L156" s="65">
        <v>791.2901825321901</v>
      </c>
      <c r="M156" s="65">
        <v>418.19884975720902</v>
      </c>
      <c r="N156" t="b">
        <v>1</v>
      </c>
      <c r="O156" t="b">
        <v>0</v>
      </c>
      <c r="P156" t="s">
        <v>1</v>
      </c>
      <c r="Q156" t="s">
        <v>1</v>
      </c>
      <c r="R156" t="s">
        <v>1</v>
      </c>
      <c r="S156" t="s">
        <v>1</v>
      </c>
      <c r="T156" t="b">
        <v>1</v>
      </c>
      <c r="U156" t="b">
        <v>0</v>
      </c>
      <c r="V156" t="s">
        <v>1</v>
      </c>
      <c r="W156" t="b">
        <v>0</v>
      </c>
      <c r="X156" t="b">
        <v>0</v>
      </c>
      <c r="Y156" t="s">
        <v>568</v>
      </c>
      <c r="Z156" s="122">
        <v>1265</v>
      </c>
    </row>
    <row r="157" spans="1:26">
      <c r="A157" t="s">
        <v>464</v>
      </c>
      <c r="B157" t="s">
        <v>0</v>
      </c>
      <c r="C157">
        <v>2020</v>
      </c>
      <c r="D157" t="s">
        <v>465</v>
      </c>
      <c r="E157" s="115">
        <v>54051.352999999996</v>
      </c>
      <c r="F157" s="13">
        <f t="shared" si="27"/>
        <v>255.10870704534256</v>
      </c>
      <c r="G157" s="13">
        <f t="shared" si="28"/>
        <v>255.10870704534256</v>
      </c>
      <c r="H157" s="61">
        <f t="shared" si="23"/>
        <v>54.051352999999999</v>
      </c>
      <c r="I157" s="61">
        <f t="shared" si="24"/>
        <v>0.25510870704534255</v>
      </c>
      <c r="J157" s="61">
        <f t="shared" si="25"/>
        <v>0.25510870704534255</v>
      </c>
      <c r="K157" s="65">
        <v>1389.1321325174899</v>
      </c>
      <c r="L157" s="65">
        <v>723.06848030809033</v>
      </c>
      <c r="M157" s="65">
        <v>442.05933245656092</v>
      </c>
      <c r="N157" t="b">
        <v>1</v>
      </c>
      <c r="O157" t="b">
        <v>0</v>
      </c>
      <c r="P157" t="s">
        <v>1</v>
      </c>
      <c r="Q157" t="s">
        <v>1</v>
      </c>
      <c r="R157" t="s">
        <v>1</v>
      </c>
      <c r="S157" t="s">
        <v>1</v>
      </c>
      <c r="T157" t="b">
        <v>1</v>
      </c>
      <c r="U157" t="b">
        <v>0</v>
      </c>
      <c r="V157" t="s">
        <v>1</v>
      </c>
      <c r="W157" t="b">
        <v>0</v>
      </c>
      <c r="X157" t="b">
        <v>0</v>
      </c>
      <c r="Y157" t="s">
        <v>568</v>
      </c>
      <c r="Z157" s="122">
        <v>1265</v>
      </c>
    </row>
    <row r="158" spans="1:26">
      <c r="A158" t="s">
        <v>464</v>
      </c>
      <c r="B158" t="s">
        <v>0</v>
      </c>
      <c r="C158">
        <v>2020</v>
      </c>
      <c r="D158" t="s">
        <v>465</v>
      </c>
      <c r="E158" s="115">
        <v>54054.51</v>
      </c>
      <c r="F158" s="13">
        <f t="shared" si="27"/>
        <v>255.12283543252246</v>
      </c>
      <c r="G158" s="13">
        <f t="shared" si="28"/>
        <v>255.12283543252246</v>
      </c>
      <c r="H158" s="61">
        <f t="shared" si="23"/>
        <v>54.054510000000001</v>
      </c>
      <c r="I158" s="61">
        <f t="shared" si="24"/>
        <v>0.25512283543252245</v>
      </c>
      <c r="J158" s="61">
        <f t="shared" si="25"/>
        <v>0.25512283543252245</v>
      </c>
      <c r="K158" s="65">
        <v>578.76896596384609</v>
      </c>
      <c r="L158" s="65">
        <v>212.76843829620191</v>
      </c>
      <c r="M158" s="65">
        <v>150.93849742796209</v>
      </c>
      <c r="N158" t="b">
        <v>1</v>
      </c>
      <c r="O158" t="b">
        <v>0</v>
      </c>
      <c r="P158" t="s">
        <v>1</v>
      </c>
      <c r="Q158" t="s">
        <v>1</v>
      </c>
      <c r="R158" t="s">
        <v>1</v>
      </c>
      <c r="S158" t="s">
        <v>1</v>
      </c>
      <c r="T158" t="b">
        <v>1</v>
      </c>
      <c r="U158" t="b">
        <v>0</v>
      </c>
      <c r="V158" t="s">
        <v>1</v>
      </c>
      <c r="W158" t="b">
        <v>0</v>
      </c>
      <c r="X158" t="b">
        <v>0</v>
      </c>
      <c r="Y158" t="s">
        <v>568</v>
      </c>
      <c r="Z158" s="122">
        <v>1265</v>
      </c>
    </row>
    <row r="159" spans="1:26">
      <c r="A159" t="s">
        <v>464</v>
      </c>
      <c r="B159" t="s">
        <v>0</v>
      </c>
      <c r="C159">
        <v>2020</v>
      </c>
      <c r="D159" t="s">
        <v>465</v>
      </c>
      <c r="E159" s="115">
        <v>54064.745999999999</v>
      </c>
      <c r="F159" s="13">
        <f t="shared" si="27"/>
        <v>255.16864387191919</v>
      </c>
      <c r="G159" s="13">
        <f t="shared" si="28"/>
        <v>255.16864387191919</v>
      </c>
      <c r="H159" s="61">
        <f t="shared" si="23"/>
        <v>54.064746</v>
      </c>
      <c r="I159" s="61">
        <f t="shared" si="24"/>
        <v>0.25516864387191918</v>
      </c>
      <c r="J159" s="61">
        <f t="shared" si="25"/>
        <v>0.25516864387191918</v>
      </c>
      <c r="K159" s="65">
        <v>482.77647525841303</v>
      </c>
      <c r="L159" s="65">
        <v>144.42621524845788</v>
      </c>
      <c r="M159" s="65">
        <v>126.13700929462107</v>
      </c>
      <c r="N159" t="b">
        <v>1</v>
      </c>
      <c r="O159" t="b">
        <v>0</v>
      </c>
      <c r="P159" t="s">
        <v>1</v>
      </c>
      <c r="Q159" t="s">
        <v>1</v>
      </c>
      <c r="R159" t="s">
        <v>1</v>
      </c>
      <c r="S159" t="s">
        <v>1</v>
      </c>
      <c r="T159" t="b">
        <v>1</v>
      </c>
      <c r="U159" t="b">
        <v>0</v>
      </c>
      <c r="V159" t="s">
        <v>1</v>
      </c>
      <c r="W159" t="b">
        <v>0</v>
      </c>
      <c r="X159" t="b">
        <v>0</v>
      </c>
      <c r="Y159" t="s">
        <v>568</v>
      </c>
      <c r="Z159" s="122">
        <v>1265</v>
      </c>
    </row>
    <row r="160" spans="1:26">
      <c r="A160" t="s">
        <v>464</v>
      </c>
      <c r="B160" t="s">
        <v>0</v>
      </c>
      <c r="C160">
        <v>2020</v>
      </c>
      <c r="D160" t="s">
        <v>465</v>
      </c>
      <c r="E160" s="115">
        <v>54074.538</v>
      </c>
      <c r="F160" s="13">
        <f t="shared" si="27"/>
        <v>255.21246488939678</v>
      </c>
      <c r="G160" s="13">
        <f t="shared" si="28"/>
        <v>255.21246488939678</v>
      </c>
      <c r="H160" s="61">
        <f t="shared" si="23"/>
        <v>54.074538000000004</v>
      </c>
      <c r="I160" s="61">
        <f t="shared" si="24"/>
        <v>0.25521246488939681</v>
      </c>
      <c r="J160" s="61">
        <f t="shared" si="25"/>
        <v>0.25521246488939681</v>
      </c>
      <c r="K160" s="65">
        <v>547.75343319574995</v>
      </c>
      <c r="L160" s="65">
        <v>168.08127143048102</v>
      </c>
      <c r="M160" s="65">
        <v>130.29299073533099</v>
      </c>
      <c r="N160" t="b">
        <v>1</v>
      </c>
      <c r="O160" t="b">
        <v>0</v>
      </c>
      <c r="P160" t="s">
        <v>1</v>
      </c>
      <c r="Q160" t="s">
        <v>1</v>
      </c>
      <c r="R160" t="s">
        <v>1</v>
      </c>
      <c r="S160" t="s">
        <v>1</v>
      </c>
      <c r="T160" t="b">
        <v>1</v>
      </c>
      <c r="U160" t="b">
        <v>0</v>
      </c>
      <c r="V160" t="s">
        <v>1</v>
      </c>
      <c r="W160" t="b">
        <v>0</v>
      </c>
      <c r="X160" t="b">
        <v>0</v>
      </c>
      <c r="Y160" t="s">
        <v>568</v>
      </c>
      <c r="Z160" s="122">
        <v>1265</v>
      </c>
    </row>
    <row r="161" spans="1:26">
      <c r="A161" t="s">
        <v>464</v>
      </c>
      <c r="B161" t="s">
        <v>0</v>
      </c>
      <c r="C161">
        <v>2020</v>
      </c>
      <c r="D161" t="s">
        <v>465</v>
      </c>
      <c r="E161" s="115">
        <v>54088.008000000002</v>
      </c>
      <c r="F161" s="13">
        <f t="shared" si="27"/>
        <v>255.272744967927</v>
      </c>
      <c r="G161" s="13">
        <f t="shared" si="28"/>
        <v>255.272744967927</v>
      </c>
      <c r="H161" s="61">
        <f t="shared" si="23"/>
        <v>54.088008000000002</v>
      </c>
      <c r="I161" s="61">
        <f t="shared" si="24"/>
        <v>0.25527274496792701</v>
      </c>
      <c r="J161" s="61">
        <f t="shared" si="25"/>
        <v>0.25527274496792701</v>
      </c>
      <c r="K161" s="65">
        <v>527.38080535207689</v>
      </c>
      <c r="L161" s="65">
        <v>362.2143627886071</v>
      </c>
      <c r="M161" s="65">
        <v>183.41909047176989</v>
      </c>
      <c r="N161" t="b">
        <v>1</v>
      </c>
      <c r="O161" t="b">
        <v>0</v>
      </c>
      <c r="P161" t="s">
        <v>1</v>
      </c>
      <c r="Q161" t="s">
        <v>1</v>
      </c>
      <c r="R161" t="s">
        <v>1</v>
      </c>
      <c r="S161" t="s">
        <v>1</v>
      </c>
      <c r="T161" t="b">
        <v>1</v>
      </c>
      <c r="U161" t="b">
        <v>0</v>
      </c>
      <c r="V161" t="s">
        <v>1</v>
      </c>
      <c r="W161" t="b">
        <v>0</v>
      </c>
      <c r="X161" t="b">
        <v>0</v>
      </c>
      <c r="Y161" t="s">
        <v>568</v>
      </c>
      <c r="Z161" s="122">
        <v>1265</v>
      </c>
    </row>
    <row r="162" spans="1:26">
      <c r="A162" t="s">
        <v>464</v>
      </c>
      <c r="B162" t="s">
        <v>0</v>
      </c>
      <c r="C162">
        <v>2020</v>
      </c>
      <c r="D162" t="s">
        <v>465</v>
      </c>
      <c r="E162" s="115">
        <v>56065.999999999993</v>
      </c>
      <c r="F162" s="13">
        <f t="shared" si="27"/>
        <v>264.11619210009098</v>
      </c>
      <c r="G162" s="13">
        <f t="shared" si="28"/>
        <v>264.11619210009098</v>
      </c>
      <c r="H162" s="61">
        <f t="shared" si="23"/>
        <v>56.065999999999995</v>
      </c>
      <c r="I162" s="61">
        <f t="shared" si="24"/>
        <v>0.26411619210009096</v>
      </c>
      <c r="J162" s="61">
        <f t="shared" si="25"/>
        <v>0.26411619210009096</v>
      </c>
      <c r="K162" s="65">
        <v>946.36372627661694</v>
      </c>
      <c r="L162" s="65">
        <v>191.13767841611298</v>
      </c>
      <c r="M162" s="65">
        <v>166.87760902013895</v>
      </c>
      <c r="N162" t="b">
        <v>1</v>
      </c>
      <c r="O162" t="b">
        <v>0</v>
      </c>
      <c r="P162" t="s">
        <v>1</v>
      </c>
      <c r="Q162" t="s">
        <v>1</v>
      </c>
      <c r="R162" t="s">
        <v>1</v>
      </c>
      <c r="S162" t="s">
        <v>1</v>
      </c>
      <c r="T162" t="b">
        <v>1</v>
      </c>
      <c r="U162" t="b">
        <v>0</v>
      </c>
      <c r="V162" t="s">
        <v>1</v>
      </c>
      <c r="W162" t="b">
        <v>0</v>
      </c>
      <c r="X162" t="b">
        <v>0</v>
      </c>
      <c r="Y162" t="s">
        <v>568</v>
      </c>
      <c r="Z162" s="123">
        <v>1209</v>
      </c>
    </row>
    <row r="163" spans="1:26">
      <c r="A163" t="s">
        <v>464</v>
      </c>
      <c r="B163" t="s">
        <v>0</v>
      </c>
      <c r="C163">
        <v>2020</v>
      </c>
      <c r="D163" t="s">
        <v>465</v>
      </c>
      <c r="E163" s="115">
        <v>55929</v>
      </c>
      <c r="F163" s="13">
        <f t="shared" si="27"/>
        <v>263.50420329058471</v>
      </c>
      <c r="G163" s="13">
        <f t="shared" si="28"/>
        <v>263.50420329058471</v>
      </c>
      <c r="H163" s="61">
        <f t="shared" si="23"/>
        <v>55.929000000000002</v>
      </c>
      <c r="I163" s="61">
        <f t="shared" si="24"/>
        <v>0.26350420329058472</v>
      </c>
      <c r="J163" s="61">
        <f t="shared" si="25"/>
        <v>0.26350420329058472</v>
      </c>
      <c r="K163" s="65">
        <v>684.83299336502296</v>
      </c>
      <c r="L163" s="65">
        <v>171.53745495368605</v>
      </c>
      <c r="M163" s="65">
        <v>126.90153478951197</v>
      </c>
      <c r="N163" t="b">
        <v>1</v>
      </c>
      <c r="O163" t="b">
        <v>0</v>
      </c>
      <c r="P163" t="s">
        <v>1</v>
      </c>
      <c r="Q163" t="s">
        <v>1</v>
      </c>
      <c r="R163" t="s">
        <v>1</v>
      </c>
      <c r="S163" t="s">
        <v>1</v>
      </c>
      <c r="T163" t="b">
        <v>1</v>
      </c>
      <c r="U163" t="b">
        <v>0</v>
      </c>
      <c r="V163" t="s">
        <v>1</v>
      </c>
      <c r="W163" t="b">
        <v>0</v>
      </c>
      <c r="X163" t="b">
        <v>0</v>
      </c>
      <c r="Y163" t="s">
        <v>568</v>
      </c>
      <c r="Z163" s="123">
        <v>1209</v>
      </c>
    </row>
    <row r="164" spans="1:26">
      <c r="A164" t="s">
        <v>464</v>
      </c>
      <c r="B164" t="s">
        <v>0</v>
      </c>
      <c r="C164">
        <v>2020</v>
      </c>
      <c r="D164" t="s">
        <v>465</v>
      </c>
      <c r="E164" s="115">
        <v>55919</v>
      </c>
      <c r="F164" s="13">
        <f t="shared" si="27"/>
        <v>263.45952953588176</v>
      </c>
      <c r="G164" s="13">
        <f t="shared" si="28"/>
        <v>263.45952953588176</v>
      </c>
      <c r="H164" s="61">
        <f t="shared" si="23"/>
        <v>55.918999999999997</v>
      </c>
      <c r="I164" s="61">
        <f t="shared" si="24"/>
        <v>0.26345952953588175</v>
      </c>
      <c r="J164" s="61">
        <f t="shared" si="25"/>
        <v>0.26345952953588175</v>
      </c>
      <c r="K164" s="65">
        <v>1091.1220986073999</v>
      </c>
      <c r="L164" s="65">
        <v>214.55218021703013</v>
      </c>
      <c r="M164" s="65">
        <v>188.68605964477092</v>
      </c>
      <c r="N164" t="b">
        <v>1</v>
      </c>
      <c r="O164" t="b">
        <v>0</v>
      </c>
      <c r="P164" t="s">
        <v>1</v>
      </c>
      <c r="Q164" t="s">
        <v>1</v>
      </c>
      <c r="R164" t="s">
        <v>1</v>
      </c>
      <c r="S164" t="s">
        <v>1</v>
      </c>
      <c r="T164" t="b">
        <v>1</v>
      </c>
      <c r="U164" t="b">
        <v>0</v>
      </c>
      <c r="V164" t="s">
        <v>1</v>
      </c>
      <c r="W164" t="b">
        <v>0</v>
      </c>
      <c r="X164" t="b">
        <v>0</v>
      </c>
      <c r="Y164" t="s">
        <v>568</v>
      </c>
      <c r="Z164" s="123">
        <v>1209</v>
      </c>
    </row>
    <row r="165" spans="1:26">
      <c r="A165" t="s">
        <v>464</v>
      </c>
      <c r="B165" t="s">
        <v>0</v>
      </c>
      <c r="C165">
        <v>2020</v>
      </c>
      <c r="D165" t="s">
        <v>465</v>
      </c>
      <c r="E165" s="115">
        <v>55882.692307692312</v>
      </c>
      <c r="F165" s="13">
        <f t="shared" si="27"/>
        <v>263.29732596237221</v>
      </c>
      <c r="G165" s="13">
        <f t="shared" si="28"/>
        <v>263.29732596237221</v>
      </c>
      <c r="H165" s="61">
        <f t="shared" si="23"/>
        <v>55.882692307692309</v>
      </c>
      <c r="I165" s="61">
        <f t="shared" si="24"/>
        <v>0.26329732596237221</v>
      </c>
      <c r="J165" s="61">
        <f t="shared" si="25"/>
        <v>0.26329732596237221</v>
      </c>
      <c r="K165" s="65">
        <v>1731.83587681109</v>
      </c>
      <c r="L165" s="65">
        <v>489.25795789388008</v>
      </c>
      <c r="M165" s="65">
        <v>387.36318015690995</v>
      </c>
      <c r="N165" t="b">
        <v>1</v>
      </c>
      <c r="O165" t="b">
        <v>0</v>
      </c>
      <c r="P165" t="s">
        <v>1</v>
      </c>
      <c r="Q165" t="s">
        <v>1</v>
      </c>
      <c r="R165" t="s">
        <v>1</v>
      </c>
      <c r="S165" t="s">
        <v>1</v>
      </c>
      <c r="T165" t="b">
        <v>1</v>
      </c>
      <c r="U165" t="b">
        <v>0</v>
      </c>
      <c r="V165" t="s">
        <v>1</v>
      </c>
      <c r="W165" t="b">
        <v>0</v>
      </c>
      <c r="X165" t="b">
        <v>0</v>
      </c>
      <c r="Y165" t="s">
        <v>568</v>
      </c>
      <c r="Z165" s="123">
        <v>1209</v>
      </c>
    </row>
    <row r="166" spans="1:26">
      <c r="A166" t="s">
        <v>464</v>
      </c>
      <c r="B166" t="s">
        <v>0</v>
      </c>
      <c r="C166">
        <v>2020</v>
      </c>
      <c r="D166" t="s">
        <v>465</v>
      </c>
      <c r="E166" s="115">
        <v>55836.458333333343</v>
      </c>
      <c r="F166" s="13">
        <f t="shared" si="27"/>
        <v>263.0907691063486</v>
      </c>
      <c r="G166" s="13">
        <f t="shared" si="28"/>
        <v>263.0907691063486</v>
      </c>
      <c r="H166" s="61">
        <f t="shared" si="23"/>
        <v>55.83645833333334</v>
      </c>
      <c r="I166" s="61">
        <f t="shared" si="24"/>
        <v>0.2630907691063486</v>
      </c>
      <c r="J166" s="61">
        <f t="shared" si="25"/>
        <v>0.2630907691063486</v>
      </c>
      <c r="K166" s="65">
        <v>1932.70403330318</v>
      </c>
      <c r="L166" s="65">
        <v>540.28386496844996</v>
      </c>
      <c r="M166" s="65">
        <v>395.26018828891006</v>
      </c>
      <c r="N166" t="b">
        <v>1</v>
      </c>
      <c r="O166" t="b">
        <v>0</v>
      </c>
      <c r="P166" t="s">
        <v>1</v>
      </c>
      <c r="Q166" t="s">
        <v>1</v>
      </c>
      <c r="R166" t="s">
        <v>1</v>
      </c>
      <c r="S166" t="s">
        <v>1</v>
      </c>
      <c r="T166" t="b">
        <v>1</v>
      </c>
      <c r="U166" t="b">
        <v>0</v>
      </c>
      <c r="V166" t="s">
        <v>1</v>
      </c>
      <c r="W166" t="b">
        <v>0</v>
      </c>
      <c r="X166" t="b">
        <v>0</v>
      </c>
      <c r="Y166" t="s">
        <v>568</v>
      </c>
      <c r="Z166" s="123">
        <v>1209</v>
      </c>
    </row>
    <row r="167" spans="1:26">
      <c r="A167" t="s">
        <v>464</v>
      </c>
      <c r="B167" t="s">
        <v>0</v>
      </c>
      <c r="C167">
        <v>2020</v>
      </c>
      <c r="D167" t="s">
        <v>465</v>
      </c>
      <c r="E167" s="115">
        <v>55797.5</v>
      </c>
      <c r="F167" s="13">
        <f t="shared" si="27"/>
        <v>262.91671033356056</v>
      </c>
      <c r="G167" s="13">
        <f t="shared" si="28"/>
        <v>262.91671033356056</v>
      </c>
      <c r="H167" s="61">
        <f t="shared" si="23"/>
        <v>55.797499999999999</v>
      </c>
      <c r="I167" s="61">
        <f t="shared" si="24"/>
        <v>0.26291671033356057</v>
      </c>
      <c r="J167" s="61">
        <f t="shared" si="25"/>
        <v>0.26291671033356057</v>
      </c>
      <c r="K167" s="65">
        <v>2037.3836024364798</v>
      </c>
      <c r="L167" s="65">
        <v>597.96441780671034</v>
      </c>
      <c r="M167" s="65">
        <v>437.02842816203975</v>
      </c>
      <c r="N167" t="b">
        <v>1</v>
      </c>
      <c r="O167" t="b">
        <v>0</v>
      </c>
      <c r="P167" t="s">
        <v>1</v>
      </c>
      <c r="Q167" t="s">
        <v>1</v>
      </c>
      <c r="R167" t="s">
        <v>1</v>
      </c>
      <c r="S167" t="s">
        <v>1</v>
      </c>
      <c r="T167" t="b">
        <v>1</v>
      </c>
      <c r="U167" t="b">
        <v>0</v>
      </c>
      <c r="V167" t="s">
        <v>1</v>
      </c>
      <c r="W167" t="b">
        <v>0</v>
      </c>
      <c r="X167" t="b">
        <v>0</v>
      </c>
      <c r="Y167" t="s">
        <v>568</v>
      </c>
      <c r="Z167" s="123">
        <v>1209</v>
      </c>
    </row>
    <row r="168" spans="1:26">
      <c r="A168" t="s">
        <v>464</v>
      </c>
      <c r="B168" t="s">
        <v>0</v>
      </c>
      <c r="C168">
        <v>2020</v>
      </c>
      <c r="D168" t="s">
        <v>465</v>
      </c>
      <c r="E168" s="115">
        <v>55683.837209302328</v>
      </c>
      <c r="F168" s="13">
        <f t="shared" si="27"/>
        <v>262.40884959058712</v>
      </c>
      <c r="G168" s="13">
        <f t="shared" si="28"/>
        <v>262.40884959058712</v>
      </c>
      <c r="H168" s="61">
        <f t="shared" si="23"/>
        <v>55.683837209302325</v>
      </c>
      <c r="I168" s="61">
        <f t="shared" si="24"/>
        <v>0.26240884959058713</v>
      </c>
      <c r="J168" s="61">
        <f t="shared" si="25"/>
        <v>0.26240884959058713</v>
      </c>
      <c r="K168" s="65">
        <v>1068.5009432220002</v>
      </c>
      <c r="L168" s="65">
        <v>213.5972381613899</v>
      </c>
      <c r="M168" s="65">
        <v>178.59718773675115</v>
      </c>
      <c r="N168" t="b">
        <v>1</v>
      </c>
      <c r="O168" t="b">
        <v>0</v>
      </c>
      <c r="P168" t="s">
        <v>1</v>
      </c>
      <c r="Q168" t="s">
        <v>1</v>
      </c>
      <c r="R168" t="s">
        <v>1</v>
      </c>
      <c r="S168" t="s">
        <v>1</v>
      </c>
      <c r="T168" t="b">
        <v>1</v>
      </c>
      <c r="U168" t="b">
        <v>0</v>
      </c>
      <c r="V168" t="s">
        <v>1</v>
      </c>
      <c r="W168" t="b">
        <v>0</v>
      </c>
      <c r="X168" t="b">
        <v>0</v>
      </c>
      <c r="Y168" t="s">
        <v>568</v>
      </c>
      <c r="Z168" s="124">
        <v>1209</v>
      </c>
    </row>
    <row r="169" spans="1:26">
      <c r="A169" t="s">
        <v>464</v>
      </c>
      <c r="B169" t="s">
        <v>0</v>
      </c>
      <c r="C169">
        <v>2020</v>
      </c>
      <c r="D169" t="s">
        <v>465</v>
      </c>
      <c r="E169" s="115">
        <v>39807.929992675781</v>
      </c>
      <c r="F169">
        <v>1</v>
      </c>
      <c r="G169">
        <v>1</v>
      </c>
      <c r="H169" s="61">
        <f t="shared" si="23"/>
        <v>39.807929992675781</v>
      </c>
      <c r="I169" s="61">
        <f t="shared" si="24"/>
        <v>1E-3</v>
      </c>
      <c r="J169" s="61">
        <f t="shared" si="25"/>
        <v>1E-3</v>
      </c>
      <c r="K169" s="13">
        <v>1072.4612883721002</v>
      </c>
      <c r="L169" s="65">
        <v>233.06603687080974</v>
      </c>
      <c r="M169" s="65">
        <v>181.03818815669922</v>
      </c>
      <c r="N169" t="b">
        <v>1</v>
      </c>
      <c r="O169" t="b">
        <v>0</v>
      </c>
      <c r="P169" t="s">
        <v>1</v>
      </c>
      <c r="Q169" t="s">
        <v>1</v>
      </c>
      <c r="R169" t="s">
        <v>1</v>
      </c>
      <c r="S169" t="s">
        <v>1</v>
      </c>
      <c r="T169" t="b">
        <v>1</v>
      </c>
      <c r="U169" t="b">
        <v>0</v>
      </c>
      <c r="V169" t="s">
        <v>1</v>
      </c>
      <c r="W169" t="b">
        <v>0</v>
      </c>
      <c r="X169" t="b">
        <v>0</v>
      </c>
      <c r="Y169" t="s">
        <v>1</v>
      </c>
      <c r="Z169" s="125">
        <v>1260</v>
      </c>
    </row>
    <row r="170" spans="1:26">
      <c r="A170" t="s">
        <v>464</v>
      </c>
      <c r="B170" t="s">
        <v>0</v>
      </c>
      <c r="C170">
        <v>2020</v>
      </c>
      <c r="D170" t="s">
        <v>465</v>
      </c>
      <c r="E170" s="115">
        <v>39910.953521728516</v>
      </c>
      <c r="F170">
        <v>1</v>
      </c>
      <c r="G170">
        <v>1</v>
      </c>
      <c r="H170" s="61">
        <f t="shared" si="23"/>
        <v>39.910953521728516</v>
      </c>
      <c r="I170" s="61">
        <f t="shared" si="24"/>
        <v>1E-3</v>
      </c>
      <c r="J170" s="61">
        <f t="shared" si="25"/>
        <v>1E-3</v>
      </c>
      <c r="K170" s="13">
        <v>886.84871938971003</v>
      </c>
      <c r="L170" s="65">
        <v>175.42693851391994</v>
      </c>
      <c r="M170" s="65">
        <v>136.05009171782001</v>
      </c>
      <c r="N170" t="b">
        <v>1</v>
      </c>
      <c r="O170" t="b">
        <v>0</v>
      </c>
      <c r="P170" t="s">
        <v>1</v>
      </c>
      <c r="Q170" t="s">
        <v>1</v>
      </c>
      <c r="R170" t="s">
        <v>1</v>
      </c>
      <c r="S170" t="s">
        <v>1</v>
      </c>
      <c r="T170" t="b">
        <v>1</v>
      </c>
      <c r="U170" t="b">
        <v>0</v>
      </c>
      <c r="V170" t="s">
        <v>1</v>
      </c>
      <c r="W170" t="b">
        <v>0</v>
      </c>
      <c r="X170" t="b">
        <v>0</v>
      </c>
      <c r="Y170" t="s">
        <v>1</v>
      </c>
      <c r="Z170" s="125">
        <v>1260</v>
      </c>
    </row>
    <row r="171" spans="1:26">
      <c r="A171" t="s">
        <v>464</v>
      </c>
      <c r="B171" t="s">
        <v>0</v>
      </c>
      <c r="C171">
        <v>2020</v>
      </c>
      <c r="D171" t="s">
        <v>465</v>
      </c>
      <c r="E171" s="115">
        <v>39982.666015625</v>
      </c>
      <c r="F171">
        <v>1</v>
      </c>
      <c r="G171">
        <v>1</v>
      </c>
      <c r="H171" s="61">
        <f t="shared" si="23"/>
        <v>39.982666015625</v>
      </c>
      <c r="I171" s="61">
        <f t="shared" si="24"/>
        <v>1E-3</v>
      </c>
      <c r="J171" s="61">
        <f t="shared" si="25"/>
        <v>1E-3</v>
      </c>
      <c r="K171" s="13">
        <v>866.11306356412899</v>
      </c>
      <c r="L171" s="65">
        <v>163.34331930210112</v>
      </c>
      <c r="M171" s="65">
        <v>145.84332353198192</v>
      </c>
      <c r="N171" t="b">
        <v>1</v>
      </c>
      <c r="O171" t="b">
        <v>0</v>
      </c>
      <c r="P171" t="s">
        <v>1</v>
      </c>
      <c r="Q171" t="s">
        <v>1</v>
      </c>
      <c r="R171" t="s">
        <v>1</v>
      </c>
      <c r="S171" t="s">
        <v>1</v>
      </c>
      <c r="T171" t="b">
        <v>1</v>
      </c>
      <c r="U171" t="b">
        <v>0</v>
      </c>
      <c r="V171" t="s">
        <v>1</v>
      </c>
      <c r="W171" t="b">
        <v>0</v>
      </c>
      <c r="X171" t="b">
        <v>0</v>
      </c>
      <c r="Y171" t="s">
        <v>1</v>
      </c>
      <c r="Z171" s="125">
        <v>1260</v>
      </c>
    </row>
    <row r="172" spans="1:26">
      <c r="A172" t="s">
        <v>464</v>
      </c>
      <c r="B172" t="s">
        <v>0</v>
      </c>
      <c r="C172">
        <v>2020</v>
      </c>
      <c r="D172" t="s">
        <v>465</v>
      </c>
      <c r="E172" s="115">
        <v>40061.538696289063</v>
      </c>
      <c r="F172">
        <v>1</v>
      </c>
      <c r="G172">
        <v>1</v>
      </c>
      <c r="H172" s="61">
        <f t="shared" si="23"/>
        <v>40.061538696289063</v>
      </c>
      <c r="I172" s="61">
        <f t="shared" si="24"/>
        <v>1E-3</v>
      </c>
      <c r="J172" s="61">
        <f t="shared" si="25"/>
        <v>1E-3</v>
      </c>
      <c r="K172" s="13">
        <v>1171.6999534782599</v>
      </c>
      <c r="L172" s="65">
        <v>277.37210143302013</v>
      </c>
      <c r="M172" s="65">
        <v>202.99209309877187</v>
      </c>
      <c r="N172" t="b">
        <v>1</v>
      </c>
      <c r="O172" t="b">
        <v>0</v>
      </c>
      <c r="P172" t="s">
        <v>1</v>
      </c>
      <c r="Q172" t="s">
        <v>1</v>
      </c>
      <c r="R172" t="s">
        <v>1</v>
      </c>
      <c r="S172" t="s">
        <v>1</v>
      </c>
      <c r="T172" t="b">
        <v>1</v>
      </c>
      <c r="U172" t="b">
        <v>0</v>
      </c>
      <c r="V172" t="s">
        <v>1</v>
      </c>
      <c r="W172" t="b">
        <v>0</v>
      </c>
      <c r="X172" t="b">
        <v>0</v>
      </c>
      <c r="Y172" t="s">
        <v>1</v>
      </c>
      <c r="Z172" s="125">
        <v>1260</v>
      </c>
    </row>
    <row r="173" spans="1:26">
      <c r="A173" t="s">
        <v>464</v>
      </c>
      <c r="B173" t="s">
        <v>0</v>
      </c>
      <c r="C173">
        <v>2020</v>
      </c>
      <c r="D173" t="s">
        <v>465</v>
      </c>
      <c r="E173" s="115">
        <v>40110.877990722656</v>
      </c>
      <c r="F173">
        <v>1</v>
      </c>
      <c r="G173">
        <v>1</v>
      </c>
      <c r="H173" s="61">
        <f t="shared" si="23"/>
        <v>40.110877990722656</v>
      </c>
      <c r="I173" s="61">
        <f t="shared" si="24"/>
        <v>1E-3</v>
      </c>
      <c r="J173" s="61">
        <f t="shared" si="25"/>
        <v>1E-3</v>
      </c>
      <c r="K173" s="13">
        <v>1196.8143879239001</v>
      </c>
      <c r="L173" s="65">
        <v>222.72336887845995</v>
      </c>
      <c r="M173" s="65">
        <v>199.63578505561418</v>
      </c>
      <c r="N173" t="b">
        <v>1</v>
      </c>
      <c r="O173" t="b">
        <v>0</v>
      </c>
      <c r="P173" t="s">
        <v>1</v>
      </c>
      <c r="Q173" t="s">
        <v>1</v>
      </c>
      <c r="R173" t="s">
        <v>1</v>
      </c>
      <c r="S173" t="s">
        <v>1</v>
      </c>
      <c r="T173" t="b">
        <v>1</v>
      </c>
      <c r="U173" t="b">
        <v>0</v>
      </c>
      <c r="V173" t="s">
        <v>1</v>
      </c>
      <c r="W173" t="b">
        <v>0</v>
      </c>
      <c r="X173" t="b">
        <v>0</v>
      </c>
      <c r="Y173" t="s">
        <v>1</v>
      </c>
      <c r="Z173" s="125">
        <v>1260</v>
      </c>
    </row>
    <row r="174" spans="1:26">
      <c r="A174" t="s">
        <v>464</v>
      </c>
      <c r="B174" t="s">
        <v>0</v>
      </c>
      <c r="C174">
        <v>2020</v>
      </c>
      <c r="D174" t="s">
        <v>465</v>
      </c>
      <c r="E174" s="115">
        <v>40250.213623046875</v>
      </c>
      <c r="F174">
        <v>1</v>
      </c>
      <c r="G174">
        <v>1</v>
      </c>
      <c r="H174" s="61">
        <f t="shared" si="23"/>
        <v>40.250213623046875</v>
      </c>
      <c r="I174" s="61">
        <f t="shared" si="24"/>
        <v>1E-3</v>
      </c>
      <c r="J174" s="61">
        <f t="shared" si="25"/>
        <v>1E-3</v>
      </c>
      <c r="K174" s="13">
        <v>955.94343218027802</v>
      </c>
      <c r="L174" s="65">
        <v>177.78787763762216</v>
      </c>
      <c r="M174" s="65">
        <v>162.73097842373704</v>
      </c>
      <c r="N174" t="b">
        <v>1</v>
      </c>
      <c r="O174" t="b">
        <v>0</v>
      </c>
      <c r="P174" t="s">
        <v>1</v>
      </c>
      <c r="Q174" t="s">
        <v>1</v>
      </c>
      <c r="R174" t="s">
        <v>1</v>
      </c>
      <c r="S174" t="s">
        <v>1</v>
      </c>
      <c r="T174" t="b">
        <v>1</v>
      </c>
      <c r="U174" t="b">
        <v>0</v>
      </c>
      <c r="V174" t="s">
        <v>1</v>
      </c>
      <c r="W174" t="b">
        <v>0</v>
      </c>
      <c r="X174" t="b">
        <v>0</v>
      </c>
      <c r="Y174" t="s">
        <v>1</v>
      </c>
      <c r="Z174" s="125">
        <v>1260</v>
      </c>
    </row>
    <row r="175" spans="1:26">
      <c r="A175" t="s">
        <v>464</v>
      </c>
      <c r="B175" t="s">
        <v>0</v>
      </c>
      <c r="C175">
        <v>2020</v>
      </c>
      <c r="D175" t="s">
        <v>465</v>
      </c>
      <c r="E175" s="115">
        <v>40394.073486328125</v>
      </c>
      <c r="F175">
        <v>1</v>
      </c>
      <c r="G175">
        <v>1</v>
      </c>
      <c r="H175" s="61">
        <f t="shared" si="23"/>
        <v>40.394073486328125</v>
      </c>
      <c r="I175" s="61">
        <f t="shared" si="24"/>
        <v>1E-3</v>
      </c>
      <c r="J175" s="61">
        <f t="shared" si="25"/>
        <v>1E-3</v>
      </c>
      <c r="K175" s="13">
        <v>935.00168523826994</v>
      </c>
      <c r="L175" s="65">
        <v>193.38061518882989</v>
      </c>
      <c r="M175" s="65">
        <v>148.79476625599295</v>
      </c>
      <c r="N175" t="b">
        <v>1</v>
      </c>
      <c r="O175" t="b">
        <v>0</v>
      </c>
      <c r="P175" t="s">
        <v>1</v>
      </c>
      <c r="Q175" t="s">
        <v>1</v>
      </c>
      <c r="R175" t="s">
        <v>1</v>
      </c>
      <c r="S175" t="s">
        <v>1</v>
      </c>
      <c r="T175" t="b">
        <v>1</v>
      </c>
      <c r="U175" t="b">
        <v>0</v>
      </c>
      <c r="V175" t="s">
        <v>1</v>
      </c>
      <c r="W175" t="b">
        <v>0</v>
      </c>
      <c r="X175" t="b">
        <v>0</v>
      </c>
      <c r="Y175" t="s">
        <v>1</v>
      </c>
      <c r="Z175" s="125">
        <v>1260</v>
      </c>
    </row>
    <row r="176" spans="1:26">
      <c r="A176" t="s">
        <v>464</v>
      </c>
      <c r="B176" t="s">
        <v>0</v>
      </c>
      <c r="C176">
        <v>2020</v>
      </c>
      <c r="D176" t="s">
        <v>465</v>
      </c>
      <c r="E176" s="115">
        <v>40517.196655273438</v>
      </c>
      <c r="F176">
        <v>1</v>
      </c>
      <c r="G176">
        <v>1</v>
      </c>
      <c r="H176" s="61">
        <f t="shared" si="23"/>
        <v>40.517196655273438</v>
      </c>
      <c r="I176" s="61">
        <f t="shared" si="24"/>
        <v>1E-3</v>
      </c>
      <c r="J176" s="61">
        <f t="shared" si="25"/>
        <v>1E-3</v>
      </c>
      <c r="K176" s="13">
        <v>937.44745374749209</v>
      </c>
      <c r="L176" s="65">
        <v>184.3957241298981</v>
      </c>
      <c r="M176" s="65">
        <v>156.92762585571018</v>
      </c>
      <c r="N176" t="b">
        <v>1</v>
      </c>
      <c r="O176" t="b">
        <v>0</v>
      </c>
      <c r="P176" t="s">
        <v>1</v>
      </c>
      <c r="Q176" t="s">
        <v>1</v>
      </c>
      <c r="R176" t="s">
        <v>1</v>
      </c>
      <c r="S176" t="s">
        <v>1</v>
      </c>
      <c r="T176" t="b">
        <v>1</v>
      </c>
      <c r="U176" t="b">
        <v>0</v>
      </c>
      <c r="V176" t="s">
        <v>1</v>
      </c>
      <c r="W176" t="b">
        <v>0</v>
      </c>
      <c r="X176" t="b">
        <v>0</v>
      </c>
      <c r="Y176" t="s">
        <v>1</v>
      </c>
      <c r="Z176" s="125">
        <v>1260</v>
      </c>
    </row>
    <row r="177" spans="1:26">
      <c r="A177" t="s">
        <v>464</v>
      </c>
      <c r="B177" t="s">
        <v>0</v>
      </c>
      <c r="C177">
        <v>2020</v>
      </c>
      <c r="D177" t="s">
        <v>465</v>
      </c>
      <c r="E177" s="115">
        <v>40648.937225341797</v>
      </c>
      <c r="F177">
        <v>1</v>
      </c>
      <c r="G177">
        <v>1</v>
      </c>
      <c r="H177" s="61">
        <f t="shared" si="23"/>
        <v>40.648937225341797</v>
      </c>
      <c r="I177" s="61">
        <f t="shared" si="24"/>
        <v>1E-3</v>
      </c>
      <c r="J177" s="61">
        <f t="shared" si="25"/>
        <v>1E-3</v>
      </c>
      <c r="K177" s="13">
        <v>894.24307741106702</v>
      </c>
      <c r="L177" s="65">
        <v>186.00090935225296</v>
      </c>
      <c r="M177" s="65">
        <v>148.56323211100801</v>
      </c>
      <c r="N177" t="b">
        <v>1</v>
      </c>
      <c r="O177" t="b">
        <v>0</v>
      </c>
      <c r="P177" t="s">
        <v>1</v>
      </c>
      <c r="Q177" t="s">
        <v>1</v>
      </c>
      <c r="R177" t="s">
        <v>1</v>
      </c>
      <c r="S177" t="s">
        <v>1</v>
      </c>
      <c r="T177" t="b">
        <v>1</v>
      </c>
      <c r="U177" t="b">
        <v>0</v>
      </c>
      <c r="V177" t="s">
        <v>1</v>
      </c>
      <c r="W177" t="b">
        <v>0</v>
      </c>
      <c r="X177" t="b">
        <v>0</v>
      </c>
      <c r="Y177" t="s">
        <v>1</v>
      </c>
      <c r="Z177" s="125">
        <v>1260</v>
      </c>
    </row>
    <row r="178" spans="1:26">
      <c r="A178" t="s">
        <v>464</v>
      </c>
      <c r="B178" t="s">
        <v>0</v>
      </c>
      <c r="C178">
        <v>2020</v>
      </c>
      <c r="D178" t="s">
        <v>465</v>
      </c>
      <c r="E178" s="115">
        <v>41012.3291015625</v>
      </c>
      <c r="F178">
        <v>1</v>
      </c>
      <c r="G178">
        <v>1</v>
      </c>
      <c r="H178" s="61">
        <f t="shared" si="23"/>
        <v>41.0123291015625</v>
      </c>
      <c r="I178" s="61">
        <f t="shared" si="24"/>
        <v>1E-3</v>
      </c>
      <c r="J178" s="61">
        <f t="shared" si="25"/>
        <v>1E-3</v>
      </c>
      <c r="K178" s="13">
        <v>1169.1224838646401</v>
      </c>
      <c r="L178" s="65">
        <v>241.98529608622971</v>
      </c>
      <c r="M178" s="65">
        <v>193.41593238448002</v>
      </c>
      <c r="N178" t="b">
        <v>1</v>
      </c>
      <c r="O178" t="b">
        <v>0</v>
      </c>
      <c r="P178" t="s">
        <v>1</v>
      </c>
      <c r="Q178" t="s">
        <v>1</v>
      </c>
      <c r="R178" t="s">
        <v>1</v>
      </c>
      <c r="S178" t="s">
        <v>1</v>
      </c>
      <c r="T178" t="b">
        <v>1</v>
      </c>
      <c r="U178" t="b">
        <v>0</v>
      </c>
      <c r="V178" t="s">
        <v>1</v>
      </c>
      <c r="W178" t="b">
        <v>0</v>
      </c>
      <c r="X178" t="b">
        <v>0</v>
      </c>
      <c r="Y178" t="s">
        <v>1</v>
      </c>
      <c r="Z178" s="125">
        <v>1260</v>
      </c>
    </row>
    <row r="179" spans="1:26">
      <c r="A179" t="s">
        <v>464</v>
      </c>
      <c r="B179" t="s">
        <v>0</v>
      </c>
      <c r="C179">
        <v>2020</v>
      </c>
      <c r="D179" t="s">
        <v>465</v>
      </c>
      <c r="E179" s="115">
        <v>39123.607635498047</v>
      </c>
      <c r="F179">
        <v>10.28</v>
      </c>
      <c r="G179">
        <v>10.28</v>
      </c>
      <c r="H179" s="61">
        <f t="shared" si="23"/>
        <v>39.123607635498047</v>
      </c>
      <c r="I179" s="61">
        <f t="shared" si="24"/>
        <v>1.0279999999999999E-2</v>
      </c>
      <c r="J179" s="61">
        <f t="shared" si="25"/>
        <v>1.0279999999999999E-2</v>
      </c>
      <c r="K179" s="13">
        <v>786.68523979298595</v>
      </c>
      <c r="L179" s="65">
        <v>150.34885189751503</v>
      </c>
      <c r="M179" s="65">
        <v>124.68106574853391</v>
      </c>
      <c r="N179" t="b">
        <v>1</v>
      </c>
      <c r="O179" t="b">
        <v>0</v>
      </c>
      <c r="P179" t="s">
        <v>1</v>
      </c>
      <c r="Q179" t="s">
        <v>1</v>
      </c>
      <c r="R179" t="s">
        <v>1</v>
      </c>
      <c r="S179" t="s">
        <v>1</v>
      </c>
      <c r="T179" t="b">
        <v>1</v>
      </c>
      <c r="U179" t="b">
        <v>0</v>
      </c>
      <c r="V179" t="s">
        <v>1</v>
      </c>
      <c r="W179" t="b">
        <v>0</v>
      </c>
      <c r="X179" t="b">
        <v>0</v>
      </c>
      <c r="Y179" t="s">
        <v>1</v>
      </c>
      <c r="Z179" s="123">
        <v>865</v>
      </c>
    </row>
    <row r="180" spans="1:26">
      <c r="A180" t="s">
        <v>464</v>
      </c>
      <c r="B180" t="s">
        <v>0</v>
      </c>
      <c r="C180">
        <v>2020</v>
      </c>
      <c r="D180" t="s">
        <v>465</v>
      </c>
      <c r="E180" s="115">
        <v>39327.358245849609</v>
      </c>
      <c r="F180">
        <v>1.1299999999999999</v>
      </c>
      <c r="G180">
        <v>1.1299999999999999</v>
      </c>
      <c r="H180" s="61">
        <f t="shared" si="23"/>
        <v>39.327358245849609</v>
      </c>
      <c r="I180" s="61">
        <f t="shared" si="24"/>
        <v>1.1299999999999999E-3</v>
      </c>
      <c r="J180" s="61">
        <f t="shared" si="25"/>
        <v>1.1299999999999999E-3</v>
      </c>
      <c r="K180" s="13">
        <v>895.55975472947796</v>
      </c>
      <c r="L180" s="65">
        <v>179.53794812880199</v>
      </c>
      <c r="M180" s="65">
        <v>149.33201208783601</v>
      </c>
      <c r="N180" t="b">
        <v>1</v>
      </c>
      <c r="O180" t="b">
        <v>0</v>
      </c>
      <c r="P180" t="s">
        <v>1</v>
      </c>
      <c r="Q180" t="s">
        <v>1</v>
      </c>
      <c r="R180" t="s">
        <v>1</v>
      </c>
      <c r="S180" t="s">
        <v>1</v>
      </c>
      <c r="T180" t="b">
        <v>1</v>
      </c>
      <c r="U180" t="b">
        <v>0</v>
      </c>
      <c r="V180" t="s">
        <v>1</v>
      </c>
      <c r="W180" t="b">
        <v>0</v>
      </c>
      <c r="X180" t="b">
        <v>0</v>
      </c>
      <c r="Y180" t="s">
        <v>1</v>
      </c>
      <c r="Z180" s="125">
        <v>865</v>
      </c>
    </row>
    <row r="181" spans="1:26">
      <c r="A181" t="s">
        <v>464</v>
      </c>
      <c r="B181" t="s">
        <v>0</v>
      </c>
      <c r="C181">
        <v>2020</v>
      </c>
      <c r="D181" t="s">
        <v>465</v>
      </c>
      <c r="E181" s="115">
        <v>39958.087921142578</v>
      </c>
      <c r="F181">
        <v>2.25</v>
      </c>
      <c r="G181">
        <v>2.25</v>
      </c>
      <c r="H181" s="61">
        <f t="shared" si="23"/>
        <v>39.958087921142578</v>
      </c>
      <c r="I181" s="61">
        <f t="shared" si="24"/>
        <v>2.2499999999999998E-3</v>
      </c>
      <c r="J181" s="61">
        <f t="shared" si="25"/>
        <v>2.2499999999999998E-3</v>
      </c>
      <c r="K181" s="13">
        <v>925.51082357032601</v>
      </c>
      <c r="L181" s="65">
        <v>175.61319307566396</v>
      </c>
      <c r="M181" s="65">
        <v>150.22034294710409</v>
      </c>
      <c r="N181" t="b">
        <v>1</v>
      </c>
      <c r="O181" t="b">
        <v>0</v>
      </c>
      <c r="P181" t="s">
        <v>1</v>
      </c>
      <c r="Q181" t="s">
        <v>1</v>
      </c>
      <c r="R181" t="s">
        <v>1</v>
      </c>
      <c r="S181" t="s">
        <v>1</v>
      </c>
      <c r="T181" t="b">
        <v>1</v>
      </c>
      <c r="U181" t="b">
        <v>0</v>
      </c>
      <c r="V181" t="s">
        <v>1</v>
      </c>
      <c r="W181" t="b">
        <v>0</v>
      </c>
      <c r="X181" t="b">
        <v>0</v>
      </c>
      <c r="Y181" t="s">
        <v>1</v>
      </c>
      <c r="Z181" s="123">
        <v>865</v>
      </c>
    </row>
    <row r="182" spans="1:26">
      <c r="A182" t="s">
        <v>464</v>
      </c>
      <c r="B182" t="s">
        <v>0</v>
      </c>
      <c r="C182">
        <v>2020</v>
      </c>
      <c r="D182" t="s">
        <v>465</v>
      </c>
      <c r="E182" s="115">
        <v>40000.175476074219</v>
      </c>
      <c r="F182">
        <v>0.76</v>
      </c>
      <c r="G182">
        <v>0.76</v>
      </c>
      <c r="H182" s="61">
        <f t="shared" si="23"/>
        <v>40.000175476074219</v>
      </c>
      <c r="I182" s="61">
        <f t="shared" si="24"/>
        <v>7.6000000000000004E-4</v>
      </c>
      <c r="J182" s="61">
        <f t="shared" si="25"/>
        <v>7.6000000000000004E-4</v>
      </c>
      <c r="K182" s="13">
        <v>898.81104943231401</v>
      </c>
      <c r="L182" s="65">
        <v>172.24043243057611</v>
      </c>
      <c r="M182" s="65">
        <v>157.58639060602502</v>
      </c>
      <c r="N182" t="b">
        <v>1</v>
      </c>
      <c r="O182" t="b">
        <v>0</v>
      </c>
      <c r="P182" t="s">
        <v>1</v>
      </c>
      <c r="Q182" t="s">
        <v>1</v>
      </c>
      <c r="R182" t="s">
        <v>1</v>
      </c>
      <c r="S182" t="s">
        <v>1</v>
      </c>
      <c r="T182" t="b">
        <v>1</v>
      </c>
      <c r="U182" t="b">
        <v>0</v>
      </c>
      <c r="V182" t="s">
        <v>1</v>
      </c>
      <c r="W182" t="b">
        <v>0</v>
      </c>
      <c r="X182" t="b">
        <v>0</v>
      </c>
      <c r="Y182" t="s">
        <v>1</v>
      </c>
      <c r="Z182" s="123">
        <v>865</v>
      </c>
    </row>
    <row r="183" spans="1:26">
      <c r="A183" t="s">
        <v>464</v>
      </c>
      <c r="B183" t="s">
        <v>0</v>
      </c>
      <c r="C183">
        <v>2020</v>
      </c>
      <c r="D183" t="s">
        <v>465</v>
      </c>
      <c r="E183" s="115">
        <v>40031.204223632813</v>
      </c>
      <c r="F183">
        <v>2.1</v>
      </c>
      <c r="G183">
        <v>2.1</v>
      </c>
      <c r="H183" s="61">
        <f t="shared" si="23"/>
        <v>40.031204223632813</v>
      </c>
      <c r="I183" s="61">
        <f t="shared" si="24"/>
        <v>2.1000000000000003E-3</v>
      </c>
      <c r="J183" s="61">
        <f t="shared" si="25"/>
        <v>2.1000000000000003E-3</v>
      </c>
      <c r="K183" s="13">
        <v>1059.41362204236</v>
      </c>
      <c r="L183" s="65">
        <v>211.09878291269001</v>
      </c>
      <c r="M183" s="65">
        <v>182.93878690358804</v>
      </c>
      <c r="N183" t="b">
        <v>1</v>
      </c>
      <c r="O183" t="b">
        <v>0</v>
      </c>
      <c r="P183" t="s">
        <v>1</v>
      </c>
      <c r="Q183" t="s">
        <v>1</v>
      </c>
      <c r="R183" t="s">
        <v>1</v>
      </c>
      <c r="S183" t="s">
        <v>1</v>
      </c>
      <c r="T183" t="b">
        <v>1</v>
      </c>
      <c r="U183" t="b">
        <v>0</v>
      </c>
      <c r="V183" t="s">
        <v>1</v>
      </c>
      <c r="W183" t="b">
        <v>0</v>
      </c>
      <c r="X183" t="b">
        <v>0</v>
      </c>
      <c r="Y183" t="s">
        <v>1</v>
      </c>
      <c r="Z183" s="123">
        <v>865</v>
      </c>
    </row>
    <row r="184" spans="1:26">
      <c r="A184" t="s">
        <v>464</v>
      </c>
      <c r="B184" t="s">
        <v>0</v>
      </c>
      <c r="C184">
        <v>2020</v>
      </c>
      <c r="D184" t="s">
        <v>465</v>
      </c>
      <c r="E184" s="115">
        <v>40092.166900634766</v>
      </c>
      <c r="F184">
        <v>2.1</v>
      </c>
      <c r="G184">
        <v>2.1</v>
      </c>
      <c r="H184" s="61">
        <f t="shared" si="23"/>
        <v>40.092166900634766</v>
      </c>
      <c r="I184" s="61">
        <f t="shared" si="24"/>
        <v>2.1000000000000003E-3</v>
      </c>
      <c r="J184" s="61">
        <f t="shared" si="25"/>
        <v>2.1000000000000003E-3</v>
      </c>
      <c r="K184" s="13">
        <v>1358.87893243808</v>
      </c>
      <c r="L184" s="65">
        <v>310.28919802394989</v>
      </c>
      <c r="M184" s="65">
        <v>250.32197899376001</v>
      </c>
      <c r="N184" t="b">
        <v>1</v>
      </c>
      <c r="O184" t="b">
        <v>0</v>
      </c>
      <c r="P184" t="s">
        <v>1</v>
      </c>
      <c r="Q184" t="s">
        <v>1</v>
      </c>
      <c r="R184" t="s">
        <v>1</v>
      </c>
      <c r="S184" t="s">
        <v>1</v>
      </c>
      <c r="T184" t="b">
        <v>1</v>
      </c>
      <c r="U184" t="b">
        <v>0</v>
      </c>
      <c r="V184" t="s">
        <v>1</v>
      </c>
      <c r="W184" t="b">
        <v>0</v>
      </c>
      <c r="X184" t="b">
        <v>0</v>
      </c>
      <c r="Y184" t="s">
        <v>1</v>
      </c>
      <c r="Z184" s="123">
        <v>865</v>
      </c>
    </row>
    <row r="185" spans="1:26">
      <c r="A185" t="s">
        <v>464</v>
      </c>
      <c r="B185" t="s">
        <v>0</v>
      </c>
      <c r="C185">
        <v>2020</v>
      </c>
      <c r="D185" t="s">
        <v>465</v>
      </c>
      <c r="E185" s="115">
        <v>40139.675140380859</v>
      </c>
      <c r="F185">
        <v>2.82</v>
      </c>
      <c r="G185">
        <v>2.82</v>
      </c>
      <c r="H185" s="61">
        <f t="shared" si="23"/>
        <v>40.139675140380859</v>
      </c>
      <c r="I185" s="61">
        <f t="shared" si="24"/>
        <v>2.82E-3</v>
      </c>
      <c r="J185" s="61">
        <f t="shared" si="25"/>
        <v>2.82E-3</v>
      </c>
      <c r="K185" s="13">
        <v>1399.8764378315402</v>
      </c>
      <c r="L185" s="65">
        <v>290.34024511207986</v>
      </c>
      <c r="M185" s="65">
        <v>264.28792353510016</v>
      </c>
      <c r="N185" t="b">
        <v>1</v>
      </c>
      <c r="O185" t="b">
        <v>0</v>
      </c>
      <c r="P185" t="s">
        <v>1</v>
      </c>
      <c r="Q185" t="s">
        <v>1</v>
      </c>
      <c r="R185" t="s">
        <v>1</v>
      </c>
      <c r="S185" t="s">
        <v>1</v>
      </c>
      <c r="T185" t="b">
        <v>1</v>
      </c>
      <c r="U185" t="b">
        <v>0</v>
      </c>
      <c r="V185" t="s">
        <v>1</v>
      </c>
      <c r="W185" t="b">
        <v>0</v>
      </c>
      <c r="X185" t="b">
        <v>0</v>
      </c>
      <c r="Y185" t="s">
        <v>1</v>
      </c>
      <c r="Z185" s="125">
        <v>865</v>
      </c>
    </row>
    <row r="186" spans="1:26">
      <c r="A186" t="s">
        <v>464</v>
      </c>
      <c r="B186" t="s">
        <v>0</v>
      </c>
      <c r="C186">
        <v>2020</v>
      </c>
      <c r="D186" t="s">
        <v>465</v>
      </c>
      <c r="E186" s="115">
        <v>40139.675140380859</v>
      </c>
      <c r="F186">
        <v>2.82</v>
      </c>
      <c r="G186">
        <v>2.82</v>
      </c>
      <c r="H186" s="61">
        <f t="shared" ref="H186:H195" si="29">E186/1000</f>
        <v>40.139675140380859</v>
      </c>
      <c r="I186" s="61">
        <f t="shared" ref="I186:I195" si="30">F186/1000</f>
        <v>2.82E-3</v>
      </c>
      <c r="J186" s="61">
        <f t="shared" ref="J186:J195" si="31">G186/1000</f>
        <v>2.82E-3</v>
      </c>
      <c r="K186" s="13">
        <v>1344.1305267736</v>
      </c>
      <c r="L186" s="65">
        <v>297.61875919023987</v>
      </c>
      <c r="M186" s="65">
        <v>258.50820204315983</v>
      </c>
      <c r="N186" t="b">
        <v>1</v>
      </c>
      <c r="O186" t="b">
        <v>0</v>
      </c>
      <c r="P186" t="s">
        <v>1</v>
      </c>
      <c r="Q186" t="s">
        <v>1</v>
      </c>
      <c r="R186" t="s">
        <v>1</v>
      </c>
      <c r="S186" t="s">
        <v>1</v>
      </c>
      <c r="T186" t="b">
        <v>1</v>
      </c>
      <c r="U186" t="b">
        <v>0</v>
      </c>
      <c r="V186" t="s">
        <v>1</v>
      </c>
      <c r="W186" t="b">
        <v>0</v>
      </c>
      <c r="X186" t="b">
        <v>0</v>
      </c>
      <c r="Y186" t="s">
        <v>1</v>
      </c>
      <c r="Z186" s="125">
        <v>865</v>
      </c>
    </row>
    <row r="187" spans="1:26">
      <c r="A187" t="s">
        <v>464</v>
      </c>
      <c r="B187" t="s">
        <v>0</v>
      </c>
      <c r="C187">
        <v>2020</v>
      </c>
      <c r="D187" t="s">
        <v>465</v>
      </c>
      <c r="E187" s="115">
        <v>40168.716430664063</v>
      </c>
      <c r="F187">
        <v>2.82</v>
      </c>
      <c r="G187">
        <v>2.82</v>
      </c>
      <c r="H187" s="61">
        <f t="shared" si="29"/>
        <v>40.168716430664063</v>
      </c>
      <c r="I187" s="61">
        <f t="shared" si="30"/>
        <v>2.82E-3</v>
      </c>
      <c r="J187" s="61">
        <f t="shared" si="31"/>
        <v>2.82E-3</v>
      </c>
      <c r="K187" s="13">
        <v>1839.20320311058</v>
      </c>
      <c r="L187" s="65">
        <v>498.8072272974</v>
      </c>
      <c r="M187" s="65">
        <v>366.02183682495001</v>
      </c>
      <c r="N187" t="b">
        <v>1</v>
      </c>
      <c r="O187" t="b">
        <v>0</v>
      </c>
      <c r="P187" t="s">
        <v>1</v>
      </c>
      <c r="Q187" t="s">
        <v>1</v>
      </c>
      <c r="R187" t="s">
        <v>1</v>
      </c>
      <c r="S187" t="s">
        <v>1</v>
      </c>
      <c r="T187" t="b">
        <v>1</v>
      </c>
      <c r="U187" t="b">
        <v>0</v>
      </c>
      <c r="V187" t="s">
        <v>1</v>
      </c>
      <c r="W187" t="b">
        <v>0</v>
      </c>
      <c r="X187" t="b">
        <v>0</v>
      </c>
      <c r="Y187" t="s">
        <v>1</v>
      </c>
      <c r="Z187" s="123">
        <v>865</v>
      </c>
    </row>
    <row r="188" spans="1:26">
      <c r="A188" t="s">
        <v>464</v>
      </c>
      <c r="B188" t="s">
        <v>0</v>
      </c>
      <c r="C188">
        <v>2020</v>
      </c>
      <c r="D188" t="s">
        <v>465</v>
      </c>
      <c r="E188" s="115">
        <v>40244.403839111328</v>
      </c>
      <c r="F188">
        <v>16.91</v>
      </c>
      <c r="G188">
        <v>16.91</v>
      </c>
      <c r="H188" s="61">
        <f t="shared" si="29"/>
        <v>40.244403839111328</v>
      </c>
      <c r="I188" s="61">
        <f t="shared" si="30"/>
        <v>1.6910000000000001E-2</v>
      </c>
      <c r="J188" s="61">
        <f t="shared" si="31"/>
        <v>1.6910000000000001E-2</v>
      </c>
      <c r="K188" s="13">
        <v>937.032960953273</v>
      </c>
      <c r="L188" s="65">
        <v>185.15717989526706</v>
      </c>
      <c r="M188" s="65">
        <v>162.00871334290503</v>
      </c>
      <c r="N188" t="b">
        <v>1</v>
      </c>
      <c r="O188" t="b">
        <v>0</v>
      </c>
      <c r="P188" t="s">
        <v>1</v>
      </c>
      <c r="Q188" t="s">
        <v>1</v>
      </c>
      <c r="R188" t="s">
        <v>1</v>
      </c>
      <c r="S188" t="s">
        <v>1</v>
      </c>
      <c r="T188" t="b">
        <v>1</v>
      </c>
      <c r="U188" t="b">
        <v>0</v>
      </c>
      <c r="V188" t="s">
        <v>1</v>
      </c>
      <c r="W188" t="b">
        <v>0</v>
      </c>
      <c r="X188" t="b">
        <v>0</v>
      </c>
      <c r="Y188" t="s">
        <v>1</v>
      </c>
      <c r="Z188" s="123">
        <v>865</v>
      </c>
    </row>
    <row r="189" spans="1:26">
      <c r="A189" t="s">
        <v>464</v>
      </c>
      <c r="B189" t="s">
        <v>0</v>
      </c>
      <c r="C189">
        <v>2020</v>
      </c>
      <c r="D189" t="s">
        <v>465</v>
      </c>
      <c r="E189" s="115">
        <v>40309.352874755859</v>
      </c>
      <c r="F189">
        <v>16.95</v>
      </c>
      <c r="G189">
        <v>16.95</v>
      </c>
      <c r="H189" s="61">
        <f t="shared" si="29"/>
        <v>40.309352874755859</v>
      </c>
      <c r="I189" s="61">
        <f t="shared" si="30"/>
        <v>1.695E-2</v>
      </c>
      <c r="J189" s="61">
        <f t="shared" si="31"/>
        <v>1.695E-2</v>
      </c>
      <c r="K189" s="13">
        <v>961.74138238659305</v>
      </c>
      <c r="L189" s="65">
        <v>168.17773269620682</v>
      </c>
      <c r="M189" s="65">
        <v>167.91501741491402</v>
      </c>
      <c r="N189" t="b">
        <v>1</v>
      </c>
      <c r="O189" t="b">
        <v>0</v>
      </c>
      <c r="P189" t="s">
        <v>1</v>
      </c>
      <c r="Q189" t="s">
        <v>1</v>
      </c>
      <c r="R189" t="s">
        <v>1</v>
      </c>
      <c r="S189" t="s">
        <v>1</v>
      </c>
      <c r="T189" t="b">
        <v>1</v>
      </c>
      <c r="U189" t="b">
        <v>0</v>
      </c>
      <c r="V189" t="s">
        <v>1</v>
      </c>
      <c r="W189" t="b">
        <v>0</v>
      </c>
      <c r="X189" t="b">
        <v>0</v>
      </c>
      <c r="Y189" t="s">
        <v>1</v>
      </c>
      <c r="Z189" s="123">
        <v>865</v>
      </c>
    </row>
    <row r="190" spans="1:26">
      <c r="A190" t="s">
        <v>464</v>
      </c>
      <c r="B190" t="s">
        <v>0</v>
      </c>
      <c r="C190">
        <v>2020</v>
      </c>
      <c r="D190" t="s">
        <v>465</v>
      </c>
      <c r="E190" s="115">
        <v>40377.658843994141</v>
      </c>
      <c r="F190">
        <v>2.8600000000000003</v>
      </c>
      <c r="G190">
        <v>2.8600000000000003</v>
      </c>
      <c r="H190" s="61">
        <f t="shared" si="29"/>
        <v>40.377658843994141</v>
      </c>
      <c r="I190" s="61">
        <f t="shared" si="30"/>
        <v>2.8600000000000001E-3</v>
      </c>
      <c r="J190" s="61">
        <f t="shared" si="31"/>
        <v>2.8600000000000001E-3</v>
      </c>
      <c r="K190" s="13">
        <v>907.54086718787096</v>
      </c>
      <c r="L190" s="65">
        <v>181.10845051471904</v>
      </c>
      <c r="M190" s="65">
        <v>159.51034040113291</v>
      </c>
      <c r="N190" t="b">
        <v>1</v>
      </c>
      <c r="O190" t="b">
        <v>0</v>
      </c>
      <c r="P190" t="s">
        <v>1</v>
      </c>
      <c r="Q190" t="s">
        <v>1</v>
      </c>
      <c r="R190" t="s">
        <v>1</v>
      </c>
      <c r="S190" t="s">
        <v>1</v>
      </c>
      <c r="T190" t="b">
        <v>1</v>
      </c>
      <c r="U190" t="b">
        <v>0</v>
      </c>
      <c r="V190" t="s">
        <v>1</v>
      </c>
      <c r="W190" t="b">
        <v>0</v>
      </c>
      <c r="X190" t="b">
        <v>0</v>
      </c>
      <c r="Y190" t="s">
        <v>1</v>
      </c>
      <c r="Z190" s="123">
        <v>865</v>
      </c>
    </row>
    <row r="191" spans="1:26">
      <c r="A191" t="s">
        <v>464</v>
      </c>
      <c r="B191" t="s">
        <v>0</v>
      </c>
      <c r="C191">
        <v>2020</v>
      </c>
      <c r="D191" t="s">
        <v>465</v>
      </c>
      <c r="E191" s="115">
        <v>40516.803741455078</v>
      </c>
      <c r="F191">
        <v>2.8600000000000003</v>
      </c>
      <c r="G191">
        <v>2.8600000000000003</v>
      </c>
      <c r="H191" s="61">
        <f t="shared" si="29"/>
        <v>40.516803741455078</v>
      </c>
      <c r="I191" s="61">
        <f t="shared" si="30"/>
        <v>2.8600000000000001E-3</v>
      </c>
      <c r="J191" s="61">
        <f t="shared" si="31"/>
        <v>2.8600000000000001E-3</v>
      </c>
      <c r="K191" s="13">
        <v>1008.13796929734</v>
      </c>
      <c r="L191" s="65">
        <v>221.69480682302003</v>
      </c>
      <c r="M191" s="65">
        <v>183.40028713403296</v>
      </c>
      <c r="N191" t="b">
        <v>1</v>
      </c>
      <c r="O191" t="b">
        <v>0</v>
      </c>
      <c r="P191" t="s">
        <v>1</v>
      </c>
      <c r="Q191" t="s">
        <v>1</v>
      </c>
      <c r="R191" t="s">
        <v>1</v>
      </c>
      <c r="S191" t="s">
        <v>1</v>
      </c>
      <c r="T191" t="b">
        <v>1</v>
      </c>
      <c r="U191" t="b">
        <v>0</v>
      </c>
      <c r="V191" t="s">
        <v>1</v>
      </c>
      <c r="W191" t="b">
        <v>0</v>
      </c>
      <c r="X191" t="b">
        <v>0</v>
      </c>
      <c r="Y191" t="s">
        <v>1</v>
      </c>
      <c r="Z191" s="123">
        <v>865</v>
      </c>
    </row>
    <row r="192" spans="1:26">
      <c r="A192" t="s">
        <v>464</v>
      </c>
      <c r="B192" t="s">
        <v>0</v>
      </c>
      <c r="C192">
        <v>2020</v>
      </c>
      <c r="D192" t="s">
        <v>465</v>
      </c>
      <c r="E192" s="115">
        <v>40629.241943359375</v>
      </c>
      <c r="F192">
        <v>2.5500000000000003</v>
      </c>
      <c r="G192">
        <v>2.5500000000000003</v>
      </c>
      <c r="H192" s="61">
        <f t="shared" si="29"/>
        <v>40.629241943359375</v>
      </c>
      <c r="I192" s="61">
        <f t="shared" si="30"/>
        <v>2.5500000000000002E-3</v>
      </c>
      <c r="J192" s="61">
        <f t="shared" si="31"/>
        <v>2.5500000000000002E-3</v>
      </c>
      <c r="K192" s="13">
        <v>1130.0252327713999</v>
      </c>
      <c r="L192" s="65">
        <v>228.86900711007002</v>
      </c>
      <c r="M192" s="65">
        <v>188.87052249926501</v>
      </c>
      <c r="N192" t="b">
        <v>1</v>
      </c>
      <c r="O192" t="b">
        <v>0</v>
      </c>
      <c r="P192" t="s">
        <v>1</v>
      </c>
      <c r="Q192" t="s">
        <v>1</v>
      </c>
      <c r="R192" t="s">
        <v>1</v>
      </c>
      <c r="S192" t="s">
        <v>1</v>
      </c>
      <c r="T192" t="b">
        <v>1</v>
      </c>
      <c r="U192" t="b">
        <v>0</v>
      </c>
      <c r="V192" t="s">
        <v>1</v>
      </c>
      <c r="W192" t="b">
        <v>0</v>
      </c>
      <c r="X192" t="b">
        <v>0</v>
      </c>
      <c r="Y192" t="s">
        <v>1</v>
      </c>
      <c r="Z192" s="123">
        <v>865</v>
      </c>
    </row>
    <row r="193" spans="1:26">
      <c r="A193" t="s">
        <v>464</v>
      </c>
      <c r="B193" t="s">
        <v>0</v>
      </c>
      <c r="C193">
        <v>2020</v>
      </c>
      <c r="D193" t="s">
        <v>465</v>
      </c>
      <c r="E193" s="115">
        <v>40810.317993164063</v>
      </c>
      <c r="F193">
        <v>1.35</v>
      </c>
      <c r="G193">
        <v>1.35</v>
      </c>
      <c r="H193" s="61">
        <f t="shared" si="29"/>
        <v>40.810317993164063</v>
      </c>
      <c r="I193" s="61">
        <f t="shared" si="30"/>
        <v>1.3500000000000001E-3</v>
      </c>
      <c r="J193" s="61">
        <f t="shared" si="31"/>
        <v>1.3500000000000001E-3</v>
      </c>
      <c r="K193" s="13">
        <v>1090.9912389998201</v>
      </c>
      <c r="L193" s="65">
        <v>235.51648341616988</v>
      </c>
      <c r="M193" s="65">
        <v>196.29773201986416</v>
      </c>
      <c r="N193" t="b">
        <v>1</v>
      </c>
      <c r="O193" t="b">
        <v>0</v>
      </c>
      <c r="P193" t="s">
        <v>1</v>
      </c>
      <c r="Q193" t="s">
        <v>1</v>
      </c>
      <c r="R193" t="s">
        <v>1</v>
      </c>
      <c r="S193" t="s">
        <v>1</v>
      </c>
      <c r="T193" t="b">
        <v>1</v>
      </c>
      <c r="U193" t="b">
        <v>0</v>
      </c>
      <c r="V193" t="s">
        <v>1</v>
      </c>
      <c r="W193" t="b">
        <v>0</v>
      </c>
      <c r="X193" t="b">
        <v>0</v>
      </c>
      <c r="Y193" t="s">
        <v>1</v>
      </c>
      <c r="Z193" s="123">
        <v>865</v>
      </c>
    </row>
    <row r="194" spans="1:26">
      <c r="A194" t="s">
        <v>464</v>
      </c>
      <c r="B194" t="s">
        <v>0</v>
      </c>
      <c r="C194">
        <v>2020</v>
      </c>
      <c r="D194" t="s">
        <v>465</v>
      </c>
      <c r="E194" s="115">
        <v>40920.524597167969</v>
      </c>
      <c r="F194">
        <v>1.35</v>
      </c>
      <c r="G194">
        <v>1.35</v>
      </c>
      <c r="H194" s="61">
        <f t="shared" si="29"/>
        <v>40.920524597167969</v>
      </c>
      <c r="I194" s="61">
        <f t="shared" si="30"/>
        <v>1.3500000000000001E-3</v>
      </c>
      <c r="J194" s="61">
        <f t="shared" si="31"/>
        <v>1.3500000000000001E-3</v>
      </c>
      <c r="K194" s="13">
        <v>944.4743975746029</v>
      </c>
      <c r="L194" s="65">
        <v>182.71755464496698</v>
      </c>
      <c r="M194" s="65">
        <v>166.40382655034296</v>
      </c>
      <c r="N194" t="b">
        <v>1</v>
      </c>
      <c r="O194" t="b">
        <v>0</v>
      </c>
      <c r="P194" t="s">
        <v>1</v>
      </c>
      <c r="Q194" t="s">
        <v>1</v>
      </c>
      <c r="R194" t="s">
        <v>1</v>
      </c>
      <c r="S194" t="s">
        <v>1</v>
      </c>
      <c r="T194" t="b">
        <v>1</v>
      </c>
      <c r="U194" t="b">
        <v>0</v>
      </c>
      <c r="V194" t="s">
        <v>1</v>
      </c>
      <c r="W194" t="b">
        <v>0</v>
      </c>
      <c r="X194" t="b">
        <v>0</v>
      </c>
      <c r="Y194" t="s">
        <v>1</v>
      </c>
      <c r="Z194" s="125">
        <v>865</v>
      </c>
    </row>
    <row r="195" spans="1:26">
      <c r="A195" t="s">
        <v>464</v>
      </c>
      <c r="B195" t="s">
        <v>0</v>
      </c>
      <c r="C195">
        <v>2020</v>
      </c>
      <c r="D195" t="s">
        <v>465</v>
      </c>
      <c r="E195" s="115">
        <v>41129.554748535156</v>
      </c>
      <c r="F195">
        <v>1.74</v>
      </c>
      <c r="G195">
        <v>1.74</v>
      </c>
      <c r="H195" s="61">
        <f t="shared" si="29"/>
        <v>41.129554748535156</v>
      </c>
      <c r="I195" s="61">
        <f t="shared" si="30"/>
        <v>1.74E-3</v>
      </c>
      <c r="J195" s="61">
        <f t="shared" si="31"/>
        <v>1.74E-3</v>
      </c>
      <c r="K195" s="13">
        <v>863.22112122716703</v>
      </c>
      <c r="L195" s="65">
        <v>163.47739528061311</v>
      </c>
      <c r="M195" s="65">
        <v>151.04255999462112</v>
      </c>
      <c r="N195" t="b">
        <v>1</v>
      </c>
      <c r="O195" t="b">
        <v>0</v>
      </c>
      <c r="P195" t="s">
        <v>1</v>
      </c>
      <c r="Q195" t="s">
        <v>1</v>
      </c>
      <c r="R195" t="s">
        <v>1</v>
      </c>
      <c r="S195" t="s">
        <v>1</v>
      </c>
      <c r="T195" t="b">
        <v>1</v>
      </c>
      <c r="U195" t="b">
        <v>0</v>
      </c>
      <c r="V195" t="s">
        <v>1</v>
      </c>
      <c r="W195" t="b">
        <v>0</v>
      </c>
      <c r="X195" t="b">
        <v>0</v>
      </c>
      <c r="Y195" t="s">
        <v>1</v>
      </c>
      <c r="Z195" s="123">
        <v>865</v>
      </c>
    </row>
    <row r="196" spans="1:26">
      <c r="A196" t="s">
        <v>464</v>
      </c>
      <c r="B196" t="s">
        <v>0</v>
      </c>
      <c r="C196">
        <v>2020</v>
      </c>
      <c r="D196" t="s">
        <v>465</v>
      </c>
      <c r="E196" s="115">
        <v>41529.5</v>
      </c>
      <c r="F196">
        <v>5.71</v>
      </c>
      <c r="G196">
        <v>5.71</v>
      </c>
      <c r="H196" s="61">
        <f t="shared" ref="H196:H214" si="32">E196/1000</f>
        <v>41.529499999999999</v>
      </c>
      <c r="I196" s="61">
        <f t="shared" ref="I196:I214" si="33">F196/1000</f>
        <v>5.7099999999999998E-3</v>
      </c>
      <c r="J196" s="61">
        <f t="shared" ref="J196:J214" si="34">G196/1000</f>
        <v>5.7099999999999998E-3</v>
      </c>
      <c r="K196" s="13">
        <v>830.59239670970601</v>
      </c>
      <c r="L196" s="65">
        <v>169.67971705883394</v>
      </c>
      <c r="M196" s="65">
        <v>143.35192091197507</v>
      </c>
      <c r="N196" t="b">
        <v>1</v>
      </c>
      <c r="O196" t="b">
        <v>0</v>
      </c>
      <c r="P196" t="s">
        <v>1</v>
      </c>
      <c r="Q196" t="s">
        <v>1</v>
      </c>
      <c r="R196" t="s">
        <v>1</v>
      </c>
      <c r="S196" t="s">
        <v>1</v>
      </c>
      <c r="T196" t="b">
        <v>1</v>
      </c>
      <c r="U196" t="b">
        <v>0</v>
      </c>
      <c r="V196" t="s">
        <v>1</v>
      </c>
      <c r="W196" t="b">
        <v>0</v>
      </c>
      <c r="X196" t="b">
        <v>0</v>
      </c>
      <c r="Y196" t="s">
        <v>1</v>
      </c>
      <c r="Z196" s="125">
        <v>865</v>
      </c>
    </row>
    <row r="197" spans="1:26">
      <c r="A197" s="126" t="s">
        <v>464</v>
      </c>
      <c r="B197" s="127" t="s">
        <v>470</v>
      </c>
      <c r="C197" s="55">
        <v>2020</v>
      </c>
      <c r="D197" s="128" t="s">
        <v>471</v>
      </c>
      <c r="E197" s="127">
        <v>2340.14</v>
      </c>
      <c r="F197" s="55">
        <v>6</v>
      </c>
      <c r="G197" s="55">
        <v>6</v>
      </c>
      <c r="H197" s="61">
        <f t="shared" si="32"/>
        <v>2.3401399999999999</v>
      </c>
      <c r="I197" s="61">
        <f t="shared" si="33"/>
        <v>6.0000000000000001E-3</v>
      </c>
      <c r="J197" s="61">
        <f t="shared" si="34"/>
        <v>6.0000000000000001E-3</v>
      </c>
      <c r="K197" s="127">
        <v>310.83596585057001</v>
      </c>
      <c r="L197" s="127">
        <v>57.338164603050984</v>
      </c>
      <c r="M197" s="127">
        <v>43.463674348634981</v>
      </c>
      <c r="N197" s="55" t="b">
        <v>1</v>
      </c>
      <c r="O197" s="55" t="b">
        <v>0</v>
      </c>
      <c r="P197" s="55" t="s">
        <v>1</v>
      </c>
      <c r="Q197" s="55" t="s">
        <v>1</v>
      </c>
      <c r="R197" s="55" t="b">
        <v>0</v>
      </c>
      <c r="S197" s="55" t="s">
        <v>1</v>
      </c>
      <c r="T197" s="55" t="b">
        <v>1</v>
      </c>
      <c r="U197" s="55" t="b">
        <v>0</v>
      </c>
      <c r="V197" s="55" t="s">
        <v>1</v>
      </c>
      <c r="W197" s="55" t="s">
        <v>1</v>
      </c>
      <c r="X197" s="55" t="b">
        <v>0</v>
      </c>
      <c r="Y197" s="55" t="s">
        <v>469</v>
      </c>
      <c r="Z197" s="127">
        <v>999</v>
      </c>
    </row>
    <row r="198" spans="1:26">
      <c r="A198" s="126" t="s">
        <v>464</v>
      </c>
      <c r="B198" s="127" t="s">
        <v>470</v>
      </c>
      <c r="C198" s="55">
        <v>2020</v>
      </c>
      <c r="D198" s="128" t="s">
        <v>471</v>
      </c>
      <c r="E198" s="127">
        <v>2350.85</v>
      </c>
      <c r="F198" s="55">
        <v>6</v>
      </c>
      <c r="G198" s="55">
        <v>6</v>
      </c>
      <c r="H198" s="61">
        <f t="shared" si="32"/>
        <v>2.3508499999999999</v>
      </c>
      <c r="I198" s="61">
        <f t="shared" si="33"/>
        <v>6.0000000000000001E-3</v>
      </c>
      <c r="J198" s="61">
        <f t="shared" si="34"/>
        <v>6.0000000000000001E-3</v>
      </c>
      <c r="K198" s="127">
        <v>308.16296842890398</v>
      </c>
      <c r="L198" s="127">
        <v>62.694899961421015</v>
      </c>
      <c r="M198" s="127">
        <v>45.220289085322008</v>
      </c>
      <c r="N198" s="55" t="b">
        <v>1</v>
      </c>
      <c r="O198" s="55" t="b">
        <v>0</v>
      </c>
      <c r="P198" s="55" t="s">
        <v>1</v>
      </c>
      <c r="Q198" s="55" t="s">
        <v>1</v>
      </c>
      <c r="R198" s="55" t="b">
        <v>0</v>
      </c>
      <c r="S198" s="55" t="s">
        <v>1</v>
      </c>
      <c r="T198" s="55" t="b">
        <v>1</v>
      </c>
      <c r="U198" s="55" t="b">
        <v>0</v>
      </c>
      <c r="V198" s="55" t="s">
        <v>1</v>
      </c>
      <c r="W198" s="55" t="s">
        <v>1</v>
      </c>
      <c r="X198" s="55" t="b">
        <v>0</v>
      </c>
      <c r="Y198" s="55" t="s">
        <v>469</v>
      </c>
      <c r="Z198" s="127">
        <v>999</v>
      </c>
    </row>
    <row r="199" spans="1:26">
      <c r="A199" s="126" t="s">
        <v>464</v>
      </c>
      <c r="B199" s="127" t="s">
        <v>470</v>
      </c>
      <c r="C199" s="55">
        <v>2020</v>
      </c>
      <c r="D199" s="128" t="s">
        <v>471</v>
      </c>
      <c r="E199" s="127">
        <v>2358.08</v>
      </c>
      <c r="F199" s="55">
        <v>6</v>
      </c>
      <c r="G199" s="55">
        <v>6</v>
      </c>
      <c r="H199" s="61">
        <f t="shared" si="32"/>
        <v>2.3580799999999997</v>
      </c>
      <c r="I199" s="61">
        <f t="shared" si="33"/>
        <v>6.0000000000000001E-3</v>
      </c>
      <c r="J199" s="61">
        <f t="shared" si="34"/>
        <v>6.0000000000000001E-3</v>
      </c>
      <c r="K199" s="127">
        <v>300.91242063406202</v>
      </c>
      <c r="L199" s="127">
        <v>56.577610931992979</v>
      </c>
      <c r="M199" s="127">
        <v>41.360289105070024</v>
      </c>
      <c r="N199" s="55" t="b">
        <v>1</v>
      </c>
      <c r="O199" s="55" t="b">
        <v>0</v>
      </c>
      <c r="P199" s="55" t="s">
        <v>1</v>
      </c>
      <c r="Q199" s="55" t="s">
        <v>1</v>
      </c>
      <c r="R199" s="55" t="b">
        <v>0</v>
      </c>
      <c r="S199" s="55" t="s">
        <v>1</v>
      </c>
      <c r="T199" s="55" t="b">
        <v>1</v>
      </c>
      <c r="U199" s="55" t="b">
        <v>0</v>
      </c>
      <c r="V199" s="55" t="s">
        <v>1</v>
      </c>
      <c r="W199" s="55" t="s">
        <v>1</v>
      </c>
      <c r="X199" s="55" t="b">
        <v>0</v>
      </c>
      <c r="Y199" s="55" t="s">
        <v>469</v>
      </c>
      <c r="Z199" s="127">
        <v>999</v>
      </c>
    </row>
    <row r="200" spans="1:26">
      <c r="A200" s="126" t="s">
        <v>464</v>
      </c>
      <c r="B200" s="127" t="s">
        <v>470</v>
      </c>
      <c r="C200" s="55">
        <v>2020</v>
      </c>
      <c r="D200" s="128" t="s">
        <v>471</v>
      </c>
      <c r="E200" s="127">
        <v>2378.92</v>
      </c>
      <c r="F200" s="55">
        <v>6</v>
      </c>
      <c r="G200" s="55">
        <v>6</v>
      </c>
      <c r="H200" s="61">
        <f t="shared" si="32"/>
        <v>2.3789199999999999</v>
      </c>
      <c r="I200" s="61">
        <f t="shared" si="33"/>
        <v>6.0000000000000001E-3</v>
      </c>
      <c r="J200" s="61">
        <f t="shared" si="34"/>
        <v>6.0000000000000001E-3</v>
      </c>
      <c r="K200" s="127">
        <v>397.51595306934098</v>
      </c>
      <c r="L200" s="127">
        <v>71.997732040817993</v>
      </c>
      <c r="M200" s="127">
        <v>57.397846503183985</v>
      </c>
      <c r="N200" s="55" t="b">
        <v>1</v>
      </c>
      <c r="O200" s="55" t="b">
        <v>0</v>
      </c>
      <c r="P200" s="55" t="s">
        <v>1</v>
      </c>
      <c r="Q200" s="55" t="s">
        <v>1</v>
      </c>
      <c r="R200" s="55" t="b">
        <v>0</v>
      </c>
      <c r="S200" s="55" t="s">
        <v>1</v>
      </c>
      <c r="T200" s="55" t="b">
        <v>1</v>
      </c>
      <c r="U200" s="55" t="b">
        <v>0</v>
      </c>
      <c r="V200" s="55" t="s">
        <v>1</v>
      </c>
      <c r="W200" s="55" t="s">
        <v>1</v>
      </c>
      <c r="X200" s="55" t="b">
        <v>0</v>
      </c>
      <c r="Y200" s="55" t="s">
        <v>469</v>
      </c>
      <c r="Z200" s="127">
        <v>999</v>
      </c>
    </row>
    <row r="201" spans="1:26">
      <c r="A201" s="126" t="s">
        <v>464</v>
      </c>
      <c r="B201" s="127" t="s">
        <v>470</v>
      </c>
      <c r="C201" s="55">
        <v>2020</v>
      </c>
      <c r="D201" s="128" t="s">
        <v>471</v>
      </c>
      <c r="E201" s="127">
        <v>2388.39</v>
      </c>
      <c r="F201" s="55">
        <v>6</v>
      </c>
      <c r="G201" s="55">
        <v>6</v>
      </c>
      <c r="H201" s="61">
        <f t="shared" si="32"/>
        <v>2.3883899999999998</v>
      </c>
      <c r="I201" s="61">
        <f t="shared" si="33"/>
        <v>6.0000000000000001E-3</v>
      </c>
      <c r="J201" s="61">
        <f t="shared" si="34"/>
        <v>6.0000000000000001E-3</v>
      </c>
      <c r="K201" s="127">
        <v>365.23506031806897</v>
      </c>
      <c r="L201" s="127">
        <v>60.898407714382017</v>
      </c>
      <c r="M201" s="127">
        <v>56.150601580314969</v>
      </c>
      <c r="N201" s="55" t="b">
        <v>1</v>
      </c>
      <c r="O201" s="55" t="b">
        <v>0</v>
      </c>
      <c r="P201" s="55" t="s">
        <v>1</v>
      </c>
      <c r="Q201" s="55" t="s">
        <v>1</v>
      </c>
      <c r="R201" s="55" t="b">
        <v>0</v>
      </c>
      <c r="S201" s="55" t="s">
        <v>1</v>
      </c>
      <c r="T201" s="55" t="b">
        <v>1</v>
      </c>
      <c r="U201" s="55" t="b">
        <v>0</v>
      </c>
      <c r="V201" s="55" t="s">
        <v>1</v>
      </c>
      <c r="W201" s="55" t="s">
        <v>1</v>
      </c>
      <c r="X201" s="55" t="b">
        <v>0</v>
      </c>
      <c r="Y201" s="55" t="s">
        <v>469</v>
      </c>
      <c r="Z201" s="127">
        <v>999</v>
      </c>
    </row>
    <row r="202" spans="1:26">
      <c r="A202" s="126" t="s">
        <v>464</v>
      </c>
      <c r="B202" s="127" t="s">
        <v>470</v>
      </c>
      <c r="C202" s="55">
        <v>2020</v>
      </c>
      <c r="D202" s="128" t="s">
        <v>471</v>
      </c>
      <c r="E202" s="127">
        <v>2396.71</v>
      </c>
      <c r="F202" s="55">
        <v>6</v>
      </c>
      <c r="G202" s="55">
        <v>6</v>
      </c>
      <c r="H202" s="61">
        <f t="shared" si="32"/>
        <v>2.3967100000000001</v>
      </c>
      <c r="I202" s="61">
        <f t="shared" si="33"/>
        <v>6.0000000000000001E-3</v>
      </c>
      <c r="J202" s="61">
        <f t="shared" si="34"/>
        <v>6.0000000000000001E-3</v>
      </c>
      <c r="K202" s="127">
        <v>372.62960396672202</v>
      </c>
      <c r="L202" s="127">
        <v>59.238653733781973</v>
      </c>
      <c r="M202" s="127">
        <v>59.261699443791031</v>
      </c>
      <c r="N202" s="55" t="b">
        <v>1</v>
      </c>
      <c r="O202" s="55" t="b">
        <v>0</v>
      </c>
      <c r="P202" s="55" t="s">
        <v>1</v>
      </c>
      <c r="Q202" s="55" t="s">
        <v>1</v>
      </c>
      <c r="R202" s="55" t="b">
        <v>0</v>
      </c>
      <c r="S202" s="55" t="s">
        <v>1</v>
      </c>
      <c r="T202" s="55" t="b">
        <v>1</v>
      </c>
      <c r="U202" s="55" t="b">
        <v>0</v>
      </c>
      <c r="V202" s="55" t="s">
        <v>1</v>
      </c>
      <c r="W202" s="55" t="s">
        <v>1</v>
      </c>
      <c r="X202" s="55" t="b">
        <v>0</v>
      </c>
      <c r="Y202" s="55" t="s">
        <v>469</v>
      </c>
      <c r="Z202" s="127">
        <v>999</v>
      </c>
    </row>
    <row r="203" spans="1:26">
      <c r="A203" s="126" t="s">
        <v>464</v>
      </c>
      <c r="B203" s="127" t="s">
        <v>470</v>
      </c>
      <c r="C203" s="55">
        <v>2020</v>
      </c>
      <c r="D203" s="128" t="s">
        <v>471</v>
      </c>
      <c r="E203" s="127">
        <v>2410.9299999999998</v>
      </c>
      <c r="F203" s="55">
        <v>6</v>
      </c>
      <c r="G203" s="55">
        <v>6</v>
      </c>
      <c r="H203" s="61">
        <f t="shared" si="32"/>
        <v>2.41093</v>
      </c>
      <c r="I203" s="61">
        <f t="shared" si="33"/>
        <v>6.0000000000000001E-3</v>
      </c>
      <c r="J203" s="61">
        <f t="shared" si="34"/>
        <v>6.0000000000000001E-3</v>
      </c>
      <c r="K203" s="127">
        <v>278.02678430580102</v>
      </c>
      <c r="L203" s="127">
        <v>48.696504987902983</v>
      </c>
      <c r="M203" s="127">
        <v>40.038831867100015</v>
      </c>
      <c r="N203" s="55" t="b">
        <v>1</v>
      </c>
      <c r="O203" s="55" t="b">
        <v>0</v>
      </c>
      <c r="P203" s="55" t="s">
        <v>1</v>
      </c>
      <c r="Q203" s="55" t="s">
        <v>1</v>
      </c>
      <c r="R203" s="55" t="b">
        <v>0</v>
      </c>
      <c r="S203" s="55" t="s">
        <v>1</v>
      </c>
      <c r="T203" s="55" t="b">
        <v>1</v>
      </c>
      <c r="U203" s="55" t="b">
        <v>0</v>
      </c>
      <c r="V203" s="55" t="s">
        <v>1</v>
      </c>
      <c r="W203" s="55" t="s">
        <v>1</v>
      </c>
      <c r="X203" s="55" t="b">
        <v>0</v>
      </c>
      <c r="Y203" s="55" t="s">
        <v>469</v>
      </c>
      <c r="Z203" s="127">
        <v>999</v>
      </c>
    </row>
    <row r="204" spans="1:26">
      <c r="A204" s="126" t="s">
        <v>464</v>
      </c>
      <c r="B204" s="127" t="s">
        <v>470</v>
      </c>
      <c r="C204" s="55">
        <v>2020</v>
      </c>
      <c r="D204" s="128" t="s">
        <v>471</v>
      </c>
      <c r="E204" s="127">
        <v>2426.63</v>
      </c>
      <c r="F204" s="55">
        <v>6</v>
      </c>
      <c r="G204" s="55">
        <v>6</v>
      </c>
      <c r="H204" s="61">
        <f t="shared" si="32"/>
        <v>2.4266300000000003</v>
      </c>
      <c r="I204" s="61">
        <f t="shared" si="33"/>
        <v>6.0000000000000001E-3</v>
      </c>
      <c r="J204" s="61">
        <f t="shared" si="34"/>
        <v>6.0000000000000001E-3</v>
      </c>
      <c r="K204" s="127">
        <v>328.64305197791299</v>
      </c>
      <c r="L204" s="127">
        <v>56.172550504974993</v>
      </c>
      <c r="M204" s="127">
        <v>47.981916882890971</v>
      </c>
      <c r="N204" s="55" t="b">
        <v>1</v>
      </c>
      <c r="O204" s="55" t="b">
        <v>0</v>
      </c>
      <c r="P204" s="55" t="s">
        <v>1</v>
      </c>
      <c r="Q204" s="55" t="s">
        <v>1</v>
      </c>
      <c r="R204" s="55" t="b">
        <v>0</v>
      </c>
      <c r="S204" s="55" t="s">
        <v>1</v>
      </c>
      <c r="T204" s="55" t="b">
        <v>1</v>
      </c>
      <c r="U204" s="55" t="b">
        <v>0</v>
      </c>
      <c r="V204" s="55" t="s">
        <v>1</v>
      </c>
      <c r="W204" s="55" t="s">
        <v>1</v>
      </c>
      <c r="X204" s="55" t="b">
        <v>0</v>
      </c>
      <c r="Y204" s="55" t="s">
        <v>469</v>
      </c>
      <c r="Z204" s="127">
        <v>999</v>
      </c>
    </row>
    <row r="205" spans="1:26">
      <c r="A205" s="126" t="s">
        <v>464</v>
      </c>
      <c r="B205" s="127" t="s">
        <v>470</v>
      </c>
      <c r="C205" s="55">
        <v>2020</v>
      </c>
      <c r="D205" s="128" t="s">
        <v>471</v>
      </c>
      <c r="E205" s="127">
        <v>2454.5100000000002</v>
      </c>
      <c r="F205" s="55">
        <v>6</v>
      </c>
      <c r="G205" s="55">
        <v>6</v>
      </c>
      <c r="H205" s="61">
        <f t="shared" si="32"/>
        <v>2.4545100000000004</v>
      </c>
      <c r="I205" s="61">
        <f t="shared" si="33"/>
        <v>6.0000000000000001E-3</v>
      </c>
      <c r="J205" s="61">
        <f t="shared" si="34"/>
        <v>6.0000000000000001E-3</v>
      </c>
      <c r="K205" s="127">
        <v>317.71094051129</v>
      </c>
      <c r="L205" s="127">
        <v>54.295229653017998</v>
      </c>
      <c r="M205" s="127">
        <v>46.750112110394014</v>
      </c>
      <c r="N205" s="55" t="b">
        <v>1</v>
      </c>
      <c r="O205" s="55" t="b">
        <v>0</v>
      </c>
      <c r="P205" s="55" t="s">
        <v>1</v>
      </c>
      <c r="Q205" s="55" t="s">
        <v>1</v>
      </c>
      <c r="R205" s="55" t="b">
        <v>0</v>
      </c>
      <c r="S205" s="55" t="s">
        <v>1</v>
      </c>
      <c r="T205" s="55" t="b">
        <v>1</v>
      </c>
      <c r="U205" s="55" t="b">
        <v>0</v>
      </c>
      <c r="V205" s="55" t="s">
        <v>1</v>
      </c>
      <c r="W205" s="55" t="s">
        <v>1</v>
      </c>
      <c r="X205" s="55" t="b">
        <v>0</v>
      </c>
      <c r="Y205" s="55" t="s">
        <v>469</v>
      </c>
      <c r="Z205" s="127">
        <v>999</v>
      </c>
    </row>
    <row r="206" spans="1:26">
      <c r="A206" s="126" t="s">
        <v>464</v>
      </c>
      <c r="B206" s="127" t="s">
        <v>470</v>
      </c>
      <c r="C206" s="55">
        <v>2020</v>
      </c>
      <c r="D206" s="128" t="s">
        <v>471</v>
      </c>
      <c r="E206" s="127">
        <v>2473.8200000000002</v>
      </c>
      <c r="F206" s="55">
        <v>6</v>
      </c>
      <c r="G206" s="55">
        <v>6</v>
      </c>
      <c r="H206" s="61">
        <f t="shared" si="32"/>
        <v>2.4738200000000004</v>
      </c>
      <c r="I206" s="61">
        <f t="shared" si="33"/>
        <v>6.0000000000000001E-3</v>
      </c>
      <c r="J206" s="61">
        <f t="shared" si="34"/>
        <v>6.0000000000000001E-3</v>
      </c>
      <c r="K206" s="127">
        <v>337.646541796745</v>
      </c>
      <c r="L206" s="127">
        <v>57.024496171380008</v>
      </c>
      <c r="M206" s="127">
        <v>48.556644593938017</v>
      </c>
      <c r="N206" s="55" t="b">
        <v>1</v>
      </c>
      <c r="O206" s="55" t="b">
        <v>0</v>
      </c>
      <c r="P206" s="55" t="s">
        <v>1</v>
      </c>
      <c r="Q206" s="55" t="s">
        <v>1</v>
      </c>
      <c r="R206" s="55" t="b">
        <v>0</v>
      </c>
      <c r="S206" s="55" t="s">
        <v>1</v>
      </c>
      <c r="T206" s="55" t="b">
        <v>1</v>
      </c>
      <c r="U206" s="55" t="b">
        <v>0</v>
      </c>
      <c r="V206" s="55" t="s">
        <v>1</v>
      </c>
      <c r="W206" s="55" t="s">
        <v>1</v>
      </c>
      <c r="X206" s="55" t="b">
        <v>0</v>
      </c>
      <c r="Y206" s="55" t="s">
        <v>469</v>
      </c>
      <c r="Z206" s="127">
        <v>999</v>
      </c>
    </row>
    <row r="207" spans="1:26">
      <c r="A207" s="126" t="s">
        <v>464</v>
      </c>
      <c r="B207" s="127" t="s">
        <v>470</v>
      </c>
      <c r="C207" s="55">
        <v>2020</v>
      </c>
      <c r="D207" s="128" t="s">
        <v>471</v>
      </c>
      <c r="E207" s="127">
        <v>2497.34</v>
      </c>
      <c r="F207" s="55">
        <v>6</v>
      </c>
      <c r="G207" s="55">
        <v>6</v>
      </c>
      <c r="H207" s="61">
        <f t="shared" si="32"/>
        <v>2.4973400000000003</v>
      </c>
      <c r="I207" s="61">
        <f t="shared" si="33"/>
        <v>6.0000000000000001E-3</v>
      </c>
      <c r="J207" s="61">
        <f t="shared" si="34"/>
        <v>6.0000000000000001E-3</v>
      </c>
      <c r="K207" s="127">
        <v>351.96542322541899</v>
      </c>
      <c r="L207" s="127">
        <v>60.930265382402013</v>
      </c>
      <c r="M207" s="127">
        <v>50.715662470719963</v>
      </c>
      <c r="N207" s="55" t="b">
        <v>1</v>
      </c>
      <c r="O207" s="55" t="b">
        <v>0</v>
      </c>
      <c r="P207" s="55" t="s">
        <v>1</v>
      </c>
      <c r="Q207" s="55" t="s">
        <v>1</v>
      </c>
      <c r="R207" s="55" t="b">
        <v>0</v>
      </c>
      <c r="S207" s="55" t="s">
        <v>1</v>
      </c>
      <c r="T207" s="55" t="b">
        <v>1</v>
      </c>
      <c r="U207" s="55" t="b">
        <v>0</v>
      </c>
      <c r="V207" s="55" t="s">
        <v>1</v>
      </c>
      <c r="W207" s="55" t="s">
        <v>1</v>
      </c>
      <c r="X207" s="55" t="b">
        <v>0</v>
      </c>
      <c r="Y207" s="55" t="s">
        <v>469</v>
      </c>
      <c r="Z207" s="127">
        <v>999</v>
      </c>
    </row>
    <row r="208" spans="1:26">
      <c r="A208" s="126" t="s">
        <v>464</v>
      </c>
      <c r="B208" s="127" t="s">
        <v>470</v>
      </c>
      <c r="C208" s="55">
        <v>2020</v>
      </c>
      <c r="D208" s="128" t="s">
        <v>471</v>
      </c>
      <c r="E208" s="127">
        <v>2498.3000000000002</v>
      </c>
      <c r="F208" s="55">
        <v>6</v>
      </c>
      <c r="G208" s="55">
        <v>6</v>
      </c>
      <c r="H208" s="61">
        <f t="shared" si="32"/>
        <v>2.4983</v>
      </c>
      <c r="I208" s="61">
        <f t="shared" si="33"/>
        <v>6.0000000000000001E-3</v>
      </c>
      <c r="J208" s="61">
        <f t="shared" si="34"/>
        <v>6.0000000000000001E-3</v>
      </c>
      <c r="K208" s="127">
        <v>349.76697848951602</v>
      </c>
      <c r="L208" s="127">
        <v>69.003386565792994</v>
      </c>
      <c r="M208" s="127">
        <v>44.742205219099048</v>
      </c>
      <c r="N208" s="55" t="b">
        <v>1</v>
      </c>
      <c r="O208" s="55" t="b">
        <v>0</v>
      </c>
      <c r="P208" s="55" t="s">
        <v>1</v>
      </c>
      <c r="Q208" s="55" t="s">
        <v>1</v>
      </c>
      <c r="R208" s="55" t="b">
        <v>0</v>
      </c>
      <c r="S208" s="55" t="s">
        <v>1</v>
      </c>
      <c r="T208" s="55" t="b">
        <v>1</v>
      </c>
      <c r="U208" s="55" t="b">
        <v>0</v>
      </c>
      <c r="V208" s="55" t="s">
        <v>1</v>
      </c>
      <c r="W208" s="55" t="s">
        <v>1</v>
      </c>
      <c r="X208" s="55" t="b">
        <v>0</v>
      </c>
      <c r="Y208" s="55" t="s">
        <v>469</v>
      </c>
      <c r="Z208" s="127">
        <v>999</v>
      </c>
    </row>
    <row r="209" spans="1:26">
      <c r="A209" s="126" t="s">
        <v>464</v>
      </c>
      <c r="B209" s="127" t="s">
        <v>470</v>
      </c>
      <c r="C209" s="55">
        <v>2020</v>
      </c>
      <c r="D209" s="128" t="s">
        <v>471</v>
      </c>
      <c r="E209" s="127">
        <v>2517.16</v>
      </c>
      <c r="F209" s="55">
        <v>6</v>
      </c>
      <c r="G209" s="55">
        <v>6</v>
      </c>
      <c r="H209" s="61">
        <f t="shared" si="32"/>
        <v>2.5171600000000001</v>
      </c>
      <c r="I209" s="61">
        <f t="shared" si="33"/>
        <v>6.0000000000000001E-3</v>
      </c>
      <c r="J209" s="61">
        <f t="shared" si="34"/>
        <v>6.0000000000000001E-3</v>
      </c>
      <c r="K209" s="127">
        <v>247.62912522819701</v>
      </c>
      <c r="L209" s="127">
        <v>46.227678296778009</v>
      </c>
      <c r="M209" s="127">
        <v>35.520256618074001</v>
      </c>
      <c r="N209" s="55" t="b">
        <v>1</v>
      </c>
      <c r="O209" s="55" t="b">
        <v>0</v>
      </c>
      <c r="P209" s="55" t="s">
        <v>1</v>
      </c>
      <c r="Q209" s="55" t="s">
        <v>1</v>
      </c>
      <c r="R209" s="55" t="b">
        <v>0</v>
      </c>
      <c r="S209" s="55" t="s">
        <v>1</v>
      </c>
      <c r="T209" s="55" t="b">
        <v>1</v>
      </c>
      <c r="U209" s="55" t="b">
        <v>0</v>
      </c>
      <c r="V209" s="55" t="s">
        <v>1</v>
      </c>
      <c r="W209" s="55" t="s">
        <v>1</v>
      </c>
      <c r="X209" s="55" t="b">
        <v>0</v>
      </c>
      <c r="Y209" s="55" t="s">
        <v>469</v>
      </c>
      <c r="Z209" s="127">
        <v>999</v>
      </c>
    </row>
    <row r="210" spans="1:26">
      <c r="A210" s="126" t="s">
        <v>464</v>
      </c>
      <c r="B210" s="127" t="s">
        <v>470</v>
      </c>
      <c r="C210" s="55">
        <v>2020</v>
      </c>
      <c r="D210" s="128" t="s">
        <v>471</v>
      </c>
      <c r="E210" s="127">
        <v>2540.44</v>
      </c>
      <c r="F210" s="55">
        <v>6</v>
      </c>
      <c r="G210" s="55">
        <v>6</v>
      </c>
      <c r="H210" s="61">
        <f t="shared" si="32"/>
        <v>2.5404400000000003</v>
      </c>
      <c r="I210" s="61">
        <f t="shared" si="33"/>
        <v>6.0000000000000001E-3</v>
      </c>
      <c r="J210" s="61">
        <f t="shared" si="34"/>
        <v>6.0000000000000001E-3</v>
      </c>
      <c r="K210" s="127">
        <v>333.806611231028</v>
      </c>
      <c r="L210" s="127">
        <v>55.899521656003003</v>
      </c>
      <c r="M210" s="127">
        <v>50.823613412722011</v>
      </c>
      <c r="N210" s="55" t="b">
        <v>1</v>
      </c>
      <c r="O210" s="55" t="b">
        <v>0</v>
      </c>
      <c r="P210" s="55" t="s">
        <v>1</v>
      </c>
      <c r="Q210" s="55" t="s">
        <v>1</v>
      </c>
      <c r="R210" s="55" t="b">
        <v>0</v>
      </c>
      <c r="S210" s="55" t="s">
        <v>1</v>
      </c>
      <c r="T210" s="55" t="b">
        <v>1</v>
      </c>
      <c r="U210" s="55" t="b">
        <v>0</v>
      </c>
      <c r="V210" s="55" t="s">
        <v>1</v>
      </c>
      <c r="W210" s="55" t="s">
        <v>1</v>
      </c>
      <c r="X210" s="55" t="b">
        <v>0</v>
      </c>
      <c r="Y210" s="55" t="s">
        <v>469</v>
      </c>
      <c r="Z210" s="127">
        <v>999</v>
      </c>
    </row>
    <row r="211" spans="1:26">
      <c r="A211" s="126" t="s">
        <v>464</v>
      </c>
      <c r="B211" s="127" t="s">
        <v>470</v>
      </c>
      <c r="C211" s="55">
        <v>2020</v>
      </c>
      <c r="D211" s="128" t="s">
        <v>471</v>
      </c>
      <c r="E211" s="127">
        <v>2572.4</v>
      </c>
      <c r="F211" s="55">
        <v>6</v>
      </c>
      <c r="G211" s="55">
        <v>6</v>
      </c>
      <c r="H211" s="61">
        <f t="shared" si="32"/>
        <v>2.5724</v>
      </c>
      <c r="I211" s="61">
        <f t="shared" si="33"/>
        <v>6.0000000000000001E-3</v>
      </c>
      <c r="J211" s="61">
        <f t="shared" si="34"/>
        <v>6.0000000000000001E-3</v>
      </c>
      <c r="K211" s="127">
        <v>303.12611412033101</v>
      </c>
      <c r="L211" s="127">
        <v>49.344076414860012</v>
      </c>
      <c r="M211" s="127">
        <v>46.243239695371983</v>
      </c>
      <c r="N211" s="55" t="b">
        <v>1</v>
      </c>
      <c r="O211" s="55" t="b">
        <v>0</v>
      </c>
      <c r="P211" s="55" t="s">
        <v>1</v>
      </c>
      <c r="Q211" s="55" t="s">
        <v>1</v>
      </c>
      <c r="R211" s="55" t="b">
        <v>0</v>
      </c>
      <c r="S211" s="55" t="s">
        <v>1</v>
      </c>
      <c r="T211" s="55" t="b">
        <v>1</v>
      </c>
      <c r="U211" s="55" t="b">
        <v>0</v>
      </c>
      <c r="V211" s="55" t="s">
        <v>1</v>
      </c>
      <c r="W211" s="55" t="s">
        <v>1</v>
      </c>
      <c r="X211" s="55" t="b">
        <v>0</v>
      </c>
      <c r="Y211" s="55" t="s">
        <v>469</v>
      </c>
      <c r="Z211" s="127">
        <v>999</v>
      </c>
    </row>
    <row r="212" spans="1:26">
      <c r="A212" s="126" t="s">
        <v>464</v>
      </c>
      <c r="B212" s="127" t="s">
        <v>470</v>
      </c>
      <c r="C212" s="55">
        <v>2020</v>
      </c>
      <c r="D212" s="128" t="s">
        <v>471</v>
      </c>
      <c r="E212" s="127">
        <v>2586.5</v>
      </c>
      <c r="F212" s="55">
        <v>6</v>
      </c>
      <c r="G212" s="55">
        <v>6</v>
      </c>
      <c r="H212" s="61">
        <f t="shared" si="32"/>
        <v>2.5865</v>
      </c>
      <c r="I212" s="61">
        <f t="shared" si="33"/>
        <v>6.0000000000000001E-3</v>
      </c>
      <c r="J212" s="61">
        <f t="shared" si="34"/>
        <v>6.0000000000000001E-3</v>
      </c>
      <c r="K212" s="127">
        <v>326.16510952081399</v>
      </c>
      <c r="L212" s="127">
        <v>57.92991054293401</v>
      </c>
      <c r="M212" s="127">
        <v>46.24865874840998</v>
      </c>
      <c r="N212" s="55" t="b">
        <v>1</v>
      </c>
      <c r="O212" s="55" t="b">
        <v>0</v>
      </c>
      <c r="P212" s="55" t="s">
        <v>1</v>
      </c>
      <c r="Q212" s="55" t="s">
        <v>1</v>
      </c>
      <c r="R212" s="55" t="b">
        <v>0</v>
      </c>
      <c r="S212" s="55" t="s">
        <v>1</v>
      </c>
      <c r="T212" s="55" t="b">
        <v>1</v>
      </c>
      <c r="U212" s="55" t="b">
        <v>0</v>
      </c>
      <c r="V212" s="55" t="s">
        <v>1</v>
      </c>
      <c r="W212" s="55" t="s">
        <v>1</v>
      </c>
      <c r="X212" s="55" t="b">
        <v>0</v>
      </c>
      <c r="Y212" s="55" t="s">
        <v>469</v>
      </c>
      <c r="Z212" s="127">
        <v>999</v>
      </c>
    </row>
    <row r="213" spans="1:26">
      <c r="A213" s="126" t="s">
        <v>464</v>
      </c>
      <c r="B213" s="127" t="s">
        <v>470</v>
      </c>
      <c r="C213" s="55">
        <v>2020</v>
      </c>
      <c r="D213" s="128" t="s">
        <v>471</v>
      </c>
      <c r="E213" s="127">
        <v>2600.34</v>
      </c>
      <c r="F213" s="55">
        <v>6</v>
      </c>
      <c r="G213" s="55">
        <v>6</v>
      </c>
      <c r="H213" s="61">
        <f t="shared" si="32"/>
        <v>2.6003400000000001</v>
      </c>
      <c r="I213" s="61">
        <f t="shared" si="33"/>
        <v>6.0000000000000001E-3</v>
      </c>
      <c r="J213" s="61">
        <f t="shared" si="34"/>
        <v>6.0000000000000001E-3</v>
      </c>
      <c r="K213" s="127">
        <v>357.546886478972</v>
      </c>
      <c r="L213" s="127">
        <v>64.197839618217017</v>
      </c>
      <c r="M213" s="127">
        <v>53.579034390557013</v>
      </c>
      <c r="N213" s="55" t="b">
        <v>1</v>
      </c>
      <c r="O213" s="55" t="b">
        <v>0</v>
      </c>
      <c r="P213" s="55" t="s">
        <v>1</v>
      </c>
      <c r="Q213" s="55" t="s">
        <v>1</v>
      </c>
      <c r="R213" s="55" t="b">
        <v>0</v>
      </c>
      <c r="S213" s="55" t="s">
        <v>1</v>
      </c>
      <c r="T213" s="55" t="b">
        <v>1</v>
      </c>
      <c r="U213" s="55" t="b">
        <v>0</v>
      </c>
      <c r="V213" s="55" t="s">
        <v>1</v>
      </c>
      <c r="W213" s="55" t="s">
        <v>1</v>
      </c>
      <c r="X213" s="55" t="b">
        <v>0</v>
      </c>
      <c r="Y213" s="55" t="s">
        <v>469</v>
      </c>
      <c r="Z213" s="127">
        <v>999</v>
      </c>
    </row>
    <row r="214" spans="1:26">
      <c r="A214" s="126" t="s">
        <v>464</v>
      </c>
      <c r="B214" s="127" t="s">
        <v>470</v>
      </c>
      <c r="C214" s="55">
        <v>2020</v>
      </c>
      <c r="D214" s="128" t="s">
        <v>471</v>
      </c>
      <c r="E214" s="127">
        <v>2618.69</v>
      </c>
      <c r="F214" s="55">
        <v>6</v>
      </c>
      <c r="G214" s="55">
        <v>6</v>
      </c>
      <c r="H214" s="61">
        <f t="shared" si="32"/>
        <v>2.61869</v>
      </c>
      <c r="I214" s="61">
        <f t="shared" si="33"/>
        <v>6.0000000000000001E-3</v>
      </c>
      <c r="J214" s="61">
        <f t="shared" si="34"/>
        <v>6.0000000000000001E-3</v>
      </c>
      <c r="K214" s="127">
        <v>282.931691284355</v>
      </c>
      <c r="L214" s="127">
        <v>48.736222903320993</v>
      </c>
      <c r="M214" s="127">
        <v>42.941501247962009</v>
      </c>
      <c r="N214" s="55" t="b">
        <v>1</v>
      </c>
      <c r="O214" s="55" t="b">
        <v>0</v>
      </c>
      <c r="P214" s="55" t="s">
        <v>1</v>
      </c>
      <c r="Q214" s="55" t="s">
        <v>1</v>
      </c>
      <c r="R214" s="55" t="b">
        <v>0</v>
      </c>
      <c r="S214" s="55" t="s">
        <v>1</v>
      </c>
      <c r="T214" s="55" t="b">
        <v>1</v>
      </c>
      <c r="U214" s="55" t="b">
        <v>0</v>
      </c>
      <c r="V214" s="55" t="s">
        <v>1</v>
      </c>
      <c r="W214" s="55" t="s">
        <v>1</v>
      </c>
      <c r="X214" s="55" t="b">
        <v>0</v>
      </c>
      <c r="Y214" s="55" t="s">
        <v>469</v>
      </c>
      <c r="Z214" s="127">
        <v>999</v>
      </c>
    </row>
    <row r="215" spans="1:26">
      <c r="A215" s="126" t="s">
        <v>464</v>
      </c>
      <c r="B215" s="127" t="s">
        <v>470</v>
      </c>
      <c r="C215" s="55">
        <v>2020</v>
      </c>
      <c r="D215" s="128" t="s">
        <v>471</v>
      </c>
      <c r="E215" s="127">
        <v>2626.86</v>
      </c>
      <c r="F215" s="55">
        <v>6</v>
      </c>
      <c r="G215" s="55">
        <v>6</v>
      </c>
      <c r="H215" s="61">
        <f t="shared" ref="H215:H254" si="35">E215/1000</f>
        <v>2.6268600000000002</v>
      </c>
      <c r="I215" s="61">
        <f t="shared" ref="I215:I254" si="36">F215/1000</f>
        <v>6.0000000000000001E-3</v>
      </c>
      <c r="J215" s="61">
        <f t="shared" ref="J215:J254" si="37">G215/1000</f>
        <v>6.0000000000000001E-3</v>
      </c>
      <c r="K215" s="127">
        <v>304.92780576306501</v>
      </c>
      <c r="L215" s="127">
        <v>54.08827411867901</v>
      </c>
      <c r="M215" s="127">
        <v>43.839426555124987</v>
      </c>
      <c r="N215" s="55" t="b">
        <v>1</v>
      </c>
      <c r="O215" s="55" t="b">
        <v>0</v>
      </c>
      <c r="P215" s="55" t="s">
        <v>1</v>
      </c>
      <c r="Q215" s="55" t="s">
        <v>1</v>
      </c>
      <c r="R215" s="55" t="b">
        <v>0</v>
      </c>
      <c r="S215" s="55" t="s">
        <v>1</v>
      </c>
      <c r="T215" s="55" t="b">
        <v>1</v>
      </c>
      <c r="U215" s="55" t="b">
        <v>0</v>
      </c>
      <c r="V215" s="55" t="s">
        <v>1</v>
      </c>
      <c r="W215" s="55" t="s">
        <v>1</v>
      </c>
      <c r="X215" s="55" t="b">
        <v>0</v>
      </c>
      <c r="Y215" s="55" t="s">
        <v>469</v>
      </c>
      <c r="Z215" s="127">
        <v>999</v>
      </c>
    </row>
    <row r="216" spans="1:26">
      <c r="A216" s="126" t="s">
        <v>464</v>
      </c>
      <c r="B216" s="127" t="s">
        <v>470</v>
      </c>
      <c r="C216" s="55">
        <v>2020</v>
      </c>
      <c r="D216" s="128" t="s">
        <v>471</v>
      </c>
      <c r="E216" s="127">
        <v>2632.74</v>
      </c>
      <c r="F216" s="55">
        <v>6</v>
      </c>
      <c r="G216" s="55">
        <v>6</v>
      </c>
      <c r="H216" s="61">
        <f t="shared" si="35"/>
        <v>2.6327399999999996</v>
      </c>
      <c r="I216" s="61">
        <f t="shared" si="36"/>
        <v>6.0000000000000001E-3</v>
      </c>
      <c r="J216" s="61">
        <f t="shared" si="37"/>
        <v>6.0000000000000001E-3</v>
      </c>
      <c r="K216" s="127">
        <v>252.938988912063</v>
      </c>
      <c r="L216" s="127">
        <v>42.869499749661998</v>
      </c>
      <c r="M216" s="127">
        <v>38.849167565681</v>
      </c>
      <c r="N216" s="55" t="b">
        <v>1</v>
      </c>
      <c r="O216" s="55" t="b">
        <v>0</v>
      </c>
      <c r="P216" s="55" t="s">
        <v>1</v>
      </c>
      <c r="Q216" s="55" t="s">
        <v>1</v>
      </c>
      <c r="R216" s="55" t="b">
        <v>0</v>
      </c>
      <c r="S216" s="55" t="s">
        <v>1</v>
      </c>
      <c r="T216" s="55" t="b">
        <v>1</v>
      </c>
      <c r="U216" s="55" t="b">
        <v>0</v>
      </c>
      <c r="V216" s="55" t="s">
        <v>1</v>
      </c>
      <c r="W216" s="55" t="s">
        <v>1</v>
      </c>
      <c r="X216" s="55" t="b">
        <v>0</v>
      </c>
      <c r="Y216" s="55" t="s">
        <v>469</v>
      </c>
      <c r="Z216" s="127">
        <v>999</v>
      </c>
    </row>
    <row r="217" spans="1:26">
      <c r="A217" s="126" t="s">
        <v>464</v>
      </c>
      <c r="B217" s="127" t="s">
        <v>470</v>
      </c>
      <c r="C217" s="55">
        <v>2020</v>
      </c>
      <c r="D217" s="128" t="s">
        <v>471</v>
      </c>
      <c r="E217" s="127">
        <v>2647.36</v>
      </c>
      <c r="F217" s="55">
        <v>6</v>
      </c>
      <c r="G217" s="55">
        <v>6</v>
      </c>
      <c r="H217" s="61">
        <f t="shared" si="35"/>
        <v>2.6473599999999999</v>
      </c>
      <c r="I217" s="61">
        <f t="shared" si="36"/>
        <v>6.0000000000000001E-3</v>
      </c>
      <c r="J217" s="61">
        <f t="shared" si="37"/>
        <v>6.0000000000000001E-3</v>
      </c>
      <c r="K217" s="127">
        <v>283.70614227085298</v>
      </c>
      <c r="L217" s="127">
        <v>49.419540614682035</v>
      </c>
      <c r="M217" s="127">
        <v>40.707606945063986</v>
      </c>
      <c r="N217" s="55" t="b">
        <v>1</v>
      </c>
      <c r="O217" s="55" t="b">
        <v>0</v>
      </c>
      <c r="P217" s="55" t="s">
        <v>1</v>
      </c>
      <c r="Q217" s="55" t="s">
        <v>1</v>
      </c>
      <c r="R217" s="55" t="b">
        <v>0</v>
      </c>
      <c r="S217" s="55" t="s">
        <v>1</v>
      </c>
      <c r="T217" s="55" t="b">
        <v>1</v>
      </c>
      <c r="U217" s="55" t="b">
        <v>0</v>
      </c>
      <c r="V217" s="55" t="s">
        <v>1</v>
      </c>
      <c r="W217" s="55" t="s">
        <v>1</v>
      </c>
      <c r="X217" s="55" t="b">
        <v>0</v>
      </c>
      <c r="Y217" s="55" t="s">
        <v>469</v>
      </c>
      <c r="Z217" s="127">
        <v>999</v>
      </c>
    </row>
    <row r="218" spans="1:26">
      <c r="A218" s="126" t="s">
        <v>464</v>
      </c>
      <c r="B218" s="127" t="s">
        <v>470</v>
      </c>
      <c r="C218" s="55">
        <v>2020</v>
      </c>
      <c r="D218" s="128" t="s">
        <v>471</v>
      </c>
      <c r="E218" s="127">
        <v>2661.38</v>
      </c>
      <c r="F218" s="55">
        <v>6</v>
      </c>
      <c r="G218" s="55">
        <v>6</v>
      </c>
      <c r="H218" s="61">
        <f t="shared" si="35"/>
        <v>2.6613800000000003</v>
      </c>
      <c r="I218" s="61">
        <f t="shared" si="36"/>
        <v>6.0000000000000001E-3</v>
      </c>
      <c r="J218" s="61">
        <f t="shared" si="37"/>
        <v>6.0000000000000001E-3</v>
      </c>
      <c r="K218" s="127">
        <v>305.09909942098199</v>
      </c>
      <c r="L218" s="127">
        <v>52.081316174180017</v>
      </c>
      <c r="M218" s="127">
        <v>45.459534579208992</v>
      </c>
      <c r="N218" s="55" t="b">
        <v>1</v>
      </c>
      <c r="O218" s="55" t="b">
        <v>0</v>
      </c>
      <c r="P218" s="55" t="s">
        <v>1</v>
      </c>
      <c r="Q218" s="55" t="s">
        <v>1</v>
      </c>
      <c r="R218" s="55" t="b">
        <v>0</v>
      </c>
      <c r="S218" s="55" t="s">
        <v>1</v>
      </c>
      <c r="T218" s="55" t="b">
        <v>1</v>
      </c>
      <c r="U218" s="55" t="b">
        <v>0</v>
      </c>
      <c r="V218" s="55" t="s">
        <v>1</v>
      </c>
      <c r="W218" s="55" t="s">
        <v>1</v>
      </c>
      <c r="X218" s="55" t="b">
        <v>0</v>
      </c>
      <c r="Y218" s="55" t="s">
        <v>469</v>
      </c>
      <c r="Z218" s="127">
        <v>999</v>
      </c>
    </row>
    <row r="219" spans="1:26">
      <c r="A219" s="126" t="s">
        <v>464</v>
      </c>
      <c r="B219" s="127" t="s">
        <v>470</v>
      </c>
      <c r="C219" s="55">
        <v>2020</v>
      </c>
      <c r="D219" s="128" t="s">
        <v>471</v>
      </c>
      <c r="E219" s="127">
        <v>2671.05</v>
      </c>
      <c r="F219" s="55">
        <v>6</v>
      </c>
      <c r="G219" s="55">
        <v>6</v>
      </c>
      <c r="H219" s="61">
        <f t="shared" si="35"/>
        <v>2.6710500000000001</v>
      </c>
      <c r="I219" s="61">
        <f t="shared" si="36"/>
        <v>6.0000000000000001E-3</v>
      </c>
      <c r="J219" s="61">
        <f t="shared" si="37"/>
        <v>6.0000000000000001E-3</v>
      </c>
      <c r="K219" s="127">
        <v>263.89509069128701</v>
      </c>
      <c r="L219" s="127">
        <v>48.559834256833994</v>
      </c>
      <c r="M219" s="127">
        <v>37.610570353365006</v>
      </c>
      <c r="N219" s="55" t="b">
        <v>1</v>
      </c>
      <c r="O219" s="55" t="b">
        <v>0</v>
      </c>
      <c r="P219" s="55" t="s">
        <v>1</v>
      </c>
      <c r="Q219" s="55" t="s">
        <v>1</v>
      </c>
      <c r="R219" s="55" t="b">
        <v>0</v>
      </c>
      <c r="S219" s="55" t="s">
        <v>1</v>
      </c>
      <c r="T219" s="55" t="b">
        <v>1</v>
      </c>
      <c r="U219" s="55" t="b">
        <v>0</v>
      </c>
      <c r="V219" s="55" t="s">
        <v>1</v>
      </c>
      <c r="W219" s="55" t="s">
        <v>1</v>
      </c>
      <c r="X219" s="55" t="b">
        <v>0</v>
      </c>
      <c r="Y219" s="55" t="s">
        <v>469</v>
      </c>
      <c r="Z219" s="127">
        <v>999</v>
      </c>
    </row>
    <row r="220" spans="1:26">
      <c r="A220" s="126" t="s">
        <v>464</v>
      </c>
      <c r="B220" s="127" t="s">
        <v>470</v>
      </c>
      <c r="C220" s="55">
        <v>2020</v>
      </c>
      <c r="D220" s="128" t="s">
        <v>471</v>
      </c>
      <c r="E220" s="127">
        <v>2679.21</v>
      </c>
      <c r="F220" s="55">
        <v>6</v>
      </c>
      <c r="G220" s="55">
        <v>6</v>
      </c>
      <c r="H220" s="61">
        <f t="shared" si="35"/>
        <v>2.6792099999999999</v>
      </c>
      <c r="I220" s="61">
        <f t="shared" si="36"/>
        <v>6.0000000000000001E-3</v>
      </c>
      <c r="J220" s="61">
        <f t="shared" si="37"/>
        <v>6.0000000000000001E-3</v>
      </c>
      <c r="K220" s="127">
        <v>320.15988846917901</v>
      </c>
      <c r="L220" s="127">
        <v>57.244247800168978</v>
      </c>
      <c r="M220" s="127">
        <v>45.328867390282994</v>
      </c>
      <c r="N220" s="55" t="b">
        <v>1</v>
      </c>
      <c r="O220" s="55" t="b">
        <v>0</v>
      </c>
      <c r="P220" s="55" t="s">
        <v>1</v>
      </c>
      <c r="Q220" s="55" t="s">
        <v>1</v>
      </c>
      <c r="R220" s="55" t="b">
        <v>0</v>
      </c>
      <c r="S220" s="55" t="s">
        <v>1</v>
      </c>
      <c r="T220" s="55" t="b">
        <v>1</v>
      </c>
      <c r="U220" s="55" t="b">
        <v>0</v>
      </c>
      <c r="V220" s="55" t="s">
        <v>1</v>
      </c>
      <c r="W220" s="55" t="s">
        <v>1</v>
      </c>
      <c r="X220" s="55" t="b">
        <v>0</v>
      </c>
      <c r="Y220" s="55" t="s">
        <v>469</v>
      </c>
      <c r="Z220" s="127">
        <v>999</v>
      </c>
    </row>
    <row r="221" spans="1:26">
      <c r="A221" s="126" t="s">
        <v>464</v>
      </c>
      <c r="B221" s="127" t="s">
        <v>470</v>
      </c>
      <c r="C221" s="55">
        <v>2020</v>
      </c>
      <c r="D221" s="128" t="s">
        <v>471</v>
      </c>
      <c r="E221" s="127">
        <v>2686.16</v>
      </c>
      <c r="F221" s="55">
        <v>6</v>
      </c>
      <c r="G221" s="55">
        <v>6</v>
      </c>
      <c r="H221" s="61">
        <f t="shared" si="35"/>
        <v>2.6861599999999997</v>
      </c>
      <c r="I221" s="61">
        <f t="shared" si="36"/>
        <v>6.0000000000000001E-3</v>
      </c>
      <c r="J221" s="61">
        <f t="shared" si="37"/>
        <v>6.0000000000000001E-3</v>
      </c>
      <c r="K221" s="127">
        <v>282.432265047415</v>
      </c>
      <c r="L221" s="127">
        <v>53.338712333693024</v>
      </c>
      <c r="M221" s="127">
        <v>38.51228553155201</v>
      </c>
      <c r="N221" s="55" t="b">
        <v>1</v>
      </c>
      <c r="O221" s="55" t="b">
        <v>0</v>
      </c>
      <c r="P221" s="55" t="s">
        <v>1</v>
      </c>
      <c r="Q221" s="55" t="s">
        <v>1</v>
      </c>
      <c r="R221" s="55" t="b">
        <v>0</v>
      </c>
      <c r="S221" s="55" t="s">
        <v>1</v>
      </c>
      <c r="T221" s="55" t="b">
        <v>1</v>
      </c>
      <c r="U221" s="55" t="b">
        <v>0</v>
      </c>
      <c r="V221" s="55" t="s">
        <v>1</v>
      </c>
      <c r="W221" s="55" t="s">
        <v>1</v>
      </c>
      <c r="X221" s="55" t="b">
        <v>0</v>
      </c>
      <c r="Y221" s="55" t="s">
        <v>469</v>
      </c>
      <c r="Z221" s="127">
        <v>999</v>
      </c>
    </row>
    <row r="222" spans="1:26">
      <c r="A222" s="126" t="s">
        <v>464</v>
      </c>
      <c r="B222" s="127" t="s">
        <v>470</v>
      </c>
      <c r="C222" s="55">
        <v>2020</v>
      </c>
      <c r="D222" s="128" t="s">
        <v>471</v>
      </c>
      <c r="E222" s="127">
        <v>2698.25</v>
      </c>
      <c r="F222" s="55">
        <v>6</v>
      </c>
      <c r="G222" s="55">
        <v>6</v>
      </c>
      <c r="H222" s="61">
        <f t="shared" si="35"/>
        <v>2.6982499999999998</v>
      </c>
      <c r="I222" s="61">
        <f t="shared" si="36"/>
        <v>6.0000000000000001E-3</v>
      </c>
      <c r="J222" s="61">
        <f t="shared" si="37"/>
        <v>6.0000000000000001E-3</v>
      </c>
      <c r="K222" s="127">
        <v>281.50502628893099</v>
      </c>
      <c r="L222" s="127">
        <v>43.218332170232031</v>
      </c>
      <c r="M222" s="127">
        <v>44.352724274634994</v>
      </c>
      <c r="N222" s="55" t="b">
        <v>1</v>
      </c>
      <c r="O222" s="55" t="b">
        <v>0</v>
      </c>
      <c r="P222" s="55" t="s">
        <v>1</v>
      </c>
      <c r="Q222" s="55" t="s">
        <v>1</v>
      </c>
      <c r="R222" s="55" t="b">
        <v>0</v>
      </c>
      <c r="S222" s="55" t="s">
        <v>1</v>
      </c>
      <c r="T222" s="55" t="b">
        <v>1</v>
      </c>
      <c r="U222" s="55" t="b">
        <v>0</v>
      </c>
      <c r="V222" s="55" t="s">
        <v>1</v>
      </c>
      <c r="W222" s="55" t="s">
        <v>1</v>
      </c>
      <c r="X222" s="55" t="b">
        <v>0</v>
      </c>
      <c r="Y222" s="55" t="s">
        <v>469</v>
      </c>
      <c r="Z222" s="127">
        <v>999</v>
      </c>
    </row>
    <row r="223" spans="1:26">
      <c r="A223" s="126" t="s">
        <v>464</v>
      </c>
      <c r="B223" s="127" t="s">
        <v>470</v>
      </c>
      <c r="C223" s="55">
        <v>2020</v>
      </c>
      <c r="D223" s="128" t="s">
        <v>471</v>
      </c>
      <c r="E223" s="127">
        <v>2705.51</v>
      </c>
      <c r="F223" s="55">
        <v>6</v>
      </c>
      <c r="G223" s="55">
        <v>6</v>
      </c>
      <c r="H223" s="61">
        <f t="shared" si="35"/>
        <v>2.7055100000000003</v>
      </c>
      <c r="I223" s="61">
        <f t="shared" si="36"/>
        <v>6.0000000000000001E-3</v>
      </c>
      <c r="J223" s="61">
        <f t="shared" si="37"/>
        <v>6.0000000000000001E-3</v>
      </c>
      <c r="K223" s="127">
        <v>239.499518841884</v>
      </c>
      <c r="L223" s="127">
        <v>49.348974315035008</v>
      </c>
      <c r="M223" s="127">
        <v>40.55550216762299</v>
      </c>
      <c r="N223" s="55" t="b">
        <v>1</v>
      </c>
      <c r="O223" s="55" t="b">
        <v>0</v>
      </c>
      <c r="P223" s="55" t="s">
        <v>1</v>
      </c>
      <c r="Q223" s="55" t="s">
        <v>1</v>
      </c>
      <c r="R223" s="55" t="b">
        <v>0</v>
      </c>
      <c r="S223" s="55" t="s">
        <v>1</v>
      </c>
      <c r="T223" s="55" t="b">
        <v>1</v>
      </c>
      <c r="U223" s="55" t="b">
        <v>0</v>
      </c>
      <c r="V223" s="55" t="s">
        <v>1</v>
      </c>
      <c r="W223" s="55" t="s">
        <v>1</v>
      </c>
      <c r="X223" s="55" t="b">
        <v>0</v>
      </c>
      <c r="Y223" s="55" t="s">
        <v>469</v>
      </c>
      <c r="Z223" s="127">
        <v>999</v>
      </c>
    </row>
    <row r="224" spans="1:26">
      <c r="A224" s="126" t="s">
        <v>464</v>
      </c>
      <c r="B224" s="127" t="s">
        <v>470</v>
      </c>
      <c r="C224" s="55">
        <v>2020</v>
      </c>
      <c r="D224" s="128" t="s">
        <v>471</v>
      </c>
      <c r="E224" s="127">
        <v>2710.04</v>
      </c>
      <c r="F224" s="55">
        <v>6</v>
      </c>
      <c r="G224" s="55">
        <v>6</v>
      </c>
      <c r="H224" s="61">
        <f t="shared" si="35"/>
        <v>2.7100399999999998</v>
      </c>
      <c r="I224" s="61">
        <f t="shared" si="36"/>
        <v>6.0000000000000001E-3</v>
      </c>
      <c r="J224" s="61">
        <f t="shared" si="37"/>
        <v>6.0000000000000001E-3</v>
      </c>
      <c r="K224" s="127">
        <v>312.86585996597</v>
      </c>
      <c r="L224" s="127">
        <v>61.787998351763008</v>
      </c>
      <c r="M224" s="127">
        <v>44.006599534331997</v>
      </c>
      <c r="N224" s="55" t="b">
        <v>1</v>
      </c>
      <c r="O224" s="55" t="b">
        <v>0</v>
      </c>
      <c r="P224" s="55" t="s">
        <v>1</v>
      </c>
      <c r="Q224" s="55" t="s">
        <v>1</v>
      </c>
      <c r="R224" s="55" t="b">
        <v>0</v>
      </c>
      <c r="S224" s="55" t="s">
        <v>1</v>
      </c>
      <c r="T224" s="55" t="b">
        <v>1</v>
      </c>
      <c r="U224" s="55" t="b">
        <v>0</v>
      </c>
      <c r="V224" s="55" t="s">
        <v>1</v>
      </c>
      <c r="W224" s="55" t="s">
        <v>1</v>
      </c>
      <c r="X224" s="55" t="b">
        <v>0</v>
      </c>
      <c r="Y224" s="55" t="s">
        <v>469</v>
      </c>
      <c r="Z224" s="127">
        <v>999</v>
      </c>
    </row>
    <row r="225" spans="1:26">
      <c r="A225" s="126" t="s">
        <v>464</v>
      </c>
      <c r="B225" s="127" t="s">
        <v>470</v>
      </c>
      <c r="C225" s="55">
        <v>2020</v>
      </c>
      <c r="D225" s="128" t="s">
        <v>471</v>
      </c>
      <c r="E225" s="127">
        <v>2716.09</v>
      </c>
      <c r="F225" s="55">
        <v>6</v>
      </c>
      <c r="G225" s="55">
        <v>6</v>
      </c>
      <c r="H225" s="61">
        <f t="shared" si="35"/>
        <v>2.7160900000000003</v>
      </c>
      <c r="I225" s="61">
        <f t="shared" si="36"/>
        <v>6.0000000000000001E-3</v>
      </c>
      <c r="J225" s="61">
        <f t="shared" si="37"/>
        <v>6.0000000000000001E-3</v>
      </c>
      <c r="K225" s="127">
        <v>262.25122179585497</v>
      </c>
      <c r="L225" s="127">
        <v>50.319706101283998</v>
      </c>
      <c r="M225" s="127">
        <v>35.488050259033969</v>
      </c>
      <c r="N225" s="55" t="b">
        <v>1</v>
      </c>
      <c r="O225" s="55" t="b">
        <v>0</v>
      </c>
      <c r="P225" s="55" t="s">
        <v>1</v>
      </c>
      <c r="Q225" s="55" t="s">
        <v>1</v>
      </c>
      <c r="R225" s="55" t="b">
        <v>0</v>
      </c>
      <c r="S225" s="55" t="s">
        <v>1</v>
      </c>
      <c r="T225" s="55" t="b">
        <v>1</v>
      </c>
      <c r="U225" s="55" t="b">
        <v>0</v>
      </c>
      <c r="V225" s="55" t="s">
        <v>1</v>
      </c>
      <c r="W225" s="55" t="s">
        <v>1</v>
      </c>
      <c r="X225" s="55" t="b">
        <v>0</v>
      </c>
      <c r="Y225" s="55" t="s">
        <v>469</v>
      </c>
      <c r="Z225" s="127">
        <v>999</v>
      </c>
    </row>
    <row r="226" spans="1:26">
      <c r="A226" s="126" t="s">
        <v>464</v>
      </c>
      <c r="B226" s="127" t="s">
        <v>470</v>
      </c>
      <c r="C226" s="55">
        <v>2020</v>
      </c>
      <c r="D226" s="128" t="s">
        <v>471</v>
      </c>
      <c r="E226" s="127">
        <v>2744.51</v>
      </c>
      <c r="F226" s="55">
        <v>6</v>
      </c>
      <c r="G226" s="55">
        <v>6</v>
      </c>
      <c r="H226" s="61">
        <f t="shared" si="35"/>
        <v>2.74451</v>
      </c>
      <c r="I226" s="61">
        <f t="shared" si="36"/>
        <v>6.0000000000000001E-3</v>
      </c>
      <c r="J226" s="61">
        <f t="shared" si="37"/>
        <v>6.0000000000000001E-3</v>
      </c>
      <c r="K226" s="127">
        <v>332.26078800205698</v>
      </c>
      <c r="L226" s="127">
        <v>62.765074841803028</v>
      </c>
      <c r="M226" s="127">
        <v>43.615696435103985</v>
      </c>
      <c r="N226" s="55" t="b">
        <v>1</v>
      </c>
      <c r="O226" s="55" t="b">
        <v>0</v>
      </c>
      <c r="P226" s="55" t="s">
        <v>1</v>
      </c>
      <c r="Q226" s="55" t="s">
        <v>1</v>
      </c>
      <c r="R226" s="55" t="b">
        <v>0</v>
      </c>
      <c r="S226" s="55" t="s">
        <v>1</v>
      </c>
      <c r="T226" s="55" t="b">
        <v>1</v>
      </c>
      <c r="U226" s="55" t="b">
        <v>0</v>
      </c>
      <c r="V226" s="55" t="s">
        <v>1</v>
      </c>
      <c r="W226" s="55" t="s">
        <v>1</v>
      </c>
      <c r="X226" s="55" t="b">
        <v>0</v>
      </c>
      <c r="Y226" s="55" t="s">
        <v>469</v>
      </c>
      <c r="Z226" s="127">
        <v>999</v>
      </c>
    </row>
    <row r="227" spans="1:26">
      <c r="A227" s="126" t="s">
        <v>464</v>
      </c>
      <c r="B227" s="127" t="s">
        <v>470</v>
      </c>
      <c r="C227" s="55">
        <v>2020</v>
      </c>
      <c r="D227" s="128" t="s">
        <v>471</v>
      </c>
      <c r="E227" s="127">
        <v>2751.11</v>
      </c>
      <c r="F227" s="55">
        <v>6</v>
      </c>
      <c r="G227" s="55">
        <v>6</v>
      </c>
      <c r="H227" s="61">
        <f t="shared" si="35"/>
        <v>2.7511100000000002</v>
      </c>
      <c r="I227" s="61">
        <f t="shared" si="36"/>
        <v>6.0000000000000001E-3</v>
      </c>
      <c r="J227" s="61">
        <f t="shared" si="37"/>
        <v>6.0000000000000001E-3</v>
      </c>
      <c r="K227" s="127">
        <v>316.601778689475</v>
      </c>
      <c r="L227" s="127">
        <v>61.771938799307009</v>
      </c>
      <c r="M227" s="127">
        <v>44.896472085566018</v>
      </c>
      <c r="N227" s="55" t="b">
        <v>1</v>
      </c>
      <c r="O227" s="55" t="b">
        <v>0</v>
      </c>
      <c r="P227" s="55" t="s">
        <v>1</v>
      </c>
      <c r="Q227" s="55" t="s">
        <v>1</v>
      </c>
      <c r="R227" s="55" t="b">
        <v>0</v>
      </c>
      <c r="S227" s="55" t="s">
        <v>1</v>
      </c>
      <c r="T227" s="55" t="b">
        <v>1</v>
      </c>
      <c r="U227" s="55" t="b">
        <v>0</v>
      </c>
      <c r="V227" s="55" t="s">
        <v>1</v>
      </c>
      <c r="W227" s="55" t="s">
        <v>1</v>
      </c>
      <c r="X227" s="55" t="b">
        <v>0</v>
      </c>
      <c r="Y227" s="55" t="s">
        <v>469</v>
      </c>
      <c r="Z227" s="127">
        <v>999</v>
      </c>
    </row>
    <row r="228" spans="1:26">
      <c r="A228" s="126" t="s">
        <v>464</v>
      </c>
      <c r="B228" s="127" t="s">
        <v>470</v>
      </c>
      <c r="C228" s="55">
        <v>2020</v>
      </c>
      <c r="D228" s="128" t="s">
        <v>471</v>
      </c>
      <c r="E228" s="127">
        <v>2764.59</v>
      </c>
      <c r="F228" s="55">
        <v>6</v>
      </c>
      <c r="G228" s="55">
        <v>6</v>
      </c>
      <c r="H228" s="61">
        <f t="shared" si="35"/>
        <v>2.7645900000000001</v>
      </c>
      <c r="I228" s="61">
        <f t="shared" si="36"/>
        <v>6.0000000000000001E-3</v>
      </c>
      <c r="J228" s="61">
        <f t="shared" si="37"/>
        <v>6.0000000000000001E-3</v>
      </c>
      <c r="K228" s="127">
        <v>356.67048346370501</v>
      </c>
      <c r="L228" s="127">
        <v>58.463745874362985</v>
      </c>
      <c r="M228" s="127">
        <v>53.428692070758018</v>
      </c>
      <c r="N228" s="55" t="b">
        <v>1</v>
      </c>
      <c r="O228" s="55" t="b">
        <v>0</v>
      </c>
      <c r="P228" s="55" t="s">
        <v>1</v>
      </c>
      <c r="Q228" s="55" t="s">
        <v>1</v>
      </c>
      <c r="R228" s="55" t="b">
        <v>0</v>
      </c>
      <c r="S228" s="55" t="s">
        <v>1</v>
      </c>
      <c r="T228" s="55" t="b">
        <v>1</v>
      </c>
      <c r="U228" s="55" t="b">
        <v>0</v>
      </c>
      <c r="V228" s="55" t="s">
        <v>1</v>
      </c>
      <c r="W228" s="55" t="s">
        <v>1</v>
      </c>
      <c r="X228" s="55" t="b">
        <v>0</v>
      </c>
      <c r="Y228" s="55" t="s">
        <v>469</v>
      </c>
      <c r="Z228" s="127">
        <v>999</v>
      </c>
    </row>
    <row r="229" spans="1:26">
      <c r="A229" s="126" t="s">
        <v>464</v>
      </c>
      <c r="B229" s="127" t="s">
        <v>470</v>
      </c>
      <c r="C229" s="55">
        <v>2020</v>
      </c>
      <c r="D229" s="128" t="s">
        <v>471</v>
      </c>
      <c r="E229" s="127">
        <v>2778.07</v>
      </c>
      <c r="F229" s="55">
        <v>6</v>
      </c>
      <c r="G229" s="55">
        <v>6</v>
      </c>
      <c r="H229" s="61">
        <f t="shared" si="35"/>
        <v>2.77807</v>
      </c>
      <c r="I229" s="61">
        <f t="shared" si="36"/>
        <v>6.0000000000000001E-3</v>
      </c>
      <c r="J229" s="61">
        <f t="shared" si="37"/>
        <v>6.0000000000000001E-3</v>
      </c>
      <c r="K229" s="127">
        <v>278.78913854684498</v>
      </c>
      <c r="L229" s="127">
        <v>51.528762379947011</v>
      </c>
      <c r="M229" s="127">
        <v>38.42964452038197</v>
      </c>
      <c r="N229" s="55" t="b">
        <v>1</v>
      </c>
      <c r="O229" s="55" t="b">
        <v>0</v>
      </c>
      <c r="P229" s="55" t="s">
        <v>1</v>
      </c>
      <c r="Q229" s="55" t="s">
        <v>1</v>
      </c>
      <c r="R229" s="55" t="b">
        <v>0</v>
      </c>
      <c r="S229" s="55" t="s">
        <v>1</v>
      </c>
      <c r="T229" s="55" t="b">
        <v>1</v>
      </c>
      <c r="U229" s="55" t="b">
        <v>0</v>
      </c>
      <c r="V229" s="55" t="s">
        <v>1</v>
      </c>
      <c r="W229" s="55" t="s">
        <v>1</v>
      </c>
      <c r="X229" s="55" t="b">
        <v>0</v>
      </c>
      <c r="Y229" s="55" t="s">
        <v>469</v>
      </c>
      <c r="Z229" s="127">
        <v>999</v>
      </c>
    </row>
    <row r="230" spans="1:26">
      <c r="A230" s="126" t="s">
        <v>464</v>
      </c>
      <c r="B230" s="127" t="s">
        <v>470</v>
      </c>
      <c r="C230" s="55">
        <v>2020</v>
      </c>
      <c r="D230" s="128" t="s">
        <v>471</v>
      </c>
      <c r="E230" s="127">
        <v>2799.52</v>
      </c>
      <c r="F230" s="55">
        <v>6</v>
      </c>
      <c r="G230" s="55">
        <v>6</v>
      </c>
      <c r="H230" s="61">
        <f t="shared" si="35"/>
        <v>2.7995199999999998</v>
      </c>
      <c r="I230" s="61">
        <f t="shared" si="36"/>
        <v>6.0000000000000001E-3</v>
      </c>
      <c r="J230" s="61">
        <f t="shared" si="37"/>
        <v>6.0000000000000001E-3</v>
      </c>
      <c r="K230" s="127">
        <v>280.10262245420898</v>
      </c>
      <c r="L230" s="127">
        <v>52.859503199523999</v>
      </c>
      <c r="M230" s="127">
        <v>39.252637666340974</v>
      </c>
      <c r="N230" s="55" t="b">
        <v>1</v>
      </c>
      <c r="O230" s="55" t="b">
        <v>0</v>
      </c>
      <c r="P230" s="55" t="s">
        <v>1</v>
      </c>
      <c r="Q230" s="55" t="s">
        <v>1</v>
      </c>
      <c r="R230" s="55" t="b">
        <v>0</v>
      </c>
      <c r="S230" s="55" t="s">
        <v>1</v>
      </c>
      <c r="T230" s="55" t="b">
        <v>1</v>
      </c>
      <c r="U230" s="55" t="b">
        <v>0</v>
      </c>
      <c r="V230" s="55" t="s">
        <v>1</v>
      </c>
      <c r="W230" s="55" t="s">
        <v>1</v>
      </c>
      <c r="X230" s="55" t="b">
        <v>0</v>
      </c>
      <c r="Y230" s="55" t="s">
        <v>469</v>
      </c>
      <c r="Z230" s="127">
        <v>999</v>
      </c>
    </row>
    <row r="231" spans="1:26">
      <c r="A231" s="126" t="s">
        <v>464</v>
      </c>
      <c r="B231" s="127" t="s">
        <v>470</v>
      </c>
      <c r="C231" s="55">
        <v>2020</v>
      </c>
      <c r="D231" s="128" t="s">
        <v>471</v>
      </c>
      <c r="E231" s="127">
        <v>2821.86</v>
      </c>
      <c r="F231" s="55">
        <v>6</v>
      </c>
      <c r="G231" s="55">
        <v>6</v>
      </c>
      <c r="H231" s="61">
        <f t="shared" si="35"/>
        <v>2.82186</v>
      </c>
      <c r="I231" s="61">
        <f t="shared" si="36"/>
        <v>6.0000000000000001E-3</v>
      </c>
      <c r="J231" s="61">
        <f t="shared" si="37"/>
        <v>6.0000000000000001E-3</v>
      </c>
      <c r="K231" s="127">
        <v>314.09618167618299</v>
      </c>
      <c r="L231" s="127">
        <v>58.905814167577034</v>
      </c>
      <c r="M231" s="127">
        <v>42.750895436324981</v>
      </c>
      <c r="N231" s="55" t="b">
        <v>1</v>
      </c>
      <c r="O231" s="55" t="b">
        <v>0</v>
      </c>
      <c r="P231" s="55" t="s">
        <v>1</v>
      </c>
      <c r="Q231" s="55" t="s">
        <v>1</v>
      </c>
      <c r="R231" s="55" t="b">
        <v>0</v>
      </c>
      <c r="S231" s="55" t="s">
        <v>1</v>
      </c>
      <c r="T231" s="55" t="b">
        <v>1</v>
      </c>
      <c r="U231" s="55" t="b">
        <v>0</v>
      </c>
      <c r="V231" s="55" t="s">
        <v>1</v>
      </c>
      <c r="W231" s="55" t="s">
        <v>1</v>
      </c>
      <c r="X231" s="55" t="b">
        <v>0</v>
      </c>
      <c r="Y231" s="55" t="s">
        <v>469</v>
      </c>
      <c r="Z231" s="127">
        <v>999</v>
      </c>
    </row>
    <row r="232" spans="1:26">
      <c r="A232" s="126" t="s">
        <v>464</v>
      </c>
      <c r="B232" s="127" t="s">
        <v>470</v>
      </c>
      <c r="C232" s="55">
        <v>2020</v>
      </c>
      <c r="D232" s="128" t="s">
        <v>471</v>
      </c>
      <c r="E232" s="127">
        <v>2823.45</v>
      </c>
      <c r="F232" s="55">
        <v>6</v>
      </c>
      <c r="G232" s="55">
        <v>6</v>
      </c>
      <c r="H232" s="61">
        <f t="shared" si="35"/>
        <v>2.8234499999999998</v>
      </c>
      <c r="I232" s="61">
        <f t="shared" si="36"/>
        <v>6.0000000000000001E-3</v>
      </c>
      <c r="J232" s="61">
        <f t="shared" si="37"/>
        <v>6.0000000000000001E-3</v>
      </c>
      <c r="K232" s="127">
        <v>352.264276294225</v>
      </c>
      <c r="L232" s="127">
        <v>80.823522946792025</v>
      </c>
      <c r="M232" s="127">
        <v>56.040548223517987</v>
      </c>
      <c r="N232" s="55" t="b">
        <v>1</v>
      </c>
      <c r="O232" s="55" t="b">
        <v>0</v>
      </c>
      <c r="P232" s="55" t="s">
        <v>1</v>
      </c>
      <c r="Q232" s="55" t="s">
        <v>1</v>
      </c>
      <c r="R232" s="55" t="b">
        <v>0</v>
      </c>
      <c r="S232" s="55" t="s">
        <v>1</v>
      </c>
      <c r="T232" s="55" t="b">
        <v>1</v>
      </c>
      <c r="U232" s="55" t="b">
        <v>0</v>
      </c>
      <c r="V232" s="55" t="s">
        <v>1</v>
      </c>
      <c r="W232" s="55" t="s">
        <v>1</v>
      </c>
      <c r="X232" s="55" t="b">
        <v>0</v>
      </c>
      <c r="Y232" s="55" t="s">
        <v>469</v>
      </c>
      <c r="Z232" s="127">
        <v>999</v>
      </c>
    </row>
    <row r="233" spans="1:26">
      <c r="A233" s="126" t="s">
        <v>464</v>
      </c>
      <c r="B233" s="127" t="s">
        <v>470</v>
      </c>
      <c r="C233" s="55">
        <v>2020</v>
      </c>
      <c r="D233" s="128" t="s">
        <v>471</v>
      </c>
      <c r="E233" s="127">
        <v>2832.34</v>
      </c>
      <c r="F233" s="55">
        <v>6</v>
      </c>
      <c r="G233" s="55">
        <v>6</v>
      </c>
      <c r="H233" s="61">
        <f t="shared" si="35"/>
        <v>2.8323400000000003</v>
      </c>
      <c r="I233" s="61">
        <f t="shared" si="36"/>
        <v>6.0000000000000001E-3</v>
      </c>
      <c r="J233" s="61">
        <f t="shared" si="37"/>
        <v>6.0000000000000001E-3</v>
      </c>
      <c r="K233" s="127">
        <v>376.24514168444301</v>
      </c>
      <c r="L233" s="127">
        <v>72.541509650691012</v>
      </c>
      <c r="M233" s="127">
        <v>49.577801178103016</v>
      </c>
      <c r="N233" s="55" t="b">
        <v>1</v>
      </c>
      <c r="O233" s="55" t="b">
        <v>0</v>
      </c>
      <c r="P233" s="55" t="s">
        <v>1</v>
      </c>
      <c r="Q233" s="55" t="s">
        <v>1</v>
      </c>
      <c r="R233" s="55" t="b">
        <v>0</v>
      </c>
      <c r="S233" s="55" t="s">
        <v>1</v>
      </c>
      <c r="T233" s="55" t="b">
        <v>1</v>
      </c>
      <c r="U233" s="55" t="b">
        <v>0</v>
      </c>
      <c r="V233" s="55" t="s">
        <v>1</v>
      </c>
      <c r="W233" s="55" t="s">
        <v>1</v>
      </c>
      <c r="X233" s="55" t="b">
        <v>0</v>
      </c>
      <c r="Y233" s="55" t="s">
        <v>469</v>
      </c>
      <c r="Z233" s="127">
        <v>999</v>
      </c>
    </row>
    <row r="234" spans="1:26">
      <c r="A234" s="126" t="s">
        <v>464</v>
      </c>
      <c r="B234" s="127" t="s">
        <v>470</v>
      </c>
      <c r="C234" s="55">
        <v>2020</v>
      </c>
      <c r="D234" s="128" t="s">
        <v>471</v>
      </c>
      <c r="E234" s="127">
        <v>2845.05</v>
      </c>
      <c r="F234" s="55">
        <v>6</v>
      </c>
      <c r="G234" s="55">
        <v>6</v>
      </c>
      <c r="H234" s="61">
        <f t="shared" si="35"/>
        <v>2.8450500000000001</v>
      </c>
      <c r="I234" s="61">
        <f t="shared" si="36"/>
        <v>6.0000000000000001E-3</v>
      </c>
      <c r="J234" s="61">
        <f t="shared" si="37"/>
        <v>6.0000000000000001E-3</v>
      </c>
      <c r="K234" s="127">
        <v>308.98562100530802</v>
      </c>
      <c r="L234" s="127">
        <v>52.044616272393966</v>
      </c>
      <c r="M234" s="127">
        <v>48.121439241784003</v>
      </c>
      <c r="N234" s="55" t="b">
        <v>1</v>
      </c>
      <c r="O234" s="55" t="b">
        <v>0</v>
      </c>
      <c r="P234" s="55" t="s">
        <v>1</v>
      </c>
      <c r="Q234" s="55" t="s">
        <v>1</v>
      </c>
      <c r="R234" s="55" t="b">
        <v>0</v>
      </c>
      <c r="S234" s="55" t="s">
        <v>1</v>
      </c>
      <c r="T234" s="55" t="b">
        <v>1</v>
      </c>
      <c r="U234" s="55" t="b">
        <v>0</v>
      </c>
      <c r="V234" s="55" t="s">
        <v>1</v>
      </c>
      <c r="W234" s="55" t="s">
        <v>1</v>
      </c>
      <c r="X234" s="55" t="b">
        <v>0</v>
      </c>
      <c r="Y234" s="55" t="s">
        <v>469</v>
      </c>
      <c r="Z234" s="127">
        <v>999</v>
      </c>
    </row>
    <row r="235" spans="1:26">
      <c r="A235" s="126" t="s">
        <v>464</v>
      </c>
      <c r="B235" s="127" t="s">
        <v>470</v>
      </c>
      <c r="C235" s="55">
        <v>2020</v>
      </c>
      <c r="D235" s="128" t="s">
        <v>471</v>
      </c>
      <c r="E235" s="127">
        <v>2882.85</v>
      </c>
      <c r="F235" s="55">
        <v>6</v>
      </c>
      <c r="G235" s="55">
        <v>6</v>
      </c>
      <c r="H235" s="61">
        <f t="shared" si="35"/>
        <v>2.8828499999999999</v>
      </c>
      <c r="I235" s="61">
        <f t="shared" si="36"/>
        <v>6.0000000000000001E-3</v>
      </c>
      <c r="J235" s="61">
        <f t="shared" si="37"/>
        <v>6.0000000000000001E-3</v>
      </c>
      <c r="K235" s="127">
        <v>421.06372128584297</v>
      </c>
      <c r="L235" s="127">
        <v>88.147899117180032</v>
      </c>
      <c r="M235" s="127">
        <v>54.421012639299988</v>
      </c>
      <c r="N235" s="55" t="b">
        <v>1</v>
      </c>
      <c r="O235" s="55" t="b">
        <v>0</v>
      </c>
      <c r="P235" s="55" t="s">
        <v>1</v>
      </c>
      <c r="Q235" s="55" t="s">
        <v>1</v>
      </c>
      <c r="R235" s="55" t="b">
        <v>0</v>
      </c>
      <c r="S235" s="55" t="s">
        <v>1</v>
      </c>
      <c r="T235" s="55" t="b">
        <v>1</v>
      </c>
      <c r="U235" s="55" t="b">
        <v>0</v>
      </c>
      <c r="V235" s="55" t="s">
        <v>1</v>
      </c>
      <c r="W235" s="55" t="s">
        <v>1</v>
      </c>
      <c r="X235" s="55" t="b">
        <v>0</v>
      </c>
      <c r="Y235" s="55" t="s">
        <v>469</v>
      </c>
      <c r="Z235" s="127">
        <v>999</v>
      </c>
    </row>
    <row r="236" spans="1:26">
      <c r="A236" s="126" t="s">
        <v>464</v>
      </c>
      <c r="B236" s="127" t="s">
        <v>470</v>
      </c>
      <c r="C236" s="55">
        <v>2020</v>
      </c>
      <c r="D236" s="128" t="s">
        <v>471</v>
      </c>
      <c r="E236" s="127">
        <v>2916.2</v>
      </c>
      <c r="F236" s="55">
        <v>6</v>
      </c>
      <c r="G236" s="55">
        <v>6</v>
      </c>
      <c r="H236" s="61">
        <f t="shared" si="35"/>
        <v>2.9161999999999999</v>
      </c>
      <c r="I236" s="61">
        <f t="shared" si="36"/>
        <v>6.0000000000000001E-3</v>
      </c>
      <c r="J236" s="61">
        <f t="shared" si="37"/>
        <v>6.0000000000000001E-3</v>
      </c>
      <c r="K236" s="127">
        <v>365.88961518101502</v>
      </c>
      <c r="L236" s="127">
        <v>60.222307772198974</v>
      </c>
      <c r="M236" s="127">
        <v>54.424624129964002</v>
      </c>
      <c r="N236" s="55" t="b">
        <v>1</v>
      </c>
      <c r="O236" s="55" t="b">
        <v>0</v>
      </c>
      <c r="P236" s="55" t="s">
        <v>1</v>
      </c>
      <c r="Q236" s="55" t="s">
        <v>1</v>
      </c>
      <c r="R236" s="55" t="b">
        <v>0</v>
      </c>
      <c r="S236" s="55" t="s">
        <v>1</v>
      </c>
      <c r="T236" s="55" t="b">
        <v>1</v>
      </c>
      <c r="U236" s="55" t="b">
        <v>0</v>
      </c>
      <c r="V236" s="55" t="s">
        <v>1</v>
      </c>
      <c r="W236" s="55" t="s">
        <v>1</v>
      </c>
      <c r="X236" s="55" t="b">
        <v>0</v>
      </c>
      <c r="Y236" s="55" t="s">
        <v>469</v>
      </c>
      <c r="Z236" s="127">
        <v>999</v>
      </c>
    </row>
    <row r="237" spans="1:26">
      <c r="A237" s="126" t="s">
        <v>464</v>
      </c>
      <c r="B237" s="127" t="s">
        <v>470</v>
      </c>
      <c r="C237" s="55">
        <v>2020</v>
      </c>
      <c r="D237" s="128" t="s">
        <v>471</v>
      </c>
      <c r="E237" s="127">
        <v>2927</v>
      </c>
      <c r="F237" s="55">
        <v>6</v>
      </c>
      <c r="G237" s="55">
        <v>6</v>
      </c>
      <c r="H237" s="61">
        <f t="shared" si="35"/>
        <v>2.927</v>
      </c>
      <c r="I237" s="61">
        <f t="shared" si="36"/>
        <v>6.0000000000000001E-3</v>
      </c>
      <c r="J237" s="61">
        <f t="shared" si="37"/>
        <v>6.0000000000000001E-3</v>
      </c>
      <c r="K237" s="127">
        <v>362.80876537027399</v>
      </c>
      <c r="L237" s="127">
        <v>68.267819752112985</v>
      </c>
      <c r="M237" s="127">
        <v>49.55858814768601</v>
      </c>
      <c r="N237" s="55" t="b">
        <v>1</v>
      </c>
      <c r="O237" s="55" t="b">
        <v>0</v>
      </c>
      <c r="P237" s="55" t="s">
        <v>1</v>
      </c>
      <c r="Q237" s="55" t="s">
        <v>1</v>
      </c>
      <c r="R237" s="55" t="b">
        <v>0</v>
      </c>
      <c r="S237" s="55" t="s">
        <v>1</v>
      </c>
      <c r="T237" s="55" t="b">
        <v>1</v>
      </c>
      <c r="U237" s="55" t="b">
        <v>0</v>
      </c>
      <c r="V237" s="55" t="s">
        <v>1</v>
      </c>
      <c r="W237" s="55" t="s">
        <v>1</v>
      </c>
      <c r="X237" s="55" t="b">
        <v>0</v>
      </c>
      <c r="Y237" s="55" t="s">
        <v>469</v>
      </c>
      <c r="Z237" s="127">
        <v>999</v>
      </c>
    </row>
    <row r="238" spans="1:26">
      <c r="A238" s="126" t="s">
        <v>464</v>
      </c>
      <c r="B238" s="127" t="s">
        <v>470</v>
      </c>
      <c r="C238" s="55">
        <v>2020</v>
      </c>
      <c r="D238" s="128" t="s">
        <v>471</v>
      </c>
      <c r="E238" s="127">
        <v>2942.97</v>
      </c>
      <c r="F238" s="55">
        <v>6</v>
      </c>
      <c r="G238" s="55">
        <v>6</v>
      </c>
      <c r="H238" s="61">
        <f t="shared" si="35"/>
        <v>2.9429699999999999</v>
      </c>
      <c r="I238" s="61">
        <f t="shared" si="36"/>
        <v>6.0000000000000001E-3</v>
      </c>
      <c r="J238" s="61">
        <f t="shared" si="37"/>
        <v>6.0000000000000001E-3</v>
      </c>
      <c r="K238" s="127">
        <v>331.44786001764999</v>
      </c>
      <c r="L238" s="127">
        <v>60.289528352381012</v>
      </c>
      <c r="M238" s="127">
        <v>45.726095863116996</v>
      </c>
      <c r="N238" s="55" t="b">
        <v>1</v>
      </c>
      <c r="O238" s="55" t="b">
        <v>0</v>
      </c>
      <c r="P238" s="55" t="s">
        <v>1</v>
      </c>
      <c r="Q238" s="55" t="s">
        <v>1</v>
      </c>
      <c r="R238" s="55" t="b">
        <v>0</v>
      </c>
      <c r="S238" s="55" t="s">
        <v>1</v>
      </c>
      <c r="T238" s="55" t="b">
        <v>1</v>
      </c>
      <c r="U238" s="55" t="b">
        <v>0</v>
      </c>
      <c r="V238" s="55" t="s">
        <v>1</v>
      </c>
      <c r="W238" s="55" t="s">
        <v>1</v>
      </c>
      <c r="X238" s="55" t="b">
        <v>0</v>
      </c>
      <c r="Y238" s="55" t="s">
        <v>469</v>
      </c>
      <c r="Z238" s="127">
        <v>999</v>
      </c>
    </row>
    <row r="239" spans="1:26">
      <c r="A239" s="126" t="s">
        <v>464</v>
      </c>
      <c r="B239" s="127" t="s">
        <v>470</v>
      </c>
      <c r="C239" s="55">
        <v>2020</v>
      </c>
      <c r="D239" s="128" t="s">
        <v>471</v>
      </c>
      <c r="E239" s="127">
        <v>2950.22</v>
      </c>
      <c r="F239" s="55">
        <v>6</v>
      </c>
      <c r="G239" s="55">
        <v>6</v>
      </c>
      <c r="H239" s="61">
        <f t="shared" si="35"/>
        <v>2.9502199999999998</v>
      </c>
      <c r="I239" s="61">
        <f t="shared" si="36"/>
        <v>6.0000000000000001E-3</v>
      </c>
      <c r="J239" s="61">
        <f t="shared" si="37"/>
        <v>6.0000000000000001E-3</v>
      </c>
      <c r="K239" s="127">
        <v>350.05923370373699</v>
      </c>
      <c r="L239" s="127">
        <v>64.548265475398011</v>
      </c>
      <c r="M239" s="127">
        <v>50.088853129563006</v>
      </c>
      <c r="N239" s="55" t="b">
        <v>1</v>
      </c>
      <c r="O239" s="55" t="b">
        <v>0</v>
      </c>
      <c r="P239" s="55" t="s">
        <v>1</v>
      </c>
      <c r="Q239" s="55" t="s">
        <v>1</v>
      </c>
      <c r="R239" s="55" t="b">
        <v>0</v>
      </c>
      <c r="S239" s="55" t="s">
        <v>1</v>
      </c>
      <c r="T239" s="55" t="b">
        <v>1</v>
      </c>
      <c r="U239" s="55" t="b">
        <v>0</v>
      </c>
      <c r="V239" s="55" t="s">
        <v>1</v>
      </c>
      <c r="W239" s="55" t="s">
        <v>1</v>
      </c>
      <c r="X239" s="55" t="b">
        <v>0</v>
      </c>
      <c r="Y239" s="55" t="s">
        <v>469</v>
      </c>
      <c r="Z239" s="127">
        <v>999</v>
      </c>
    </row>
    <row r="240" spans="1:26">
      <c r="A240" s="126" t="s">
        <v>464</v>
      </c>
      <c r="B240" s="127" t="s">
        <v>470</v>
      </c>
      <c r="C240" s="55">
        <v>2020</v>
      </c>
      <c r="D240" s="128" t="s">
        <v>471</v>
      </c>
      <c r="E240" s="127">
        <v>2950.22</v>
      </c>
      <c r="F240" s="55">
        <v>6</v>
      </c>
      <c r="G240" s="55">
        <v>6</v>
      </c>
      <c r="H240" s="61">
        <f t="shared" si="35"/>
        <v>2.9502199999999998</v>
      </c>
      <c r="I240" s="61">
        <f t="shared" si="36"/>
        <v>6.0000000000000001E-3</v>
      </c>
      <c r="J240" s="61">
        <f t="shared" si="37"/>
        <v>6.0000000000000001E-3</v>
      </c>
      <c r="K240" s="127">
        <v>391.957652565731</v>
      </c>
      <c r="L240" s="127">
        <v>93.496084296325023</v>
      </c>
      <c r="M240" s="127">
        <v>56.268294058114009</v>
      </c>
      <c r="N240" s="55" t="b">
        <v>1</v>
      </c>
      <c r="O240" s="55" t="b">
        <v>0</v>
      </c>
      <c r="P240" s="55" t="s">
        <v>1</v>
      </c>
      <c r="Q240" s="55" t="s">
        <v>1</v>
      </c>
      <c r="R240" s="55" t="b">
        <v>0</v>
      </c>
      <c r="S240" s="55" t="s">
        <v>1</v>
      </c>
      <c r="T240" s="55" t="b">
        <v>1</v>
      </c>
      <c r="U240" s="55" t="b">
        <v>0</v>
      </c>
      <c r="V240" s="55" t="s">
        <v>1</v>
      </c>
      <c r="W240" s="55" t="s">
        <v>1</v>
      </c>
      <c r="X240" s="55" t="b">
        <v>0</v>
      </c>
      <c r="Y240" s="55" t="s">
        <v>469</v>
      </c>
      <c r="Z240" s="127">
        <v>999</v>
      </c>
    </row>
    <row r="241" spans="1:32">
      <c r="A241" s="126" t="s">
        <v>464</v>
      </c>
      <c r="B241" s="127" t="s">
        <v>470</v>
      </c>
      <c r="C241" s="55">
        <v>2020</v>
      </c>
      <c r="D241" s="128" t="s">
        <v>471</v>
      </c>
      <c r="E241" s="127">
        <v>2956.69</v>
      </c>
      <c r="F241" s="55">
        <v>6</v>
      </c>
      <c r="G241" s="55">
        <v>6</v>
      </c>
      <c r="H241" s="61">
        <f t="shared" si="35"/>
        <v>2.95669</v>
      </c>
      <c r="I241" s="61">
        <f t="shared" si="36"/>
        <v>6.0000000000000001E-3</v>
      </c>
      <c r="J241" s="61">
        <f t="shared" si="37"/>
        <v>6.0000000000000001E-3</v>
      </c>
      <c r="K241" s="127">
        <v>341.78724684266803</v>
      </c>
      <c r="L241" s="127">
        <v>59.583527473396998</v>
      </c>
      <c r="M241" s="127">
        <v>48.276440464160032</v>
      </c>
      <c r="N241" s="55" t="b">
        <v>1</v>
      </c>
      <c r="O241" s="55" t="b">
        <v>0</v>
      </c>
      <c r="P241" s="55" t="s">
        <v>1</v>
      </c>
      <c r="Q241" s="55" t="s">
        <v>1</v>
      </c>
      <c r="R241" s="55" t="b">
        <v>0</v>
      </c>
      <c r="S241" s="55" t="s">
        <v>1</v>
      </c>
      <c r="T241" s="55" t="b">
        <v>1</v>
      </c>
      <c r="U241" s="55" t="b">
        <v>0</v>
      </c>
      <c r="V241" s="55" t="s">
        <v>1</v>
      </c>
      <c r="W241" s="55" t="s">
        <v>1</v>
      </c>
      <c r="X241" s="55" t="b">
        <v>0</v>
      </c>
      <c r="Y241" s="55" t="s">
        <v>469</v>
      </c>
      <c r="Z241" s="127">
        <v>999</v>
      </c>
    </row>
    <row r="242" spans="1:32">
      <c r="A242" s="126" t="s">
        <v>464</v>
      </c>
      <c r="B242" s="127" t="s">
        <v>470</v>
      </c>
      <c r="C242" s="55">
        <v>2020</v>
      </c>
      <c r="D242" s="128" t="s">
        <v>471</v>
      </c>
      <c r="E242" s="127">
        <v>2971.7</v>
      </c>
      <c r="F242" s="55">
        <v>6</v>
      </c>
      <c r="G242" s="55">
        <v>6</v>
      </c>
      <c r="H242" s="61">
        <f t="shared" si="35"/>
        <v>2.9716999999999998</v>
      </c>
      <c r="I242" s="61">
        <f t="shared" si="36"/>
        <v>6.0000000000000001E-3</v>
      </c>
      <c r="J242" s="61">
        <f t="shared" si="37"/>
        <v>6.0000000000000001E-3</v>
      </c>
      <c r="K242" s="127">
        <v>323.36521560076397</v>
      </c>
      <c r="L242" s="127">
        <v>57.933992610316011</v>
      </c>
      <c r="M242" s="127">
        <v>44.969144847124994</v>
      </c>
      <c r="N242" s="55" t="b">
        <v>1</v>
      </c>
      <c r="O242" s="55" t="b">
        <v>0</v>
      </c>
      <c r="P242" s="55" t="s">
        <v>1</v>
      </c>
      <c r="Q242" s="55" t="s">
        <v>1</v>
      </c>
      <c r="R242" s="55" t="b">
        <v>0</v>
      </c>
      <c r="S242" s="55" t="s">
        <v>1</v>
      </c>
      <c r="T242" s="55" t="b">
        <v>1</v>
      </c>
      <c r="U242" s="55" t="b">
        <v>0</v>
      </c>
      <c r="V242" s="55" t="s">
        <v>1</v>
      </c>
      <c r="W242" s="55" t="s">
        <v>1</v>
      </c>
      <c r="X242" s="55" t="b">
        <v>0</v>
      </c>
      <c r="Y242" s="55" t="s">
        <v>469</v>
      </c>
      <c r="Z242" s="127">
        <v>999</v>
      </c>
    </row>
    <row r="243" spans="1:32">
      <c r="A243" s="126" t="s">
        <v>464</v>
      </c>
      <c r="B243" s="127" t="s">
        <v>470</v>
      </c>
      <c r="C243" s="55">
        <v>2020</v>
      </c>
      <c r="D243" s="128" t="s">
        <v>471</v>
      </c>
      <c r="E243" s="127">
        <v>2998.11</v>
      </c>
      <c r="F243" s="55">
        <v>6</v>
      </c>
      <c r="G243" s="55">
        <v>6</v>
      </c>
      <c r="H243" s="61">
        <f t="shared" si="35"/>
        <v>2.9981100000000001</v>
      </c>
      <c r="I243" s="61">
        <f t="shared" si="36"/>
        <v>6.0000000000000001E-3</v>
      </c>
      <c r="J243" s="61">
        <f t="shared" si="37"/>
        <v>6.0000000000000001E-3</v>
      </c>
      <c r="K243" s="127">
        <v>366.02735382902898</v>
      </c>
      <c r="L243" s="127">
        <v>57.01498742971404</v>
      </c>
      <c r="M243" s="127">
        <v>56.961859356802961</v>
      </c>
      <c r="N243" s="55" t="b">
        <v>1</v>
      </c>
      <c r="O243" s="55" t="b">
        <v>0</v>
      </c>
      <c r="P243" s="55" t="s">
        <v>1</v>
      </c>
      <c r="Q243" s="55" t="s">
        <v>1</v>
      </c>
      <c r="R243" s="55" t="b">
        <v>0</v>
      </c>
      <c r="S243" s="55" t="s">
        <v>1</v>
      </c>
      <c r="T243" s="55" t="b">
        <v>1</v>
      </c>
      <c r="U243" s="55" t="b">
        <v>0</v>
      </c>
      <c r="V243" s="55" t="s">
        <v>1</v>
      </c>
      <c r="W243" s="55" t="s">
        <v>1</v>
      </c>
      <c r="X243" s="55" t="b">
        <v>0</v>
      </c>
      <c r="Y243" s="55" t="s">
        <v>469</v>
      </c>
      <c r="Z243" s="127">
        <v>999</v>
      </c>
    </row>
    <row r="244" spans="1:32">
      <c r="A244" s="126" t="s">
        <v>464</v>
      </c>
      <c r="B244" s="127" t="s">
        <v>470</v>
      </c>
      <c r="C244" s="55">
        <v>2020</v>
      </c>
      <c r="D244" s="128" t="s">
        <v>471</v>
      </c>
      <c r="E244" s="127">
        <v>3006.65</v>
      </c>
      <c r="F244" s="55">
        <v>15</v>
      </c>
      <c r="G244" s="55">
        <v>15</v>
      </c>
      <c r="H244" s="61">
        <f t="shared" si="35"/>
        <v>3.00665</v>
      </c>
      <c r="I244" s="61">
        <f t="shared" si="36"/>
        <v>1.4999999999999999E-2</v>
      </c>
      <c r="J244" s="61">
        <f t="shared" si="37"/>
        <v>1.4999999999999999E-2</v>
      </c>
      <c r="K244" s="127">
        <v>346.45807401442198</v>
      </c>
      <c r="L244" s="127">
        <v>66.042652138195024</v>
      </c>
      <c r="M244" s="127">
        <v>49.028365413843005</v>
      </c>
      <c r="N244" s="55" t="b">
        <v>1</v>
      </c>
      <c r="O244" s="55" t="b">
        <v>0</v>
      </c>
      <c r="P244" s="55" t="s">
        <v>1</v>
      </c>
      <c r="Q244" s="55" t="s">
        <v>1</v>
      </c>
      <c r="R244" s="55" t="b">
        <v>0</v>
      </c>
      <c r="S244" s="55" t="s">
        <v>1</v>
      </c>
      <c r="T244" s="55" t="b">
        <v>1</v>
      </c>
      <c r="U244" s="55" t="b">
        <v>0</v>
      </c>
      <c r="V244" s="55" t="s">
        <v>1</v>
      </c>
      <c r="W244" s="55" t="s">
        <v>1</v>
      </c>
      <c r="X244" s="55" t="b">
        <v>0</v>
      </c>
      <c r="Y244" s="55" t="s">
        <v>469</v>
      </c>
      <c r="Z244" s="127">
        <v>999</v>
      </c>
    </row>
    <row r="245" spans="1:32">
      <c r="A245" s="126" t="s">
        <v>464</v>
      </c>
      <c r="B245" s="127" t="s">
        <v>470</v>
      </c>
      <c r="C245" s="55">
        <v>2020</v>
      </c>
      <c r="D245" s="128" t="s">
        <v>471</v>
      </c>
      <c r="E245" s="127">
        <v>3023.22</v>
      </c>
      <c r="F245" s="55">
        <v>15</v>
      </c>
      <c r="G245" s="55">
        <v>15</v>
      </c>
      <c r="H245" s="61">
        <f t="shared" si="35"/>
        <v>3.0232199999999998</v>
      </c>
      <c r="I245" s="61">
        <f t="shared" si="36"/>
        <v>1.4999999999999999E-2</v>
      </c>
      <c r="J245" s="61">
        <f t="shared" si="37"/>
        <v>1.4999999999999999E-2</v>
      </c>
      <c r="K245" s="127">
        <v>366.79651509878698</v>
      </c>
      <c r="L245" s="127">
        <v>70.721399408062041</v>
      </c>
      <c r="M245" s="127">
        <v>49.790841623520009</v>
      </c>
      <c r="N245" s="55" t="b">
        <v>1</v>
      </c>
      <c r="O245" s="55" t="b">
        <v>0</v>
      </c>
      <c r="P245" s="55" t="s">
        <v>1</v>
      </c>
      <c r="Q245" s="55" t="s">
        <v>1</v>
      </c>
      <c r="R245" s="55" t="b">
        <v>0</v>
      </c>
      <c r="S245" s="55" t="s">
        <v>1</v>
      </c>
      <c r="T245" s="55" t="b">
        <v>1</v>
      </c>
      <c r="U245" s="55" t="b">
        <v>0</v>
      </c>
      <c r="V245" s="55" t="s">
        <v>1</v>
      </c>
      <c r="W245" s="55" t="s">
        <v>1</v>
      </c>
      <c r="X245" s="55" t="b">
        <v>0</v>
      </c>
      <c r="Y245" s="55" t="s">
        <v>469</v>
      </c>
      <c r="Z245" s="127">
        <v>999</v>
      </c>
    </row>
    <row r="246" spans="1:32">
      <c r="A246" s="126" t="s">
        <v>464</v>
      </c>
      <c r="B246" s="127" t="s">
        <v>470</v>
      </c>
      <c r="C246" s="55">
        <v>2020</v>
      </c>
      <c r="D246" s="128" t="s">
        <v>471</v>
      </c>
      <c r="E246" s="127">
        <v>3041.93</v>
      </c>
      <c r="F246" s="55">
        <v>15</v>
      </c>
      <c r="G246" s="55">
        <v>15</v>
      </c>
      <c r="H246" s="61">
        <f t="shared" si="35"/>
        <v>3.0419299999999998</v>
      </c>
      <c r="I246" s="61">
        <f t="shared" si="36"/>
        <v>1.4999999999999999E-2</v>
      </c>
      <c r="J246" s="61">
        <f t="shared" si="37"/>
        <v>1.4999999999999999E-2</v>
      </c>
      <c r="K246" s="127">
        <v>412.62167635575099</v>
      </c>
      <c r="L246" s="127">
        <v>67.462534526351988</v>
      </c>
      <c r="M246" s="127">
        <v>69.031092354496991</v>
      </c>
      <c r="N246" s="55" t="b">
        <v>1</v>
      </c>
      <c r="O246" s="55" t="b">
        <v>0</v>
      </c>
      <c r="P246" s="55" t="s">
        <v>1</v>
      </c>
      <c r="Q246" s="55" t="s">
        <v>1</v>
      </c>
      <c r="R246" s="55" t="b">
        <v>0</v>
      </c>
      <c r="S246" s="55" t="s">
        <v>1</v>
      </c>
      <c r="T246" s="55" t="b">
        <v>1</v>
      </c>
      <c r="U246" s="55" t="b">
        <v>0</v>
      </c>
      <c r="V246" s="55" t="s">
        <v>1</v>
      </c>
      <c r="W246" s="55" t="s">
        <v>1</v>
      </c>
      <c r="X246" s="55" t="b">
        <v>0</v>
      </c>
      <c r="Y246" s="55" t="s">
        <v>469</v>
      </c>
      <c r="Z246" s="127">
        <v>999</v>
      </c>
    </row>
    <row r="247" spans="1:32">
      <c r="A247" s="126" t="s">
        <v>464</v>
      </c>
      <c r="B247" s="127" t="s">
        <v>470</v>
      </c>
      <c r="C247" s="55">
        <v>2020</v>
      </c>
      <c r="D247" s="128" t="s">
        <v>471</v>
      </c>
      <c r="E247" s="127">
        <v>3051.27</v>
      </c>
      <c r="F247" s="55">
        <v>15</v>
      </c>
      <c r="G247" s="55">
        <v>15</v>
      </c>
      <c r="H247" s="61">
        <f t="shared" si="35"/>
        <v>3.0512700000000001</v>
      </c>
      <c r="I247" s="61">
        <f t="shared" si="36"/>
        <v>1.4999999999999999E-2</v>
      </c>
      <c r="J247" s="61">
        <f t="shared" si="37"/>
        <v>1.4999999999999999E-2</v>
      </c>
      <c r="K247" s="127">
        <v>411.23901924567099</v>
      </c>
      <c r="L247" s="127">
        <v>66.436190050634991</v>
      </c>
      <c r="M247" s="127">
        <v>63.703531064807009</v>
      </c>
      <c r="N247" s="55" t="b">
        <v>1</v>
      </c>
      <c r="O247" s="55" t="b">
        <v>0</v>
      </c>
      <c r="P247" s="55" t="s">
        <v>1</v>
      </c>
      <c r="Q247" s="55" t="s">
        <v>1</v>
      </c>
      <c r="R247" s="55" t="b">
        <v>0</v>
      </c>
      <c r="S247" s="55" t="s">
        <v>1</v>
      </c>
      <c r="T247" s="55" t="b">
        <v>1</v>
      </c>
      <c r="U247" s="55" t="b">
        <v>0</v>
      </c>
      <c r="V247" s="55" t="s">
        <v>1</v>
      </c>
      <c r="W247" s="55" t="s">
        <v>1</v>
      </c>
      <c r="X247" s="55" t="b">
        <v>0</v>
      </c>
      <c r="Y247" s="55" t="s">
        <v>469</v>
      </c>
      <c r="Z247" s="127">
        <v>999</v>
      </c>
    </row>
    <row r="248" spans="1:32">
      <c r="A248" s="126" t="s">
        <v>464</v>
      </c>
      <c r="B248" s="127" t="s">
        <v>470</v>
      </c>
      <c r="C248" s="55">
        <v>2020</v>
      </c>
      <c r="D248" s="128" t="s">
        <v>471</v>
      </c>
      <c r="E248" s="127">
        <v>3060.8</v>
      </c>
      <c r="F248" s="55">
        <v>15</v>
      </c>
      <c r="G248" s="55">
        <v>15</v>
      </c>
      <c r="H248" s="61">
        <f t="shared" si="35"/>
        <v>3.0608</v>
      </c>
      <c r="I248" s="61">
        <f t="shared" si="36"/>
        <v>1.4999999999999999E-2</v>
      </c>
      <c r="J248" s="61">
        <f t="shared" si="37"/>
        <v>1.4999999999999999E-2</v>
      </c>
      <c r="K248" s="127">
        <v>349.91459564439498</v>
      </c>
      <c r="L248" s="127">
        <v>68.931917148086995</v>
      </c>
      <c r="M248" s="127">
        <v>51.280007157204977</v>
      </c>
      <c r="N248" s="55" t="b">
        <v>1</v>
      </c>
      <c r="O248" s="55" t="b">
        <v>0</v>
      </c>
      <c r="P248" s="55" t="s">
        <v>1</v>
      </c>
      <c r="Q248" s="55" t="s">
        <v>1</v>
      </c>
      <c r="R248" s="55" t="b">
        <v>0</v>
      </c>
      <c r="S248" s="55" t="s">
        <v>1</v>
      </c>
      <c r="T248" s="55" t="b">
        <v>1</v>
      </c>
      <c r="U248" s="55" t="b">
        <v>0</v>
      </c>
      <c r="V248" s="55" t="s">
        <v>1</v>
      </c>
      <c r="W248" s="55" t="s">
        <v>1</v>
      </c>
      <c r="X248" s="55" t="b">
        <v>0</v>
      </c>
      <c r="Y248" s="55" t="s">
        <v>469</v>
      </c>
      <c r="Z248" s="127">
        <v>999</v>
      </c>
    </row>
    <row r="249" spans="1:32">
      <c r="A249" s="126" t="s">
        <v>464</v>
      </c>
      <c r="B249" s="127" t="s">
        <v>470</v>
      </c>
      <c r="C249" s="55">
        <v>2020</v>
      </c>
      <c r="D249" s="128" t="s">
        <v>471</v>
      </c>
      <c r="E249" s="127">
        <v>3064.67</v>
      </c>
      <c r="F249" s="55">
        <v>15</v>
      </c>
      <c r="G249" s="55">
        <v>15</v>
      </c>
      <c r="H249" s="61">
        <f t="shared" si="35"/>
        <v>3.06467</v>
      </c>
      <c r="I249" s="61">
        <f t="shared" si="36"/>
        <v>1.4999999999999999E-2</v>
      </c>
      <c r="J249" s="61">
        <f t="shared" si="37"/>
        <v>1.4999999999999999E-2</v>
      </c>
      <c r="K249" s="127">
        <v>401.62488435953998</v>
      </c>
      <c r="L249" s="127">
        <v>71.253013704966008</v>
      </c>
      <c r="M249" s="127">
        <v>59.047487238244003</v>
      </c>
      <c r="N249" s="55" t="b">
        <v>1</v>
      </c>
      <c r="O249" s="55" t="b">
        <v>0</v>
      </c>
      <c r="P249" s="55" t="s">
        <v>1</v>
      </c>
      <c r="Q249" s="55" t="s">
        <v>1</v>
      </c>
      <c r="R249" s="55" t="b">
        <v>0</v>
      </c>
      <c r="S249" s="55" t="s">
        <v>1</v>
      </c>
      <c r="T249" s="55" t="b">
        <v>1</v>
      </c>
      <c r="U249" s="55" t="b">
        <v>0</v>
      </c>
      <c r="V249" s="55" t="s">
        <v>1</v>
      </c>
      <c r="W249" s="55" t="s">
        <v>1</v>
      </c>
      <c r="X249" s="55" t="b">
        <v>0</v>
      </c>
      <c r="Y249" s="55" t="s">
        <v>469</v>
      </c>
      <c r="Z249" s="127">
        <v>999</v>
      </c>
    </row>
    <row r="250" spans="1:32">
      <c r="A250" s="126" t="s">
        <v>464</v>
      </c>
      <c r="B250" s="127" t="s">
        <v>470</v>
      </c>
      <c r="C250" s="55">
        <v>2020</v>
      </c>
      <c r="D250" s="128" t="s">
        <v>471</v>
      </c>
      <c r="E250" s="127">
        <v>3067.99</v>
      </c>
      <c r="F250" s="55">
        <v>15</v>
      </c>
      <c r="G250" s="55">
        <v>15</v>
      </c>
      <c r="H250" s="61">
        <f t="shared" si="35"/>
        <v>3.06799</v>
      </c>
      <c r="I250" s="61">
        <f t="shared" si="36"/>
        <v>1.4999999999999999E-2</v>
      </c>
      <c r="J250" s="61">
        <f t="shared" si="37"/>
        <v>1.4999999999999999E-2</v>
      </c>
      <c r="K250" s="127">
        <v>373.108974663786</v>
      </c>
      <c r="L250" s="127">
        <v>60.866802245544989</v>
      </c>
      <c r="M250" s="127">
        <v>59.302020854259013</v>
      </c>
      <c r="N250" s="55" t="b">
        <v>1</v>
      </c>
      <c r="O250" s="55" t="b">
        <v>0</v>
      </c>
      <c r="P250" s="55" t="s">
        <v>1</v>
      </c>
      <c r="Q250" s="55" t="s">
        <v>1</v>
      </c>
      <c r="R250" s="55" t="b">
        <v>0</v>
      </c>
      <c r="S250" s="55" t="s">
        <v>1</v>
      </c>
      <c r="T250" s="55" t="b">
        <v>1</v>
      </c>
      <c r="U250" s="55" t="b">
        <v>0</v>
      </c>
      <c r="V250" s="55" t="s">
        <v>1</v>
      </c>
      <c r="W250" s="55" t="s">
        <v>1</v>
      </c>
      <c r="X250" s="55" t="b">
        <v>0</v>
      </c>
      <c r="Y250" s="55" t="s">
        <v>469</v>
      </c>
      <c r="Z250" s="127">
        <v>999</v>
      </c>
    </row>
    <row r="251" spans="1:32">
      <c r="A251" s="126" t="s">
        <v>464</v>
      </c>
      <c r="B251" s="127" t="s">
        <v>470</v>
      </c>
      <c r="C251" s="55">
        <v>2020</v>
      </c>
      <c r="D251" s="128" t="s">
        <v>471</v>
      </c>
      <c r="E251" s="127">
        <v>3091.2</v>
      </c>
      <c r="F251" s="55">
        <v>15</v>
      </c>
      <c r="G251" s="55">
        <v>15</v>
      </c>
      <c r="H251" s="61">
        <f t="shared" si="35"/>
        <v>3.0911999999999997</v>
      </c>
      <c r="I251" s="61">
        <f t="shared" si="36"/>
        <v>1.4999999999999999E-2</v>
      </c>
      <c r="J251" s="61">
        <f t="shared" si="37"/>
        <v>1.4999999999999999E-2</v>
      </c>
      <c r="K251" s="127">
        <v>330.52420720923902</v>
      </c>
      <c r="L251" s="127">
        <v>56.423154344095963</v>
      </c>
      <c r="M251" s="127">
        <v>49.580117540323045</v>
      </c>
      <c r="N251" s="55" t="b">
        <v>1</v>
      </c>
      <c r="O251" s="55" t="b">
        <v>0</v>
      </c>
      <c r="P251" s="55" t="s">
        <v>1</v>
      </c>
      <c r="Q251" s="55" t="s">
        <v>1</v>
      </c>
      <c r="R251" s="55" t="b">
        <v>0</v>
      </c>
      <c r="S251" s="55" t="s">
        <v>1</v>
      </c>
      <c r="T251" s="55" t="b">
        <v>1</v>
      </c>
      <c r="U251" s="55" t="b">
        <v>0</v>
      </c>
      <c r="V251" s="55" t="s">
        <v>1</v>
      </c>
      <c r="W251" s="55" t="s">
        <v>1</v>
      </c>
      <c r="X251" s="55" t="b">
        <v>0</v>
      </c>
      <c r="Y251" s="55" t="s">
        <v>469</v>
      </c>
      <c r="Z251" s="127">
        <v>999</v>
      </c>
    </row>
    <row r="252" spans="1:32">
      <c r="A252" s="126" t="s">
        <v>464</v>
      </c>
      <c r="B252" s="127" t="s">
        <v>470</v>
      </c>
      <c r="C252" s="55">
        <v>2020</v>
      </c>
      <c r="D252" s="128" t="s">
        <v>471</v>
      </c>
      <c r="E252" s="127">
        <v>3099.49</v>
      </c>
      <c r="F252" s="55">
        <v>15</v>
      </c>
      <c r="G252" s="55">
        <v>15</v>
      </c>
      <c r="H252" s="61">
        <f t="shared" si="35"/>
        <v>3.0994899999999999</v>
      </c>
      <c r="I252" s="61">
        <f t="shared" si="36"/>
        <v>1.4999999999999999E-2</v>
      </c>
      <c r="J252" s="61">
        <f t="shared" si="37"/>
        <v>1.4999999999999999E-2</v>
      </c>
      <c r="K252" s="127">
        <v>312.53361948307099</v>
      </c>
      <c r="L252" s="127">
        <v>58.68928475921399</v>
      </c>
      <c r="M252" s="127">
        <v>42.445533886068006</v>
      </c>
      <c r="N252" s="55" t="b">
        <v>1</v>
      </c>
      <c r="O252" s="55" t="b">
        <v>0</v>
      </c>
      <c r="P252" s="55" t="s">
        <v>1</v>
      </c>
      <c r="Q252" s="55" t="s">
        <v>1</v>
      </c>
      <c r="R252" s="55" t="b">
        <v>0</v>
      </c>
      <c r="S252" s="55" t="s">
        <v>1</v>
      </c>
      <c r="T252" s="55" t="b">
        <v>1</v>
      </c>
      <c r="U252" s="55" t="b">
        <v>0</v>
      </c>
      <c r="V252" s="55" t="s">
        <v>1</v>
      </c>
      <c r="W252" s="55" t="s">
        <v>1</v>
      </c>
      <c r="X252" s="55" t="b">
        <v>0</v>
      </c>
      <c r="Y252" s="55" t="s">
        <v>469</v>
      </c>
      <c r="Z252" s="127">
        <v>999</v>
      </c>
    </row>
    <row r="253" spans="1:32">
      <c r="A253" s="126" t="s">
        <v>464</v>
      </c>
      <c r="B253" s="127" t="s">
        <v>470</v>
      </c>
      <c r="C253" s="55">
        <v>2020</v>
      </c>
      <c r="D253" s="128" t="s">
        <v>471</v>
      </c>
      <c r="E253" s="127">
        <v>3112.2</v>
      </c>
      <c r="F253" s="55">
        <v>15</v>
      </c>
      <c r="G253" s="55">
        <v>15</v>
      </c>
      <c r="H253" s="61">
        <f t="shared" si="35"/>
        <v>3.1121999999999996</v>
      </c>
      <c r="I253" s="61">
        <f t="shared" si="36"/>
        <v>1.4999999999999999E-2</v>
      </c>
      <c r="J253" s="61">
        <f t="shared" si="37"/>
        <v>1.4999999999999999E-2</v>
      </c>
      <c r="K253" s="127">
        <v>376.67519353675698</v>
      </c>
      <c r="L253" s="127">
        <v>70.838891243418004</v>
      </c>
      <c r="M253" s="127">
        <v>53.795328529498988</v>
      </c>
      <c r="N253" s="55" t="b">
        <v>1</v>
      </c>
      <c r="O253" s="55" t="b">
        <v>0</v>
      </c>
      <c r="P253" s="55" t="s">
        <v>1</v>
      </c>
      <c r="Q253" s="55" t="s">
        <v>1</v>
      </c>
      <c r="R253" s="55" t="b">
        <v>0</v>
      </c>
      <c r="S253" s="55" t="s">
        <v>1</v>
      </c>
      <c r="T253" s="55" t="b">
        <v>1</v>
      </c>
      <c r="U253" s="55" t="b">
        <v>0</v>
      </c>
      <c r="V253" s="55" t="s">
        <v>1</v>
      </c>
      <c r="W253" s="55" t="s">
        <v>1</v>
      </c>
      <c r="X253" s="55" t="b">
        <v>0</v>
      </c>
      <c r="Y253" s="55" t="s">
        <v>469</v>
      </c>
      <c r="Z253" s="127">
        <v>999</v>
      </c>
    </row>
    <row r="254" spans="1:32">
      <c r="A254" s="126" t="s">
        <v>464</v>
      </c>
      <c r="B254" s="127" t="s">
        <v>470</v>
      </c>
      <c r="C254" s="55">
        <v>2020</v>
      </c>
      <c r="D254" s="128" t="s">
        <v>471</v>
      </c>
      <c r="E254" s="127">
        <v>3134.59</v>
      </c>
      <c r="F254" s="55">
        <v>15</v>
      </c>
      <c r="G254" s="55">
        <v>15</v>
      </c>
      <c r="H254" s="61">
        <f t="shared" si="35"/>
        <v>3.1345900000000002</v>
      </c>
      <c r="I254" s="61">
        <f t="shared" si="36"/>
        <v>1.4999999999999999E-2</v>
      </c>
      <c r="J254" s="61">
        <f t="shared" si="37"/>
        <v>1.4999999999999999E-2</v>
      </c>
      <c r="K254" s="127">
        <v>331.99974738727599</v>
      </c>
      <c r="L254" s="127">
        <v>65.350337726692999</v>
      </c>
      <c r="M254" s="127">
        <v>46.426246210514989</v>
      </c>
      <c r="N254" s="55" t="b">
        <v>1</v>
      </c>
      <c r="O254" s="55" t="b">
        <v>0</v>
      </c>
      <c r="P254" s="55" t="s">
        <v>1</v>
      </c>
      <c r="Q254" s="55" t="s">
        <v>1</v>
      </c>
      <c r="R254" s="55" t="b">
        <v>0</v>
      </c>
      <c r="S254" s="55" t="s">
        <v>1</v>
      </c>
      <c r="T254" s="55" t="b">
        <v>1</v>
      </c>
      <c r="U254" s="55" t="b">
        <v>0</v>
      </c>
      <c r="V254" s="55" t="s">
        <v>1</v>
      </c>
      <c r="W254" s="55" t="s">
        <v>1</v>
      </c>
      <c r="X254" s="55" t="b">
        <v>0</v>
      </c>
      <c r="Y254" s="55" t="s">
        <v>469</v>
      </c>
      <c r="Z254" s="127">
        <v>999</v>
      </c>
    </row>
    <row r="255" spans="1:32">
      <c r="A255" s="126" t="s">
        <v>464</v>
      </c>
      <c r="B255" s="127" t="s">
        <v>470</v>
      </c>
      <c r="C255" s="55">
        <v>2020</v>
      </c>
      <c r="D255" s="128" t="s">
        <v>471</v>
      </c>
      <c r="E255" s="127">
        <v>3146.71</v>
      </c>
      <c r="F255" s="55">
        <v>15</v>
      </c>
      <c r="G255" s="55">
        <v>15</v>
      </c>
      <c r="H255" s="61">
        <f t="shared" ref="H255:H313" si="38">E255/1000</f>
        <v>3.1467100000000001</v>
      </c>
      <c r="I255" s="61">
        <f t="shared" ref="I255:I313" si="39">F255/1000</f>
        <v>1.4999999999999999E-2</v>
      </c>
      <c r="J255" s="61">
        <f t="shared" ref="J255:J313" si="40">G255/1000</f>
        <v>1.4999999999999999E-2</v>
      </c>
      <c r="K255" s="127">
        <v>326.23440705469602</v>
      </c>
      <c r="L255" s="127">
        <v>62.193551550057975</v>
      </c>
      <c r="M255" s="127">
        <v>49.029776653062015</v>
      </c>
      <c r="N255" s="55" t="b">
        <v>1</v>
      </c>
      <c r="O255" s="55" t="b">
        <v>0</v>
      </c>
      <c r="P255" s="55" t="s">
        <v>1</v>
      </c>
      <c r="Q255" s="55" t="s">
        <v>1</v>
      </c>
      <c r="R255" s="55" t="b">
        <v>0</v>
      </c>
      <c r="S255" s="55" t="s">
        <v>1</v>
      </c>
      <c r="T255" s="55" t="b">
        <v>1</v>
      </c>
      <c r="U255" s="55" t="b">
        <v>0</v>
      </c>
      <c r="V255" s="55" t="s">
        <v>1</v>
      </c>
      <c r="W255" s="55" t="s">
        <v>1</v>
      </c>
      <c r="X255" s="55" t="b">
        <v>0</v>
      </c>
      <c r="Y255" s="55" t="s">
        <v>469</v>
      </c>
      <c r="Z255" s="127">
        <v>999</v>
      </c>
      <c r="AF255" s="56"/>
    </row>
    <row r="256" spans="1:32">
      <c r="A256" s="59" t="s">
        <v>464</v>
      </c>
      <c r="B256" s="56" t="s">
        <v>470</v>
      </c>
      <c r="C256">
        <v>2020</v>
      </c>
      <c r="D256" s="60" t="s">
        <v>471</v>
      </c>
      <c r="E256" s="56">
        <v>3149.8</v>
      </c>
      <c r="F256" s="55">
        <v>15</v>
      </c>
      <c r="G256" s="55">
        <v>15</v>
      </c>
      <c r="H256" s="61">
        <f t="shared" si="38"/>
        <v>3.1498000000000004</v>
      </c>
      <c r="I256" s="61">
        <f t="shared" si="39"/>
        <v>1.4999999999999999E-2</v>
      </c>
      <c r="J256" s="61">
        <f t="shared" si="40"/>
        <v>1.4999999999999999E-2</v>
      </c>
      <c r="K256" s="56">
        <v>285.04446739913601</v>
      </c>
      <c r="L256" s="56">
        <v>52.090622410166986</v>
      </c>
      <c r="M256" s="56">
        <v>44.458377347457002</v>
      </c>
      <c r="N256" t="b">
        <v>1</v>
      </c>
      <c r="O256" s="129" t="b">
        <v>0</v>
      </c>
      <c r="P256" s="129" t="s">
        <v>1</v>
      </c>
      <c r="Q256" s="129" t="s">
        <v>1</v>
      </c>
      <c r="R256" s="129" t="b">
        <v>0</v>
      </c>
      <c r="S256" s="129" t="s">
        <v>1</v>
      </c>
      <c r="T256" t="b">
        <v>1</v>
      </c>
      <c r="U256" t="b">
        <v>0</v>
      </c>
      <c r="V256" t="s">
        <v>1</v>
      </c>
      <c r="W256" t="s">
        <v>1</v>
      </c>
      <c r="X256" t="b">
        <v>0</v>
      </c>
      <c r="Y256" s="55" t="s">
        <v>469</v>
      </c>
      <c r="Z256" s="56">
        <v>999</v>
      </c>
      <c r="AF256" s="56"/>
    </row>
    <row r="257" spans="1:32">
      <c r="A257" s="126" t="s">
        <v>464</v>
      </c>
      <c r="B257" s="127" t="s">
        <v>470</v>
      </c>
      <c r="C257" s="55">
        <v>2020</v>
      </c>
      <c r="D257" s="128" t="s">
        <v>471</v>
      </c>
      <c r="E257" s="127">
        <v>3151.75</v>
      </c>
      <c r="F257" s="55">
        <v>15</v>
      </c>
      <c r="G257" s="55">
        <v>15</v>
      </c>
      <c r="H257" s="61">
        <f t="shared" si="38"/>
        <v>3.1517499999999998</v>
      </c>
      <c r="I257" s="61">
        <f t="shared" si="39"/>
        <v>1.4999999999999999E-2</v>
      </c>
      <c r="J257" s="61">
        <f t="shared" si="40"/>
        <v>1.4999999999999999E-2</v>
      </c>
      <c r="K257" s="127">
        <v>377.09326040943699</v>
      </c>
      <c r="L257" s="127">
        <v>113.35909533075403</v>
      </c>
      <c r="M257" s="127">
        <v>68.58805661750398</v>
      </c>
      <c r="N257" s="55" t="b">
        <v>1</v>
      </c>
      <c r="O257" s="55" t="b">
        <v>0</v>
      </c>
      <c r="P257" s="55" t="s">
        <v>1</v>
      </c>
      <c r="Q257" s="55" t="s">
        <v>1</v>
      </c>
      <c r="R257" s="55" t="b">
        <v>0</v>
      </c>
      <c r="S257" s="55" t="s">
        <v>1</v>
      </c>
      <c r="T257" s="55" t="b">
        <v>1</v>
      </c>
      <c r="U257" s="55" t="b">
        <v>0</v>
      </c>
      <c r="V257" s="55" t="s">
        <v>1</v>
      </c>
      <c r="W257" s="55" t="s">
        <v>1</v>
      </c>
      <c r="X257" s="55" t="b">
        <v>0</v>
      </c>
      <c r="Y257" s="55" t="s">
        <v>469</v>
      </c>
      <c r="Z257" s="127">
        <v>999</v>
      </c>
      <c r="AF257" s="56"/>
    </row>
    <row r="258" spans="1:32">
      <c r="A258" s="59" t="s">
        <v>464</v>
      </c>
      <c r="B258" s="56" t="s">
        <v>470</v>
      </c>
      <c r="C258">
        <v>2020</v>
      </c>
      <c r="D258" s="60" t="s">
        <v>471</v>
      </c>
      <c r="E258" s="56">
        <v>3152.24</v>
      </c>
      <c r="F258" s="55">
        <v>15</v>
      </c>
      <c r="G258" s="55">
        <v>15</v>
      </c>
      <c r="H258" s="61">
        <f t="shared" si="38"/>
        <v>3.1522399999999999</v>
      </c>
      <c r="I258" s="61">
        <f t="shared" si="39"/>
        <v>1.4999999999999999E-2</v>
      </c>
      <c r="J258" s="61">
        <f t="shared" si="40"/>
        <v>1.4999999999999999E-2</v>
      </c>
      <c r="K258" s="56">
        <v>351.63309093649798</v>
      </c>
      <c r="L258" s="56">
        <v>73.867676931488006</v>
      </c>
      <c r="M258" s="56">
        <v>54.612235278043954</v>
      </c>
      <c r="N258" t="b">
        <v>1</v>
      </c>
      <c r="O258" s="129" t="b">
        <v>0</v>
      </c>
      <c r="P258" s="129" t="s">
        <v>1</v>
      </c>
      <c r="Q258" s="129" t="s">
        <v>1</v>
      </c>
      <c r="R258" s="129" t="b">
        <v>0</v>
      </c>
      <c r="S258" s="129" t="s">
        <v>1</v>
      </c>
      <c r="T258" t="b">
        <v>1</v>
      </c>
      <c r="U258" t="b">
        <v>0</v>
      </c>
      <c r="V258" t="s">
        <v>1</v>
      </c>
      <c r="W258" t="s">
        <v>1</v>
      </c>
      <c r="X258" t="b">
        <v>0</v>
      </c>
      <c r="Y258" s="55" t="s">
        <v>469</v>
      </c>
      <c r="Z258" s="56">
        <v>999</v>
      </c>
      <c r="AF258" s="56"/>
    </row>
    <row r="259" spans="1:32">
      <c r="A259" s="59" t="s">
        <v>464</v>
      </c>
      <c r="B259" s="56" t="s">
        <v>470</v>
      </c>
      <c r="C259">
        <v>2020</v>
      </c>
      <c r="D259" s="60" t="s">
        <v>471</v>
      </c>
      <c r="E259" s="56">
        <v>3153.05</v>
      </c>
      <c r="F259" s="55">
        <v>15</v>
      </c>
      <c r="G259" s="55">
        <v>15</v>
      </c>
      <c r="H259" s="61">
        <f t="shared" si="38"/>
        <v>3.1530500000000004</v>
      </c>
      <c r="I259" s="61">
        <f t="shared" si="39"/>
        <v>1.4999999999999999E-2</v>
      </c>
      <c r="J259" s="61">
        <f t="shared" si="40"/>
        <v>1.4999999999999999E-2</v>
      </c>
      <c r="K259" s="56">
        <v>331.483156144139</v>
      </c>
      <c r="L259" s="56">
        <v>73.36361919175198</v>
      </c>
      <c r="M259" s="56">
        <v>51.247706314021002</v>
      </c>
      <c r="N259" t="b">
        <v>1</v>
      </c>
      <c r="O259" s="129" t="b">
        <v>0</v>
      </c>
      <c r="P259" s="129" t="s">
        <v>1</v>
      </c>
      <c r="Q259" s="129" t="s">
        <v>1</v>
      </c>
      <c r="R259" s="129" t="b">
        <v>0</v>
      </c>
      <c r="S259" s="129" t="s">
        <v>1</v>
      </c>
      <c r="T259" t="b">
        <v>1</v>
      </c>
      <c r="U259" t="b">
        <v>0</v>
      </c>
      <c r="V259" t="s">
        <v>1</v>
      </c>
      <c r="W259" t="s">
        <v>1</v>
      </c>
      <c r="X259" t="b">
        <v>0</v>
      </c>
      <c r="Y259" s="55" t="s">
        <v>469</v>
      </c>
      <c r="Z259" s="56">
        <v>999</v>
      </c>
      <c r="AF259" s="56"/>
    </row>
    <row r="260" spans="1:32">
      <c r="A260" s="126" t="s">
        <v>464</v>
      </c>
      <c r="B260" s="127" t="s">
        <v>470</v>
      </c>
      <c r="C260" s="55">
        <v>2020</v>
      </c>
      <c r="D260" s="128" t="s">
        <v>471</v>
      </c>
      <c r="E260" s="127">
        <v>3154.35</v>
      </c>
      <c r="F260" s="55">
        <v>15</v>
      </c>
      <c r="G260" s="55">
        <v>15</v>
      </c>
      <c r="H260" s="61">
        <f t="shared" si="38"/>
        <v>3.15435</v>
      </c>
      <c r="I260" s="61">
        <f t="shared" si="39"/>
        <v>1.4999999999999999E-2</v>
      </c>
      <c r="J260" s="61">
        <f t="shared" si="40"/>
        <v>1.4999999999999999E-2</v>
      </c>
      <c r="K260" s="127">
        <v>331.95147861337199</v>
      </c>
      <c r="L260" s="127">
        <v>58.024866599150982</v>
      </c>
      <c r="M260" s="127">
        <v>48.066659908039014</v>
      </c>
      <c r="N260" s="55" t="b">
        <v>1</v>
      </c>
      <c r="O260" s="55" t="b">
        <v>0</v>
      </c>
      <c r="P260" s="55" t="s">
        <v>1</v>
      </c>
      <c r="Q260" s="55" t="s">
        <v>1</v>
      </c>
      <c r="R260" s="55" t="b">
        <v>0</v>
      </c>
      <c r="S260" s="55" t="s">
        <v>1</v>
      </c>
      <c r="T260" s="55" t="b">
        <v>1</v>
      </c>
      <c r="U260" s="55" t="b">
        <v>0</v>
      </c>
      <c r="V260" s="55" t="s">
        <v>1</v>
      </c>
      <c r="W260" s="55" t="s">
        <v>1</v>
      </c>
      <c r="X260" s="55" t="b">
        <v>0</v>
      </c>
      <c r="Y260" s="55" t="s">
        <v>469</v>
      </c>
      <c r="Z260" s="127">
        <v>999</v>
      </c>
      <c r="AF260" s="56"/>
    </row>
    <row r="261" spans="1:32">
      <c r="A261" s="59" t="s">
        <v>464</v>
      </c>
      <c r="B261" s="56" t="s">
        <v>470</v>
      </c>
      <c r="C261">
        <v>2020</v>
      </c>
      <c r="D261" s="60" t="s">
        <v>471</v>
      </c>
      <c r="E261" s="56">
        <v>3155.33</v>
      </c>
      <c r="F261" s="55">
        <v>15</v>
      </c>
      <c r="G261" s="55">
        <v>15</v>
      </c>
      <c r="H261" s="61">
        <f t="shared" si="38"/>
        <v>3.1553299999999997</v>
      </c>
      <c r="I261" s="61">
        <f t="shared" si="39"/>
        <v>1.4999999999999999E-2</v>
      </c>
      <c r="J261" s="61">
        <f t="shared" si="40"/>
        <v>1.4999999999999999E-2</v>
      </c>
      <c r="K261" s="56">
        <v>318.31387164225401</v>
      </c>
      <c r="L261" s="56">
        <v>56.442113317726012</v>
      </c>
      <c r="M261" s="56">
        <v>47.985061268654988</v>
      </c>
      <c r="N261" t="b">
        <v>1</v>
      </c>
      <c r="O261" s="129" t="b">
        <v>0</v>
      </c>
      <c r="P261" s="129" t="s">
        <v>1</v>
      </c>
      <c r="Q261" s="129" t="s">
        <v>1</v>
      </c>
      <c r="R261" s="129" t="b">
        <v>0</v>
      </c>
      <c r="S261" s="129" t="s">
        <v>1</v>
      </c>
      <c r="T261" t="b">
        <v>1</v>
      </c>
      <c r="U261" t="b">
        <v>0</v>
      </c>
      <c r="V261" t="s">
        <v>1</v>
      </c>
      <c r="W261" t="s">
        <v>1</v>
      </c>
      <c r="X261" t="b">
        <v>0</v>
      </c>
      <c r="Y261" s="55" t="s">
        <v>469</v>
      </c>
      <c r="Z261" s="56">
        <v>999</v>
      </c>
      <c r="AF261" s="56"/>
    </row>
    <row r="262" spans="1:32">
      <c r="A262" s="59" t="s">
        <v>464</v>
      </c>
      <c r="B262" s="56" t="s">
        <v>470</v>
      </c>
      <c r="C262">
        <v>2020</v>
      </c>
      <c r="D262" s="60" t="s">
        <v>471</v>
      </c>
      <c r="E262" s="56">
        <v>3156.8</v>
      </c>
      <c r="F262" s="55">
        <v>15</v>
      </c>
      <c r="G262" s="55">
        <v>15</v>
      </c>
      <c r="H262" s="61">
        <f t="shared" si="38"/>
        <v>3.1568000000000001</v>
      </c>
      <c r="I262" s="61">
        <f t="shared" si="39"/>
        <v>1.4999999999999999E-2</v>
      </c>
      <c r="J262" s="61">
        <f t="shared" si="40"/>
        <v>1.4999999999999999E-2</v>
      </c>
      <c r="K262" s="56">
        <v>458.652713280299</v>
      </c>
      <c r="L262" s="56">
        <v>100.88655055138605</v>
      </c>
      <c r="M262" s="56">
        <v>71.905236145138986</v>
      </c>
      <c r="N262" t="b">
        <v>1</v>
      </c>
      <c r="O262" s="129" t="b">
        <v>0</v>
      </c>
      <c r="P262" s="129" t="s">
        <v>1</v>
      </c>
      <c r="Q262" s="129" t="s">
        <v>1</v>
      </c>
      <c r="R262" s="129" t="b">
        <v>0</v>
      </c>
      <c r="S262" s="129" t="s">
        <v>1</v>
      </c>
      <c r="T262" t="b">
        <v>1</v>
      </c>
      <c r="U262" t="b">
        <v>0</v>
      </c>
      <c r="V262" t="s">
        <v>1</v>
      </c>
      <c r="W262" t="s">
        <v>1</v>
      </c>
      <c r="X262" t="b">
        <v>0</v>
      </c>
      <c r="Y262" s="55" t="s">
        <v>469</v>
      </c>
      <c r="Z262" s="56">
        <v>999</v>
      </c>
      <c r="AF262" s="56"/>
    </row>
    <row r="263" spans="1:32">
      <c r="A263" s="59" t="s">
        <v>464</v>
      </c>
      <c r="B263" s="56" t="s">
        <v>470</v>
      </c>
      <c r="C263">
        <v>2020</v>
      </c>
      <c r="D263" s="60" t="s">
        <v>471</v>
      </c>
      <c r="E263" s="56">
        <v>3158.75</v>
      </c>
      <c r="F263" s="55">
        <v>15</v>
      </c>
      <c r="G263" s="55">
        <v>15</v>
      </c>
      <c r="H263" s="61">
        <f t="shared" si="38"/>
        <v>3.1587499999999999</v>
      </c>
      <c r="I263" s="61">
        <f t="shared" si="39"/>
        <v>1.4999999999999999E-2</v>
      </c>
      <c r="J263" s="61">
        <f t="shared" si="40"/>
        <v>1.4999999999999999E-2</v>
      </c>
      <c r="K263" s="56">
        <v>324.008556639929</v>
      </c>
      <c r="L263" s="56">
        <v>61.63926076184498</v>
      </c>
      <c r="M263" s="56">
        <v>44.602704296002003</v>
      </c>
      <c r="N263" t="b">
        <v>1</v>
      </c>
      <c r="O263" s="129" t="b">
        <v>0</v>
      </c>
      <c r="P263" s="129" t="s">
        <v>1</v>
      </c>
      <c r="Q263" s="129" t="s">
        <v>1</v>
      </c>
      <c r="R263" s="129" t="b">
        <v>0</v>
      </c>
      <c r="S263" s="129" t="s">
        <v>1</v>
      </c>
      <c r="T263" t="b">
        <v>1</v>
      </c>
      <c r="U263" t="b">
        <v>0</v>
      </c>
      <c r="V263" t="s">
        <v>1</v>
      </c>
      <c r="W263" t="s">
        <v>1</v>
      </c>
      <c r="X263" t="b">
        <v>0</v>
      </c>
      <c r="Y263" s="55" t="s">
        <v>469</v>
      </c>
      <c r="Z263" s="56">
        <v>999</v>
      </c>
      <c r="AF263" s="56"/>
    </row>
    <row r="264" spans="1:32">
      <c r="A264" s="59" t="s">
        <v>464</v>
      </c>
      <c r="B264" s="56" t="s">
        <v>470</v>
      </c>
      <c r="C264">
        <v>2020</v>
      </c>
      <c r="D264" s="60" t="s">
        <v>471</v>
      </c>
      <c r="E264" s="56">
        <v>3160.05</v>
      </c>
      <c r="F264" s="55">
        <v>15</v>
      </c>
      <c r="G264" s="55">
        <v>15</v>
      </c>
      <c r="H264" s="61">
        <f t="shared" si="38"/>
        <v>3.16005</v>
      </c>
      <c r="I264" s="61">
        <f t="shared" si="39"/>
        <v>1.4999999999999999E-2</v>
      </c>
      <c r="J264" s="61">
        <f t="shared" si="40"/>
        <v>1.4999999999999999E-2</v>
      </c>
      <c r="K264" s="56">
        <v>327.25404023300803</v>
      </c>
      <c r="L264" s="56">
        <v>66.555712395202988</v>
      </c>
      <c r="M264" s="56">
        <v>52.017827352561028</v>
      </c>
      <c r="N264" t="b">
        <v>1</v>
      </c>
      <c r="O264" s="129" t="b">
        <v>0</v>
      </c>
      <c r="P264" s="129" t="s">
        <v>1</v>
      </c>
      <c r="Q264" s="129" t="s">
        <v>1</v>
      </c>
      <c r="R264" s="129" t="b">
        <v>0</v>
      </c>
      <c r="S264" s="129" t="s">
        <v>1</v>
      </c>
      <c r="T264" t="b">
        <v>1</v>
      </c>
      <c r="U264" t="b">
        <v>0</v>
      </c>
      <c r="V264" t="s">
        <v>1</v>
      </c>
      <c r="W264" t="s">
        <v>1</v>
      </c>
      <c r="X264" t="b">
        <v>0</v>
      </c>
      <c r="Y264" s="55" t="s">
        <v>469</v>
      </c>
      <c r="Z264" s="56">
        <v>999</v>
      </c>
      <c r="AF264" s="56"/>
    </row>
    <row r="265" spans="1:32">
      <c r="A265" s="126" t="s">
        <v>464</v>
      </c>
      <c r="B265" s="127" t="s">
        <v>470</v>
      </c>
      <c r="C265" s="55">
        <v>2020</v>
      </c>
      <c r="D265" s="128" t="s">
        <v>471</v>
      </c>
      <c r="E265" s="127">
        <v>3160.38</v>
      </c>
      <c r="F265" s="55">
        <v>15</v>
      </c>
      <c r="G265" s="55">
        <v>15</v>
      </c>
      <c r="H265" s="61">
        <f t="shared" si="38"/>
        <v>3.16038</v>
      </c>
      <c r="I265" s="61">
        <f t="shared" si="39"/>
        <v>1.4999999999999999E-2</v>
      </c>
      <c r="J265" s="61">
        <f t="shared" si="40"/>
        <v>1.4999999999999999E-2</v>
      </c>
      <c r="K265" s="127">
        <v>434.92591528149501</v>
      </c>
      <c r="L265" s="127">
        <v>77.041960233251984</v>
      </c>
      <c r="M265" s="127">
        <v>64.716625168511996</v>
      </c>
      <c r="N265" s="55" t="b">
        <v>1</v>
      </c>
      <c r="O265" s="55" t="b">
        <v>0</v>
      </c>
      <c r="P265" s="55" t="s">
        <v>1</v>
      </c>
      <c r="Q265" s="55" t="s">
        <v>1</v>
      </c>
      <c r="R265" s="55" t="b">
        <v>0</v>
      </c>
      <c r="S265" s="55" t="s">
        <v>1</v>
      </c>
      <c r="T265" s="55" t="b">
        <v>1</v>
      </c>
      <c r="U265" s="55" t="b">
        <v>0</v>
      </c>
      <c r="V265" s="55" t="s">
        <v>1</v>
      </c>
      <c r="W265" s="55" t="s">
        <v>1</v>
      </c>
      <c r="X265" s="55" t="b">
        <v>0</v>
      </c>
      <c r="Y265" s="55" t="s">
        <v>469</v>
      </c>
      <c r="Z265" s="127">
        <v>999</v>
      </c>
      <c r="AF265" s="56"/>
    </row>
    <row r="266" spans="1:32">
      <c r="A266" s="59" t="s">
        <v>464</v>
      </c>
      <c r="B266" s="56" t="s">
        <v>470</v>
      </c>
      <c r="C266">
        <v>2020</v>
      </c>
      <c r="D266" s="60" t="s">
        <v>471</v>
      </c>
      <c r="E266" s="56">
        <v>3161.92</v>
      </c>
      <c r="F266" s="55">
        <v>15</v>
      </c>
      <c r="G266" s="55">
        <v>15</v>
      </c>
      <c r="H266" s="61">
        <f t="shared" si="38"/>
        <v>3.1619200000000003</v>
      </c>
      <c r="I266" s="61">
        <f t="shared" si="39"/>
        <v>1.4999999999999999E-2</v>
      </c>
      <c r="J266" s="61">
        <f t="shared" si="40"/>
        <v>1.4999999999999999E-2</v>
      </c>
      <c r="K266" s="56">
        <v>403.70065415199002</v>
      </c>
      <c r="L266" s="56">
        <v>87.349978094916992</v>
      </c>
      <c r="M266" s="56">
        <v>65.406394322883045</v>
      </c>
      <c r="N266" t="b">
        <v>1</v>
      </c>
      <c r="O266" s="129" t="b">
        <v>0</v>
      </c>
      <c r="P266" s="129" t="s">
        <v>1</v>
      </c>
      <c r="Q266" s="129" t="s">
        <v>1</v>
      </c>
      <c r="R266" s="129" t="b">
        <v>0</v>
      </c>
      <c r="S266" s="129" t="s">
        <v>1</v>
      </c>
      <c r="T266" t="b">
        <v>1</v>
      </c>
      <c r="U266" t="b">
        <v>0</v>
      </c>
      <c r="V266" t="s">
        <v>1</v>
      </c>
      <c r="W266" t="s">
        <v>1</v>
      </c>
      <c r="X266" t="b">
        <v>0</v>
      </c>
      <c r="Y266" s="55" t="s">
        <v>469</v>
      </c>
      <c r="Z266" s="56">
        <v>999</v>
      </c>
      <c r="AF266" s="56"/>
    </row>
    <row r="267" spans="1:32">
      <c r="A267" s="59" t="s">
        <v>464</v>
      </c>
      <c r="B267" s="56" t="s">
        <v>470</v>
      </c>
      <c r="C267">
        <v>2020</v>
      </c>
      <c r="D267" s="60" t="s">
        <v>471</v>
      </c>
      <c r="E267" s="56">
        <v>3163.14</v>
      </c>
      <c r="F267" s="55">
        <v>15</v>
      </c>
      <c r="G267" s="55">
        <v>15</v>
      </c>
      <c r="H267" s="61">
        <f t="shared" si="38"/>
        <v>3.1631399999999998</v>
      </c>
      <c r="I267" s="61">
        <f t="shared" si="39"/>
        <v>1.4999999999999999E-2</v>
      </c>
      <c r="J267" s="61">
        <f t="shared" si="40"/>
        <v>1.4999999999999999E-2</v>
      </c>
      <c r="K267" s="56">
        <v>360.57806609672002</v>
      </c>
      <c r="L267" s="56">
        <v>66.298114610263951</v>
      </c>
      <c r="M267" s="56">
        <v>57.175761315158013</v>
      </c>
      <c r="N267" t="b">
        <v>1</v>
      </c>
      <c r="O267" s="129" t="b">
        <v>0</v>
      </c>
      <c r="P267" s="129" t="s">
        <v>1</v>
      </c>
      <c r="Q267" s="129" t="s">
        <v>1</v>
      </c>
      <c r="R267" s="129" t="b">
        <v>0</v>
      </c>
      <c r="S267" s="129" t="s">
        <v>1</v>
      </c>
      <c r="T267" t="b">
        <v>1</v>
      </c>
      <c r="U267" t="b">
        <v>0</v>
      </c>
      <c r="V267" t="s">
        <v>1</v>
      </c>
      <c r="W267" t="s">
        <v>1</v>
      </c>
      <c r="X267" t="b">
        <v>0</v>
      </c>
      <c r="Y267" s="55" t="s">
        <v>469</v>
      </c>
      <c r="Z267" s="56">
        <v>999</v>
      </c>
      <c r="AF267" s="56"/>
    </row>
    <row r="268" spans="1:32">
      <c r="A268" s="126" t="s">
        <v>464</v>
      </c>
      <c r="B268" s="127" t="s">
        <v>470</v>
      </c>
      <c r="C268" s="55">
        <v>2020</v>
      </c>
      <c r="D268" s="128" t="s">
        <v>471</v>
      </c>
      <c r="E268" s="127">
        <v>3176.65</v>
      </c>
      <c r="F268" s="55">
        <v>15</v>
      </c>
      <c r="G268" s="55">
        <v>15</v>
      </c>
      <c r="H268" s="61">
        <f t="shared" si="38"/>
        <v>3.17665</v>
      </c>
      <c r="I268" s="61">
        <f t="shared" si="39"/>
        <v>1.4999999999999999E-2</v>
      </c>
      <c r="J268" s="61">
        <f t="shared" si="40"/>
        <v>1.4999999999999999E-2</v>
      </c>
      <c r="K268" s="127">
        <v>369.44614182265798</v>
      </c>
      <c r="L268" s="127">
        <v>64.003234864825004</v>
      </c>
      <c r="M268" s="127">
        <v>52.516173773797959</v>
      </c>
      <c r="N268" s="55" t="b">
        <v>1</v>
      </c>
      <c r="O268" s="55" t="b">
        <v>0</v>
      </c>
      <c r="P268" s="55" t="s">
        <v>1</v>
      </c>
      <c r="Q268" s="55" t="s">
        <v>1</v>
      </c>
      <c r="R268" s="55" t="b">
        <v>0</v>
      </c>
      <c r="S268" s="55" t="s">
        <v>1</v>
      </c>
      <c r="T268" s="55" t="b">
        <v>1</v>
      </c>
      <c r="U268" s="55" t="b">
        <v>0</v>
      </c>
      <c r="V268" s="55" t="s">
        <v>1</v>
      </c>
      <c r="W268" s="55" t="s">
        <v>1</v>
      </c>
      <c r="X268" s="55" t="b">
        <v>0</v>
      </c>
      <c r="Y268" s="55" t="s">
        <v>469</v>
      </c>
      <c r="Z268" s="127">
        <v>999</v>
      </c>
      <c r="AF268" s="56"/>
    </row>
    <row r="269" spans="1:32">
      <c r="A269" s="126" t="s">
        <v>464</v>
      </c>
      <c r="B269" s="127" t="s">
        <v>470</v>
      </c>
      <c r="C269" s="55">
        <v>2020</v>
      </c>
      <c r="D269" s="128" t="s">
        <v>471</v>
      </c>
      <c r="E269" s="127">
        <v>3180.88</v>
      </c>
      <c r="F269" s="55">
        <v>15</v>
      </c>
      <c r="G269" s="55">
        <v>15</v>
      </c>
      <c r="H269" s="61">
        <f t="shared" si="38"/>
        <v>3.1808800000000002</v>
      </c>
      <c r="I269" s="61">
        <f t="shared" si="39"/>
        <v>1.4999999999999999E-2</v>
      </c>
      <c r="J269" s="61">
        <f t="shared" si="40"/>
        <v>1.4999999999999999E-2</v>
      </c>
      <c r="K269" s="127">
        <v>282.72014880853101</v>
      </c>
      <c r="L269" s="127">
        <v>51.349172641737994</v>
      </c>
      <c r="M269" s="127">
        <v>41.478015452492002</v>
      </c>
      <c r="N269" s="55" t="b">
        <v>1</v>
      </c>
      <c r="O269" s="55" t="b">
        <v>0</v>
      </c>
      <c r="P269" s="55" t="s">
        <v>1</v>
      </c>
      <c r="Q269" s="55" t="s">
        <v>1</v>
      </c>
      <c r="R269" s="55" t="b">
        <v>0</v>
      </c>
      <c r="S269" s="55" t="s">
        <v>1</v>
      </c>
      <c r="T269" s="55" t="b">
        <v>1</v>
      </c>
      <c r="U269" s="55" t="b">
        <v>0</v>
      </c>
      <c r="V269" s="55" t="s">
        <v>1</v>
      </c>
      <c r="W269" s="55" t="s">
        <v>1</v>
      </c>
      <c r="X269" s="55" t="b">
        <v>0</v>
      </c>
      <c r="Y269" s="55" t="s">
        <v>469</v>
      </c>
      <c r="Z269" s="127">
        <v>999</v>
      </c>
      <c r="AF269" s="56"/>
    </row>
    <row r="270" spans="1:32">
      <c r="A270" s="59" t="s">
        <v>464</v>
      </c>
      <c r="B270" s="56" t="s">
        <v>470</v>
      </c>
      <c r="C270">
        <v>2020</v>
      </c>
      <c r="D270" s="60" t="s">
        <v>471</v>
      </c>
      <c r="E270" s="56">
        <v>3181.53</v>
      </c>
      <c r="F270" s="55">
        <v>15</v>
      </c>
      <c r="G270" s="55">
        <v>15</v>
      </c>
      <c r="H270" s="61">
        <f t="shared" si="38"/>
        <v>3.1815300000000004</v>
      </c>
      <c r="I270" s="61">
        <f t="shared" si="39"/>
        <v>1.4999999999999999E-2</v>
      </c>
      <c r="J270" s="61">
        <f t="shared" si="40"/>
        <v>1.4999999999999999E-2</v>
      </c>
      <c r="K270" s="56">
        <v>309.25151380607502</v>
      </c>
      <c r="L270" s="56">
        <v>60.292999725060952</v>
      </c>
      <c r="M270" s="56">
        <v>47.350547827501032</v>
      </c>
      <c r="N270" t="b">
        <v>1</v>
      </c>
      <c r="O270" s="129" t="b">
        <v>0</v>
      </c>
      <c r="P270" s="129" t="s">
        <v>1</v>
      </c>
      <c r="Q270" s="129" t="s">
        <v>1</v>
      </c>
      <c r="R270" s="129" t="b">
        <v>0</v>
      </c>
      <c r="S270" s="129" t="s">
        <v>1</v>
      </c>
      <c r="T270" t="b">
        <v>1</v>
      </c>
      <c r="U270" t="b">
        <v>0</v>
      </c>
      <c r="V270" t="s">
        <v>1</v>
      </c>
      <c r="W270" t="s">
        <v>1</v>
      </c>
      <c r="X270" t="b">
        <v>0</v>
      </c>
      <c r="Y270" s="55" t="s">
        <v>469</v>
      </c>
      <c r="Z270" s="56">
        <v>999</v>
      </c>
      <c r="AF270" s="56"/>
    </row>
    <row r="271" spans="1:32">
      <c r="A271" s="126" t="s">
        <v>464</v>
      </c>
      <c r="B271" s="127" t="s">
        <v>470</v>
      </c>
      <c r="C271" s="55">
        <v>2020</v>
      </c>
      <c r="D271" s="128" t="s">
        <v>471</v>
      </c>
      <c r="E271" s="127">
        <v>3184.78</v>
      </c>
      <c r="F271" s="55">
        <v>15</v>
      </c>
      <c r="G271" s="55">
        <v>15</v>
      </c>
      <c r="H271" s="61">
        <f t="shared" si="38"/>
        <v>3.1847800000000004</v>
      </c>
      <c r="I271" s="61">
        <f t="shared" si="39"/>
        <v>1.4999999999999999E-2</v>
      </c>
      <c r="J271" s="61">
        <f t="shared" si="40"/>
        <v>1.4999999999999999E-2</v>
      </c>
      <c r="K271" s="127">
        <v>324.96135637869702</v>
      </c>
      <c r="L271" s="127">
        <v>58.884028288671971</v>
      </c>
      <c r="M271" s="127">
        <v>48.895049330218001</v>
      </c>
      <c r="N271" s="55" t="b">
        <v>1</v>
      </c>
      <c r="O271" s="55" t="b">
        <v>0</v>
      </c>
      <c r="P271" s="55" t="s">
        <v>1</v>
      </c>
      <c r="Q271" s="55" t="s">
        <v>1</v>
      </c>
      <c r="R271" s="55" t="b">
        <v>0</v>
      </c>
      <c r="S271" s="55" t="s">
        <v>1</v>
      </c>
      <c r="T271" s="55" t="b">
        <v>1</v>
      </c>
      <c r="U271" s="55" t="b">
        <v>0</v>
      </c>
      <c r="V271" s="55" t="s">
        <v>1</v>
      </c>
      <c r="W271" s="55" t="s">
        <v>1</v>
      </c>
      <c r="X271" s="55" t="b">
        <v>0</v>
      </c>
      <c r="Y271" s="55" t="s">
        <v>469</v>
      </c>
      <c r="Z271" s="127">
        <v>999</v>
      </c>
      <c r="AF271" s="56"/>
    </row>
    <row r="272" spans="1:32">
      <c r="A272" s="59" t="s">
        <v>464</v>
      </c>
      <c r="B272" s="56" t="s">
        <v>470</v>
      </c>
      <c r="C272">
        <v>2020</v>
      </c>
      <c r="D272" s="60" t="s">
        <v>471</v>
      </c>
      <c r="E272" s="56">
        <v>3185.27</v>
      </c>
      <c r="F272" s="55">
        <v>15</v>
      </c>
      <c r="G272" s="55">
        <v>15</v>
      </c>
      <c r="H272" s="61">
        <f t="shared" si="38"/>
        <v>3.18527</v>
      </c>
      <c r="I272" s="61">
        <f t="shared" si="39"/>
        <v>1.4999999999999999E-2</v>
      </c>
      <c r="J272" s="61">
        <f t="shared" si="40"/>
        <v>1.4999999999999999E-2</v>
      </c>
      <c r="K272" s="56">
        <v>335.65420194435001</v>
      </c>
      <c r="L272" s="56">
        <v>70.077471459543972</v>
      </c>
      <c r="M272" s="56">
        <v>46.953044822666016</v>
      </c>
      <c r="N272" t="b">
        <v>1</v>
      </c>
      <c r="O272" s="129" t="b">
        <v>0</v>
      </c>
      <c r="P272" s="129" t="s">
        <v>1</v>
      </c>
      <c r="Q272" s="129" t="s">
        <v>1</v>
      </c>
      <c r="R272" s="129" t="b">
        <v>0</v>
      </c>
      <c r="S272" s="129" t="s">
        <v>1</v>
      </c>
      <c r="T272" t="b">
        <v>1</v>
      </c>
      <c r="U272" t="b">
        <v>0</v>
      </c>
      <c r="V272" t="s">
        <v>1</v>
      </c>
      <c r="W272" t="s">
        <v>1</v>
      </c>
      <c r="X272" t="b">
        <v>0</v>
      </c>
      <c r="Y272" s="55" t="s">
        <v>469</v>
      </c>
      <c r="Z272" s="56">
        <v>999</v>
      </c>
      <c r="AF272" s="56"/>
    </row>
    <row r="273" spans="1:32">
      <c r="A273" s="59" t="s">
        <v>464</v>
      </c>
      <c r="B273" s="56" t="s">
        <v>470</v>
      </c>
      <c r="C273">
        <v>2020</v>
      </c>
      <c r="D273" s="60" t="s">
        <v>471</v>
      </c>
      <c r="E273" s="56">
        <v>3186.41</v>
      </c>
      <c r="F273" s="55">
        <v>15</v>
      </c>
      <c r="G273" s="55">
        <v>15</v>
      </c>
      <c r="H273" s="61">
        <f t="shared" si="38"/>
        <v>3.18641</v>
      </c>
      <c r="I273" s="61">
        <f t="shared" si="39"/>
        <v>1.4999999999999999E-2</v>
      </c>
      <c r="J273" s="61">
        <f t="shared" si="40"/>
        <v>1.4999999999999999E-2</v>
      </c>
      <c r="K273" s="56">
        <v>470.59140102843799</v>
      </c>
      <c r="L273" s="56">
        <v>138.92618837138605</v>
      </c>
      <c r="M273" s="56">
        <v>76.632028307166991</v>
      </c>
      <c r="N273" t="b">
        <v>1</v>
      </c>
      <c r="O273" s="129" t="b">
        <v>0</v>
      </c>
      <c r="P273" s="129" t="s">
        <v>1</v>
      </c>
      <c r="Q273" s="129" t="s">
        <v>1</v>
      </c>
      <c r="R273" s="129" t="b">
        <v>0</v>
      </c>
      <c r="S273" s="129" t="s">
        <v>1</v>
      </c>
      <c r="T273" t="b">
        <v>1</v>
      </c>
      <c r="U273" t="b">
        <v>0</v>
      </c>
      <c r="V273" t="s">
        <v>1</v>
      </c>
      <c r="W273" t="s">
        <v>1</v>
      </c>
      <c r="X273" t="b">
        <v>0</v>
      </c>
      <c r="Y273" s="55" t="s">
        <v>469</v>
      </c>
      <c r="Z273" s="56">
        <v>999</v>
      </c>
      <c r="AF273" s="56"/>
    </row>
    <row r="274" spans="1:32">
      <c r="A274" s="59" t="s">
        <v>464</v>
      </c>
      <c r="B274" s="56" t="s">
        <v>470</v>
      </c>
      <c r="C274">
        <v>2020</v>
      </c>
      <c r="D274" s="60" t="s">
        <v>471</v>
      </c>
      <c r="E274" s="56">
        <v>3190.83</v>
      </c>
      <c r="F274" s="55">
        <v>15</v>
      </c>
      <c r="G274" s="55">
        <v>15</v>
      </c>
      <c r="H274" s="61">
        <f t="shared" si="38"/>
        <v>3.1908300000000001</v>
      </c>
      <c r="I274" s="61">
        <f t="shared" si="39"/>
        <v>1.4999999999999999E-2</v>
      </c>
      <c r="J274" s="61">
        <f t="shared" si="40"/>
        <v>1.4999999999999999E-2</v>
      </c>
      <c r="K274" s="56">
        <v>396.78064583962498</v>
      </c>
      <c r="L274" s="56">
        <v>87.829531966377999</v>
      </c>
      <c r="M274" s="56">
        <v>74.696970188815953</v>
      </c>
      <c r="N274" t="b">
        <v>1</v>
      </c>
      <c r="O274" s="129" t="b">
        <v>0</v>
      </c>
      <c r="P274" s="129" t="s">
        <v>1</v>
      </c>
      <c r="Q274" s="129" t="s">
        <v>1</v>
      </c>
      <c r="R274" s="129" t="b">
        <v>0</v>
      </c>
      <c r="S274" s="129" t="s">
        <v>1</v>
      </c>
      <c r="T274" t="b">
        <v>1</v>
      </c>
      <c r="U274" t="b">
        <v>0</v>
      </c>
      <c r="V274" t="s">
        <v>1</v>
      </c>
      <c r="W274" t="s">
        <v>1</v>
      </c>
      <c r="X274" t="b">
        <v>0</v>
      </c>
      <c r="Y274" s="55" t="s">
        <v>469</v>
      </c>
      <c r="Z274" s="56">
        <v>999</v>
      </c>
      <c r="AF274" s="56"/>
    </row>
    <row r="275" spans="1:32">
      <c r="A275" s="126" t="s">
        <v>464</v>
      </c>
      <c r="B275" s="127" t="s">
        <v>470</v>
      </c>
      <c r="C275" s="55">
        <v>2020</v>
      </c>
      <c r="D275" s="128" t="s">
        <v>471</v>
      </c>
      <c r="E275" s="127">
        <v>3192.03</v>
      </c>
      <c r="F275" s="55">
        <v>15</v>
      </c>
      <c r="G275" s="55">
        <v>15</v>
      </c>
      <c r="H275" s="61">
        <f t="shared" si="38"/>
        <v>3.1920300000000004</v>
      </c>
      <c r="I275" s="61">
        <f t="shared" si="39"/>
        <v>1.4999999999999999E-2</v>
      </c>
      <c r="J275" s="61">
        <f t="shared" si="40"/>
        <v>1.4999999999999999E-2</v>
      </c>
      <c r="K275" s="127">
        <v>317.90836297657302</v>
      </c>
      <c r="L275" s="127">
        <v>62.175605091872001</v>
      </c>
      <c r="M275" s="127">
        <v>46.033620174584996</v>
      </c>
      <c r="N275" s="55" t="b">
        <v>1</v>
      </c>
      <c r="O275" s="55" t="b">
        <v>0</v>
      </c>
      <c r="P275" s="55" t="s">
        <v>1</v>
      </c>
      <c r="Q275" s="55" t="s">
        <v>1</v>
      </c>
      <c r="R275" s="55" t="b">
        <v>0</v>
      </c>
      <c r="S275" s="55" t="s">
        <v>1</v>
      </c>
      <c r="T275" s="55" t="b">
        <v>1</v>
      </c>
      <c r="U275" s="55" t="b">
        <v>0</v>
      </c>
      <c r="V275" s="55" t="s">
        <v>1</v>
      </c>
      <c r="W275" s="55" t="s">
        <v>1</v>
      </c>
      <c r="X275" s="55" t="b">
        <v>0</v>
      </c>
      <c r="Y275" s="55" t="s">
        <v>469</v>
      </c>
      <c r="Z275" s="127">
        <v>999</v>
      </c>
      <c r="AF275" s="56"/>
    </row>
    <row r="276" spans="1:32">
      <c r="A276" s="59" t="s">
        <v>464</v>
      </c>
      <c r="B276" s="56" t="s">
        <v>470</v>
      </c>
      <c r="C276">
        <v>2020</v>
      </c>
      <c r="D276" s="60" t="s">
        <v>471</v>
      </c>
      <c r="E276" s="56">
        <v>3195.95</v>
      </c>
      <c r="F276" s="55">
        <v>15</v>
      </c>
      <c r="G276" s="55">
        <v>15</v>
      </c>
      <c r="H276" s="61">
        <f t="shared" si="38"/>
        <v>3.1959499999999998</v>
      </c>
      <c r="I276" s="61">
        <f t="shared" si="39"/>
        <v>1.4999999999999999E-2</v>
      </c>
      <c r="J276" s="61">
        <f t="shared" si="40"/>
        <v>1.4999999999999999E-2</v>
      </c>
      <c r="K276" s="56">
        <v>432.02086081845601</v>
      </c>
      <c r="L276" s="56">
        <v>94.883182034453</v>
      </c>
      <c r="M276" s="56">
        <v>70.977527962077033</v>
      </c>
      <c r="N276" t="b">
        <v>1</v>
      </c>
      <c r="O276" s="129" t="b">
        <v>0</v>
      </c>
      <c r="P276" s="129" t="s">
        <v>1</v>
      </c>
      <c r="Q276" s="129" t="s">
        <v>1</v>
      </c>
      <c r="R276" s="129" t="b">
        <v>0</v>
      </c>
      <c r="S276" s="129" t="s">
        <v>1</v>
      </c>
      <c r="T276" t="b">
        <v>1</v>
      </c>
      <c r="U276" t="b">
        <v>0</v>
      </c>
      <c r="V276" t="s">
        <v>1</v>
      </c>
      <c r="W276" t="s">
        <v>1</v>
      </c>
      <c r="X276" t="b">
        <v>0</v>
      </c>
      <c r="Y276" s="55" t="s">
        <v>469</v>
      </c>
      <c r="Z276" s="56">
        <v>999</v>
      </c>
      <c r="AF276" s="56"/>
    </row>
    <row r="277" spans="1:32">
      <c r="A277" s="59" t="s">
        <v>464</v>
      </c>
      <c r="B277" s="56" t="s">
        <v>470</v>
      </c>
      <c r="C277">
        <v>2020</v>
      </c>
      <c r="D277" s="60" t="s">
        <v>471</v>
      </c>
      <c r="E277" s="56">
        <v>3202.88</v>
      </c>
      <c r="F277" s="55">
        <v>15</v>
      </c>
      <c r="G277" s="55">
        <v>15</v>
      </c>
      <c r="H277" s="61">
        <f t="shared" si="38"/>
        <v>3.2028799999999999</v>
      </c>
      <c r="I277" s="61">
        <f t="shared" si="39"/>
        <v>1.4999999999999999E-2</v>
      </c>
      <c r="J277" s="61">
        <f t="shared" si="40"/>
        <v>1.4999999999999999E-2</v>
      </c>
      <c r="K277" s="56">
        <v>349.99768976897502</v>
      </c>
      <c r="L277" s="56">
        <v>60.696733924099988</v>
      </c>
      <c r="M277" s="56">
        <v>54.513417612920023</v>
      </c>
      <c r="N277" t="b">
        <v>1</v>
      </c>
      <c r="O277" s="129" t="b">
        <v>0</v>
      </c>
      <c r="P277" s="129" t="s">
        <v>1</v>
      </c>
      <c r="Q277" s="129" t="s">
        <v>1</v>
      </c>
      <c r="R277" s="129" t="b">
        <v>0</v>
      </c>
      <c r="S277" s="129" t="s">
        <v>1</v>
      </c>
      <c r="T277" t="b">
        <v>1</v>
      </c>
      <c r="U277" t="b">
        <v>0</v>
      </c>
      <c r="V277" t="s">
        <v>1</v>
      </c>
      <c r="W277" t="s">
        <v>1</v>
      </c>
      <c r="X277" t="b">
        <v>0</v>
      </c>
      <c r="Y277" s="55" t="s">
        <v>469</v>
      </c>
      <c r="Z277" s="56">
        <v>999</v>
      </c>
      <c r="AF277" s="56"/>
    </row>
    <row r="278" spans="1:32">
      <c r="A278" s="126" t="s">
        <v>464</v>
      </c>
      <c r="B278" s="127" t="s">
        <v>470</v>
      </c>
      <c r="C278" s="55">
        <v>2020</v>
      </c>
      <c r="D278" s="128" t="s">
        <v>471</v>
      </c>
      <c r="E278" s="127">
        <v>3204.69</v>
      </c>
      <c r="F278" s="55">
        <v>15</v>
      </c>
      <c r="G278" s="55">
        <v>15</v>
      </c>
      <c r="H278" s="61">
        <f t="shared" si="38"/>
        <v>3.2046900000000003</v>
      </c>
      <c r="I278" s="61">
        <f t="shared" si="39"/>
        <v>1.4999999999999999E-2</v>
      </c>
      <c r="J278" s="61">
        <f t="shared" si="40"/>
        <v>1.4999999999999999E-2</v>
      </c>
      <c r="K278" s="127">
        <v>362.43045027423699</v>
      </c>
      <c r="L278" s="127">
        <v>68.442791697785026</v>
      </c>
      <c r="M278" s="127">
        <v>51.533648449864017</v>
      </c>
      <c r="N278" s="55" t="b">
        <v>1</v>
      </c>
      <c r="O278" s="55" t="b">
        <v>0</v>
      </c>
      <c r="P278" s="55" t="s">
        <v>1</v>
      </c>
      <c r="Q278" s="55" t="s">
        <v>1</v>
      </c>
      <c r="R278" s="55" t="b">
        <v>0</v>
      </c>
      <c r="S278" s="55" t="s">
        <v>1</v>
      </c>
      <c r="T278" s="55" t="b">
        <v>1</v>
      </c>
      <c r="U278" s="55" t="b">
        <v>0</v>
      </c>
      <c r="V278" s="55" t="s">
        <v>1</v>
      </c>
      <c r="W278" s="55" t="s">
        <v>1</v>
      </c>
      <c r="X278" s="55" t="b">
        <v>0</v>
      </c>
      <c r="Y278" s="55" t="s">
        <v>469</v>
      </c>
      <c r="Z278" s="127">
        <v>999</v>
      </c>
      <c r="AF278" s="56"/>
    </row>
    <row r="279" spans="1:32">
      <c r="A279" s="59" t="s">
        <v>464</v>
      </c>
      <c r="B279" s="56" t="s">
        <v>470</v>
      </c>
      <c r="C279">
        <v>2020</v>
      </c>
      <c r="D279" s="60" t="s">
        <v>471</v>
      </c>
      <c r="E279" s="56">
        <v>3205.3</v>
      </c>
      <c r="F279" s="55">
        <v>15</v>
      </c>
      <c r="G279" s="55">
        <v>15</v>
      </c>
      <c r="H279" s="61">
        <f t="shared" si="38"/>
        <v>3.2053000000000003</v>
      </c>
      <c r="I279" s="61">
        <f t="shared" si="39"/>
        <v>1.4999999999999999E-2</v>
      </c>
      <c r="J279" s="61">
        <f t="shared" si="40"/>
        <v>1.4999999999999999E-2</v>
      </c>
      <c r="K279" s="56">
        <v>426.95145233190499</v>
      </c>
      <c r="L279" s="56">
        <v>116.07662501266407</v>
      </c>
      <c r="M279" s="56">
        <v>74.665367623547979</v>
      </c>
      <c r="N279" t="b">
        <v>1</v>
      </c>
      <c r="O279" s="129" t="b">
        <v>0</v>
      </c>
      <c r="P279" s="129" t="s">
        <v>1</v>
      </c>
      <c r="Q279" s="129" t="s">
        <v>1</v>
      </c>
      <c r="R279" s="129" t="b">
        <v>0</v>
      </c>
      <c r="S279" s="129" t="s">
        <v>1</v>
      </c>
      <c r="T279" t="b">
        <v>1</v>
      </c>
      <c r="U279" t="b">
        <v>0</v>
      </c>
      <c r="V279" t="s">
        <v>1</v>
      </c>
      <c r="W279" t="s">
        <v>1</v>
      </c>
      <c r="X279" t="b">
        <v>0</v>
      </c>
      <c r="Y279" s="55" t="s">
        <v>469</v>
      </c>
      <c r="Z279" s="56">
        <v>999</v>
      </c>
      <c r="AF279" s="56"/>
    </row>
    <row r="280" spans="1:32">
      <c r="A280" s="59" t="s">
        <v>464</v>
      </c>
      <c r="B280" s="56" t="s">
        <v>470</v>
      </c>
      <c r="C280">
        <v>2020</v>
      </c>
      <c r="D280" s="60" t="s">
        <v>471</v>
      </c>
      <c r="E280" s="56">
        <v>3208.31</v>
      </c>
      <c r="F280" s="55">
        <v>15</v>
      </c>
      <c r="G280" s="55">
        <v>15</v>
      </c>
      <c r="H280" s="61">
        <f t="shared" si="38"/>
        <v>3.20831</v>
      </c>
      <c r="I280" s="61">
        <f t="shared" si="39"/>
        <v>1.4999999999999999E-2</v>
      </c>
      <c r="J280" s="61">
        <f t="shared" si="40"/>
        <v>1.4999999999999999E-2</v>
      </c>
      <c r="K280" s="56">
        <v>361.09184456200398</v>
      </c>
      <c r="L280" s="56">
        <v>86.685745179819037</v>
      </c>
      <c r="M280" s="56">
        <v>55.292960830146967</v>
      </c>
      <c r="N280" t="b">
        <v>1</v>
      </c>
      <c r="O280" s="129" t="b">
        <v>0</v>
      </c>
      <c r="P280" s="129" t="s">
        <v>1</v>
      </c>
      <c r="Q280" s="129" t="s">
        <v>1</v>
      </c>
      <c r="R280" s="129" t="b">
        <v>0</v>
      </c>
      <c r="S280" s="129" t="s">
        <v>1</v>
      </c>
      <c r="T280" t="b">
        <v>1</v>
      </c>
      <c r="U280" t="b">
        <v>0</v>
      </c>
      <c r="V280" t="s">
        <v>1</v>
      </c>
      <c r="W280" t="s">
        <v>1</v>
      </c>
      <c r="X280" t="b">
        <v>0</v>
      </c>
      <c r="Y280" s="55" t="s">
        <v>469</v>
      </c>
      <c r="Z280" s="56">
        <v>999</v>
      </c>
      <c r="AF280" s="56"/>
    </row>
    <row r="281" spans="1:32">
      <c r="A281" s="59" t="s">
        <v>464</v>
      </c>
      <c r="B281" s="56" t="s">
        <v>470</v>
      </c>
      <c r="C281">
        <v>2020</v>
      </c>
      <c r="D281" s="60" t="s">
        <v>471</v>
      </c>
      <c r="E281" s="56">
        <v>3211.02</v>
      </c>
      <c r="F281" s="55">
        <v>15</v>
      </c>
      <c r="G281" s="55">
        <v>15</v>
      </c>
      <c r="H281" s="61">
        <f t="shared" si="38"/>
        <v>3.21102</v>
      </c>
      <c r="I281" s="61">
        <f t="shared" si="39"/>
        <v>1.4999999999999999E-2</v>
      </c>
      <c r="J281" s="61">
        <f t="shared" si="40"/>
        <v>1.4999999999999999E-2</v>
      </c>
      <c r="K281" s="56">
        <v>392.39190371200101</v>
      </c>
      <c r="L281" s="56">
        <v>91.526324331984995</v>
      </c>
      <c r="M281" s="56">
        <v>71.652977152768983</v>
      </c>
      <c r="N281" t="b">
        <v>1</v>
      </c>
      <c r="O281" s="129" t="b">
        <v>0</v>
      </c>
      <c r="P281" s="129" t="s">
        <v>1</v>
      </c>
      <c r="Q281" s="129" t="s">
        <v>1</v>
      </c>
      <c r="R281" s="129" t="b">
        <v>0</v>
      </c>
      <c r="S281" s="129" t="s">
        <v>1</v>
      </c>
      <c r="T281" t="b">
        <v>1</v>
      </c>
      <c r="U281" t="b">
        <v>0</v>
      </c>
      <c r="V281" t="s">
        <v>1</v>
      </c>
      <c r="W281" t="s">
        <v>1</v>
      </c>
      <c r="X281" t="b">
        <v>0</v>
      </c>
      <c r="Y281" s="55" t="s">
        <v>469</v>
      </c>
      <c r="Z281" s="56">
        <v>999</v>
      </c>
      <c r="AF281" s="56"/>
    </row>
    <row r="282" spans="1:32">
      <c r="A282" s="59" t="s">
        <v>464</v>
      </c>
      <c r="B282" s="56" t="s">
        <v>470</v>
      </c>
      <c r="C282">
        <v>2020</v>
      </c>
      <c r="D282" s="60" t="s">
        <v>471</v>
      </c>
      <c r="E282" s="56">
        <v>3216.14</v>
      </c>
      <c r="F282" s="55">
        <v>15</v>
      </c>
      <c r="G282" s="55">
        <v>15</v>
      </c>
      <c r="H282" s="61">
        <f t="shared" si="38"/>
        <v>3.2161399999999998</v>
      </c>
      <c r="I282" s="61">
        <f t="shared" si="39"/>
        <v>1.4999999999999999E-2</v>
      </c>
      <c r="J282" s="61">
        <f t="shared" si="40"/>
        <v>1.4999999999999999E-2</v>
      </c>
      <c r="K282" s="56">
        <v>350.62234419414</v>
      </c>
      <c r="L282" s="56">
        <v>79.417208285061008</v>
      </c>
      <c r="M282" s="56">
        <v>54.363831363271004</v>
      </c>
      <c r="N282" t="b">
        <v>1</v>
      </c>
      <c r="O282" s="129" t="b">
        <v>0</v>
      </c>
      <c r="P282" s="129" t="s">
        <v>1</v>
      </c>
      <c r="Q282" s="129" t="s">
        <v>1</v>
      </c>
      <c r="R282" s="129" t="b">
        <v>0</v>
      </c>
      <c r="S282" s="129" t="s">
        <v>1</v>
      </c>
      <c r="T282" t="b">
        <v>1</v>
      </c>
      <c r="U282" t="b">
        <v>0</v>
      </c>
      <c r="V282" t="s">
        <v>1</v>
      </c>
      <c r="W282" t="s">
        <v>1</v>
      </c>
      <c r="X282" t="b">
        <v>0</v>
      </c>
      <c r="Y282" s="55" t="s">
        <v>469</v>
      </c>
      <c r="Z282" s="56">
        <v>999</v>
      </c>
      <c r="AF282" s="56"/>
    </row>
    <row r="283" spans="1:32">
      <c r="A283" s="126" t="s">
        <v>464</v>
      </c>
      <c r="B283" s="127" t="s">
        <v>470</v>
      </c>
      <c r="C283" s="55">
        <v>2020</v>
      </c>
      <c r="D283" s="128" t="s">
        <v>471</v>
      </c>
      <c r="E283" s="127">
        <v>3217.95</v>
      </c>
      <c r="F283" s="55">
        <v>15</v>
      </c>
      <c r="G283" s="55">
        <v>15</v>
      </c>
      <c r="H283" s="61">
        <f t="shared" si="38"/>
        <v>3.2179499999999996</v>
      </c>
      <c r="I283" s="61">
        <f t="shared" si="39"/>
        <v>1.4999999999999999E-2</v>
      </c>
      <c r="J283" s="61">
        <f t="shared" si="40"/>
        <v>1.4999999999999999E-2</v>
      </c>
      <c r="K283" s="127">
        <v>398.28020539339002</v>
      </c>
      <c r="L283" s="127">
        <v>99.999691367068976</v>
      </c>
      <c r="M283" s="127">
        <v>63.748795421706006</v>
      </c>
      <c r="N283" s="55" t="b">
        <v>1</v>
      </c>
      <c r="O283" s="55" t="b">
        <v>0</v>
      </c>
      <c r="P283" s="55" t="s">
        <v>1</v>
      </c>
      <c r="Q283" s="55" t="s">
        <v>1</v>
      </c>
      <c r="R283" s="55" t="b">
        <v>0</v>
      </c>
      <c r="S283" s="55" t="s">
        <v>1</v>
      </c>
      <c r="T283" s="55" t="b">
        <v>1</v>
      </c>
      <c r="U283" s="55" t="b">
        <v>0</v>
      </c>
      <c r="V283" s="55" t="s">
        <v>1</v>
      </c>
      <c r="W283" s="55" t="s">
        <v>1</v>
      </c>
      <c r="X283" s="55" t="b">
        <v>0</v>
      </c>
      <c r="Y283" s="55" t="s">
        <v>469</v>
      </c>
      <c r="Z283" s="127">
        <v>999</v>
      </c>
      <c r="AF283" s="56"/>
    </row>
    <row r="284" spans="1:32">
      <c r="A284" s="59" t="s">
        <v>464</v>
      </c>
      <c r="B284" s="56" t="s">
        <v>470</v>
      </c>
      <c r="C284">
        <v>2020</v>
      </c>
      <c r="D284" s="60" t="s">
        <v>471</v>
      </c>
      <c r="E284" s="56">
        <v>3220.06</v>
      </c>
      <c r="F284" s="55">
        <v>15</v>
      </c>
      <c r="G284" s="55">
        <v>15</v>
      </c>
      <c r="H284" s="61">
        <f t="shared" si="38"/>
        <v>3.2200600000000001</v>
      </c>
      <c r="I284" s="61">
        <f t="shared" si="39"/>
        <v>1.4999999999999999E-2</v>
      </c>
      <c r="J284" s="61">
        <f t="shared" si="40"/>
        <v>1.4999999999999999E-2</v>
      </c>
      <c r="K284" s="56">
        <v>382.43296854563903</v>
      </c>
      <c r="L284" s="56">
        <v>103.06512237890098</v>
      </c>
      <c r="M284" s="56">
        <v>62.284440583382036</v>
      </c>
      <c r="N284" t="b">
        <v>1</v>
      </c>
      <c r="O284" s="129" t="b">
        <v>0</v>
      </c>
      <c r="P284" s="129" t="s">
        <v>1</v>
      </c>
      <c r="Q284" s="129" t="s">
        <v>1</v>
      </c>
      <c r="R284" s="129" t="b">
        <v>0</v>
      </c>
      <c r="S284" s="129" t="s">
        <v>1</v>
      </c>
      <c r="T284" t="b">
        <v>1</v>
      </c>
      <c r="U284" t="b">
        <v>0</v>
      </c>
      <c r="V284" t="s">
        <v>1</v>
      </c>
      <c r="W284" t="s">
        <v>1</v>
      </c>
      <c r="X284" t="b">
        <v>0</v>
      </c>
      <c r="Y284" s="55" t="s">
        <v>469</v>
      </c>
      <c r="Z284" s="56">
        <v>999</v>
      </c>
      <c r="AF284" s="56"/>
    </row>
    <row r="285" spans="1:32">
      <c r="A285" s="126" t="s">
        <v>464</v>
      </c>
      <c r="B285" s="127" t="s">
        <v>470</v>
      </c>
      <c r="C285" s="55">
        <v>2020</v>
      </c>
      <c r="D285" s="128" t="s">
        <v>471</v>
      </c>
      <c r="E285" s="127">
        <v>3220.67</v>
      </c>
      <c r="F285" s="55">
        <v>15</v>
      </c>
      <c r="G285" s="55">
        <v>15</v>
      </c>
      <c r="H285" s="61">
        <f t="shared" si="38"/>
        <v>3.2206700000000001</v>
      </c>
      <c r="I285" s="61">
        <f t="shared" si="39"/>
        <v>1.4999999999999999E-2</v>
      </c>
      <c r="J285" s="61">
        <f t="shared" si="40"/>
        <v>1.4999999999999999E-2</v>
      </c>
      <c r="K285" s="127">
        <v>345.222602003438</v>
      </c>
      <c r="L285" s="127">
        <v>60.903698292825993</v>
      </c>
      <c r="M285" s="127">
        <v>53.203111143023989</v>
      </c>
      <c r="N285" s="55" t="b">
        <v>1</v>
      </c>
      <c r="O285" s="55" t="b">
        <v>0</v>
      </c>
      <c r="P285" s="55" t="s">
        <v>1</v>
      </c>
      <c r="Q285" s="55" t="s">
        <v>1</v>
      </c>
      <c r="R285" s="55" t="b">
        <v>0</v>
      </c>
      <c r="S285" s="55" t="s">
        <v>1</v>
      </c>
      <c r="T285" s="55" t="b">
        <v>1</v>
      </c>
      <c r="U285" s="55" t="b">
        <v>0</v>
      </c>
      <c r="V285" s="55" t="s">
        <v>1</v>
      </c>
      <c r="W285" s="55" t="s">
        <v>1</v>
      </c>
      <c r="X285" s="55" t="b">
        <v>0</v>
      </c>
      <c r="Y285" s="55" t="s">
        <v>469</v>
      </c>
      <c r="Z285" s="127">
        <v>999</v>
      </c>
      <c r="AF285" s="56"/>
    </row>
    <row r="286" spans="1:32">
      <c r="A286" s="126" t="s">
        <v>464</v>
      </c>
      <c r="B286" s="127" t="s">
        <v>470</v>
      </c>
      <c r="C286" s="55">
        <v>2020</v>
      </c>
      <c r="D286" s="128" t="s">
        <v>471</v>
      </c>
      <c r="E286" s="127">
        <v>3223.08</v>
      </c>
      <c r="F286" s="55">
        <v>15</v>
      </c>
      <c r="G286" s="55">
        <v>15</v>
      </c>
      <c r="H286" s="61">
        <f t="shared" si="38"/>
        <v>3.2230799999999999</v>
      </c>
      <c r="I286" s="61">
        <f t="shared" si="39"/>
        <v>1.4999999999999999E-2</v>
      </c>
      <c r="J286" s="61">
        <f t="shared" si="40"/>
        <v>1.4999999999999999E-2</v>
      </c>
      <c r="K286" s="127">
        <v>307.786766116953</v>
      </c>
      <c r="L286" s="127">
        <v>57.230926133056016</v>
      </c>
      <c r="M286" s="127">
        <v>42.013146078252021</v>
      </c>
      <c r="N286" s="55" t="b">
        <v>1</v>
      </c>
      <c r="O286" s="55" t="b">
        <v>0</v>
      </c>
      <c r="P286" s="55" t="s">
        <v>1</v>
      </c>
      <c r="Q286" s="55" t="s">
        <v>1</v>
      </c>
      <c r="R286" s="55" t="b">
        <v>0</v>
      </c>
      <c r="S286" s="55" t="s">
        <v>1</v>
      </c>
      <c r="T286" s="55" t="b">
        <v>1</v>
      </c>
      <c r="U286" s="55" t="b">
        <v>0</v>
      </c>
      <c r="V286" s="55" t="s">
        <v>1</v>
      </c>
      <c r="W286" s="55" t="s">
        <v>1</v>
      </c>
      <c r="X286" s="55" t="b">
        <v>0</v>
      </c>
      <c r="Y286" s="55" t="s">
        <v>469</v>
      </c>
      <c r="Z286" s="127">
        <v>999</v>
      </c>
      <c r="AF286" s="56"/>
    </row>
    <row r="287" spans="1:32">
      <c r="A287" s="59" t="s">
        <v>464</v>
      </c>
      <c r="B287" s="56" t="s">
        <v>470</v>
      </c>
      <c r="C287">
        <v>2020</v>
      </c>
      <c r="D287" s="60" t="s">
        <v>471</v>
      </c>
      <c r="E287" s="56">
        <v>3223.98</v>
      </c>
      <c r="F287" s="55">
        <v>15</v>
      </c>
      <c r="G287" s="55">
        <v>15</v>
      </c>
      <c r="H287" s="61">
        <f t="shared" si="38"/>
        <v>3.2239800000000001</v>
      </c>
      <c r="I287" s="61">
        <f t="shared" si="39"/>
        <v>1.4999999999999999E-2</v>
      </c>
      <c r="J287" s="61">
        <f t="shared" si="40"/>
        <v>1.4999999999999999E-2</v>
      </c>
      <c r="K287" s="56">
        <v>369.38032751495598</v>
      </c>
      <c r="L287" s="56">
        <v>101.92474700190803</v>
      </c>
      <c r="M287" s="56">
        <v>55.391942016056987</v>
      </c>
      <c r="N287" t="b">
        <v>1</v>
      </c>
      <c r="O287" s="129" t="b">
        <v>0</v>
      </c>
      <c r="P287" s="129" t="s">
        <v>1</v>
      </c>
      <c r="Q287" s="129" t="s">
        <v>1</v>
      </c>
      <c r="R287" s="129" t="b">
        <v>0</v>
      </c>
      <c r="S287" s="129" t="s">
        <v>1</v>
      </c>
      <c r="T287" t="b">
        <v>1</v>
      </c>
      <c r="U287" t="b">
        <v>0</v>
      </c>
      <c r="V287" t="s">
        <v>1</v>
      </c>
      <c r="W287" t="s">
        <v>1</v>
      </c>
      <c r="X287" t="b">
        <v>0</v>
      </c>
      <c r="Y287" s="55" t="s">
        <v>469</v>
      </c>
      <c r="Z287" s="56">
        <v>999</v>
      </c>
      <c r="AF287" s="56"/>
    </row>
    <row r="288" spans="1:32">
      <c r="A288" s="59" t="s">
        <v>464</v>
      </c>
      <c r="B288" s="56" t="s">
        <v>470</v>
      </c>
      <c r="C288">
        <v>2020</v>
      </c>
      <c r="D288" s="60" t="s">
        <v>471</v>
      </c>
      <c r="E288" s="56">
        <v>3230.61</v>
      </c>
      <c r="F288" s="55">
        <v>15</v>
      </c>
      <c r="G288" s="55">
        <v>15</v>
      </c>
      <c r="H288" s="61">
        <f t="shared" si="38"/>
        <v>3.23061</v>
      </c>
      <c r="I288" s="61">
        <f t="shared" si="39"/>
        <v>1.4999999999999999E-2</v>
      </c>
      <c r="J288" s="61">
        <f t="shared" si="40"/>
        <v>1.4999999999999999E-2</v>
      </c>
      <c r="K288" s="56">
        <v>416.50983668207101</v>
      </c>
      <c r="L288" s="56">
        <v>106.23811124350703</v>
      </c>
      <c r="M288" s="56">
        <v>67.25366555366702</v>
      </c>
      <c r="N288" t="b">
        <v>1</v>
      </c>
      <c r="O288" s="129" t="b">
        <v>0</v>
      </c>
      <c r="P288" s="129" t="s">
        <v>1</v>
      </c>
      <c r="Q288" s="129" t="s">
        <v>1</v>
      </c>
      <c r="R288" s="129" t="b">
        <v>0</v>
      </c>
      <c r="S288" s="129" t="s">
        <v>1</v>
      </c>
      <c r="T288" t="b">
        <v>1</v>
      </c>
      <c r="U288" t="b">
        <v>0</v>
      </c>
      <c r="V288" t="s">
        <v>1</v>
      </c>
      <c r="W288" t="s">
        <v>1</v>
      </c>
      <c r="X288" t="b">
        <v>0</v>
      </c>
      <c r="Y288" s="55" t="s">
        <v>469</v>
      </c>
      <c r="Z288" s="56">
        <v>999</v>
      </c>
      <c r="AF288" s="56"/>
    </row>
    <row r="289" spans="1:32">
      <c r="A289" s="59" t="s">
        <v>464</v>
      </c>
      <c r="B289" s="56" t="s">
        <v>470</v>
      </c>
      <c r="C289">
        <v>2020</v>
      </c>
      <c r="D289" s="60" t="s">
        <v>471</v>
      </c>
      <c r="E289" s="56">
        <v>3233.02</v>
      </c>
      <c r="F289" s="55">
        <v>15</v>
      </c>
      <c r="G289" s="55">
        <v>15</v>
      </c>
      <c r="H289" s="61">
        <f t="shared" si="38"/>
        <v>3.2330199999999998</v>
      </c>
      <c r="I289" s="61">
        <f t="shared" si="39"/>
        <v>1.4999999999999999E-2</v>
      </c>
      <c r="J289" s="61">
        <f t="shared" si="40"/>
        <v>1.4999999999999999E-2</v>
      </c>
      <c r="K289" s="56">
        <v>306.51561593918302</v>
      </c>
      <c r="L289" s="56">
        <v>70.343373124883954</v>
      </c>
      <c r="M289" s="56">
        <v>51.396641059204029</v>
      </c>
      <c r="N289" t="b">
        <v>1</v>
      </c>
      <c r="O289" s="129" t="b">
        <v>0</v>
      </c>
      <c r="P289" s="129" t="s">
        <v>1</v>
      </c>
      <c r="Q289" s="129" t="s">
        <v>1</v>
      </c>
      <c r="R289" s="129" t="b">
        <v>0</v>
      </c>
      <c r="S289" s="129" t="s">
        <v>1</v>
      </c>
      <c r="T289" t="b">
        <v>1</v>
      </c>
      <c r="U289" t="b">
        <v>0</v>
      </c>
      <c r="V289" t="s">
        <v>1</v>
      </c>
      <c r="W289" t="s">
        <v>1</v>
      </c>
      <c r="X289" t="b">
        <v>0</v>
      </c>
      <c r="Y289" s="55" t="s">
        <v>469</v>
      </c>
      <c r="Z289" s="56">
        <v>999</v>
      </c>
      <c r="AF289" s="56"/>
    </row>
    <row r="290" spans="1:32">
      <c r="A290" s="126" t="s">
        <v>464</v>
      </c>
      <c r="B290" s="127" t="s">
        <v>470</v>
      </c>
      <c r="C290" s="55">
        <v>2020</v>
      </c>
      <c r="D290" s="128" t="s">
        <v>471</v>
      </c>
      <c r="E290" s="127">
        <v>3235.13</v>
      </c>
      <c r="F290" s="55">
        <v>15</v>
      </c>
      <c r="G290" s="55">
        <v>15</v>
      </c>
      <c r="H290" s="61">
        <f t="shared" si="38"/>
        <v>3.2351300000000003</v>
      </c>
      <c r="I290" s="61">
        <f t="shared" si="39"/>
        <v>1.4999999999999999E-2</v>
      </c>
      <c r="J290" s="61">
        <f t="shared" si="40"/>
        <v>1.4999999999999999E-2</v>
      </c>
      <c r="K290" s="127">
        <v>338.18355501295298</v>
      </c>
      <c r="L290" s="127">
        <v>68.030081290379997</v>
      </c>
      <c r="M290" s="127">
        <v>54.591938458041</v>
      </c>
      <c r="N290" s="55" t="b">
        <v>1</v>
      </c>
      <c r="O290" s="55" t="b">
        <v>0</v>
      </c>
      <c r="P290" s="55" t="s">
        <v>1</v>
      </c>
      <c r="Q290" s="55" t="s">
        <v>1</v>
      </c>
      <c r="R290" s="55" t="b">
        <v>0</v>
      </c>
      <c r="S290" s="55" t="s">
        <v>1</v>
      </c>
      <c r="T290" s="55" t="b">
        <v>1</v>
      </c>
      <c r="U290" s="55" t="b">
        <v>0</v>
      </c>
      <c r="V290" s="55" t="s">
        <v>1</v>
      </c>
      <c r="W290" s="55" t="s">
        <v>1</v>
      </c>
      <c r="X290" s="55" t="b">
        <v>0</v>
      </c>
      <c r="Y290" s="55" t="s">
        <v>469</v>
      </c>
      <c r="Z290" s="127">
        <v>999</v>
      </c>
      <c r="AF290" s="56"/>
    </row>
    <row r="291" spans="1:32">
      <c r="A291" s="59" t="s">
        <v>464</v>
      </c>
      <c r="B291" s="56" t="s">
        <v>470</v>
      </c>
      <c r="C291">
        <v>2020</v>
      </c>
      <c r="D291" s="60" t="s">
        <v>471</v>
      </c>
      <c r="E291" s="56">
        <v>3236.04</v>
      </c>
      <c r="F291" s="55">
        <v>15</v>
      </c>
      <c r="G291" s="55">
        <v>15</v>
      </c>
      <c r="H291" s="61">
        <f t="shared" si="38"/>
        <v>3.23604</v>
      </c>
      <c r="I291" s="61">
        <f t="shared" si="39"/>
        <v>1.4999999999999999E-2</v>
      </c>
      <c r="J291" s="61">
        <f t="shared" si="40"/>
        <v>1.4999999999999999E-2</v>
      </c>
      <c r="K291" s="56">
        <v>366.18696560479901</v>
      </c>
      <c r="L291" s="56">
        <v>82.254555821650001</v>
      </c>
      <c r="M291" s="56">
        <v>60.067321005417</v>
      </c>
      <c r="N291" t="b">
        <v>1</v>
      </c>
      <c r="O291" s="129" t="b">
        <v>0</v>
      </c>
      <c r="P291" s="129" t="s">
        <v>1</v>
      </c>
      <c r="Q291" s="129" t="s">
        <v>1</v>
      </c>
      <c r="R291" s="129" t="b">
        <v>0</v>
      </c>
      <c r="S291" s="129" t="s">
        <v>1</v>
      </c>
      <c r="T291" t="b">
        <v>1</v>
      </c>
      <c r="U291" t="b">
        <v>0</v>
      </c>
      <c r="V291" t="s">
        <v>1</v>
      </c>
      <c r="W291" t="s">
        <v>1</v>
      </c>
      <c r="X291" t="b">
        <v>0</v>
      </c>
      <c r="Y291" s="55" t="s">
        <v>469</v>
      </c>
      <c r="Z291" s="56">
        <v>999</v>
      </c>
      <c r="AF291" s="56"/>
    </row>
    <row r="292" spans="1:32">
      <c r="A292" s="59" t="s">
        <v>464</v>
      </c>
      <c r="B292" s="56" t="s">
        <v>470</v>
      </c>
      <c r="C292">
        <v>2020</v>
      </c>
      <c r="D292" s="60" t="s">
        <v>471</v>
      </c>
      <c r="E292" s="56">
        <v>3247.82</v>
      </c>
      <c r="F292" s="55">
        <v>15</v>
      </c>
      <c r="G292" s="55">
        <v>15</v>
      </c>
      <c r="H292" s="61">
        <f t="shared" si="38"/>
        <v>3.2478200000000004</v>
      </c>
      <c r="I292" s="61">
        <f t="shared" si="39"/>
        <v>1.4999999999999999E-2</v>
      </c>
      <c r="J292" s="61">
        <f t="shared" si="40"/>
        <v>1.4999999999999999E-2</v>
      </c>
      <c r="K292" s="56">
        <v>384.48402375945602</v>
      </c>
      <c r="L292" s="56">
        <v>90.513649167835979</v>
      </c>
      <c r="M292" s="56">
        <v>63.11775568514804</v>
      </c>
      <c r="N292" t="b">
        <v>1</v>
      </c>
      <c r="O292" s="129" t="b">
        <v>0</v>
      </c>
      <c r="P292" s="129" t="s">
        <v>1</v>
      </c>
      <c r="Q292" s="129" t="s">
        <v>1</v>
      </c>
      <c r="R292" s="129" t="b">
        <v>0</v>
      </c>
      <c r="S292" s="129" t="s">
        <v>1</v>
      </c>
      <c r="T292" t="b">
        <v>1</v>
      </c>
      <c r="U292" t="b">
        <v>0</v>
      </c>
      <c r="V292" t="s">
        <v>1</v>
      </c>
      <c r="W292" t="s">
        <v>1</v>
      </c>
      <c r="X292" t="b">
        <v>0</v>
      </c>
      <c r="Y292" s="55" t="s">
        <v>469</v>
      </c>
      <c r="Z292" s="56">
        <v>999</v>
      </c>
      <c r="AF292" s="56"/>
    </row>
    <row r="293" spans="1:32">
      <c r="A293" s="126" t="s">
        <v>464</v>
      </c>
      <c r="B293" s="127" t="s">
        <v>470</v>
      </c>
      <c r="C293" s="55">
        <v>2020</v>
      </c>
      <c r="D293" s="128" t="s">
        <v>471</v>
      </c>
      <c r="E293" s="127">
        <v>3252.14</v>
      </c>
      <c r="F293" s="55">
        <v>15</v>
      </c>
      <c r="G293" s="55">
        <v>15</v>
      </c>
      <c r="H293" s="61">
        <f t="shared" si="38"/>
        <v>3.2521399999999998</v>
      </c>
      <c r="I293" s="61">
        <f t="shared" si="39"/>
        <v>1.4999999999999999E-2</v>
      </c>
      <c r="J293" s="61">
        <f t="shared" si="40"/>
        <v>1.4999999999999999E-2</v>
      </c>
      <c r="K293" s="127">
        <v>349.64966966828803</v>
      </c>
      <c r="L293" s="127">
        <v>79.500319504180993</v>
      </c>
      <c r="M293" s="127">
        <v>53.315716957676045</v>
      </c>
      <c r="N293" s="55" t="b">
        <v>1</v>
      </c>
      <c r="O293" s="55" t="b">
        <v>0</v>
      </c>
      <c r="P293" s="55" t="s">
        <v>1</v>
      </c>
      <c r="Q293" s="55" t="s">
        <v>1</v>
      </c>
      <c r="R293" s="55" t="b">
        <v>0</v>
      </c>
      <c r="S293" s="55" t="s">
        <v>1</v>
      </c>
      <c r="T293" s="55" t="b">
        <v>1</v>
      </c>
      <c r="U293" s="55" t="b">
        <v>0</v>
      </c>
      <c r="V293" s="55" t="s">
        <v>1</v>
      </c>
      <c r="W293" s="55" t="s">
        <v>1</v>
      </c>
      <c r="X293" s="55" t="b">
        <v>0</v>
      </c>
      <c r="Y293" s="55" t="s">
        <v>469</v>
      </c>
      <c r="Z293" s="127">
        <v>999</v>
      </c>
      <c r="AF293" s="56"/>
    </row>
    <row r="294" spans="1:32">
      <c r="A294" s="59" t="s">
        <v>464</v>
      </c>
      <c r="B294" s="56" t="s">
        <v>470</v>
      </c>
      <c r="C294">
        <v>2020</v>
      </c>
      <c r="D294" s="60" t="s">
        <v>471</v>
      </c>
      <c r="E294" s="56">
        <v>3254.13</v>
      </c>
      <c r="F294" s="55">
        <v>15</v>
      </c>
      <c r="G294" s="55">
        <v>15</v>
      </c>
      <c r="H294" s="61">
        <f t="shared" si="38"/>
        <v>3.25413</v>
      </c>
      <c r="I294" s="61">
        <f t="shared" si="39"/>
        <v>1.4999999999999999E-2</v>
      </c>
      <c r="J294" s="61">
        <f t="shared" si="40"/>
        <v>1.4999999999999999E-2</v>
      </c>
      <c r="K294" s="56">
        <v>352.26449145225502</v>
      </c>
      <c r="L294" s="56">
        <v>89.50994198782297</v>
      </c>
      <c r="M294" s="56">
        <v>53.912701974501999</v>
      </c>
      <c r="N294" t="b">
        <v>1</v>
      </c>
      <c r="O294" s="129" t="b">
        <v>0</v>
      </c>
      <c r="P294" s="129" t="s">
        <v>1</v>
      </c>
      <c r="Q294" s="129" t="s">
        <v>1</v>
      </c>
      <c r="R294" s="129" t="b">
        <v>0</v>
      </c>
      <c r="S294" s="129" t="s">
        <v>1</v>
      </c>
      <c r="T294" t="b">
        <v>1</v>
      </c>
      <c r="U294" t="b">
        <v>0</v>
      </c>
      <c r="V294" t="s">
        <v>1</v>
      </c>
      <c r="W294" t="s">
        <v>1</v>
      </c>
      <c r="X294" t="b">
        <v>0</v>
      </c>
      <c r="Y294" s="55" t="s">
        <v>469</v>
      </c>
      <c r="Z294" s="56">
        <v>999</v>
      </c>
      <c r="AF294" s="56"/>
    </row>
    <row r="295" spans="1:32">
      <c r="A295" s="59" t="s">
        <v>464</v>
      </c>
      <c r="B295" s="56" t="s">
        <v>470</v>
      </c>
      <c r="C295">
        <v>2020</v>
      </c>
      <c r="D295" s="60" t="s">
        <v>471</v>
      </c>
      <c r="E295" s="56">
        <v>3260.77</v>
      </c>
      <c r="F295" s="55">
        <v>15</v>
      </c>
      <c r="G295" s="55">
        <v>15</v>
      </c>
      <c r="H295" s="61">
        <f t="shared" si="38"/>
        <v>3.2607699999999999</v>
      </c>
      <c r="I295" s="61">
        <f t="shared" si="39"/>
        <v>1.4999999999999999E-2</v>
      </c>
      <c r="J295" s="61">
        <f t="shared" si="40"/>
        <v>1.4999999999999999E-2</v>
      </c>
      <c r="K295" s="56">
        <v>366.83987455772501</v>
      </c>
      <c r="L295" s="56">
        <v>98.663052462515964</v>
      </c>
      <c r="M295" s="56">
        <v>61.274744255723022</v>
      </c>
      <c r="N295" t="b">
        <v>1</v>
      </c>
      <c r="O295" s="129" t="b">
        <v>0</v>
      </c>
      <c r="P295" s="129" t="s">
        <v>1</v>
      </c>
      <c r="Q295" s="129" t="s">
        <v>1</v>
      </c>
      <c r="R295" s="129" t="b">
        <v>0</v>
      </c>
      <c r="S295" s="129" t="s">
        <v>1</v>
      </c>
      <c r="T295" t="b">
        <v>1</v>
      </c>
      <c r="U295" t="b">
        <v>0</v>
      </c>
      <c r="V295" t="s">
        <v>1</v>
      </c>
      <c r="W295" t="s">
        <v>1</v>
      </c>
      <c r="X295" t="b">
        <v>0</v>
      </c>
      <c r="Y295" s="55" t="s">
        <v>469</v>
      </c>
      <c r="Z295" s="56">
        <v>999</v>
      </c>
      <c r="AF295" s="56"/>
    </row>
    <row r="296" spans="1:32">
      <c r="A296" s="59" t="s">
        <v>464</v>
      </c>
      <c r="B296" s="56" t="s">
        <v>470</v>
      </c>
      <c r="C296">
        <v>2020</v>
      </c>
      <c r="D296" s="60" t="s">
        <v>471</v>
      </c>
      <c r="E296" s="56">
        <v>3268.07</v>
      </c>
      <c r="F296" s="55">
        <v>15</v>
      </c>
      <c r="G296" s="55">
        <v>15</v>
      </c>
      <c r="H296" s="61">
        <f t="shared" si="38"/>
        <v>3.2680700000000003</v>
      </c>
      <c r="I296" s="61">
        <f t="shared" si="39"/>
        <v>1.4999999999999999E-2</v>
      </c>
      <c r="J296" s="61">
        <f t="shared" si="40"/>
        <v>1.4999999999999999E-2</v>
      </c>
      <c r="K296" s="56">
        <v>351.08983696478202</v>
      </c>
      <c r="L296" s="56">
        <v>73.85760553907096</v>
      </c>
      <c r="M296" s="56">
        <v>51.593678885459042</v>
      </c>
      <c r="N296" t="b">
        <v>1</v>
      </c>
      <c r="O296" s="129" t="b">
        <v>0</v>
      </c>
      <c r="P296" s="129" t="s">
        <v>1</v>
      </c>
      <c r="Q296" s="129" t="s">
        <v>1</v>
      </c>
      <c r="R296" s="129" t="b">
        <v>0</v>
      </c>
      <c r="S296" s="129" t="s">
        <v>1</v>
      </c>
      <c r="T296" t="b">
        <v>1</v>
      </c>
      <c r="U296" t="b">
        <v>0</v>
      </c>
      <c r="V296" t="s">
        <v>1</v>
      </c>
      <c r="W296" t="s">
        <v>1</v>
      </c>
      <c r="X296" t="b">
        <v>0</v>
      </c>
      <c r="Y296" s="55" t="s">
        <v>469</v>
      </c>
      <c r="Z296" s="56">
        <v>999</v>
      </c>
      <c r="AF296" s="56"/>
    </row>
    <row r="297" spans="1:32">
      <c r="A297" s="126" t="s">
        <v>464</v>
      </c>
      <c r="B297" s="127" t="s">
        <v>470</v>
      </c>
      <c r="C297" s="55">
        <v>2020</v>
      </c>
      <c r="D297" s="128" t="s">
        <v>471</v>
      </c>
      <c r="E297" s="127">
        <v>3272.06</v>
      </c>
      <c r="F297" s="55">
        <v>15</v>
      </c>
      <c r="G297" s="55">
        <v>15</v>
      </c>
      <c r="H297" s="61">
        <f t="shared" si="38"/>
        <v>3.2720599999999997</v>
      </c>
      <c r="I297" s="61">
        <f t="shared" si="39"/>
        <v>1.4999999999999999E-2</v>
      </c>
      <c r="J297" s="61">
        <f t="shared" si="40"/>
        <v>1.4999999999999999E-2</v>
      </c>
      <c r="K297" s="127">
        <v>306.484047851166</v>
      </c>
      <c r="L297" s="127">
        <v>55.456952720648019</v>
      </c>
      <c r="M297" s="127">
        <v>45.640494193923018</v>
      </c>
      <c r="N297" s="55" t="b">
        <v>1</v>
      </c>
      <c r="O297" s="55" t="b">
        <v>0</v>
      </c>
      <c r="P297" s="55" t="s">
        <v>1</v>
      </c>
      <c r="Q297" s="55" t="s">
        <v>1</v>
      </c>
      <c r="R297" s="55" t="b">
        <v>0</v>
      </c>
      <c r="S297" s="55" t="s">
        <v>1</v>
      </c>
      <c r="T297" s="55" t="b">
        <v>1</v>
      </c>
      <c r="U297" s="55" t="b">
        <v>0</v>
      </c>
      <c r="V297" s="55" t="s">
        <v>1</v>
      </c>
      <c r="W297" s="55" t="s">
        <v>1</v>
      </c>
      <c r="X297" s="55" t="b">
        <v>0</v>
      </c>
      <c r="Y297" s="55" t="s">
        <v>469</v>
      </c>
      <c r="Z297" s="127">
        <v>999</v>
      </c>
      <c r="AF297" s="56"/>
    </row>
    <row r="298" spans="1:32">
      <c r="A298" s="59" t="s">
        <v>464</v>
      </c>
      <c r="B298" s="56" t="s">
        <v>470</v>
      </c>
      <c r="C298">
        <v>2020</v>
      </c>
      <c r="D298" s="60" t="s">
        <v>471</v>
      </c>
      <c r="E298" s="56">
        <v>3278.7</v>
      </c>
      <c r="F298" s="55">
        <v>15</v>
      </c>
      <c r="G298" s="55">
        <v>15</v>
      </c>
      <c r="H298" s="61">
        <f t="shared" si="38"/>
        <v>3.2786999999999997</v>
      </c>
      <c r="I298" s="61">
        <f t="shared" si="39"/>
        <v>1.4999999999999999E-2</v>
      </c>
      <c r="J298" s="61">
        <f t="shared" si="40"/>
        <v>1.4999999999999999E-2</v>
      </c>
      <c r="K298" s="56">
        <v>389.69093278940301</v>
      </c>
      <c r="L298" s="56">
        <v>91.137381593259988</v>
      </c>
      <c r="M298" s="56">
        <v>65.849838059993999</v>
      </c>
      <c r="N298" t="b">
        <v>1</v>
      </c>
      <c r="O298" s="129" t="b">
        <v>0</v>
      </c>
      <c r="P298" s="129" t="s">
        <v>1</v>
      </c>
      <c r="Q298" s="129" t="s">
        <v>1</v>
      </c>
      <c r="R298" s="129" t="b">
        <v>0</v>
      </c>
      <c r="S298" s="129" t="s">
        <v>1</v>
      </c>
      <c r="T298" t="b">
        <v>1</v>
      </c>
      <c r="U298" t="b">
        <v>0</v>
      </c>
      <c r="V298" t="s">
        <v>1</v>
      </c>
      <c r="W298" t="s">
        <v>1</v>
      </c>
      <c r="X298" t="b">
        <v>0</v>
      </c>
      <c r="Y298" s="55" t="s">
        <v>469</v>
      </c>
      <c r="Z298" s="56">
        <v>999</v>
      </c>
      <c r="AF298" s="56"/>
    </row>
    <row r="299" spans="1:32">
      <c r="A299" s="59" t="s">
        <v>464</v>
      </c>
      <c r="B299" s="56" t="s">
        <v>470</v>
      </c>
      <c r="C299">
        <v>2020</v>
      </c>
      <c r="D299" s="60" t="s">
        <v>471</v>
      </c>
      <c r="E299" s="56">
        <v>3286.67</v>
      </c>
      <c r="F299" s="55">
        <v>15</v>
      </c>
      <c r="G299" s="55">
        <v>15</v>
      </c>
      <c r="H299" s="61">
        <f t="shared" si="38"/>
        <v>3.28667</v>
      </c>
      <c r="I299" s="61">
        <f t="shared" si="39"/>
        <v>1.4999999999999999E-2</v>
      </c>
      <c r="J299" s="61">
        <f t="shared" si="40"/>
        <v>1.4999999999999999E-2</v>
      </c>
      <c r="K299" s="56">
        <v>308.39846933785401</v>
      </c>
      <c r="L299" s="56">
        <v>61.423122258632986</v>
      </c>
      <c r="M299" s="56">
        <v>47.646053674416009</v>
      </c>
      <c r="N299" t="b">
        <v>1</v>
      </c>
      <c r="O299" s="129" t="b">
        <v>0</v>
      </c>
      <c r="P299" s="129" t="s">
        <v>1</v>
      </c>
      <c r="Q299" s="129" t="s">
        <v>1</v>
      </c>
      <c r="R299" s="129" t="b">
        <v>0</v>
      </c>
      <c r="S299" s="129" t="s">
        <v>1</v>
      </c>
      <c r="T299" t="b">
        <v>1</v>
      </c>
      <c r="U299" t="b">
        <v>0</v>
      </c>
      <c r="V299" t="s">
        <v>1</v>
      </c>
      <c r="W299" t="s">
        <v>1</v>
      </c>
      <c r="X299" t="b">
        <v>0</v>
      </c>
      <c r="Y299" s="55" t="s">
        <v>469</v>
      </c>
      <c r="Z299" s="56">
        <v>999</v>
      </c>
      <c r="AF299" s="56"/>
    </row>
    <row r="300" spans="1:32">
      <c r="A300" s="59" t="s">
        <v>464</v>
      </c>
      <c r="B300" s="56" t="s">
        <v>470</v>
      </c>
      <c r="C300">
        <v>2020</v>
      </c>
      <c r="D300" s="60" t="s">
        <v>471</v>
      </c>
      <c r="E300" s="56">
        <v>3290.24</v>
      </c>
      <c r="F300" s="55">
        <v>15</v>
      </c>
      <c r="G300" s="55">
        <v>15</v>
      </c>
      <c r="H300" s="61">
        <f t="shared" si="38"/>
        <v>3.2902399999999998</v>
      </c>
      <c r="I300" s="61">
        <f t="shared" si="39"/>
        <v>1.4999999999999999E-2</v>
      </c>
      <c r="J300" s="61">
        <f t="shared" si="40"/>
        <v>1.4999999999999999E-2</v>
      </c>
      <c r="K300" s="56">
        <v>354.00352854107899</v>
      </c>
      <c r="L300" s="56">
        <v>88.134161084990012</v>
      </c>
      <c r="M300" s="56">
        <v>60.849228639462979</v>
      </c>
      <c r="N300" t="b">
        <v>1</v>
      </c>
      <c r="O300" s="129" t="b">
        <v>0</v>
      </c>
      <c r="P300" s="129" t="s">
        <v>1</v>
      </c>
      <c r="Q300" s="129" t="s">
        <v>1</v>
      </c>
      <c r="R300" s="129" t="b">
        <v>0</v>
      </c>
      <c r="S300" s="129" t="s">
        <v>1</v>
      </c>
      <c r="T300" t="b">
        <v>1</v>
      </c>
      <c r="U300" t="b">
        <v>0</v>
      </c>
      <c r="V300" t="s">
        <v>1</v>
      </c>
      <c r="W300" t="s">
        <v>1</v>
      </c>
      <c r="X300" t="b">
        <v>0</v>
      </c>
      <c r="Y300" s="55" t="s">
        <v>469</v>
      </c>
      <c r="Z300" s="56">
        <v>999</v>
      </c>
      <c r="AF300" s="56"/>
    </row>
    <row r="301" spans="1:32">
      <c r="A301" s="59" t="s">
        <v>464</v>
      </c>
      <c r="B301" s="56" t="s">
        <v>470</v>
      </c>
      <c r="C301">
        <v>2020</v>
      </c>
      <c r="D301" s="60" t="s">
        <v>471</v>
      </c>
      <c r="E301" s="56">
        <v>3293.11</v>
      </c>
      <c r="F301" s="55">
        <v>15</v>
      </c>
      <c r="G301" s="55">
        <v>15</v>
      </c>
      <c r="H301" s="61">
        <f t="shared" si="38"/>
        <v>3.29311</v>
      </c>
      <c r="I301" s="61">
        <f t="shared" si="39"/>
        <v>1.4999999999999999E-2</v>
      </c>
      <c r="J301" s="61">
        <f t="shared" si="40"/>
        <v>1.4999999999999999E-2</v>
      </c>
      <c r="K301" s="56">
        <v>301.00117680132598</v>
      </c>
      <c r="L301" s="56">
        <v>61.568963066399021</v>
      </c>
      <c r="M301" s="56">
        <v>42.974759050356965</v>
      </c>
      <c r="N301" t="b">
        <v>1</v>
      </c>
      <c r="O301" s="129" t="b">
        <v>0</v>
      </c>
      <c r="P301" s="129" t="s">
        <v>1</v>
      </c>
      <c r="Q301" s="129" t="s">
        <v>1</v>
      </c>
      <c r="R301" s="129" t="b">
        <v>0</v>
      </c>
      <c r="S301" s="129" t="s">
        <v>1</v>
      </c>
      <c r="T301" t="b">
        <v>1</v>
      </c>
      <c r="U301" t="b">
        <v>0</v>
      </c>
      <c r="V301" t="s">
        <v>1</v>
      </c>
      <c r="W301" t="s">
        <v>1</v>
      </c>
      <c r="X301" t="b">
        <v>0</v>
      </c>
      <c r="Y301" s="55" t="s">
        <v>469</v>
      </c>
      <c r="Z301" s="56">
        <v>999</v>
      </c>
      <c r="AF301" s="1"/>
    </row>
    <row r="302" spans="1:32">
      <c r="A302" s="59" t="s">
        <v>464</v>
      </c>
      <c r="B302" s="56" t="s">
        <v>470</v>
      </c>
      <c r="C302">
        <v>2020</v>
      </c>
      <c r="D302" s="60" t="s">
        <v>471</v>
      </c>
      <c r="E302" s="56">
        <v>3296.43</v>
      </c>
      <c r="F302" s="55">
        <v>15</v>
      </c>
      <c r="G302" s="55">
        <v>15</v>
      </c>
      <c r="H302" s="61">
        <f t="shared" si="38"/>
        <v>3.29643</v>
      </c>
      <c r="I302" s="61">
        <f t="shared" si="39"/>
        <v>1.4999999999999999E-2</v>
      </c>
      <c r="J302" s="61">
        <f t="shared" si="40"/>
        <v>1.4999999999999999E-2</v>
      </c>
      <c r="K302" s="56">
        <v>387.35904436225002</v>
      </c>
      <c r="L302" s="56">
        <v>93.142583668354007</v>
      </c>
      <c r="M302" s="56">
        <v>62.929234996622995</v>
      </c>
      <c r="N302" t="b">
        <v>1</v>
      </c>
      <c r="O302" s="129" t="b">
        <v>0</v>
      </c>
      <c r="P302" s="129" t="s">
        <v>1</v>
      </c>
      <c r="Q302" s="129" t="s">
        <v>1</v>
      </c>
      <c r="R302" s="129" t="b">
        <v>0</v>
      </c>
      <c r="S302" s="129" t="s">
        <v>1</v>
      </c>
      <c r="T302" t="b">
        <v>1</v>
      </c>
      <c r="U302" t="b">
        <v>0</v>
      </c>
      <c r="V302" t="s">
        <v>1</v>
      </c>
      <c r="W302" t="s">
        <v>1</v>
      </c>
      <c r="X302" t="b">
        <v>0</v>
      </c>
      <c r="Y302" s="55" t="s">
        <v>469</v>
      </c>
      <c r="Z302" s="56">
        <v>999</v>
      </c>
      <c r="AF302" s="1"/>
    </row>
    <row r="303" spans="1:32">
      <c r="A303" s="59" t="s">
        <v>464</v>
      </c>
      <c r="B303" s="56" t="s">
        <v>470</v>
      </c>
      <c r="C303">
        <v>2020</v>
      </c>
      <c r="D303" s="60" t="s">
        <v>471</v>
      </c>
      <c r="E303" s="56">
        <v>3299.45</v>
      </c>
      <c r="F303" s="55">
        <v>15</v>
      </c>
      <c r="G303" s="55">
        <v>15</v>
      </c>
      <c r="H303" s="61">
        <f t="shared" si="38"/>
        <v>3.2994499999999998</v>
      </c>
      <c r="I303" s="61">
        <f t="shared" si="39"/>
        <v>1.4999999999999999E-2</v>
      </c>
      <c r="J303" s="61">
        <f t="shared" si="40"/>
        <v>1.4999999999999999E-2</v>
      </c>
      <c r="K303" s="56">
        <v>379.75400312718602</v>
      </c>
      <c r="L303" s="56">
        <v>79.696077671571004</v>
      </c>
      <c r="M303" s="56">
        <v>66.537289230606007</v>
      </c>
      <c r="N303" t="b">
        <v>1</v>
      </c>
      <c r="O303" s="129" t="b">
        <v>0</v>
      </c>
      <c r="P303" s="129" t="s">
        <v>1</v>
      </c>
      <c r="Q303" s="129" t="s">
        <v>1</v>
      </c>
      <c r="R303" s="129" t="b">
        <v>0</v>
      </c>
      <c r="S303" s="129" t="s">
        <v>1</v>
      </c>
      <c r="T303" t="b">
        <v>1</v>
      </c>
      <c r="U303" t="b">
        <v>0</v>
      </c>
      <c r="V303" t="s">
        <v>1</v>
      </c>
      <c r="W303" t="s">
        <v>1</v>
      </c>
      <c r="X303" t="b">
        <v>0</v>
      </c>
      <c r="Y303" s="55" t="s">
        <v>469</v>
      </c>
      <c r="Z303" s="56">
        <v>999</v>
      </c>
      <c r="AF303" s="1"/>
    </row>
    <row r="304" spans="1:32">
      <c r="A304" s="59" t="s">
        <v>464</v>
      </c>
      <c r="B304" s="56" t="s">
        <v>470</v>
      </c>
      <c r="C304">
        <v>2020</v>
      </c>
      <c r="D304" s="60" t="s">
        <v>471</v>
      </c>
      <c r="E304" s="56">
        <v>3302.61</v>
      </c>
      <c r="F304" s="55">
        <v>15</v>
      </c>
      <c r="G304" s="55">
        <v>15</v>
      </c>
      <c r="H304" s="61">
        <f t="shared" si="38"/>
        <v>3.30261</v>
      </c>
      <c r="I304" s="61">
        <f t="shared" si="39"/>
        <v>1.4999999999999999E-2</v>
      </c>
      <c r="J304" s="61">
        <f t="shared" si="40"/>
        <v>1.4999999999999999E-2</v>
      </c>
      <c r="K304" s="56">
        <v>458.93880691296903</v>
      </c>
      <c r="L304" s="56">
        <v>112.83298684196296</v>
      </c>
      <c r="M304" s="56">
        <v>80.536071174144013</v>
      </c>
      <c r="N304" t="b">
        <v>1</v>
      </c>
      <c r="O304" s="129" t="b">
        <v>0</v>
      </c>
      <c r="P304" s="129" t="s">
        <v>1</v>
      </c>
      <c r="Q304" s="129" t="s">
        <v>1</v>
      </c>
      <c r="R304" s="129" t="b">
        <v>0</v>
      </c>
      <c r="S304" s="129" t="s">
        <v>1</v>
      </c>
      <c r="T304" t="b">
        <v>1</v>
      </c>
      <c r="U304" t="b">
        <v>0</v>
      </c>
      <c r="V304" t="s">
        <v>1</v>
      </c>
      <c r="W304" t="s">
        <v>1</v>
      </c>
      <c r="X304" t="b">
        <v>0</v>
      </c>
      <c r="Y304" s="55" t="s">
        <v>469</v>
      </c>
      <c r="Z304" s="56">
        <v>999</v>
      </c>
      <c r="AF304" s="1"/>
    </row>
    <row r="305" spans="1:32">
      <c r="A305" s="59" t="s">
        <v>464</v>
      </c>
      <c r="B305" s="56" t="s">
        <v>470</v>
      </c>
      <c r="C305">
        <v>2020</v>
      </c>
      <c r="D305" s="60" t="s">
        <v>471</v>
      </c>
      <c r="E305" s="56">
        <v>3304.12</v>
      </c>
      <c r="F305" s="55">
        <v>15</v>
      </c>
      <c r="G305" s="55">
        <v>15</v>
      </c>
      <c r="H305" s="61">
        <f t="shared" si="38"/>
        <v>3.3041199999999997</v>
      </c>
      <c r="I305" s="61">
        <f t="shared" si="39"/>
        <v>1.4999999999999999E-2</v>
      </c>
      <c r="J305" s="61">
        <f t="shared" si="40"/>
        <v>1.4999999999999999E-2</v>
      </c>
      <c r="K305" s="56">
        <v>415.34420802966298</v>
      </c>
      <c r="L305" s="56">
        <v>91.776681536312992</v>
      </c>
      <c r="M305" s="56">
        <v>69.086977120973984</v>
      </c>
      <c r="N305" t="b">
        <v>1</v>
      </c>
      <c r="O305" s="129" t="b">
        <v>0</v>
      </c>
      <c r="P305" s="129" t="s">
        <v>1</v>
      </c>
      <c r="Q305" s="129" t="s">
        <v>1</v>
      </c>
      <c r="R305" s="129" t="b">
        <v>0</v>
      </c>
      <c r="S305" s="129" t="s">
        <v>1</v>
      </c>
      <c r="T305" t="b">
        <v>1</v>
      </c>
      <c r="U305" t="b">
        <v>0</v>
      </c>
      <c r="V305" t="s">
        <v>1</v>
      </c>
      <c r="W305" t="s">
        <v>1</v>
      </c>
      <c r="X305" t="b">
        <v>0</v>
      </c>
      <c r="Y305" s="55" t="s">
        <v>469</v>
      </c>
      <c r="Z305" s="56">
        <v>999</v>
      </c>
      <c r="AF305" s="1"/>
    </row>
    <row r="306" spans="1:32">
      <c r="A306" s="59" t="s">
        <v>464</v>
      </c>
      <c r="B306" s="56" t="s">
        <v>470</v>
      </c>
      <c r="C306">
        <v>2020</v>
      </c>
      <c r="D306" s="60" t="s">
        <v>471</v>
      </c>
      <c r="E306" s="56">
        <v>3310.76</v>
      </c>
      <c r="F306" s="55">
        <v>15</v>
      </c>
      <c r="G306" s="55">
        <v>15</v>
      </c>
      <c r="H306" s="61">
        <f t="shared" si="38"/>
        <v>3.3107600000000001</v>
      </c>
      <c r="I306" s="61">
        <f t="shared" si="39"/>
        <v>1.4999999999999999E-2</v>
      </c>
      <c r="J306" s="61">
        <f t="shared" si="40"/>
        <v>1.4999999999999999E-2</v>
      </c>
      <c r="K306" s="56">
        <v>400.56972586369301</v>
      </c>
      <c r="L306" s="56">
        <v>93.792387899853964</v>
      </c>
      <c r="M306" s="56">
        <v>65.156908316214015</v>
      </c>
      <c r="N306" t="b">
        <v>1</v>
      </c>
      <c r="O306" s="129" t="b">
        <v>0</v>
      </c>
      <c r="P306" s="129" t="s">
        <v>1</v>
      </c>
      <c r="Q306" s="129" t="s">
        <v>1</v>
      </c>
      <c r="R306" s="129" t="b">
        <v>0</v>
      </c>
      <c r="S306" s="129" t="s">
        <v>1</v>
      </c>
      <c r="T306" t="b">
        <v>1</v>
      </c>
      <c r="U306" t="b">
        <v>0</v>
      </c>
      <c r="V306" t="s">
        <v>1</v>
      </c>
      <c r="W306" t="s">
        <v>1</v>
      </c>
      <c r="X306" t="b">
        <v>0</v>
      </c>
      <c r="Y306" s="55" t="s">
        <v>469</v>
      </c>
      <c r="Z306" s="56">
        <v>999</v>
      </c>
      <c r="AF306" s="1"/>
    </row>
    <row r="307" spans="1:32">
      <c r="A307" s="59" t="s">
        <v>464</v>
      </c>
      <c r="B307" s="56" t="s">
        <v>470</v>
      </c>
      <c r="C307">
        <v>2020</v>
      </c>
      <c r="D307" s="60" t="s">
        <v>471</v>
      </c>
      <c r="E307" s="56">
        <v>3314.6</v>
      </c>
      <c r="F307" s="55">
        <v>15</v>
      </c>
      <c r="G307" s="55">
        <v>15</v>
      </c>
      <c r="H307" s="61">
        <f t="shared" si="38"/>
        <v>3.3146</v>
      </c>
      <c r="I307" s="61">
        <f t="shared" si="39"/>
        <v>1.4999999999999999E-2</v>
      </c>
      <c r="J307" s="61">
        <f t="shared" si="40"/>
        <v>1.4999999999999999E-2</v>
      </c>
      <c r="K307" s="56">
        <v>421.77937236512702</v>
      </c>
      <c r="L307" s="56">
        <v>89.190091986424989</v>
      </c>
      <c r="M307" s="56">
        <v>75.571601614130998</v>
      </c>
      <c r="N307" t="b">
        <v>1</v>
      </c>
      <c r="O307" s="129" t="b">
        <v>0</v>
      </c>
      <c r="P307" s="129" t="s">
        <v>1</v>
      </c>
      <c r="Q307" s="129" t="s">
        <v>1</v>
      </c>
      <c r="R307" s="129" t="b">
        <v>0</v>
      </c>
      <c r="S307" s="129" t="s">
        <v>1</v>
      </c>
      <c r="T307" t="b">
        <v>1</v>
      </c>
      <c r="U307" t="b">
        <v>0</v>
      </c>
      <c r="V307" t="s">
        <v>1</v>
      </c>
      <c r="W307" t="s">
        <v>1</v>
      </c>
      <c r="X307" t="b">
        <v>0</v>
      </c>
      <c r="Y307" s="55" t="s">
        <v>469</v>
      </c>
      <c r="Z307" s="56">
        <v>999</v>
      </c>
      <c r="AF307" s="1"/>
    </row>
    <row r="308" spans="1:32">
      <c r="A308" s="59" t="s">
        <v>464</v>
      </c>
      <c r="B308" s="56" t="s">
        <v>470</v>
      </c>
      <c r="C308">
        <v>2020</v>
      </c>
      <c r="D308" s="60" t="s">
        <v>471</v>
      </c>
      <c r="E308" s="56">
        <v>3317.52</v>
      </c>
      <c r="F308" s="55">
        <v>15</v>
      </c>
      <c r="G308" s="55">
        <v>15</v>
      </c>
      <c r="H308" s="61">
        <f t="shared" si="38"/>
        <v>3.31752</v>
      </c>
      <c r="I308" s="61">
        <f t="shared" si="39"/>
        <v>1.4999999999999999E-2</v>
      </c>
      <c r="J308" s="61">
        <f t="shared" si="40"/>
        <v>1.4999999999999999E-2</v>
      </c>
      <c r="K308" s="56">
        <v>323.98843335272198</v>
      </c>
      <c r="L308" s="56">
        <v>67.820565445023021</v>
      </c>
      <c r="M308" s="56">
        <v>51.879863464356959</v>
      </c>
      <c r="N308" t="b">
        <v>1</v>
      </c>
      <c r="O308" s="129" t="b">
        <v>0</v>
      </c>
      <c r="P308" s="129" t="s">
        <v>1</v>
      </c>
      <c r="Q308" s="129" t="s">
        <v>1</v>
      </c>
      <c r="R308" s="129" t="b">
        <v>0</v>
      </c>
      <c r="S308" s="129" t="s">
        <v>1</v>
      </c>
      <c r="T308" t="b">
        <v>1</v>
      </c>
      <c r="U308" t="b">
        <v>0</v>
      </c>
      <c r="V308" t="s">
        <v>1</v>
      </c>
      <c r="W308" t="s">
        <v>1</v>
      </c>
      <c r="X308" t="b">
        <v>0</v>
      </c>
      <c r="Y308" s="55" t="s">
        <v>469</v>
      </c>
      <c r="Z308" s="56">
        <v>999</v>
      </c>
      <c r="AF308" s="1"/>
    </row>
    <row r="309" spans="1:32">
      <c r="A309" s="59" t="s">
        <v>464</v>
      </c>
      <c r="B309" s="56" t="s">
        <v>470</v>
      </c>
      <c r="C309">
        <v>2020</v>
      </c>
      <c r="D309" s="60" t="s">
        <v>471</v>
      </c>
      <c r="E309" s="56">
        <v>3320.3</v>
      </c>
      <c r="F309" s="55">
        <v>15</v>
      </c>
      <c r="G309" s="55">
        <v>15</v>
      </c>
      <c r="H309" s="61">
        <f t="shared" si="38"/>
        <v>3.3203</v>
      </c>
      <c r="I309" s="61">
        <f t="shared" si="39"/>
        <v>1.4999999999999999E-2</v>
      </c>
      <c r="J309" s="61">
        <f t="shared" si="40"/>
        <v>1.4999999999999999E-2</v>
      </c>
      <c r="K309" s="56">
        <v>368.66099434239999</v>
      </c>
      <c r="L309" s="56">
        <v>71.697422408748025</v>
      </c>
      <c r="M309" s="56">
        <v>52.972088256035988</v>
      </c>
      <c r="N309" t="b">
        <v>1</v>
      </c>
      <c r="O309" s="129" t="b">
        <v>0</v>
      </c>
      <c r="P309" s="129" t="s">
        <v>1</v>
      </c>
      <c r="Q309" s="129" t="s">
        <v>1</v>
      </c>
      <c r="R309" s="129" t="b">
        <v>0</v>
      </c>
      <c r="S309" s="129" t="s">
        <v>1</v>
      </c>
      <c r="T309" t="b">
        <v>1</v>
      </c>
      <c r="U309" t="b">
        <v>0</v>
      </c>
      <c r="V309" t="s">
        <v>1</v>
      </c>
      <c r="W309" t="s">
        <v>1</v>
      </c>
      <c r="X309" t="b">
        <v>0</v>
      </c>
      <c r="Y309" s="55" t="s">
        <v>469</v>
      </c>
      <c r="Z309" s="56">
        <v>999</v>
      </c>
      <c r="AF309" s="1"/>
    </row>
    <row r="310" spans="1:32">
      <c r="A310" s="59" t="s">
        <v>464</v>
      </c>
      <c r="B310" s="56" t="s">
        <v>470</v>
      </c>
      <c r="C310">
        <v>2020</v>
      </c>
      <c r="D310" s="60" t="s">
        <v>471</v>
      </c>
      <c r="E310" s="56">
        <v>3323.22</v>
      </c>
      <c r="F310" s="55">
        <v>15</v>
      </c>
      <c r="G310" s="55">
        <v>15</v>
      </c>
      <c r="H310" s="61">
        <f t="shared" si="38"/>
        <v>3.3232199999999996</v>
      </c>
      <c r="I310" s="61">
        <f t="shared" si="39"/>
        <v>1.4999999999999999E-2</v>
      </c>
      <c r="J310" s="61">
        <f t="shared" si="40"/>
        <v>1.4999999999999999E-2</v>
      </c>
      <c r="K310" s="56">
        <v>293.809290869775</v>
      </c>
      <c r="L310" s="56">
        <v>67.121437796628982</v>
      </c>
      <c r="M310" s="56">
        <v>41.989138454504996</v>
      </c>
      <c r="N310" t="b">
        <v>1</v>
      </c>
      <c r="O310" s="129" t="b">
        <v>0</v>
      </c>
      <c r="P310" s="129" t="s">
        <v>1</v>
      </c>
      <c r="Q310" s="129" t="s">
        <v>1</v>
      </c>
      <c r="R310" s="129" t="b">
        <v>0</v>
      </c>
      <c r="S310" s="129" t="s">
        <v>1</v>
      </c>
      <c r="T310" t="b">
        <v>1</v>
      </c>
      <c r="U310" t="b">
        <v>0</v>
      </c>
      <c r="V310" t="s">
        <v>1</v>
      </c>
      <c r="W310" t="s">
        <v>1</v>
      </c>
      <c r="X310" t="b">
        <v>0</v>
      </c>
      <c r="Y310" s="55" t="s">
        <v>469</v>
      </c>
      <c r="Z310" s="56">
        <v>999</v>
      </c>
      <c r="AF310" s="1"/>
    </row>
    <row r="311" spans="1:32">
      <c r="A311" s="59" t="s">
        <v>464</v>
      </c>
      <c r="B311" s="56" t="s">
        <v>470</v>
      </c>
      <c r="C311">
        <v>2020</v>
      </c>
      <c r="D311" s="60" t="s">
        <v>471</v>
      </c>
      <c r="E311" s="56">
        <v>3326.14</v>
      </c>
      <c r="F311" s="55">
        <v>15</v>
      </c>
      <c r="G311" s="55">
        <v>15</v>
      </c>
      <c r="H311" s="61">
        <f t="shared" si="38"/>
        <v>3.3261399999999997</v>
      </c>
      <c r="I311" s="61">
        <f t="shared" si="39"/>
        <v>1.4999999999999999E-2</v>
      </c>
      <c r="J311" s="61">
        <f t="shared" si="40"/>
        <v>1.4999999999999999E-2</v>
      </c>
      <c r="K311" s="56">
        <v>413.92429921322702</v>
      </c>
      <c r="L311" s="56">
        <v>101.94000099832493</v>
      </c>
      <c r="M311" s="56">
        <v>61.838686500859012</v>
      </c>
      <c r="N311" t="b">
        <v>1</v>
      </c>
      <c r="O311" s="129" t="b">
        <v>0</v>
      </c>
      <c r="P311" s="129" t="s">
        <v>1</v>
      </c>
      <c r="Q311" s="129" t="s">
        <v>1</v>
      </c>
      <c r="R311" s="129" t="b">
        <v>0</v>
      </c>
      <c r="S311" s="129" t="s">
        <v>1</v>
      </c>
      <c r="T311" t="b">
        <v>1</v>
      </c>
      <c r="U311" t="b">
        <v>0</v>
      </c>
      <c r="V311" t="s">
        <v>1</v>
      </c>
      <c r="W311" t="s">
        <v>1</v>
      </c>
      <c r="X311" t="b">
        <v>0</v>
      </c>
      <c r="Y311" s="55" t="s">
        <v>469</v>
      </c>
      <c r="Z311" s="56">
        <v>999</v>
      </c>
      <c r="AF311" s="1"/>
    </row>
    <row r="312" spans="1:32">
      <c r="A312" s="59" t="s">
        <v>464</v>
      </c>
      <c r="B312" s="56" t="s">
        <v>470</v>
      </c>
      <c r="C312">
        <v>2020</v>
      </c>
      <c r="D312" s="60" t="s">
        <v>471</v>
      </c>
      <c r="E312" s="56">
        <v>3329.2</v>
      </c>
      <c r="F312" s="55">
        <v>15</v>
      </c>
      <c r="G312" s="55">
        <v>15</v>
      </c>
      <c r="H312" s="61">
        <f t="shared" si="38"/>
        <v>3.3291999999999997</v>
      </c>
      <c r="I312" s="61">
        <f t="shared" si="39"/>
        <v>1.4999999999999999E-2</v>
      </c>
      <c r="J312" s="61">
        <f t="shared" si="40"/>
        <v>1.4999999999999999E-2</v>
      </c>
      <c r="K312" s="56">
        <v>327.85495602578499</v>
      </c>
      <c r="L312" s="56">
        <v>71.72813036482404</v>
      </c>
      <c r="M312" s="56">
        <v>52.028261158249961</v>
      </c>
      <c r="N312" t="b">
        <v>1</v>
      </c>
      <c r="O312" s="129" t="b">
        <v>0</v>
      </c>
      <c r="P312" s="129" t="s">
        <v>1</v>
      </c>
      <c r="Q312" s="129" t="s">
        <v>1</v>
      </c>
      <c r="R312" s="129" t="b">
        <v>0</v>
      </c>
      <c r="S312" s="129" t="s">
        <v>1</v>
      </c>
      <c r="T312" t="b">
        <v>1</v>
      </c>
      <c r="U312" t="b">
        <v>0</v>
      </c>
      <c r="V312" t="s">
        <v>1</v>
      </c>
      <c r="W312" t="s">
        <v>1</v>
      </c>
      <c r="X312" t="b">
        <v>0</v>
      </c>
      <c r="Y312" s="55" t="s">
        <v>469</v>
      </c>
      <c r="Z312" s="56">
        <v>999</v>
      </c>
      <c r="AF312" s="1"/>
    </row>
    <row r="313" spans="1:32">
      <c r="A313" s="59" t="s">
        <v>464</v>
      </c>
      <c r="B313" s="56" t="s">
        <v>470</v>
      </c>
      <c r="C313">
        <v>2020</v>
      </c>
      <c r="D313" s="60" t="s">
        <v>471</v>
      </c>
      <c r="E313" s="56">
        <v>3332.13</v>
      </c>
      <c r="F313" s="55">
        <v>15</v>
      </c>
      <c r="G313" s="55">
        <v>15</v>
      </c>
      <c r="H313" s="61">
        <f t="shared" si="38"/>
        <v>3.3321300000000003</v>
      </c>
      <c r="I313" s="61">
        <f t="shared" si="39"/>
        <v>1.4999999999999999E-2</v>
      </c>
      <c r="J313" s="61">
        <f t="shared" si="40"/>
        <v>1.4999999999999999E-2</v>
      </c>
      <c r="K313" s="56">
        <v>315.76328706531098</v>
      </c>
      <c r="L313" s="56">
        <v>65.326458399465025</v>
      </c>
      <c r="M313" s="56">
        <v>51.183689121155965</v>
      </c>
      <c r="N313" t="b">
        <v>1</v>
      </c>
      <c r="O313" s="129" t="b">
        <v>0</v>
      </c>
      <c r="P313" s="129" t="s">
        <v>1</v>
      </c>
      <c r="Q313" s="129" t="s">
        <v>1</v>
      </c>
      <c r="R313" s="129" t="b">
        <v>0</v>
      </c>
      <c r="S313" s="129" t="s">
        <v>1</v>
      </c>
      <c r="T313" t="b">
        <v>1</v>
      </c>
      <c r="U313" t="b">
        <v>0</v>
      </c>
      <c r="V313" t="s">
        <v>1</v>
      </c>
      <c r="W313" t="s">
        <v>1</v>
      </c>
      <c r="X313" t="b">
        <v>0</v>
      </c>
      <c r="Y313" s="55" t="s">
        <v>469</v>
      </c>
      <c r="Z313" s="56">
        <v>999</v>
      </c>
      <c r="AF313" s="1"/>
    </row>
    <row r="314" spans="1:32">
      <c r="A314" s="130" t="s">
        <v>464</v>
      </c>
      <c r="B314" s="56" t="s">
        <v>470</v>
      </c>
      <c r="C314">
        <v>2020</v>
      </c>
      <c r="D314" s="60" t="s">
        <v>471</v>
      </c>
      <c r="E314" s="131">
        <v>2019.288</v>
      </c>
      <c r="F314" s="132">
        <v>6</v>
      </c>
      <c r="G314" s="132">
        <v>6</v>
      </c>
      <c r="H314" s="61">
        <f t="shared" ref="H314:H377" si="41">E314/1000</f>
        <v>2.019288</v>
      </c>
      <c r="I314" s="61">
        <f t="shared" ref="I314:I377" si="42">F314/1000</f>
        <v>6.0000000000000001E-3</v>
      </c>
      <c r="J314" s="61">
        <f t="shared" ref="J314:J377" si="43">G314/1000</f>
        <v>6.0000000000000001E-3</v>
      </c>
      <c r="K314" s="131">
        <v>347.528827987581</v>
      </c>
      <c r="L314" s="131">
        <v>64.307873447787983</v>
      </c>
      <c r="M314" s="131">
        <v>46.197295097204005</v>
      </c>
      <c r="N314" t="b">
        <v>1</v>
      </c>
      <c r="O314" s="129" t="b">
        <v>0</v>
      </c>
      <c r="P314" s="129" t="s">
        <v>1</v>
      </c>
      <c r="Q314" s="129" t="s">
        <v>1</v>
      </c>
      <c r="R314" s="129" t="b">
        <v>0</v>
      </c>
      <c r="S314" s="129" t="s">
        <v>1</v>
      </c>
      <c r="T314" t="b">
        <v>1</v>
      </c>
      <c r="U314" t="b">
        <v>0</v>
      </c>
      <c r="V314" t="s">
        <v>1</v>
      </c>
      <c r="W314" t="s">
        <v>1</v>
      </c>
      <c r="X314" t="b">
        <v>0</v>
      </c>
      <c r="Y314" s="55" t="s">
        <v>469</v>
      </c>
      <c r="Z314" s="131">
        <v>999</v>
      </c>
      <c r="AF314" s="1"/>
    </row>
    <row r="315" spans="1:32">
      <c r="A315" s="59" t="s">
        <v>464</v>
      </c>
      <c r="B315" s="56" t="s">
        <v>470</v>
      </c>
      <c r="C315">
        <v>2020</v>
      </c>
      <c r="D315" s="60" t="s">
        <v>471</v>
      </c>
      <c r="E315" s="56">
        <v>2941.223</v>
      </c>
      <c r="F315">
        <v>6</v>
      </c>
      <c r="G315">
        <v>6</v>
      </c>
      <c r="H315" s="61">
        <f t="shared" si="41"/>
        <v>2.9412229999999999</v>
      </c>
      <c r="I315" s="61">
        <f t="shared" si="42"/>
        <v>6.0000000000000001E-3</v>
      </c>
      <c r="J315" s="61">
        <f t="shared" si="43"/>
        <v>6.0000000000000001E-3</v>
      </c>
      <c r="K315" s="56">
        <v>321.93693562422101</v>
      </c>
      <c r="L315" s="56">
        <v>60.943984366231007</v>
      </c>
      <c r="M315" s="56">
        <v>41.401798734996021</v>
      </c>
      <c r="N315" t="b">
        <v>1</v>
      </c>
      <c r="O315" s="129" t="b">
        <v>0</v>
      </c>
      <c r="P315" s="129" t="s">
        <v>1</v>
      </c>
      <c r="Q315" s="129" t="s">
        <v>1</v>
      </c>
      <c r="R315" s="129" t="b">
        <v>0</v>
      </c>
      <c r="S315" s="129" t="s">
        <v>1</v>
      </c>
      <c r="T315" t="b">
        <v>1</v>
      </c>
      <c r="U315" t="b">
        <v>0</v>
      </c>
      <c r="V315" t="s">
        <v>1</v>
      </c>
      <c r="W315" t="s">
        <v>1</v>
      </c>
      <c r="X315" t="b">
        <v>0</v>
      </c>
      <c r="Y315" s="55" t="s">
        <v>469</v>
      </c>
      <c r="Z315" s="56">
        <v>999</v>
      </c>
      <c r="AF315" s="1"/>
    </row>
    <row r="316" spans="1:32">
      <c r="A316" s="59" t="s">
        <v>464</v>
      </c>
      <c r="B316" s="56" t="s">
        <v>470</v>
      </c>
      <c r="C316">
        <v>2020</v>
      </c>
      <c r="D316" s="60" t="s">
        <v>471</v>
      </c>
      <c r="E316" s="56">
        <v>3180.879089</v>
      </c>
      <c r="F316">
        <v>15</v>
      </c>
      <c r="G316">
        <v>15</v>
      </c>
      <c r="H316" s="61">
        <f t="shared" si="41"/>
        <v>3.1808790889999998</v>
      </c>
      <c r="I316" s="61">
        <f t="shared" si="42"/>
        <v>1.4999999999999999E-2</v>
      </c>
      <c r="J316" s="61">
        <f t="shared" si="43"/>
        <v>1.4999999999999999E-2</v>
      </c>
      <c r="K316" s="56">
        <v>270.32795868088499</v>
      </c>
      <c r="L316" s="56">
        <v>43.826389441913022</v>
      </c>
      <c r="M316" s="56">
        <v>32.563843941306004</v>
      </c>
      <c r="N316" t="b">
        <v>1</v>
      </c>
      <c r="O316" s="129" t="b">
        <v>0</v>
      </c>
      <c r="P316" s="129" t="s">
        <v>1</v>
      </c>
      <c r="Q316" s="129" t="s">
        <v>1</v>
      </c>
      <c r="R316" s="129" t="b">
        <v>0</v>
      </c>
      <c r="S316" s="129" t="s">
        <v>1</v>
      </c>
      <c r="T316" t="b">
        <v>1</v>
      </c>
      <c r="U316" t="b">
        <v>0</v>
      </c>
      <c r="V316" t="s">
        <v>1</v>
      </c>
      <c r="W316" t="s">
        <v>1</v>
      </c>
      <c r="X316" t="b">
        <v>0</v>
      </c>
      <c r="Y316" s="55" t="s">
        <v>469</v>
      </c>
      <c r="Z316" s="56">
        <v>999</v>
      </c>
      <c r="AF316" s="1"/>
    </row>
    <row r="317" spans="1:32">
      <c r="A317" s="59" t="s">
        <v>464</v>
      </c>
      <c r="B317" s="56" t="s">
        <v>470</v>
      </c>
      <c r="C317">
        <v>2020</v>
      </c>
      <c r="D317" s="60" t="s">
        <v>471</v>
      </c>
      <c r="E317" s="56">
        <v>3204.404</v>
      </c>
      <c r="F317">
        <v>15</v>
      </c>
      <c r="G317">
        <v>15</v>
      </c>
      <c r="H317" s="61">
        <f t="shared" si="41"/>
        <v>3.2044039999999998</v>
      </c>
      <c r="I317" s="61">
        <f t="shared" si="42"/>
        <v>1.4999999999999999E-2</v>
      </c>
      <c r="J317" s="61">
        <f t="shared" si="43"/>
        <v>1.4999999999999999E-2</v>
      </c>
      <c r="K317" s="56">
        <v>338.29598660566501</v>
      </c>
      <c r="L317" s="56">
        <v>62.005000094007983</v>
      </c>
      <c r="M317" s="56">
        <v>45.761653913527027</v>
      </c>
      <c r="N317" t="b">
        <v>1</v>
      </c>
      <c r="O317" s="129" t="b">
        <v>0</v>
      </c>
      <c r="P317" s="129" t="s">
        <v>1</v>
      </c>
      <c r="Q317" s="129" t="s">
        <v>1</v>
      </c>
      <c r="R317" s="129" t="b">
        <v>0</v>
      </c>
      <c r="S317" s="129" t="s">
        <v>1</v>
      </c>
      <c r="T317" t="b">
        <v>1</v>
      </c>
      <c r="U317" t="b">
        <v>0</v>
      </c>
      <c r="V317" t="s">
        <v>1</v>
      </c>
      <c r="W317" t="s">
        <v>1</v>
      </c>
      <c r="X317" t="b">
        <v>0</v>
      </c>
      <c r="Y317" s="55" t="s">
        <v>469</v>
      </c>
      <c r="Z317" s="56">
        <v>999</v>
      </c>
      <c r="AF317" s="1"/>
    </row>
    <row r="318" spans="1:32">
      <c r="A318" s="59" t="s">
        <v>464</v>
      </c>
      <c r="B318" s="56" t="s">
        <v>470</v>
      </c>
      <c r="C318">
        <v>2020</v>
      </c>
      <c r="D318" s="60" t="s">
        <v>471</v>
      </c>
      <c r="E318" s="56">
        <v>3235.1314849999999</v>
      </c>
      <c r="F318">
        <v>15</v>
      </c>
      <c r="G318">
        <v>15</v>
      </c>
      <c r="H318" s="61">
        <f t="shared" si="41"/>
        <v>3.2351314849999997</v>
      </c>
      <c r="I318" s="61">
        <f t="shared" si="42"/>
        <v>1.4999999999999999E-2</v>
      </c>
      <c r="J318" s="61">
        <f t="shared" si="43"/>
        <v>1.4999999999999999E-2</v>
      </c>
      <c r="K318" s="56">
        <v>320.45052890419902</v>
      </c>
      <c r="L318" s="56">
        <v>50.56507054568101</v>
      </c>
      <c r="M318" s="56">
        <v>39.157075055766029</v>
      </c>
      <c r="N318" t="b">
        <v>1</v>
      </c>
      <c r="O318" s="129" t="b">
        <v>0</v>
      </c>
      <c r="P318" s="129" t="s">
        <v>1</v>
      </c>
      <c r="Q318" s="129" t="s">
        <v>1</v>
      </c>
      <c r="R318" s="129" t="b">
        <v>0</v>
      </c>
      <c r="S318" s="129" t="s">
        <v>1</v>
      </c>
      <c r="T318" t="b">
        <v>1</v>
      </c>
      <c r="U318" t="b">
        <v>0</v>
      </c>
      <c r="V318" t="s">
        <v>1</v>
      </c>
      <c r="W318" t="s">
        <v>1</v>
      </c>
      <c r="X318" t="b">
        <v>0</v>
      </c>
      <c r="Y318" s="55" t="s">
        <v>469</v>
      </c>
      <c r="Z318" s="56">
        <v>999</v>
      </c>
      <c r="AF318" s="1"/>
    </row>
    <row r="319" spans="1:32">
      <c r="A319" s="59" t="s">
        <v>464</v>
      </c>
      <c r="B319" s="56" t="s">
        <v>470</v>
      </c>
      <c r="C319">
        <v>2020</v>
      </c>
      <c r="D319" s="60" t="s">
        <v>471</v>
      </c>
      <c r="E319" s="56">
        <v>4003.1770000000001</v>
      </c>
      <c r="F319">
        <v>30</v>
      </c>
      <c r="G319">
        <v>30</v>
      </c>
      <c r="H319" s="61">
        <f t="shared" si="41"/>
        <v>4.003177</v>
      </c>
      <c r="I319" s="61">
        <f t="shared" si="42"/>
        <v>0.03</v>
      </c>
      <c r="J319" s="61">
        <f t="shared" si="43"/>
        <v>0.03</v>
      </c>
      <c r="K319" s="56">
        <v>386.24815479597203</v>
      </c>
      <c r="L319" s="56">
        <v>62.57897572501895</v>
      </c>
      <c r="M319" s="56">
        <v>58.895063862765028</v>
      </c>
      <c r="N319" t="b">
        <v>1</v>
      </c>
      <c r="O319" s="129" t="b">
        <v>0</v>
      </c>
      <c r="P319" s="129" t="s">
        <v>1</v>
      </c>
      <c r="Q319" s="129" t="s">
        <v>1</v>
      </c>
      <c r="R319" s="129" t="b">
        <v>0</v>
      </c>
      <c r="S319" s="129" t="s">
        <v>1</v>
      </c>
      <c r="T319" t="b">
        <v>1</v>
      </c>
      <c r="U319" t="b">
        <v>0</v>
      </c>
      <c r="V319" t="s">
        <v>1</v>
      </c>
      <c r="W319" t="s">
        <v>1</v>
      </c>
      <c r="X319" t="b">
        <v>0</v>
      </c>
      <c r="Y319" s="55" t="s">
        <v>469</v>
      </c>
      <c r="Z319" s="56">
        <v>999</v>
      </c>
      <c r="AF319" s="1"/>
    </row>
    <row r="320" spans="1:32">
      <c r="A320" s="59" t="s">
        <v>464</v>
      </c>
      <c r="B320" s="56" t="s">
        <v>470</v>
      </c>
      <c r="C320">
        <v>2020</v>
      </c>
      <c r="D320" s="60" t="s">
        <v>471</v>
      </c>
      <c r="E320" s="56">
        <v>4225.7089999999998</v>
      </c>
      <c r="F320">
        <v>30</v>
      </c>
      <c r="G320">
        <v>30</v>
      </c>
      <c r="H320" s="61">
        <f t="shared" si="41"/>
        <v>4.2257090000000002</v>
      </c>
      <c r="I320" s="61">
        <f t="shared" si="42"/>
        <v>0.03</v>
      </c>
      <c r="J320" s="61">
        <f t="shared" si="43"/>
        <v>0.03</v>
      </c>
      <c r="K320" s="56">
        <v>364.47507609144901</v>
      </c>
      <c r="L320" s="56">
        <v>62.359485434552994</v>
      </c>
      <c r="M320" s="56">
        <v>53.705885069107012</v>
      </c>
      <c r="N320" t="b">
        <v>1</v>
      </c>
      <c r="O320" s="129" t="b">
        <v>0</v>
      </c>
      <c r="P320" s="129" t="s">
        <v>1</v>
      </c>
      <c r="Q320" s="129" t="s">
        <v>1</v>
      </c>
      <c r="R320" s="129" t="b">
        <v>0</v>
      </c>
      <c r="S320" s="129" t="s">
        <v>1</v>
      </c>
      <c r="T320" t="b">
        <v>1</v>
      </c>
      <c r="U320" t="b">
        <v>0</v>
      </c>
      <c r="V320" t="s">
        <v>1</v>
      </c>
      <c r="W320" t="s">
        <v>1</v>
      </c>
      <c r="X320" t="b">
        <v>0</v>
      </c>
      <c r="Y320" s="55" t="s">
        <v>469</v>
      </c>
      <c r="Z320" s="56">
        <v>999</v>
      </c>
      <c r="AF320" s="1"/>
    </row>
    <row r="321" spans="1:32">
      <c r="A321" t="s">
        <v>464</v>
      </c>
      <c r="B321" t="s">
        <v>466</v>
      </c>
      <c r="C321">
        <v>2018</v>
      </c>
      <c r="D321" t="s">
        <v>467</v>
      </c>
      <c r="E321" s="61">
        <v>1384</v>
      </c>
      <c r="F321">
        <v>6</v>
      </c>
      <c r="G321">
        <v>6</v>
      </c>
      <c r="H321" s="61">
        <f t="shared" si="41"/>
        <v>1.3839999999999999</v>
      </c>
      <c r="I321" s="61">
        <f t="shared" si="42"/>
        <v>6.0000000000000001E-3</v>
      </c>
      <c r="J321" s="61">
        <f t="shared" si="43"/>
        <v>6.0000000000000001E-3</v>
      </c>
      <c r="K321" s="13">
        <v>213.77600000000001</v>
      </c>
      <c r="L321" s="13">
        <v>20.920722693061993</v>
      </c>
      <c r="M321" s="13">
        <v>20.265660536977357</v>
      </c>
      <c r="N321" t="b">
        <v>0</v>
      </c>
      <c r="O321" t="b">
        <v>0</v>
      </c>
      <c r="P321" t="s">
        <v>1</v>
      </c>
      <c r="Q321" s="62" t="s">
        <v>1</v>
      </c>
      <c r="R321" t="b">
        <v>1</v>
      </c>
      <c r="S321" t="s">
        <v>468</v>
      </c>
      <c r="T321" t="b">
        <v>1</v>
      </c>
      <c r="U321" t="b">
        <v>0</v>
      </c>
      <c r="V321" t="s">
        <v>1</v>
      </c>
      <c r="W321" t="s">
        <v>1</v>
      </c>
      <c r="X321" t="b">
        <v>0</v>
      </c>
      <c r="Y321" t="s">
        <v>469</v>
      </c>
      <c r="Z321">
        <v>668</v>
      </c>
      <c r="AF321" s="1"/>
    </row>
    <row r="322" spans="1:32">
      <c r="A322" t="s">
        <v>464</v>
      </c>
      <c r="B322" t="s">
        <v>466</v>
      </c>
      <c r="C322">
        <v>2018</v>
      </c>
      <c r="D322" t="s">
        <v>467</v>
      </c>
      <c r="E322" s="61">
        <v>1392.666667</v>
      </c>
      <c r="F322">
        <v>6</v>
      </c>
      <c r="G322">
        <v>6</v>
      </c>
      <c r="H322" s="61">
        <f t="shared" si="41"/>
        <v>1.3926666669999999</v>
      </c>
      <c r="I322" s="61">
        <f t="shared" si="42"/>
        <v>6.0000000000000001E-3</v>
      </c>
      <c r="J322" s="61">
        <f t="shared" si="43"/>
        <v>6.0000000000000001E-3</v>
      </c>
      <c r="K322" s="13">
        <v>282.13299999999998</v>
      </c>
      <c r="L322" s="13">
        <v>34.234877493573755</v>
      </c>
      <c r="M322" s="13">
        <v>32.13144017936321</v>
      </c>
      <c r="N322" t="b">
        <v>0</v>
      </c>
      <c r="O322" t="b">
        <v>0</v>
      </c>
      <c r="P322" t="s">
        <v>1</v>
      </c>
      <c r="Q322" s="62" t="s">
        <v>1</v>
      </c>
      <c r="R322" t="b">
        <v>1</v>
      </c>
      <c r="S322" t="s">
        <v>468</v>
      </c>
      <c r="T322" t="b">
        <v>1</v>
      </c>
      <c r="U322" t="b">
        <v>0</v>
      </c>
      <c r="V322" t="s">
        <v>1</v>
      </c>
      <c r="W322" t="s">
        <v>1</v>
      </c>
      <c r="X322" t="b">
        <v>0</v>
      </c>
      <c r="Y322" t="s">
        <v>469</v>
      </c>
      <c r="Z322">
        <v>668</v>
      </c>
      <c r="AF322" s="1"/>
    </row>
    <row r="323" spans="1:32">
      <c r="A323" t="s">
        <v>464</v>
      </c>
      <c r="B323" t="s">
        <v>466</v>
      </c>
      <c r="C323">
        <v>2018</v>
      </c>
      <c r="D323" t="s">
        <v>467</v>
      </c>
      <c r="E323" s="61">
        <v>1397.333333</v>
      </c>
      <c r="F323">
        <v>6</v>
      </c>
      <c r="G323">
        <v>6</v>
      </c>
      <c r="H323" s="61">
        <f t="shared" si="41"/>
        <v>1.397333333</v>
      </c>
      <c r="I323" s="61">
        <f t="shared" si="42"/>
        <v>6.0000000000000001E-3</v>
      </c>
      <c r="J323" s="61">
        <f t="shared" si="43"/>
        <v>6.0000000000000001E-3</v>
      </c>
      <c r="K323" s="13">
        <v>271.12799999999999</v>
      </c>
      <c r="L323" s="13">
        <v>27.411002134179636</v>
      </c>
      <c r="M323" s="13">
        <v>26.209377005186493</v>
      </c>
      <c r="N323" t="b">
        <v>0</v>
      </c>
      <c r="O323" t="b">
        <v>0</v>
      </c>
      <c r="P323" t="s">
        <v>1</v>
      </c>
      <c r="Q323" s="62" t="s">
        <v>1</v>
      </c>
      <c r="R323" t="b">
        <v>1</v>
      </c>
      <c r="S323" t="s">
        <v>468</v>
      </c>
      <c r="T323" t="b">
        <v>1</v>
      </c>
      <c r="U323" t="b">
        <v>0</v>
      </c>
      <c r="V323" t="s">
        <v>1</v>
      </c>
      <c r="W323" t="s">
        <v>1</v>
      </c>
      <c r="X323" t="b">
        <v>0</v>
      </c>
      <c r="Y323" t="s">
        <v>469</v>
      </c>
      <c r="Z323">
        <v>668</v>
      </c>
      <c r="AF323" s="1"/>
    </row>
    <row r="324" spans="1:32">
      <c r="A324" t="s">
        <v>464</v>
      </c>
      <c r="B324" t="s">
        <v>466</v>
      </c>
      <c r="C324">
        <v>2018</v>
      </c>
      <c r="D324" t="s">
        <v>467</v>
      </c>
      <c r="E324" s="61">
        <v>1402</v>
      </c>
      <c r="F324">
        <v>6</v>
      </c>
      <c r="G324">
        <v>6</v>
      </c>
      <c r="H324" s="61">
        <f t="shared" si="41"/>
        <v>1.4019999999999999</v>
      </c>
      <c r="I324" s="61">
        <f t="shared" si="42"/>
        <v>6.0000000000000001E-3</v>
      </c>
      <c r="J324" s="61">
        <f t="shared" si="43"/>
        <v>6.0000000000000001E-3</v>
      </c>
      <c r="K324" s="13">
        <v>320.137</v>
      </c>
      <c r="L324" s="13">
        <v>37.957717067811082</v>
      </c>
      <c r="M324" s="13">
        <v>35.119146786332955</v>
      </c>
      <c r="N324" t="b">
        <v>0</v>
      </c>
      <c r="O324" t="b">
        <v>0</v>
      </c>
      <c r="P324" t="s">
        <v>1</v>
      </c>
      <c r="Q324" s="62" t="s">
        <v>1</v>
      </c>
      <c r="R324" t="b">
        <v>1</v>
      </c>
      <c r="S324" t="s">
        <v>468</v>
      </c>
      <c r="T324" t="b">
        <v>1</v>
      </c>
      <c r="U324" t="b">
        <v>0</v>
      </c>
      <c r="V324" t="s">
        <v>1</v>
      </c>
      <c r="W324" t="s">
        <v>1</v>
      </c>
      <c r="X324" t="b">
        <v>0</v>
      </c>
      <c r="Y324" t="s">
        <v>469</v>
      </c>
      <c r="Z324">
        <v>668</v>
      </c>
      <c r="AF324" s="1"/>
    </row>
    <row r="325" spans="1:32">
      <c r="A325" t="s">
        <v>464</v>
      </c>
      <c r="B325" t="s">
        <v>466</v>
      </c>
      <c r="C325">
        <v>2018</v>
      </c>
      <c r="D325" t="s">
        <v>467</v>
      </c>
      <c r="E325" s="61">
        <v>1408</v>
      </c>
      <c r="F325">
        <v>6</v>
      </c>
      <c r="G325">
        <v>6</v>
      </c>
      <c r="H325" s="61">
        <f t="shared" si="41"/>
        <v>1.4079999999999999</v>
      </c>
      <c r="I325" s="61">
        <f t="shared" si="42"/>
        <v>6.0000000000000001E-3</v>
      </c>
      <c r="J325" s="61">
        <f t="shared" si="43"/>
        <v>6.0000000000000001E-3</v>
      </c>
      <c r="K325" s="13">
        <v>326.762</v>
      </c>
      <c r="L325" s="13">
        <v>57.860130720557507</v>
      </c>
      <c r="M325" s="13">
        <v>50.614349378412463</v>
      </c>
      <c r="N325" t="b">
        <v>0</v>
      </c>
      <c r="O325" t="b">
        <v>0</v>
      </c>
      <c r="P325" t="s">
        <v>1</v>
      </c>
      <c r="Q325" s="62" t="s">
        <v>1</v>
      </c>
      <c r="R325" t="b">
        <v>1</v>
      </c>
      <c r="S325" t="s">
        <v>468</v>
      </c>
      <c r="T325" t="b">
        <v>1</v>
      </c>
      <c r="U325" t="b">
        <v>0</v>
      </c>
      <c r="V325" t="s">
        <v>1</v>
      </c>
      <c r="W325" t="s">
        <v>1</v>
      </c>
      <c r="X325" t="b">
        <v>0</v>
      </c>
      <c r="Y325" t="s">
        <v>469</v>
      </c>
      <c r="Z325">
        <v>668</v>
      </c>
      <c r="AF325" s="1"/>
    </row>
    <row r="326" spans="1:32">
      <c r="A326" t="s">
        <v>464</v>
      </c>
      <c r="B326" t="s">
        <v>466</v>
      </c>
      <c r="C326">
        <v>2018</v>
      </c>
      <c r="D326" t="s">
        <v>467</v>
      </c>
      <c r="E326" s="61">
        <v>1414</v>
      </c>
      <c r="F326">
        <v>6</v>
      </c>
      <c r="G326">
        <v>6</v>
      </c>
      <c r="H326" s="61">
        <f t="shared" si="41"/>
        <v>1.4139999999999999</v>
      </c>
      <c r="I326" s="61">
        <f t="shared" si="42"/>
        <v>6.0000000000000001E-3</v>
      </c>
      <c r="J326" s="61">
        <f t="shared" si="43"/>
        <v>6.0000000000000001E-3</v>
      </c>
      <c r="K326" s="13">
        <v>260.38799999999998</v>
      </c>
      <c r="L326" s="13">
        <v>26.7047322023645</v>
      </c>
      <c r="M326" s="13">
        <v>25.559321176431855</v>
      </c>
      <c r="N326" t="b">
        <v>0</v>
      </c>
      <c r="O326" t="b">
        <v>0</v>
      </c>
      <c r="P326" t="s">
        <v>1</v>
      </c>
      <c r="Q326" s="62" t="s">
        <v>1</v>
      </c>
      <c r="R326" t="b">
        <v>1</v>
      </c>
      <c r="S326" t="s">
        <v>468</v>
      </c>
      <c r="T326" t="b">
        <v>1</v>
      </c>
      <c r="U326" t="b">
        <v>0</v>
      </c>
      <c r="V326" t="s">
        <v>1</v>
      </c>
      <c r="W326" t="s">
        <v>1</v>
      </c>
      <c r="X326" t="b">
        <v>0</v>
      </c>
      <c r="Y326" t="s">
        <v>469</v>
      </c>
      <c r="Z326">
        <v>668</v>
      </c>
      <c r="AF326" s="1"/>
    </row>
    <row r="327" spans="1:32">
      <c r="A327" t="s">
        <v>464</v>
      </c>
      <c r="B327" t="s">
        <v>466</v>
      </c>
      <c r="C327">
        <v>2018</v>
      </c>
      <c r="D327" t="s">
        <v>467</v>
      </c>
      <c r="E327" s="61">
        <v>1420</v>
      </c>
      <c r="F327">
        <v>6</v>
      </c>
      <c r="G327">
        <v>6</v>
      </c>
      <c r="H327" s="61">
        <f t="shared" si="41"/>
        <v>1.42</v>
      </c>
      <c r="I327" s="61">
        <f t="shared" si="42"/>
        <v>6.0000000000000001E-3</v>
      </c>
      <c r="J327" s="61">
        <f t="shared" si="43"/>
        <v>6.0000000000000001E-3</v>
      </c>
      <c r="K327" s="13">
        <v>200.673</v>
      </c>
      <c r="L327" s="13">
        <v>23.403287098183434</v>
      </c>
      <c r="M327" s="13">
        <v>22.342186173246347</v>
      </c>
      <c r="N327" t="b">
        <v>0</v>
      </c>
      <c r="O327" t="b">
        <v>0</v>
      </c>
      <c r="P327" t="s">
        <v>1</v>
      </c>
      <c r="Q327" s="62" t="s">
        <v>1</v>
      </c>
      <c r="R327" t="b">
        <v>1</v>
      </c>
      <c r="S327" t="s">
        <v>468</v>
      </c>
      <c r="T327" t="b">
        <v>1</v>
      </c>
      <c r="U327" t="b">
        <v>0</v>
      </c>
      <c r="V327" t="s">
        <v>1</v>
      </c>
      <c r="W327" t="s">
        <v>1</v>
      </c>
      <c r="X327" t="b">
        <v>0</v>
      </c>
      <c r="Y327" t="s">
        <v>469</v>
      </c>
      <c r="Z327">
        <v>668</v>
      </c>
      <c r="AF327" s="1"/>
    </row>
    <row r="328" spans="1:32">
      <c r="A328" t="s">
        <v>464</v>
      </c>
      <c r="B328" t="s">
        <v>466</v>
      </c>
      <c r="C328">
        <v>2018</v>
      </c>
      <c r="D328" t="s">
        <v>467</v>
      </c>
      <c r="E328" s="61">
        <v>1425.166667</v>
      </c>
      <c r="F328">
        <v>6</v>
      </c>
      <c r="G328">
        <v>6</v>
      </c>
      <c r="H328" s="61">
        <f t="shared" si="41"/>
        <v>1.4251666670000001</v>
      </c>
      <c r="I328" s="61">
        <f t="shared" si="42"/>
        <v>6.0000000000000001E-3</v>
      </c>
      <c r="J328" s="61">
        <f t="shared" si="43"/>
        <v>6.0000000000000001E-3</v>
      </c>
      <c r="K328" s="13">
        <v>234.166</v>
      </c>
      <c r="L328" s="13">
        <v>24.2685550043673</v>
      </c>
      <c r="M328" s="13">
        <v>23.287075449699554</v>
      </c>
      <c r="N328" t="b">
        <v>0</v>
      </c>
      <c r="O328" t="b">
        <v>0</v>
      </c>
      <c r="P328" t="s">
        <v>1</v>
      </c>
      <c r="Q328" s="62" t="s">
        <v>1</v>
      </c>
      <c r="R328" t="b">
        <v>1</v>
      </c>
      <c r="S328" t="s">
        <v>468</v>
      </c>
      <c r="T328" t="b">
        <v>1</v>
      </c>
      <c r="U328" t="b">
        <v>0</v>
      </c>
      <c r="V328" t="s">
        <v>1</v>
      </c>
      <c r="W328" t="s">
        <v>1</v>
      </c>
      <c r="X328" t="b">
        <v>0</v>
      </c>
      <c r="Y328" t="s">
        <v>469</v>
      </c>
      <c r="Z328">
        <v>668</v>
      </c>
      <c r="AF328" s="1"/>
    </row>
    <row r="329" spans="1:32">
      <c r="A329" t="s">
        <v>464</v>
      </c>
      <c r="B329" t="s">
        <v>466</v>
      </c>
      <c r="C329">
        <v>2018</v>
      </c>
      <c r="D329" t="s">
        <v>467</v>
      </c>
      <c r="E329" s="61">
        <v>1430.333333</v>
      </c>
      <c r="F329">
        <v>6</v>
      </c>
      <c r="G329">
        <v>6</v>
      </c>
      <c r="H329" s="61">
        <f t="shared" si="41"/>
        <v>1.4303333330000001</v>
      </c>
      <c r="I329" s="61">
        <f t="shared" si="42"/>
        <v>6.0000000000000001E-3</v>
      </c>
      <c r="J329" s="61">
        <f t="shared" si="43"/>
        <v>6.0000000000000001E-3</v>
      </c>
      <c r="K329" s="13">
        <v>225.68700000000001</v>
      </c>
      <c r="L329" s="13">
        <v>26.349896906819165</v>
      </c>
      <c r="M329" s="13">
        <v>24.987610670090127</v>
      </c>
      <c r="N329" t="b">
        <v>0</v>
      </c>
      <c r="O329" t="b">
        <v>0</v>
      </c>
      <c r="P329" t="s">
        <v>1</v>
      </c>
      <c r="Q329" s="62" t="s">
        <v>1</v>
      </c>
      <c r="R329" t="b">
        <v>1</v>
      </c>
      <c r="S329" t="s">
        <v>468</v>
      </c>
      <c r="T329" t="b">
        <v>1</v>
      </c>
      <c r="U329" t="b">
        <v>0</v>
      </c>
      <c r="V329" t="s">
        <v>1</v>
      </c>
      <c r="W329" t="s">
        <v>1</v>
      </c>
      <c r="X329" t="b">
        <v>0</v>
      </c>
      <c r="Y329" t="s">
        <v>469</v>
      </c>
      <c r="Z329">
        <v>668</v>
      </c>
      <c r="AF329" s="1"/>
    </row>
    <row r="330" spans="1:32">
      <c r="A330" t="s">
        <v>464</v>
      </c>
      <c r="B330" t="s">
        <v>466</v>
      </c>
      <c r="C330">
        <v>2018</v>
      </c>
      <c r="D330" t="s">
        <v>467</v>
      </c>
      <c r="E330" s="61">
        <v>1435.5</v>
      </c>
      <c r="F330">
        <v>6</v>
      </c>
      <c r="G330">
        <v>6</v>
      </c>
      <c r="H330" s="61">
        <f t="shared" si="41"/>
        <v>1.4355</v>
      </c>
      <c r="I330" s="61">
        <f t="shared" si="42"/>
        <v>6.0000000000000001E-3</v>
      </c>
      <c r="J330" s="61">
        <f t="shared" si="43"/>
        <v>6.0000000000000001E-3</v>
      </c>
      <c r="K330" s="13">
        <v>241.78700000000001</v>
      </c>
      <c r="L330" s="13">
        <v>44.361819653841991</v>
      </c>
      <c r="M330" s="13">
        <v>38.796864177404871</v>
      </c>
      <c r="N330" t="b">
        <v>0</v>
      </c>
      <c r="O330" t="b">
        <v>0</v>
      </c>
      <c r="P330" t="s">
        <v>1</v>
      </c>
      <c r="Q330" s="62" t="s">
        <v>1</v>
      </c>
      <c r="R330" t="b">
        <v>1</v>
      </c>
      <c r="S330" t="s">
        <v>468</v>
      </c>
      <c r="T330" t="b">
        <v>1</v>
      </c>
      <c r="U330" t="b">
        <v>0</v>
      </c>
      <c r="V330" t="s">
        <v>1</v>
      </c>
      <c r="W330" t="s">
        <v>1</v>
      </c>
      <c r="X330" t="b">
        <v>0</v>
      </c>
      <c r="Y330" t="s">
        <v>469</v>
      </c>
      <c r="Z330">
        <v>668</v>
      </c>
      <c r="AF330" s="1"/>
    </row>
    <row r="331" spans="1:32">
      <c r="A331" t="s">
        <v>464</v>
      </c>
      <c r="B331" t="s">
        <v>466</v>
      </c>
      <c r="C331">
        <v>2018</v>
      </c>
      <c r="D331" t="s">
        <v>467</v>
      </c>
      <c r="E331" s="61">
        <v>1440.666667</v>
      </c>
      <c r="F331">
        <v>6</v>
      </c>
      <c r="G331">
        <v>6</v>
      </c>
      <c r="H331" s="61">
        <f t="shared" si="41"/>
        <v>1.4406666669999999</v>
      </c>
      <c r="I331" s="61">
        <f t="shared" si="42"/>
        <v>6.0000000000000001E-3</v>
      </c>
      <c r="J331" s="61">
        <f t="shared" si="43"/>
        <v>6.0000000000000001E-3</v>
      </c>
      <c r="K331" s="13">
        <v>284.80399999999997</v>
      </c>
      <c r="L331" s="13">
        <v>30.627516304787143</v>
      </c>
      <c r="M331" s="13">
        <v>29.099496610766248</v>
      </c>
      <c r="N331" t="b">
        <v>0</v>
      </c>
      <c r="O331" t="b">
        <v>0</v>
      </c>
      <c r="P331" t="s">
        <v>1</v>
      </c>
      <c r="Q331" s="62" t="s">
        <v>1</v>
      </c>
      <c r="R331" t="b">
        <v>1</v>
      </c>
      <c r="S331" t="s">
        <v>468</v>
      </c>
      <c r="T331" t="b">
        <v>1</v>
      </c>
      <c r="U331" t="b">
        <v>0</v>
      </c>
      <c r="V331" t="s">
        <v>1</v>
      </c>
      <c r="W331" t="s">
        <v>1</v>
      </c>
      <c r="X331" t="b">
        <v>0</v>
      </c>
      <c r="Y331" t="s">
        <v>469</v>
      </c>
      <c r="Z331">
        <v>668</v>
      </c>
      <c r="AF331" s="1"/>
    </row>
    <row r="332" spans="1:32">
      <c r="A332" t="s">
        <v>464</v>
      </c>
      <c r="B332" t="s">
        <v>466</v>
      </c>
      <c r="C332">
        <v>2018</v>
      </c>
      <c r="D332" t="s">
        <v>467</v>
      </c>
      <c r="E332" s="61">
        <v>1445.833333</v>
      </c>
      <c r="F332">
        <v>6</v>
      </c>
      <c r="G332">
        <v>6</v>
      </c>
      <c r="H332" s="61">
        <f t="shared" si="41"/>
        <v>1.4458333329999999</v>
      </c>
      <c r="I332" s="61">
        <f t="shared" si="42"/>
        <v>6.0000000000000001E-3</v>
      </c>
      <c r="J332" s="61">
        <f t="shared" si="43"/>
        <v>6.0000000000000001E-3</v>
      </c>
      <c r="K332" s="13">
        <v>286.56900000000002</v>
      </c>
      <c r="L332" s="13">
        <v>35.197142881205558</v>
      </c>
      <c r="M332" s="13">
        <v>32.99316067005406</v>
      </c>
      <c r="N332" t="b">
        <v>0</v>
      </c>
      <c r="O332" t="b">
        <v>0</v>
      </c>
      <c r="P332" t="s">
        <v>1</v>
      </c>
      <c r="Q332" s="62" t="s">
        <v>1</v>
      </c>
      <c r="R332" t="b">
        <v>1</v>
      </c>
      <c r="S332" t="s">
        <v>468</v>
      </c>
      <c r="T332" t="b">
        <v>1</v>
      </c>
      <c r="U332" t="b">
        <v>0</v>
      </c>
      <c r="V332" t="s">
        <v>1</v>
      </c>
      <c r="W332" t="s">
        <v>1</v>
      </c>
      <c r="X332" t="b">
        <v>0</v>
      </c>
      <c r="Y332" t="s">
        <v>469</v>
      </c>
      <c r="Z332">
        <v>668</v>
      </c>
      <c r="AF332" s="1"/>
    </row>
    <row r="333" spans="1:32">
      <c r="A333" t="s">
        <v>464</v>
      </c>
      <c r="B333" t="s">
        <v>466</v>
      </c>
      <c r="C333">
        <v>2018</v>
      </c>
      <c r="D333" t="s">
        <v>467</v>
      </c>
      <c r="E333" s="61">
        <v>1451.025316</v>
      </c>
      <c r="F333">
        <v>6</v>
      </c>
      <c r="G333">
        <v>6</v>
      </c>
      <c r="H333" s="61">
        <f t="shared" si="41"/>
        <v>1.451025316</v>
      </c>
      <c r="I333" s="61">
        <f t="shared" si="42"/>
        <v>6.0000000000000001E-3</v>
      </c>
      <c r="J333" s="61">
        <f t="shared" si="43"/>
        <v>6.0000000000000001E-3</v>
      </c>
      <c r="K333" s="13">
        <v>256.36900000000003</v>
      </c>
      <c r="L333" s="13">
        <v>44.705346190360686</v>
      </c>
      <c r="M333" s="13">
        <v>39.476594673299836</v>
      </c>
      <c r="N333" t="b">
        <v>0</v>
      </c>
      <c r="O333" t="b">
        <v>0</v>
      </c>
      <c r="P333" t="s">
        <v>1</v>
      </c>
      <c r="Q333" s="62" t="s">
        <v>1</v>
      </c>
      <c r="R333" t="b">
        <v>1</v>
      </c>
      <c r="S333" t="s">
        <v>468</v>
      </c>
      <c r="T333" t="b">
        <v>1</v>
      </c>
      <c r="U333" t="b">
        <v>0</v>
      </c>
      <c r="V333" t="s">
        <v>1</v>
      </c>
      <c r="W333" t="s">
        <v>1</v>
      </c>
      <c r="X333" t="b">
        <v>0</v>
      </c>
      <c r="Y333" t="s">
        <v>469</v>
      </c>
      <c r="Z333">
        <v>668</v>
      </c>
      <c r="AF333" s="1"/>
    </row>
    <row r="334" spans="1:32">
      <c r="A334" t="s">
        <v>464</v>
      </c>
      <c r="B334" t="s">
        <v>466</v>
      </c>
      <c r="C334">
        <v>2018</v>
      </c>
      <c r="D334" t="s">
        <v>467</v>
      </c>
      <c r="E334" s="61">
        <v>1455.522152</v>
      </c>
      <c r="F334">
        <v>6</v>
      </c>
      <c r="G334">
        <v>6</v>
      </c>
      <c r="H334" s="61">
        <f t="shared" si="41"/>
        <v>1.4555221519999999</v>
      </c>
      <c r="I334" s="61">
        <f t="shared" si="42"/>
        <v>6.0000000000000001E-3</v>
      </c>
      <c r="J334" s="61">
        <f t="shared" si="43"/>
        <v>6.0000000000000001E-3</v>
      </c>
      <c r="K334" s="13">
        <v>237.01499999999999</v>
      </c>
      <c r="L334" s="13">
        <v>25.641222650256005</v>
      </c>
      <c r="M334" s="13">
        <v>24.49799710180401</v>
      </c>
      <c r="N334" t="b">
        <v>0</v>
      </c>
      <c r="O334" t="b">
        <v>0</v>
      </c>
      <c r="P334" t="s">
        <v>1</v>
      </c>
      <c r="Q334" s="62" t="s">
        <v>1</v>
      </c>
      <c r="R334" t="b">
        <v>1</v>
      </c>
      <c r="S334" t="s">
        <v>468</v>
      </c>
      <c r="T334" t="b">
        <v>1</v>
      </c>
      <c r="U334" t="b">
        <v>0</v>
      </c>
      <c r="V334" t="s">
        <v>1</v>
      </c>
      <c r="W334" t="s">
        <v>1</v>
      </c>
      <c r="X334" t="b">
        <v>0</v>
      </c>
      <c r="Y334" t="s">
        <v>469</v>
      </c>
      <c r="Z334">
        <v>668</v>
      </c>
      <c r="AF334" s="1"/>
    </row>
    <row r="335" spans="1:32">
      <c r="A335" t="s">
        <v>464</v>
      </c>
      <c r="B335" t="s">
        <v>466</v>
      </c>
      <c r="C335">
        <v>2018</v>
      </c>
      <c r="D335" t="s">
        <v>467</v>
      </c>
      <c r="E335" s="61">
        <v>1459.3765820000001</v>
      </c>
      <c r="F335">
        <v>6</v>
      </c>
      <c r="G335">
        <v>6</v>
      </c>
      <c r="H335" s="61">
        <f t="shared" si="41"/>
        <v>1.4593765820000002</v>
      </c>
      <c r="I335" s="61">
        <f t="shared" si="42"/>
        <v>6.0000000000000001E-3</v>
      </c>
      <c r="J335" s="61">
        <f t="shared" si="43"/>
        <v>6.0000000000000001E-3</v>
      </c>
      <c r="K335" s="13">
        <v>260.601</v>
      </c>
      <c r="L335" s="13">
        <v>27.420372827516402</v>
      </c>
      <c r="M335" s="13">
        <v>26.213399913021593</v>
      </c>
      <c r="N335" t="b">
        <v>0</v>
      </c>
      <c r="O335" t="b">
        <v>0</v>
      </c>
      <c r="P335" t="s">
        <v>1</v>
      </c>
      <c r="Q335" s="62" t="s">
        <v>1</v>
      </c>
      <c r="R335" t="b">
        <v>1</v>
      </c>
      <c r="S335" t="s">
        <v>468</v>
      </c>
      <c r="T335" t="b">
        <v>1</v>
      </c>
      <c r="U335" t="b">
        <v>0</v>
      </c>
      <c r="V335" t="s">
        <v>1</v>
      </c>
      <c r="W335" t="s">
        <v>1</v>
      </c>
      <c r="X335" t="b">
        <v>0</v>
      </c>
      <c r="Y335" t="s">
        <v>469</v>
      </c>
      <c r="Z335">
        <v>668</v>
      </c>
      <c r="AF335" s="1"/>
    </row>
    <row r="336" spans="1:32">
      <c r="A336" t="s">
        <v>464</v>
      </c>
      <c r="B336" t="s">
        <v>466</v>
      </c>
      <c r="C336">
        <v>2018</v>
      </c>
      <c r="D336" t="s">
        <v>467</v>
      </c>
      <c r="E336" s="61">
        <v>1464.515823</v>
      </c>
      <c r="F336">
        <v>6</v>
      </c>
      <c r="G336">
        <v>6</v>
      </c>
      <c r="H336" s="61">
        <f t="shared" si="41"/>
        <v>1.4645158229999999</v>
      </c>
      <c r="I336" s="61">
        <f t="shared" si="42"/>
        <v>6.0000000000000001E-3</v>
      </c>
      <c r="J336" s="61">
        <f t="shared" si="43"/>
        <v>6.0000000000000001E-3</v>
      </c>
      <c r="K336" s="13">
        <v>248.78899999999999</v>
      </c>
      <c r="L336" s="13">
        <v>25.025362634735206</v>
      </c>
      <c r="M336" s="13">
        <v>24.043942417997897</v>
      </c>
      <c r="N336" t="b">
        <v>0</v>
      </c>
      <c r="O336" t="b">
        <v>0</v>
      </c>
      <c r="P336" t="s">
        <v>1</v>
      </c>
      <c r="Q336" s="62" t="s">
        <v>1</v>
      </c>
      <c r="R336" t="b">
        <v>1</v>
      </c>
      <c r="S336" t="s">
        <v>468</v>
      </c>
      <c r="T336" t="b">
        <v>1</v>
      </c>
      <c r="U336" t="b">
        <v>0</v>
      </c>
      <c r="V336" t="s">
        <v>1</v>
      </c>
      <c r="W336" t="s">
        <v>1</v>
      </c>
      <c r="X336" t="b">
        <v>0</v>
      </c>
      <c r="Y336" t="s">
        <v>469</v>
      </c>
      <c r="Z336">
        <v>668</v>
      </c>
      <c r="AF336" s="1"/>
    </row>
    <row r="337" spans="1:32">
      <c r="A337" t="s">
        <v>464</v>
      </c>
      <c r="B337" t="s">
        <v>466</v>
      </c>
      <c r="C337">
        <v>2018</v>
      </c>
      <c r="D337" t="s">
        <v>467</v>
      </c>
      <c r="E337" s="61">
        <v>1473.5094939999999</v>
      </c>
      <c r="F337">
        <v>6</v>
      </c>
      <c r="G337">
        <v>6</v>
      </c>
      <c r="H337" s="61">
        <f t="shared" si="41"/>
        <v>1.473509494</v>
      </c>
      <c r="I337" s="61">
        <f t="shared" si="42"/>
        <v>6.0000000000000001E-3</v>
      </c>
      <c r="J337" s="61">
        <f t="shared" si="43"/>
        <v>6.0000000000000001E-3</v>
      </c>
      <c r="K337" s="13">
        <v>278.43900000000002</v>
      </c>
      <c r="L337" s="13">
        <v>28.130172626558824</v>
      </c>
      <c r="M337" s="13">
        <v>26.810017101822275</v>
      </c>
      <c r="N337" t="b">
        <v>0</v>
      </c>
      <c r="O337" t="b">
        <v>0</v>
      </c>
      <c r="P337" t="s">
        <v>1</v>
      </c>
      <c r="Q337" s="62" t="s">
        <v>1</v>
      </c>
      <c r="R337" t="b">
        <v>1</v>
      </c>
      <c r="S337" t="s">
        <v>468</v>
      </c>
      <c r="T337" t="b">
        <v>1</v>
      </c>
      <c r="U337" t="b">
        <v>0</v>
      </c>
      <c r="V337" t="s">
        <v>1</v>
      </c>
      <c r="W337" t="s">
        <v>1</v>
      </c>
      <c r="X337" t="b">
        <v>0</v>
      </c>
      <c r="Y337" t="s">
        <v>469</v>
      </c>
      <c r="Z337">
        <v>668</v>
      </c>
      <c r="AF337" s="1"/>
    </row>
    <row r="338" spans="1:32">
      <c r="A338" t="s">
        <v>464</v>
      </c>
      <c r="B338" t="s">
        <v>466</v>
      </c>
      <c r="C338">
        <v>2018</v>
      </c>
      <c r="D338" t="s">
        <v>467</v>
      </c>
      <c r="E338" s="61">
        <v>1478.0063290000001</v>
      </c>
      <c r="F338">
        <v>6</v>
      </c>
      <c r="G338">
        <v>6</v>
      </c>
      <c r="H338" s="61">
        <f t="shared" si="41"/>
        <v>1.4780063290000001</v>
      </c>
      <c r="I338" s="61">
        <f t="shared" si="42"/>
        <v>6.0000000000000001E-3</v>
      </c>
      <c r="J338" s="61">
        <f t="shared" si="43"/>
        <v>6.0000000000000001E-3</v>
      </c>
      <c r="K338" s="13">
        <v>271.80900000000003</v>
      </c>
      <c r="L338" s="13">
        <v>27.582435552358248</v>
      </c>
      <c r="M338" s="13">
        <v>26.353227677079776</v>
      </c>
      <c r="N338" t="b">
        <v>0</v>
      </c>
      <c r="O338" t="b">
        <v>0</v>
      </c>
      <c r="P338" t="s">
        <v>1</v>
      </c>
      <c r="Q338" s="62" t="s">
        <v>1</v>
      </c>
      <c r="R338" t="b">
        <v>1</v>
      </c>
      <c r="S338" t="s">
        <v>468</v>
      </c>
      <c r="T338" t="b">
        <v>1</v>
      </c>
      <c r="U338" t="b">
        <v>0</v>
      </c>
      <c r="V338" t="s">
        <v>1</v>
      </c>
      <c r="W338" t="s">
        <v>1</v>
      </c>
      <c r="X338" t="b">
        <v>0</v>
      </c>
      <c r="Y338" t="s">
        <v>469</v>
      </c>
      <c r="Z338">
        <v>668</v>
      </c>
      <c r="AF338" s="1"/>
    </row>
    <row r="339" spans="1:32">
      <c r="A339" t="s">
        <v>464</v>
      </c>
      <c r="B339" t="s">
        <v>466</v>
      </c>
      <c r="C339">
        <v>2018</v>
      </c>
      <c r="D339" t="s">
        <v>467</v>
      </c>
      <c r="E339" s="61">
        <v>1482.5031650000001</v>
      </c>
      <c r="F339">
        <v>6</v>
      </c>
      <c r="G339">
        <v>6</v>
      </c>
      <c r="H339" s="61">
        <f t="shared" si="41"/>
        <v>1.482503165</v>
      </c>
      <c r="I339" s="61">
        <f t="shared" si="42"/>
        <v>6.0000000000000001E-3</v>
      </c>
      <c r="J339" s="61">
        <f t="shared" si="43"/>
        <v>6.0000000000000001E-3</v>
      </c>
      <c r="K339" s="13">
        <v>226.46100000000001</v>
      </c>
      <c r="L339" s="13">
        <v>21.924273853425539</v>
      </c>
      <c r="M339" s="13">
        <v>21.123026606052466</v>
      </c>
      <c r="N339" t="b">
        <v>0</v>
      </c>
      <c r="O339" t="b">
        <v>0</v>
      </c>
      <c r="P339" t="s">
        <v>1</v>
      </c>
      <c r="Q339" s="62" t="s">
        <v>1</v>
      </c>
      <c r="R339" t="b">
        <v>1</v>
      </c>
      <c r="S339" t="s">
        <v>468</v>
      </c>
      <c r="T339" t="b">
        <v>1</v>
      </c>
      <c r="U339" t="b">
        <v>0</v>
      </c>
      <c r="V339" t="s">
        <v>1</v>
      </c>
      <c r="W339" t="s">
        <v>1</v>
      </c>
      <c r="X339" t="b">
        <v>0</v>
      </c>
      <c r="Y339" t="s">
        <v>469</v>
      </c>
      <c r="Z339">
        <v>668</v>
      </c>
      <c r="AF339" s="1"/>
    </row>
    <row r="340" spans="1:32">
      <c r="A340" t="s">
        <v>464</v>
      </c>
      <c r="B340" t="s">
        <v>466</v>
      </c>
      <c r="C340">
        <v>2018</v>
      </c>
      <c r="D340" t="s">
        <v>467</v>
      </c>
      <c r="E340" s="61">
        <v>1490</v>
      </c>
      <c r="F340">
        <v>6</v>
      </c>
      <c r="G340">
        <v>6</v>
      </c>
      <c r="H340" s="61">
        <f t="shared" si="41"/>
        <v>1.49</v>
      </c>
      <c r="I340" s="61">
        <f t="shared" si="42"/>
        <v>6.0000000000000001E-3</v>
      </c>
      <c r="J340" s="61">
        <f t="shared" si="43"/>
        <v>6.0000000000000001E-3</v>
      </c>
      <c r="K340" s="13">
        <v>292.13799999999998</v>
      </c>
      <c r="L340" s="13">
        <v>29.748780008598708</v>
      </c>
      <c r="M340" s="13">
        <v>28.349233358240888</v>
      </c>
      <c r="N340" t="b">
        <v>0</v>
      </c>
      <c r="O340" t="b">
        <v>0</v>
      </c>
      <c r="P340" t="s">
        <v>1</v>
      </c>
      <c r="Q340" s="62" t="s">
        <v>1</v>
      </c>
      <c r="R340" t="b">
        <v>1</v>
      </c>
      <c r="S340" t="s">
        <v>468</v>
      </c>
      <c r="T340" t="b">
        <v>1</v>
      </c>
      <c r="U340" t="b">
        <v>0</v>
      </c>
      <c r="V340" t="s">
        <v>1</v>
      </c>
      <c r="W340" t="s">
        <v>1</v>
      </c>
      <c r="X340" t="b">
        <v>0</v>
      </c>
      <c r="Y340" t="s">
        <v>469</v>
      </c>
      <c r="Z340">
        <v>668</v>
      </c>
      <c r="AF340" s="1"/>
    </row>
    <row r="341" spans="1:32">
      <c r="A341" t="s">
        <v>464</v>
      </c>
      <c r="B341" t="s">
        <v>466</v>
      </c>
      <c r="C341">
        <v>2018</v>
      </c>
      <c r="D341" t="s">
        <v>467</v>
      </c>
      <c r="E341" s="61">
        <v>1493</v>
      </c>
      <c r="F341">
        <v>6</v>
      </c>
      <c r="G341">
        <v>6</v>
      </c>
      <c r="H341" s="61">
        <f t="shared" si="41"/>
        <v>1.4930000000000001</v>
      </c>
      <c r="I341" s="61">
        <f t="shared" si="42"/>
        <v>6.0000000000000001E-3</v>
      </c>
      <c r="J341" s="61">
        <f t="shared" si="43"/>
        <v>6.0000000000000001E-3</v>
      </c>
      <c r="K341" s="13">
        <v>214.47200000000001</v>
      </c>
      <c r="L341" s="13">
        <v>20.981315759503723</v>
      </c>
      <c r="M341" s="13">
        <v>20.298242091373353</v>
      </c>
      <c r="N341" t="b">
        <v>0</v>
      </c>
      <c r="O341" t="b">
        <v>0</v>
      </c>
      <c r="P341" t="s">
        <v>1</v>
      </c>
      <c r="Q341" s="62" t="s">
        <v>1</v>
      </c>
      <c r="R341" t="b">
        <v>1</v>
      </c>
      <c r="S341" t="s">
        <v>468</v>
      </c>
      <c r="T341" t="b">
        <v>1</v>
      </c>
      <c r="U341" t="b">
        <v>0</v>
      </c>
      <c r="V341" t="s">
        <v>1</v>
      </c>
      <c r="W341" t="s">
        <v>1</v>
      </c>
      <c r="X341" t="b">
        <v>0</v>
      </c>
      <c r="Y341" t="s">
        <v>469</v>
      </c>
      <c r="Z341">
        <v>668</v>
      </c>
      <c r="AF341" s="1"/>
    </row>
    <row r="342" spans="1:32">
      <c r="A342" t="s">
        <v>464</v>
      </c>
      <c r="B342" t="s">
        <v>466</v>
      </c>
      <c r="C342">
        <v>2018</v>
      </c>
      <c r="D342" t="s">
        <v>467</v>
      </c>
      <c r="E342" s="61">
        <v>1496.4285709999999</v>
      </c>
      <c r="F342">
        <v>6</v>
      </c>
      <c r="G342">
        <v>6</v>
      </c>
      <c r="H342" s="61">
        <f t="shared" si="41"/>
        <v>1.4964285709999998</v>
      </c>
      <c r="I342" s="61">
        <f t="shared" si="42"/>
        <v>6.0000000000000001E-3</v>
      </c>
      <c r="J342" s="61">
        <f t="shared" si="43"/>
        <v>6.0000000000000001E-3</v>
      </c>
      <c r="K342" s="13">
        <v>200.89699999999999</v>
      </c>
      <c r="L342" s="13">
        <v>20.315986562310986</v>
      </c>
      <c r="M342" s="13">
        <v>19.59947948288422</v>
      </c>
      <c r="N342" t="b">
        <v>0</v>
      </c>
      <c r="O342" t="b">
        <v>0</v>
      </c>
      <c r="P342" t="s">
        <v>1</v>
      </c>
      <c r="Q342" s="62" t="s">
        <v>1</v>
      </c>
      <c r="R342" t="b">
        <v>1</v>
      </c>
      <c r="S342" t="s">
        <v>468</v>
      </c>
      <c r="T342" t="b">
        <v>1</v>
      </c>
      <c r="U342" t="b">
        <v>0</v>
      </c>
      <c r="V342" t="s">
        <v>1</v>
      </c>
      <c r="W342" t="s">
        <v>1</v>
      </c>
      <c r="X342" t="b">
        <v>0</v>
      </c>
      <c r="Y342" t="s">
        <v>469</v>
      </c>
      <c r="Z342">
        <v>668</v>
      </c>
      <c r="AF342" s="1"/>
    </row>
    <row r="343" spans="1:32">
      <c r="A343" t="s">
        <v>464</v>
      </c>
      <c r="B343" t="s">
        <v>466</v>
      </c>
      <c r="C343">
        <v>2018</v>
      </c>
      <c r="D343" t="s">
        <v>467</v>
      </c>
      <c r="E343" s="61">
        <v>1499</v>
      </c>
      <c r="F343">
        <v>6</v>
      </c>
      <c r="G343">
        <v>6</v>
      </c>
      <c r="H343" s="61">
        <f t="shared" si="41"/>
        <v>1.4990000000000001</v>
      </c>
      <c r="I343" s="61">
        <f t="shared" si="42"/>
        <v>6.0000000000000001E-3</v>
      </c>
      <c r="J343" s="61">
        <f t="shared" si="43"/>
        <v>6.0000000000000001E-3</v>
      </c>
      <c r="K343" s="13">
        <v>223.69800000000001</v>
      </c>
      <c r="L343" s="13">
        <v>20.780009769006359</v>
      </c>
      <c r="M343" s="13">
        <v>20.07703685806251</v>
      </c>
      <c r="N343" t="b">
        <v>0</v>
      </c>
      <c r="O343" t="b">
        <v>0</v>
      </c>
      <c r="P343" t="s">
        <v>1</v>
      </c>
      <c r="Q343" s="62" t="s">
        <v>1</v>
      </c>
      <c r="R343" t="b">
        <v>1</v>
      </c>
      <c r="S343" t="s">
        <v>468</v>
      </c>
      <c r="T343" t="b">
        <v>1</v>
      </c>
      <c r="U343" t="b">
        <v>0</v>
      </c>
      <c r="V343" t="s">
        <v>1</v>
      </c>
      <c r="W343" t="s">
        <v>1</v>
      </c>
      <c r="X343" t="b">
        <v>0</v>
      </c>
      <c r="Y343" t="s">
        <v>469</v>
      </c>
      <c r="Z343">
        <v>668</v>
      </c>
      <c r="AF343" s="1"/>
    </row>
    <row r="344" spans="1:32">
      <c r="A344" t="s">
        <v>464</v>
      </c>
      <c r="B344" t="s">
        <v>466</v>
      </c>
      <c r="C344">
        <v>2018</v>
      </c>
      <c r="D344" t="s">
        <v>467</v>
      </c>
      <c r="E344" s="61">
        <v>1502.333333</v>
      </c>
      <c r="F344">
        <v>6</v>
      </c>
      <c r="G344">
        <v>6</v>
      </c>
      <c r="H344" s="61">
        <f t="shared" si="41"/>
        <v>1.5023333329999999</v>
      </c>
      <c r="I344" s="61">
        <f t="shared" si="42"/>
        <v>6.0000000000000001E-3</v>
      </c>
      <c r="J344" s="61">
        <f t="shared" si="43"/>
        <v>6.0000000000000001E-3</v>
      </c>
      <c r="K344" s="13">
        <v>182.84800000000001</v>
      </c>
      <c r="L344" s="13">
        <v>18.227170021701092</v>
      </c>
      <c r="M344" s="13">
        <v>17.877169462753361</v>
      </c>
      <c r="N344" t="b">
        <v>0</v>
      </c>
      <c r="O344" t="b">
        <v>0</v>
      </c>
      <c r="P344" t="s">
        <v>1</v>
      </c>
      <c r="Q344" s="62" t="s">
        <v>1</v>
      </c>
      <c r="R344" t="b">
        <v>1</v>
      </c>
      <c r="S344" t="s">
        <v>468</v>
      </c>
      <c r="T344" t="b">
        <v>1</v>
      </c>
      <c r="U344" t="b">
        <v>0</v>
      </c>
      <c r="V344" t="s">
        <v>1</v>
      </c>
      <c r="W344" t="s">
        <v>1</v>
      </c>
      <c r="X344" t="b">
        <v>0</v>
      </c>
      <c r="Y344" t="s">
        <v>469</v>
      </c>
      <c r="Z344">
        <v>668</v>
      </c>
    </row>
    <row r="345" spans="1:32">
      <c r="A345" t="s">
        <v>464</v>
      </c>
      <c r="B345" t="s">
        <v>466</v>
      </c>
      <c r="C345">
        <v>2018</v>
      </c>
      <c r="D345" t="s">
        <v>467</v>
      </c>
      <c r="E345" s="61">
        <v>1505.666667</v>
      </c>
      <c r="F345">
        <v>6</v>
      </c>
      <c r="G345">
        <v>6</v>
      </c>
      <c r="H345" s="61">
        <f t="shared" si="41"/>
        <v>1.5056666670000001</v>
      </c>
      <c r="I345" s="61">
        <f t="shared" si="42"/>
        <v>6.0000000000000001E-3</v>
      </c>
      <c r="J345" s="61">
        <f t="shared" si="43"/>
        <v>6.0000000000000001E-3</v>
      </c>
      <c r="K345" s="13">
        <v>248.995</v>
      </c>
      <c r="L345" s="13">
        <v>23.879123560130903</v>
      </c>
      <c r="M345" s="13">
        <v>22.95622980804994</v>
      </c>
      <c r="N345" t="b">
        <v>0</v>
      </c>
      <c r="O345" t="b">
        <v>0</v>
      </c>
      <c r="P345" t="s">
        <v>1</v>
      </c>
      <c r="Q345" s="62" t="s">
        <v>1</v>
      </c>
      <c r="R345" t="b">
        <v>1</v>
      </c>
      <c r="S345" t="s">
        <v>468</v>
      </c>
      <c r="T345" t="b">
        <v>1</v>
      </c>
      <c r="U345" t="b">
        <v>0</v>
      </c>
      <c r="V345" t="s">
        <v>1</v>
      </c>
      <c r="W345" t="s">
        <v>1</v>
      </c>
      <c r="X345" t="b">
        <v>0</v>
      </c>
      <c r="Y345" t="s">
        <v>469</v>
      </c>
      <c r="Z345">
        <v>668</v>
      </c>
    </row>
    <row r="346" spans="1:32">
      <c r="A346" t="s">
        <v>464</v>
      </c>
      <c r="B346" t="s">
        <v>466</v>
      </c>
      <c r="C346">
        <v>2018</v>
      </c>
      <c r="D346" t="s">
        <v>467</v>
      </c>
      <c r="E346" s="61">
        <v>1509</v>
      </c>
      <c r="F346">
        <v>6</v>
      </c>
      <c r="G346">
        <v>6</v>
      </c>
      <c r="H346" s="61">
        <f t="shared" si="41"/>
        <v>1.5089999999999999</v>
      </c>
      <c r="I346" s="61">
        <f t="shared" si="42"/>
        <v>6.0000000000000001E-3</v>
      </c>
      <c r="J346" s="61">
        <f t="shared" si="43"/>
        <v>6.0000000000000001E-3</v>
      </c>
      <c r="K346" s="13">
        <v>276.54899999999998</v>
      </c>
      <c r="L346" s="13">
        <v>28.993395972186562</v>
      </c>
      <c r="M346" s="13">
        <v>27.654319138246681</v>
      </c>
      <c r="N346" t="b">
        <v>0</v>
      </c>
      <c r="O346" t="b">
        <v>0</v>
      </c>
      <c r="P346" t="s">
        <v>1</v>
      </c>
      <c r="Q346" s="62" t="s">
        <v>1</v>
      </c>
      <c r="R346" t="b">
        <v>1</v>
      </c>
      <c r="S346" t="s">
        <v>468</v>
      </c>
      <c r="T346" t="b">
        <v>1</v>
      </c>
      <c r="U346" t="b">
        <v>0</v>
      </c>
      <c r="V346" t="s">
        <v>1</v>
      </c>
      <c r="W346" t="s">
        <v>1</v>
      </c>
      <c r="X346" t="b">
        <v>0</v>
      </c>
      <c r="Y346" t="s">
        <v>469</v>
      </c>
      <c r="Z346">
        <v>668</v>
      </c>
    </row>
    <row r="347" spans="1:32">
      <c r="A347" t="s">
        <v>464</v>
      </c>
      <c r="B347" t="s">
        <v>466</v>
      </c>
      <c r="C347">
        <v>2018</v>
      </c>
      <c r="D347" t="s">
        <v>467</v>
      </c>
      <c r="E347" s="61">
        <v>1512.333333</v>
      </c>
      <c r="F347">
        <v>6</v>
      </c>
      <c r="G347">
        <v>6</v>
      </c>
      <c r="H347" s="61">
        <f t="shared" si="41"/>
        <v>1.5123333329999999</v>
      </c>
      <c r="I347" s="61">
        <f t="shared" si="42"/>
        <v>6.0000000000000001E-3</v>
      </c>
      <c r="J347" s="61">
        <f t="shared" si="43"/>
        <v>6.0000000000000001E-3</v>
      </c>
      <c r="K347" s="13">
        <v>223.161</v>
      </c>
      <c r="L347" s="13">
        <v>22.887559677693904</v>
      </c>
      <c r="M347" s="13">
        <v>22.011420558428298</v>
      </c>
      <c r="N347" t="b">
        <v>0</v>
      </c>
      <c r="O347" t="b">
        <v>0</v>
      </c>
      <c r="P347" t="s">
        <v>1</v>
      </c>
      <c r="Q347" s="62" t="s">
        <v>1</v>
      </c>
      <c r="R347" t="b">
        <v>1</v>
      </c>
      <c r="S347" t="s">
        <v>468</v>
      </c>
      <c r="T347" t="b">
        <v>1</v>
      </c>
      <c r="U347" t="b">
        <v>0</v>
      </c>
      <c r="V347" t="s">
        <v>1</v>
      </c>
      <c r="W347" t="s">
        <v>1</v>
      </c>
      <c r="X347" t="b">
        <v>0</v>
      </c>
      <c r="Y347" t="s">
        <v>469</v>
      </c>
      <c r="Z347">
        <v>668</v>
      </c>
    </row>
    <row r="348" spans="1:32">
      <c r="A348" t="s">
        <v>464</v>
      </c>
      <c r="B348" t="s">
        <v>466</v>
      </c>
      <c r="C348">
        <v>2018</v>
      </c>
      <c r="D348" t="s">
        <v>467</v>
      </c>
      <c r="E348" s="61">
        <v>1515.666667</v>
      </c>
      <c r="F348">
        <v>6</v>
      </c>
      <c r="G348">
        <v>6</v>
      </c>
      <c r="H348" s="61">
        <f t="shared" si="41"/>
        <v>1.5156666669999999</v>
      </c>
      <c r="I348" s="61">
        <f t="shared" si="42"/>
        <v>6.0000000000000001E-3</v>
      </c>
      <c r="J348" s="61">
        <f t="shared" si="43"/>
        <v>6.0000000000000001E-3</v>
      </c>
      <c r="K348" s="13">
        <v>298.80900000000003</v>
      </c>
      <c r="L348" s="13">
        <v>32.32272499341596</v>
      </c>
      <c r="M348" s="13">
        <v>30.533575322913013</v>
      </c>
      <c r="N348" t="b">
        <v>0</v>
      </c>
      <c r="O348" t="b">
        <v>0</v>
      </c>
      <c r="P348" t="s">
        <v>1</v>
      </c>
      <c r="Q348" s="62" t="s">
        <v>1</v>
      </c>
      <c r="R348" t="b">
        <v>1</v>
      </c>
      <c r="S348" t="s">
        <v>468</v>
      </c>
      <c r="T348" t="b">
        <v>1</v>
      </c>
      <c r="U348" t="b">
        <v>0</v>
      </c>
      <c r="V348" t="s">
        <v>1</v>
      </c>
      <c r="W348" t="s">
        <v>1</v>
      </c>
      <c r="X348" t="b">
        <v>0</v>
      </c>
      <c r="Y348" t="s">
        <v>469</v>
      </c>
      <c r="Z348">
        <v>668</v>
      </c>
    </row>
    <row r="349" spans="1:32">
      <c r="A349" t="s">
        <v>464</v>
      </c>
      <c r="B349" t="s">
        <v>466</v>
      </c>
      <c r="C349">
        <v>2018</v>
      </c>
      <c r="D349" t="s">
        <v>467</v>
      </c>
      <c r="E349" s="61">
        <v>1519</v>
      </c>
      <c r="F349">
        <v>6</v>
      </c>
      <c r="G349">
        <v>6</v>
      </c>
      <c r="H349" s="61">
        <f t="shared" si="41"/>
        <v>1.5189999999999999</v>
      </c>
      <c r="I349" s="61">
        <f t="shared" si="42"/>
        <v>6.0000000000000001E-3</v>
      </c>
      <c r="J349" s="61">
        <f t="shared" si="43"/>
        <v>6.0000000000000001E-3</v>
      </c>
      <c r="K349" s="13">
        <v>277.84199999999998</v>
      </c>
      <c r="L349" s="13">
        <v>29.787505098614805</v>
      </c>
      <c r="M349" s="13">
        <v>28.340987756251511</v>
      </c>
      <c r="N349" t="b">
        <v>0</v>
      </c>
      <c r="O349" t="b">
        <v>0</v>
      </c>
      <c r="P349" t="s">
        <v>1</v>
      </c>
      <c r="Q349" s="62" t="s">
        <v>1</v>
      </c>
      <c r="R349" t="b">
        <v>1</v>
      </c>
      <c r="S349" t="s">
        <v>468</v>
      </c>
      <c r="T349" t="b">
        <v>1</v>
      </c>
      <c r="U349" t="b">
        <v>0</v>
      </c>
      <c r="V349" t="s">
        <v>1</v>
      </c>
      <c r="W349" t="s">
        <v>1</v>
      </c>
      <c r="X349" t="b">
        <v>0</v>
      </c>
      <c r="Y349" t="s">
        <v>469</v>
      </c>
      <c r="Z349">
        <v>668</v>
      </c>
    </row>
    <row r="350" spans="1:32">
      <c r="A350" t="s">
        <v>464</v>
      </c>
      <c r="B350" t="s">
        <v>466</v>
      </c>
      <c r="C350">
        <v>2018</v>
      </c>
      <c r="D350" t="s">
        <v>467</v>
      </c>
      <c r="E350" s="61">
        <v>1522.333333</v>
      </c>
      <c r="F350">
        <v>6</v>
      </c>
      <c r="G350">
        <v>6</v>
      </c>
      <c r="H350" s="61">
        <f t="shared" si="41"/>
        <v>1.522333333</v>
      </c>
      <c r="I350" s="61">
        <f t="shared" si="42"/>
        <v>6.0000000000000001E-3</v>
      </c>
      <c r="J350" s="61">
        <f t="shared" si="43"/>
        <v>6.0000000000000001E-3</v>
      </c>
      <c r="K350" s="13">
        <v>283.55700000000002</v>
      </c>
      <c r="L350" s="13">
        <v>33.295329522321872</v>
      </c>
      <c r="M350" s="13">
        <v>31.392137375463953</v>
      </c>
      <c r="N350" t="b">
        <v>0</v>
      </c>
      <c r="O350" t="b">
        <v>0</v>
      </c>
      <c r="P350" t="s">
        <v>1</v>
      </c>
      <c r="Q350" s="62" t="s">
        <v>1</v>
      </c>
      <c r="R350" t="b">
        <v>1</v>
      </c>
      <c r="S350" t="s">
        <v>468</v>
      </c>
      <c r="T350" t="b">
        <v>1</v>
      </c>
      <c r="U350" t="b">
        <v>0</v>
      </c>
      <c r="V350" t="s">
        <v>1</v>
      </c>
      <c r="W350" t="s">
        <v>1</v>
      </c>
      <c r="X350" t="b">
        <v>0</v>
      </c>
      <c r="Y350" t="s">
        <v>469</v>
      </c>
      <c r="Z350">
        <v>668</v>
      </c>
    </row>
    <row r="351" spans="1:32">
      <c r="A351" t="s">
        <v>464</v>
      </c>
      <c r="B351" t="s">
        <v>466</v>
      </c>
      <c r="C351">
        <v>2018</v>
      </c>
      <c r="D351" t="s">
        <v>467</v>
      </c>
      <c r="E351" s="61">
        <v>1525.666667</v>
      </c>
      <c r="F351">
        <v>6</v>
      </c>
      <c r="G351">
        <v>6</v>
      </c>
      <c r="H351" s="61">
        <f t="shared" si="41"/>
        <v>1.5256666669999999</v>
      </c>
      <c r="I351" s="61">
        <f t="shared" si="42"/>
        <v>6.0000000000000001E-3</v>
      </c>
      <c r="J351" s="61">
        <f t="shared" si="43"/>
        <v>6.0000000000000001E-3</v>
      </c>
      <c r="K351" s="13">
        <v>305.85199999999998</v>
      </c>
      <c r="L351" s="13">
        <v>31.34112555413418</v>
      </c>
      <c r="M351" s="13">
        <v>29.691658997098759</v>
      </c>
      <c r="N351" t="b">
        <v>0</v>
      </c>
      <c r="O351" t="b">
        <v>0</v>
      </c>
      <c r="P351" t="s">
        <v>1</v>
      </c>
      <c r="Q351" s="62" t="s">
        <v>1</v>
      </c>
      <c r="R351" t="b">
        <v>1</v>
      </c>
      <c r="S351" t="s">
        <v>468</v>
      </c>
      <c r="T351" t="b">
        <v>1</v>
      </c>
      <c r="U351" t="b">
        <v>0</v>
      </c>
      <c r="V351" t="s">
        <v>1</v>
      </c>
      <c r="W351" t="s">
        <v>1</v>
      </c>
      <c r="X351" t="b">
        <v>0</v>
      </c>
      <c r="Y351" t="s">
        <v>469</v>
      </c>
      <c r="Z351">
        <v>668</v>
      </c>
    </row>
    <row r="352" spans="1:32">
      <c r="A352" t="s">
        <v>464</v>
      </c>
      <c r="B352" t="s">
        <v>466</v>
      </c>
      <c r="C352">
        <v>2018</v>
      </c>
      <c r="D352" t="s">
        <v>467</v>
      </c>
      <c r="E352" s="61">
        <v>1529</v>
      </c>
      <c r="F352">
        <v>6</v>
      </c>
      <c r="G352">
        <v>6</v>
      </c>
      <c r="H352" s="61">
        <f t="shared" si="41"/>
        <v>1.5289999999999999</v>
      </c>
      <c r="I352" s="61">
        <f t="shared" si="42"/>
        <v>6.0000000000000001E-3</v>
      </c>
      <c r="J352" s="61">
        <f t="shared" si="43"/>
        <v>6.0000000000000001E-3</v>
      </c>
      <c r="K352" s="13">
        <v>255.73599999999999</v>
      </c>
      <c r="L352" s="13">
        <v>24.382760118575586</v>
      </c>
      <c r="M352" s="13">
        <v>23.444236306606324</v>
      </c>
      <c r="N352" t="b">
        <v>0</v>
      </c>
      <c r="O352" t="b">
        <v>0</v>
      </c>
      <c r="P352" t="s">
        <v>1</v>
      </c>
      <c r="Q352" s="62" t="s">
        <v>1</v>
      </c>
      <c r="R352" t="b">
        <v>1</v>
      </c>
      <c r="S352" t="s">
        <v>468</v>
      </c>
      <c r="T352" t="b">
        <v>1</v>
      </c>
      <c r="U352" t="b">
        <v>0</v>
      </c>
      <c r="V352" t="s">
        <v>1</v>
      </c>
      <c r="W352" t="s">
        <v>1</v>
      </c>
      <c r="X352" t="b">
        <v>0</v>
      </c>
      <c r="Y352" t="s">
        <v>469</v>
      </c>
      <c r="Z352">
        <v>668</v>
      </c>
    </row>
    <row r="353" spans="1:32">
      <c r="A353" t="s">
        <v>464</v>
      </c>
      <c r="B353" t="s">
        <v>466</v>
      </c>
      <c r="C353">
        <v>2018</v>
      </c>
      <c r="D353" t="s">
        <v>467</v>
      </c>
      <c r="E353" s="61">
        <v>1535.666667</v>
      </c>
      <c r="F353">
        <v>6</v>
      </c>
      <c r="G353">
        <v>6</v>
      </c>
      <c r="H353" s="61">
        <f t="shared" si="41"/>
        <v>1.5356666669999999</v>
      </c>
      <c r="I353" s="61">
        <f t="shared" si="42"/>
        <v>6.0000000000000001E-3</v>
      </c>
      <c r="J353" s="61">
        <f t="shared" si="43"/>
        <v>6.0000000000000001E-3</v>
      </c>
      <c r="K353" s="13">
        <v>295.46100000000001</v>
      </c>
      <c r="L353" s="13">
        <v>31.538949617893092</v>
      </c>
      <c r="M353" s="13">
        <v>29.819144504831158</v>
      </c>
      <c r="N353" t="b">
        <v>0</v>
      </c>
      <c r="O353" t="b">
        <v>0</v>
      </c>
      <c r="P353" t="s">
        <v>1</v>
      </c>
      <c r="Q353" s="62" t="s">
        <v>1</v>
      </c>
      <c r="R353" t="b">
        <v>1</v>
      </c>
      <c r="S353" t="s">
        <v>468</v>
      </c>
      <c r="T353" t="b">
        <v>1</v>
      </c>
      <c r="U353" t="b">
        <v>0</v>
      </c>
      <c r="V353" t="s">
        <v>1</v>
      </c>
      <c r="W353" t="s">
        <v>1</v>
      </c>
      <c r="X353" t="b">
        <v>0</v>
      </c>
      <c r="Y353" t="s">
        <v>469</v>
      </c>
      <c r="Z353">
        <v>668</v>
      </c>
    </row>
    <row r="354" spans="1:32">
      <c r="A354" t="s">
        <v>464</v>
      </c>
      <c r="B354" t="s">
        <v>466</v>
      </c>
      <c r="C354">
        <v>2018</v>
      </c>
      <c r="D354" t="s">
        <v>467</v>
      </c>
      <c r="E354" s="61">
        <v>3.6</v>
      </c>
      <c r="F354">
        <v>4</v>
      </c>
      <c r="G354">
        <v>4</v>
      </c>
      <c r="H354" s="61">
        <f t="shared" si="41"/>
        <v>3.5999999999999999E-3</v>
      </c>
      <c r="I354" s="61">
        <f t="shared" si="42"/>
        <v>4.0000000000000001E-3</v>
      </c>
      <c r="J354" s="61">
        <f t="shared" si="43"/>
        <v>4.0000000000000001E-3</v>
      </c>
      <c r="K354" s="13">
        <v>262.96800000000002</v>
      </c>
      <c r="L354" s="13">
        <v>33.261739220912652</v>
      </c>
      <c r="M354" s="13">
        <v>30.998012742755012</v>
      </c>
      <c r="N354" t="b">
        <v>0</v>
      </c>
      <c r="O354" t="b">
        <v>0</v>
      </c>
      <c r="P354" t="s">
        <v>1</v>
      </c>
      <c r="Q354" s="62" t="s">
        <v>1</v>
      </c>
      <c r="R354" t="b">
        <v>1</v>
      </c>
      <c r="S354" t="s">
        <v>468</v>
      </c>
      <c r="T354" t="b">
        <v>1</v>
      </c>
      <c r="U354" t="b">
        <v>0</v>
      </c>
      <c r="V354" t="s">
        <v>1</v>
      </c>
      <c r="W354" t="s">
        <v>1</v>
      </c>
      <c r="X354" t="b">
        <v>0</v>
      </c>
      <c r="Y354" t="s">
        <v>469</v>
      </c>
      <c r="Z354">
        <v>668</v>
      </c>
    </row>
    <row r="355" spans="1:32">
      <c r="A355" t="s">
        <v>464</v>
      </c>
      <c r="B355" t="s">
        <v>466</v>
      </c>
      <c r="C355">
        <v>2018</v>
      </c>
      <c r="D355" t="s">
        <v>467</v>
      </c>
      <c r="E355" s="61">
        <v>3.6</v>
      </c>
      <c r="F355">
        <v>4</v>
      </c>
      <c r="G355">
        <v>4</v>
      </c>
      <c r="H355" s="61">
        <f t="shared" si="41"/>
        <v>3.5999999999999999E-3</v>
      </c>
      <c r="I355" s="61">
        <f t="shared" si="42"/>
        <v>4.0000000000000001E-3</v>
      </c>
      <c r="J355" s="61">
        <f t="shared" si="43"/>
        <v>4.0000000000000001E-3</v>
      </c>
      <c r="K355" s="13">
        <v>268.08199999999999</v>
      </c>
      <c r="L355" s="13">
        <v>32.216494859000449</v>
      </c>
      <c r="M355" s="13">
        <v>30.217447327661535</v>
      </c>
      <c r="N355" t="b">
        <v>0</v>
      </c>
      <c r="O355" t="b">
        <v>0</v>
      </c>
      <c r="P355" t="s">
        <v>1</v>
      </c>
      <c r="Q355" s="62" t="s">
        <v>1</v>
      </c>
      <c r="R355" t="b">
        <v>1</v>
      </c>
      <c r="S355" t="s">
        <v>468</v>
      </c>
      <c r="T355" t="b">
        <v>1</v>
      </c>
      <c r="U355" t="b">
        <v>0</v>
      </c>
      <c r="V355" t="s">
        <v>1</v>
      </c>
      <c r="W355" t="s">
        <v>1</v>
      </c>
      <c r="X355" t="b">
        <v>0</v>
      </c>
      <c r="Y355" t="s">
        <v>469</v>
      </c>
      <c r="Z355">
        <v>668</v>
      </c>
    </row>
    <row r="356" spans="1:32">
      <c r="A356" t="s">
        <v>464</v>
      </c>
      <c r="B356" t="s">
        <v>466</v>
      </c>
      <c r="C356">
        <v>2018</v>
      </c>
      <c r="D356" t="s">
        <v>467</v>
      </c>
      <c r="E356" s="61">
        <v>14.6</v>
      </c>
      <c r="F356">
        <v>4</v>
      </c>
      <c r="G356">
        <v>4</v>
      </c>
      <c r="H356" s="61">
        <f t="shared" si="41"/>
        <v>1.46E-2</v>
      </c>
      <c r="I356" s="61">
        <f t="shared" si="42"/>
        <v>4.0000000000000001E-3</v>
      </c>
      <c r="J356" s="61">
        <f t="shared" si="43"/>
        <v>4.0000000000000001E-3</v>
      </c>
      <c r="K356" s="13">
        <v>241.149</v>
      </c>
      <c r="L356" s="13">
        <v>29.515676241617758</v>
      </c>
      <c r="M356" s="13">
        <v>27.688169711990728</v>
      </c>
      <c r="N356" t="b">
        <v>0</v>
      </c>
      <c r="O356" t="b">
        <v>0</v>
      </c>
      <c r="P356" t="s">
        <v>1</v>
      </c>
      <c r="Q356" s="62" t="s">
        <v>1</v>
      </c>
      <c r="R356" t="b">
        <v>1</v>
      </c>
      <c r="S356" t="s">
        <v>468</v>
      </c>
      <c r="T356" t="b">
        <v>1</v>
      </c>
      <c r="U356" t="b">
        <v>0</v>
      </c>
      <c r="V356" t="s">
        <v>1</v>
      </c>
      <c r="W356" t="s">
        <v>1</v>
      </c>
      <c r="X356" t="b">
        <v>0</v>
      </c>
      <c r="Y356" t="s">
        <v>469</v>
      </c>
      <c r="Z356" s="53">
        <v>668</v>
      </c>
    </row>
    <row r="357" spans="1:32">
      <c r="A357" t="s">
        <v>464</v>
      </c>
      <c r="B357" t="s">
        <v>466</v>
      </c>
      <c r="C357">
        <v>2018</v>
      </c>
      <c r="D357" t="s">
        <v>467</v>
      </c>
      <c r="E357" s="61">
        <v>14.6</v>
      </c>
      <c r="F357">
        <v>4</v>
      </c>
      <c r="G357">
        <v>4</v>
      </c>
      <c r="H357" s="61">
        <f t="shared" si="41"/>
        <v>1.46E-2</v>
      </c>
      <c r="I357" s="61">
        <f t="shared" si="42"/>
        <v>4.0000000000000001E-3</v>
      </c>
      <c r="J357" s="61">
        <f t="shared" si="43"/>
        <v>4.0000000000000001E-3</v>
      </c>
      <c r="K357" s="13">
        <v>231.56700000000001</v>
      </c>
      <c r="L357" s="13">
        <v>28.205810607036248</v>
      </c>
      <c r="M357" s="13">
        <v>26.487664827236102</v>
      </c>
      <c r="N357" t="b">
        <v>0</v>
      </c>
      <c r="O357" t="b">
        <v>0</v>
      </c>
      <c r="P357" t="s">
        <v>1</v>
      </c>
      <c r="Q357" s="62" t="s">
        <v>1</v>
      </c>
      <c r="R357" t="b">
        <v>1</v>
      </c>
      <c r="S357" t="s">
        <v>468</v>
      </c>
      <c r="T357" t="b">
        <v>1</v>
      </c>
      <c r="U357" t="b">
        <v>0</v>
      </c>
      <c r="V357" t="s">
        <v>1</v>
      </c>
      <c r="W357" t="s">
        <v>1</v>
      </c>
      <c r="X357" t="b">
        <v>0</v>
      </c>
      <c r="Y357" t="s">
        <v>469</v>
      </c>
      <c r="Z357">
        <v>668</v>
      </c>
    </row>
    <row r="358" spans="1:32">
      <c r="A358" t="s">
        <v>464</v>
      </c>
      <c r="B358" t="s">
        <v>466</v>
      </c>
      <c r="C358">
        <v>2018</v>
      </c>
      <c r="D358" t="s">
        <v>467</v>
      </c>
      <c r="E358" s="61">
        <v>20.399999999999999</v>
      </c>
      <c r="F358">
        <v>4</v>
      </c>
      <c r="G358">
        <v>4</v>
      </c>
      <c r="H358" s="61">
        <f t="shared" si="41"/>
        <v>2.0399999999999998E-2</v>
      </c>
      <c r="I358" s="61">
        <f t="shared" si="42"/>
        <v>4.0000000000000001E-3</v>
      </c>
      <c r="J358" s="61">
        <f t="shared" si="43"/>
        <v>4.0000000000000001E-3</v>
      </c>
      <c r="K358" s="13">
        <v>178.61099999999999</v>
      </c>
      <c r="L358" s="13">
        <v>21.758010249101389</v>
      </c>
      <c r="M358" s="13">
        <v>20.744115069098495</v>
      </c>
      <c r="N358" t="b">
        <v>0</v>
      </c>
      <c r="O358" t="b">
        <v>0</v>
      </c>
      <c r="P358" t="s">
        <v>1</v>
      </c>
      <c r="Q358" s="62" t="s">
        <v>1</v>
      </c>
      <c r="R358" t="b">
        <v>1</v>
      </c>
      <c r="S358" t="s">
        <v>468</v>
      </c>
      <c r="T358" t="b">
        <v>1</v>
      </c>
      <c r="U358" t="b">
        <v>0</v>
      </c>
      <c r="V358" t="s">
        <v>1</v>
      </c>
      <c r="W358" t="s">
        <v>1</v>
      </c>
      <c r="X358" t="b">
        <v>0</v>
      </c>
      <c r="Y358" t="s">
        <v>469</v>
      </c>
      <c r="Z358">
        <v>668</v>
      </c>
    </row>
    <row r="359" spans="1:32">
      <c r="A359" t="s">
        <v>464</v>
      </c>
      <c r="B359" t="s">
        <v>466</v>
      </c>
      <c r="C359">
        <v>2018</v>
      </c>
      <c r="D359" t="s">
        <v>467</v>
      </c>
      <c r="E359" s="61">
        <v>40.799999999999997</v>
      </c>
      <c r="F359">
        <v>4</v>
      </c>
      <c r="G359">
        <v>4</v>
      </c>
      <c r="H359" s="61">
        <f t="shared" si="41"/>
        <v>4.0799999999999996E-2</v>
      </c>
      <c r="I359" s="61">
        <f t="shared" si="42"/>
        <v>4.0000000000000001E-3</v>
      </c>
      <c r="J359" s="61">
        <f t="shared" si="43"/>
        <v>4.0000000000000001E-3</v>
      </c>
      <c r="K359" s="13">
        <v>213.11600000000001</v>
      </c>
      <c r="L359" s="13">
        <v>25.900223377415074</v>
      </c>
      <c r="M359" s="13">
        <v>24.378344037280339</v>
      </c>
      <c r="N359" t="b">
        <v>0</v>
      </c>
      <c r="O359" t="b">
        <v>0</v>
      </c>
      <c r="P359" t="s">
        <v>1</v>
      </c>
      <c r="Q359" s="62" t="s">
        <v>1</v>
      </c>
      <c r="R359" t="b">
        <v>1</v>
      </c>
      <c r="S359" t="s">
        <v>468</v>
      </c>
      <c r="T359" t="b">
        <v>1</v>
      </c>
      <c r="U359" t="b">
        <v>0</v>
      </c>
      <c r="V359" t="s">
        <v>1</v>
      </c>
      <c r="W359" t="s">
        <v>1</v>
      </c>
      <c r="X359" t="b">
        <v>0</v>
      </c>
      <c r="Y359" t="s">
        <v>469</v>
      </c>
      <c r="Z359">
        <v>668</v>
      </c>
    </row>
    <row r="360" spans="1:32">
      <c r="A360" t="s">
        <v>464</v>
      </c>
      <c r="B360" t="s">
        <v>466</v>
      </c>
      <c r="C360">
        <v>2018</v>
      </c>
      <c r="D360" t="s">
        <v>467</v>
      </c>
      <c r="E360" s="61">
        <v>70.599999999999994</v>
      </c>
      <c r="F360">
        <v>4</v>
      </c>
      <c r="G360">
        <v>4</v>
      </c>
      <c r="H360" s="61">
        <f t="shared" si="41"/>
        <v>7.0599999999999996E-2</v>
      </c>
      <c r="I360" s="61">
        <f t="shared" si="42"/>
        <v>4.0000000000000001E-3</v>
      </c>
      <c r="J360" s="61">
        <f t="shared" si="43"/>
        <v>4.0000000000000001E-3</v>
      </c>
      <c r="K360" s="13">
        <v>242.31</v>
      </c>
      <c r="L360" s="13">
        <v>29.990826080653381</v>
      </c>
      <c r="M360" s="13">
        <v>28.097448869959699</v>
      </c>
      <c r="N360" t="b">
        <v>0</v>
      </c>
      <c r="O360" t="b">
        <v>0</v>
      </c>
      <c r="P360" t="s">
        <v>1</v>
      </c>
      <c r="Q360" s="62" t="s">
        <v>1</v>
      </c>
      <c r="R360" t="b">
        <v>1</v>
      </c>
      <c r="S360" t="s">
        <v>468</v>
      </c>
      <c r="T360" t="b">
        <v>1</v>
      </c>
      <c r="U360" t="b">
        <v>0</v>
      </c>
      <c r="V360" t="s">
        <v>1</v>
      </c>
      <c r="W360" t="s">
        <v>1</v>
      </c>
      <c r="X360" t="b">
        <v>0</v>
      </c>
      <c r="Y360" t="s">
        <v>469</v>
      </c>
      <c r="Z360">
        <v>668</v>
      </c>
    </row>
    <row r="361" spans="1:32">
      <c r="A361" t="s">
        <v>464</v>
      </c>
      <c r="B361" t="s">
        <v>466</v>
      </c>
      <c r="C361">
        <v>2018</v>
      </c>
      <c r="D361" t="s">
        <v>467</v>
      </c>
      <c r="E361" s="61">
        <v>113.6</v>
      </c>
      <c r="F361">
        <v>4</v>
      </c>
      <c r="G361">
        <v>4</v>
      </c>
      <c r="H361" s="61">
        <f t="shared" si="41"/>
        <v>0.11359999999999999</v>
      </c>
      <c r="I361" s="61">
        <f t="shared" si="42"/>
        <v>4.0000000000000001E-3</v>
      </c>
      <c r="J361" s="61">
        <f t="shared" si="43"/>
        <v>4.0000000000000001E-3</v>
      </c>
      <c r="K361" s="13">
        <v>259.72500000000002</v>
      </c>
      <c r="L361" s="13">
        <v>32.109156793662414</v>
      </c>
      <c r="M361" s="13">
        <v>30.065945752628561</v>
      </c>
      <c r="N361" t="b">
        <v>0</v>
      </c>
      <c r="O361" t="b">
        <v>0</v>
      </c>
      <c r="P361" t="s">
        <v>1</v>
      </c>
      <c r="Q361" s="62" t="s">
        <v>1</v>
      </c>
      <c r="R361" t="b">
        <v>1</v>
      </c>
      <c r="S361" t="s">
        <v>468</v>
      </c>
      <c r="T361" t="b">
        <v>1</v>
      </c>
      <c r="U361" t="b">
        <v>0</v>
      </c>
      <c r="V361" t="s">
        <v>1</v>
      </c>
      <c r="W361" t="s">
        <v>1</v>
      </c>
      <c r="X361" t="b">
        <v>0</v>
      </c>
      <c r="Y361" t="s">
        <v>469</v>
      </c>
      <c r="Z361">
        <v>668</v>
      </c>
    </row>
    <row r="362" spans="1:32">
      <c r="A362" t="s">
        <v>464</v>
      </c>
      <c r="B362" t="s">
        <v>466</v>
      </c>
      <c r="C362">
        <v>2018</v>
      </c>
      <c r="D362" t="s">
        <v>467</v>
      </c>
      <c r="E362" s="61">
        <v>123.2</v>
      </c>
      <c r="F362">
        <v>4</v>
      </c>
      <c r="G362">
        <v>4</v>
      </c>
      <c r="H362" s="61">
        <f t="shared" si="41"/>
        <v>0.1232</v>
      </c>
      <c r="I362" s="61">
        <f t="shared" si="42"/>
        <v>4.0000000000000001E-3</v>
      </c>
      <c r="J362" s="61">
        <f t="shared" si="43"/>
        <v>4.0000000000000001E-3</v>
      </c>
      <c r="K362" s="13">
        <v>302.471</v>
      </c>
      <c r="L362" s="13">
        <v>35.810218108802424</v>
      </c>
      <c r="M362" s="13">
        <v>33.555930787269205</v>
      </c>
      <c r="N362" t="b">
        <v>0</v>
      </c>
      <c r="O362" t="b">
        <v>0</v>
      </c>
      <c r="P362" t="s">
        <v>1</v>
      </c>
      <c r="Q362" s="62" t="s">
        <v>1</v>
      </c>
      <c r="R362" t="b">
        <v>1</v>
      </c>
      <c r="S362" t="s">
        <v>468</v>
      </c>
      <c r="T362" t="b">
        <v>1</v>
      </c>
      <c r="U362" t="b">
        <v>0</v>
      </c>
      <c r="V362" t="s">
        <v>1</v>
      </c>
      <c r="W362" t="s">
        <v>1</v>
      </c>
      <c r="X362" t="b">
        <v>0</v>
      </c>
      <c r="Y362" t="s">
        <v>469</v>
      </c>
      <c r="Z362">
        <v>668</v>
      </c>
    </row>
    <row r="363" spans="1:32">
      <c r="A363" t="s">
        <v>464</v>
      </c>
      <c r="B363" t="s">
        <v>466</v>
      </c>
      <c r="C363">
        <v>2018</v>
      </c>
      <c r="D363" t="s">
        <v>467</v>
      </c>
      <c r="E363" s="61">
        <v>128.1</v>
      </c>
      <c r="F363">
        <v>4</v>
      </c>
      <c r="G363">
        <v>4</v>
      </c>
      <c r="H363" s="61">
        <f t="shared" si="41"/>
        <v>0.12809999999999999</v>
      </c>
      <c r="I363" s="61">
        <f t="shared" si="42"/>
        <v>4.0000000000000001E-3</v>
      </c>
      <c r="J363" s="61">
        <f t="shared" si="43"/>
        <v>4.0000000000000001E-3</v>
      </c>
      <c r="K363" s="13">
        <v>270.44200000000001</v>
      </c>
      <c r="L363" s="13">
        <v>33.431135951385187</v>
      </c>
      <c r="M363" s="13">
        <v>31.283618588647975</v>
      </c>
      <c r="N363" t="b">
        <v>0</v>
      </c>
      <c r="O363" t="b">
        <v>0</v>
      </c>
      <c r="P363" t="s">
        <v>1</v>
      </c>
      <c r="Q363" s="62" t="s">
        <v>1</v>
      </c>
      <c r="R363" t="b">
        <v>1</v>
      </c>
      <c r="S363" t="s">
        <v>468</v>
      </c>
      <c r="T363" t="b">
        <v>1</v>
      </c>
      <c r="U363" t="b">
        <v>0</v>
      </c>
      <c r="V363" t="s">
        <v>1</v>
      </c>
      <c r="W363" t="s">
        <v>1</v>
      </c>
      <c r="X363" t="b">
        <v>0</v>
      </c>
      <c r="Y363" t="s">
        <v>469</v>
      </c>
      <c r="Z363">
        <v>668</v>
      </c>
    </row>
    <row r="364" spans="1:32">
      <c r="A364" t="s">
        <v>464</v>
      </c>
      <c r="B364" t="s">
        <v>466</v>
      </c>
      <c r="C364">
        <v>2018</v>
      </c>
      <c r="D364" t="s">
        <v>467</v>
      </c>
      <c r="E364" s="61">
        <v>136.80000000000001</v>
      </c>
      <c r="F364">
        <v>4</v>
      </c>
      <c r="G364">
        <v>4</v>
      </c>
      <c r="H364" s="61">
        <f t="shared" si="41"/>
        <v>0.1368</v>
      </c>
      <c r="I364" s="61">
        <f t="shared" si="42"/>
        <v>4.0000000000000001E-3</v>
      </c>
      <c r="J364" s="61">
        <f t="shared" si="43"/>
        <v>4.0000000000000001E-3</v>
      </c>
      <c r="K364" s="13">
        <v>197.24</v>
      </c>
      <c r="L364" s="13">
        <v>23.68916264877253</v>
      </c>
      <c r="M364" s="13">
        <v>22.447095268653364</v>
      </c>
      <c r="N364" t="b">
        <v>0</v>
      </c>
      <c r="O364" t="b">
        <v>0</v>
      </c>
      <c r="P364" t="s">
        <v>1</v>
      </c>
      <c r="Q364" s="62" t="s">
        <v>1</v>
      </c>
      <c r="R364" t="b">
        <v>1</v>
      </c>
      <c r="S364" t="s">
        <v>468</v>
      </c>
      <c r="T364" t="b">
        <v>1</v>
      </c>
      <c r="U364" t="b">
        <v>0</v>
      </c>
      <c r="V364" t="s">
        <v>1</v>
      </c>
      <c r="W364" t="s">
        <v>1</v>
      </c>
      <c r="X364" t="b">
        <v>0</v>
      </c>
      <c r="Y364" t="s">
        <v>469</v>
      </c>
      <c r="Z364">
        <v>668</v>
      </c>
    </row>
    <row r="365" spans="1:32">
      <c r="A365" t="s">
        <v>464</v>
      </c>
      <c r="B365" t="s">
        <v>466</v>
      </c>
      <c r="C365">
        <v>2018</v>
      </c>
      <c r="D365" t="s">
        <v>467</v>
      </c>
      <c r="E365" s="61">
        <v>138.6</v>
      </c>
      <c r="F365">
        <v>4</v>
      </c>
      <c r="G365">
        <v>4</v>
      </c>
      <c r="H365" s="61">
        <f t="shared" si="41"/>
        <v>0.1386</v>
      </c>
      <c r="I365" s="61">
        <f t="shared" si="42"/>
        <v>4.0000000000000001E-3</v>
      </c>
      <c r="J365" s="61">
        <f t="shared" si="43"/>
        <v>4.0000000000000001E-3</v>
      </c>
      <c r="K365" s="13">
        <v>177.005</v>
      </c>
      <c r="L365" s="13">
        <v>28.967246520855259</v>
      </c>
      <c r="M365" s="13">
        <v>26.324017341583716</v>
      </c>
      <c r="N365" t="b">
        <v>0</v>
      </c>
      <c r="O365" t="b">
        <v>0</v>
      </c>
      <c r="P365" t="s">
        <v>1</v>
      </c>
      <c r="Q365" s="62" t="s">
        <v>1</v>
      </c>
      <c r="R365" t="b">
        <v>1</v>
      </c>
      <c r="S365" t="s">
        <v>468</v>
      </c>
      <c r="T365" t="b">
        <v>1</v>
      </c>
      <c r="U365" t="b">
        <v>0</v>
      </c>
      <c r="V365" t="s">
        <v>1</v>
      </c>
      <c r="W365" t="s">
        <v>1</v>
      </c>
      <c r="X365" t="b">
        <v>0</v>
      </c>
      <c r="Y365" t="s">
        <v>469</v>
      </c>
      <c r="Z365">
        <v>668</v>
      </c>
    </row>
    <row r="366" spans="1:32">
      <c r="A366" t="s">
        <v>464</v>
      </c>
      <c r="B366" t="s">
        <v>466</v>
      </c>
      <c r="C366">
        <v>2018</v>
      </c>
      <c r="D366" t="s">
        <v>467</v>
      </c>
      <c r="E366" s="61">
        <v>329.1</v>
      </c>
      <c r="F366">
        <v>4</v>
      </c>
      <c r="G366">
        <v>4</v>
      </c>
      <c r="H366" s="61">
        <f t="shared" si="41"/>
        <v>0.3291</v>
      </c>
      <c r="I366" s="61">
        <f t="shared" si="42"/>
        <v>4.0000000000000001E-3</v>
      </c>
      <c r="J366" s="61">
        <f t="shared" si="43"/>
        <v>4.0000000000000001E-3</v>
      </c>
      <c r="K366" s="13">
        <v>297.40300000000002</v>
      </c>
      <c r="L366" s="13">
        <v>38.061260357481558</v>
      </c>
      <c r="M366" s="13">
        <v>35.305471374845048</v>
      </c>
      <c r="N366" t="b">
        <v>0</v>
      </c>
      <c r="O366" t="b">
        <v>0</v>
      </c>
      <c r="P366" t="s">
        <v>1</v>
      </c>
      <c r="Q366" s="62" t="s">
        <v>1</v>
      </c>
      <c r="R366" t="b">
        <v>1</v>
      </c>
      <c r="S366" t="s">
        <v>468</v>
      </c>
      <c r="T366" t="b">
        <v>1</v>
      </c>
      <c r="U366" t="b">
        <v>0</v>
      </c>
      <c r="V366" t="s">
        <v>1</v>
      </c>
      <c r="W366" t="s">
        <v>1</v>
      </c>
      <c r="X366" t="b">
        <v>0</v>
      </c>
      <c r="Y366" t="s">
        <v>469</v>
      </c>
      <c r="Z366">
        <v>668</v>
      </c>
    </row>
    <row r="367" spans="1:32">
      <c r="A367" t="s">
        <v>464</v>
      </c>
      <c r="B367" t="s">
        <v>466</v>
      </c>
      <c r="C367">
        <v>2018</v>
      </c>
      <c r="D367" t="s">
        <v>467</v>
      </c>
      <c r="E367" s="61">
        <v>358.5</v>
      </c>
      <c r="F367">
        <v>4</v>
      </c>
      <c r="G367">
        <v>4</v>
      </c>
      <c r="H367" s="61">
        <f t="shared" si="41"/>
        <v>0.35849999999999999</v>
      </c>
      <c r="I367" s="61">
        <f t="shared" si="42"/>
        <v>4.0000000000000001E-3</v>
      </c>
      <c r="J367" s="61">
        <f t="shared" si="43"/>
        <v>4.0000000000000001E-3</v>
      </c>
      <c r="K367" s="13">
        <v>211.60900000000001</v>
      </c>
      <c r="L367" s="13">
        <v>25.007714509726771</v>
      </c>
      <c r="M367" s="13">
        <v>23.67743001256683</v>
      </c>
      <c r="N367" t="b">
        <v>0</v>
      </c>
      <c r="O367" t="b">
        <v>0</v>
      </c>
      <c r="P367" t="s">
        <v>1</v>
      </c>
      <c r="Q367" s="62" t="s">
        <v>1</v>
      </c>
      <c r="R367" t="b">
        <v>1</v>
      </c>
      <c r="S367" t="s">
        <v>468</v>
      </c>
      <c r="T367" t="b">
        <v>1</v>
      </c>
      <c r="U367" t="b">
        <v>0</v>
      </c>
      <c r="V367" t="s">
        <v>1</v>
      </c>
      <c r="W367" t="s">
        <v>1</v>
      </c>
      <c r="X367" t="b">
        <v>0</v>
      </c>
      <c r="Y367" t="s">
        <v>469</v>
      </c>
      <c r="Z367">
        <v>668</v>
      </c>
    </row>
    <row r="368" spans="1:32">
      <c r="A368" t="s">
        <v>464</v>
      </c>
      <c r="B368" t="s">
        <v>466</v>
      </c>
      <c r="C368">
        <v>2018</v>
      </c>
      <c r="D368" t="s">
        <v>467</v>
      </c>
      <c r="E368" s="61">
        <v>366.9</v>
      </c>
      <c r="F368">
        <v>4</v>
      </c>
      <c r="G368">
        <v>4</v>
      </c>
      <c r="H368" s="61">
        <f t="shared" si="41"/>
        <v>0.3669</v>
      </c>
      <c r="I368" s="61">
        <f t="shared" si="42"/>
        <v>4.0000000000000001E-3</v>
      </c>
      <c r="J368" s="61">
        <f t="shared" si="43"/>
        <v>4.0000000000000001E-3</v>
      </c>
      <c r="K368" s="13">
        <v>223.423</v>
      </c>
      <c r="L368" s="13">
        <v>31.890505107319932</v>
      </c>
      <c r="M368" s="13">
        <v>29.30017900969208</v>
      </c>
      <c r="N368" t="b">
        <v>0</v>
      </c>
      <c r="O368" t="b">
        <v>0</v>
      </c>
      <c r="P368" t="s">
        <v>1</v>
      </c>
      <c r="Q368" s="62" t="s">
        <v>1</v>
      </c>
      <c r="R368" t="b">
        <v>1</v>
      </c>
      <c r="S368" t="s">
        <v>468</v>
      </c>
      <c r="T368" t="b">
        <v>1</v>
      </c>
      <c r="U368" t="b">
        <v>0</v>
      </c>
      <c r="V368" t="s">
        <v>1</v>
      </c>
      <c r="W368" t="s">
        <v>1</v>
      </c>
      <c r="X368" t="b">
        <v>0</v>
      </c>
      <c r="Y368" t="s">
        <v>469</v>
      </c>
      <c r="Z368">
        <v>668</v>
      </c>
      <c r="AF368" s="102"/>
    </row>
    <row r="369" spans="1:32">
      <c r="A369" t="s">
        <v>464</v>
      </c>
      <c r="B369" t="s">
        <v>466</v>
      </c>
      <c r="C369">
        <v>2018</v>
      </c>
      <c r="D369" t="s">
        <v>467</v>
      </c>
      <c r="E369" s="61">
        <v>386.4</v>
      </c>
      <c r="F369">
        <v>4</v>
      </c>
      <c r="G369">
        <v>4</v>
      </c>
      <c r="H369" s="61">
        <f t="shared" si="41"/>
        <v>0.38639999999999997</v>
      </c>
      <c r="I369" s="61">
        <f t="shared" si="42"/>
        <v>4.0000000000000001E-3</v>
      </c>
      <c r="J369" s="61">
        <f t="shared" si="43"/>
        <v>4.0000000000000001E-3</v>
      </c>
      <c r="K369" s="13">
        <v>250.441</v>
      </c>
      <c r="L369" s="13">
        <v>30.587283681294711</v>
      </c>
      <c r="M369" s="13">
        <v>28.767529960008744</v>
      </c>
      <c r="N369" t="b">
        <v>0</v>
      </c>
      <c r="O369" t="b">
        <v>0</v>
      </c>
      <c r="P369" t="s">
        <v>1</v>
      </c>
      <c r="Q369" s="62" t="s">
        <v>1</v>
      </c>
      <c r="R369" t="b">
        <v>1</v>
      </c>
      <c r="S369" t="s">
        <v>468</v>
      </c>
      <c r="T369" t="b">
        <v>1</v>
      </c>
      <c r="U369" t="b">
        <v>0</v>
      </c>
      <c r="V369" t="s">
        <v>1</v>
      </c>
      <c r="W369" t="s">
        <v>1</v>
      </c>
      <c r="X369" t="b">
        <v>0</v>
      </c>
      <c r="Y369" t="s">
        <v>469</v>
      </c>
      <c r="Z369">
        <v>668</v>
      </c>
      <c r="AF369" s="102"/>
    </row>
    <row r="370" spans="1:32">
      <c r="A370" t="s">
        <v>464</v>
      </c>
      <c r="B370" t="s">
        <v>466</v>
      </c>
      <c r="C370">
        <v>2018</v>
      </c>
      <c r="D370" t="s">
        <v>467</v>
      </c>
      <c r="E370" s="61">
        <v>409.1</v>
      </c>
      <c r="F370">
        <v>4</v>
      </c>
      <c r="G370">
        <v>4</v>
      </c>
      <c r="H370" s="61">
        <f t="shared" si="41"/>
        <v>0.40910000000000002</v>
      </c>
      <c r="I370" s="61">
        <f t="shared" si="42"/>
        <v>4.0000000000000001E-3</v>
      </c>
      <c r="J370" s="61">
        <f t="shared" si="43"/>
        <v>4.0000000000000001E-3</v>
      </c>
      <c r="K370" s="13">
        <v>297.13</v>
      </c>
      <c r="L370" s="13">
        <v>37.095212494336764</v>
      </c>
      <c r="M370" s="13">
        <v>34.605379957457458</v>
      </c>
      <c r="N370" t="b">
        <v>0</v>
      </c>
      <c r="O370" t="b">
        <v>0</v>
      </c>
      <c r="P370" t="s">
        <v>1</v>
      </c>
      <c r="Q370" s="62" t="s">
        <v>1</v>
      </c>
      <c r="R370" t="b">
        <v>1</v>
      </c>
      <c r="S370" t="s">
        <v>468</v>
      </c>
      <c r="T370" t="b">
        <v>1</v>
      </c>
      <c r="U370" t="b">
        <v>0</v>
      </c>
      <c r="V370" t="s">
        <v>1</v>
      </c>
      <c r="W370" t="s">
        <v>1</v>
      </c>
      <c r="X370" t="b">
        <v>0</v>
      </c>
      <c r="Y370" t="s">
        <v>469</v>
      </c>
      <c r="Z370">
        <v>668</v>
      </c>
      <c r="AF370" s="102"/>
    </row>
    <row r="371" spans="1:32">
      <c r="A371" t="s">
        <v>464</v>
      </c>
      <c r="B371" t="s">
        <v>466</v>
      </c>
      <c r="C371">
        <v>2018</v>
      </c>
      <c r="D371" t="s">
        <v>467</v>
      </c>
      <c r="E371" s="61">
        <v>418.8</v>
      </c>
      <c r="F371">
        <v>4</v>
      </c>
      <c r="G371">
        <v>4</v>
      </c>
      <c r="H371" s="61">
        <f t="shared" si="41"/>
        <v>0.41880000000000001</v>
      </c>
      <c r="I371" s="61">
        <f t="shared" si="42"/>
        <v>4.0000000000000001E-3</v>
      </c>
      <c r="J371" s="61">
        <f t="shared" si="43"/>
        <v>4.0000000000000001E-3</v>
      </c>
      <c r="K371" s="13">
        <v>274.74</v>
      </c>
      <c r="L371" s="13">
        <v>36.060799089870393</v>
      </c>
      <c r="M371" s="13">
        <v>33.500586368002587</v>
      </c>
      <c r="N371" t="b">
        <v>0</v>
      </c>
      <c r="O371" t="b">
        <v>0</v>
      </c>
      <c r="P371" t="s">
        <v>1</v>
      </c>
      <c r="Q371" s="62" t="s">
        <v>1</v>
      </c>
      <c r="R371" t="b">
        <v>1</v>
      </c>
      <c r="S371" t="s">
        <v>468</v>
      </c>
      <c r="T371" t="b">
        <v>1</v>
      </c>
      <c r="U371" t="b">
        <v>0</v>
      </c>
      <c r="V371" t="s">
        <v>1</v>
      </c>
      <c r="W371" t="s">
        <v>1</v>
      </c>
      <c r="X371" t="b">
        <v>0</v>
      </c>
      <c r="Y371" t="s">
        <v>469</v>
      </c>
      <c r="Z371">
        <v>668</v>
      </c>
      <c r="AF371" s="102"/>
    </row>
    <row r="372" spans="1:32">
      <c r="A372" t="s">
        <v>464</v>
      </c>
      <c r="B372" t="s">
        <v>466</v>
      </c>
      <c r="C372">
        <v>2018</v>
      </c>
      <c r="D372" t="s">
        <v>467</v>
      </c>
      <c r="E372" s="61">
        <v>541.6</v>
      </c>
      <c r="F372">
        <v>4</v>
      </c>
      <c r="G372">
        <v>4</v>
      </c>
      <c r="H372" s="61">
        <f t="shared" si="41"/>
        <v>0.54159999999999997</v>
      </c>
      <c r="I372" s="61">
        <f t="shared" si="42"/>
        <v>4.0000000000000001E-3</v>
      </c>
      <c r="J372" s="61">
        <f t="shared" si="43"/>
        <v>4.0000000000000001E-3</v>
      </c>
      <c r="K372" s="13">
        <v>243.84</v>
      </c>
      <c r="L372" s="13">
        <v>26.845549798802768</v>
      </c>
      <c r="M372" s="13">
        <v>25.605286426829917</v>
      </c>
      <c r="N372" t="b">
        <v>0</v>
      </c>
      <c r="O372" t="b">
        <v>0</v>
      </c>
      <c r="P372" t="s">
        <v>1</v>
      </c>
      <c r="Q372" s="62" t="s">
        <v>1</v>
      </c>
      <c r="R372" t="b">
        <v>1</v>
      </c>
      <c r="S372" t="s">
        <v>468</v>
      </c>
      <c r="T372" t="b">
        <v>1</v>
      </c>
      <c r="U372" t="b">
        <v>0</v>
      </c>
      <c r="V372" t="s">
        <v>1</v>
      </c>
      <c r="W372" t="s">
        <v>1</v>
      </c>
      <c r="X372" t="b">
        <v>0</v>
      </c>
      <c r="Y372" t="s">
        <v>469</v>
      </c>
      <c r="Z372">
        <v>668</v>
      </c>
      <c r="AF372" s="102"/>
    </row>
    <row r="373" spans="1:32">
      <c r="A373" t="s">
        <v>464</v>
      </c>
      <c r="B373" t="s">
        <v>466</v>
      </c>
      <c r="C373">
        <v>2018</v>
      </c>
      <c r="D373" t="s">
        <v>467</v>
      </c>
      <c r="E373" s="61">
        <v>616.29999999999995</v>
      </c>
      <c r="F373">
        <v>4</v>
      </c>
      <c r="G373">
        <v>4</v>
      </c>
      <c r="H373" s="61">
        <f t="shared" si="41"/>
        <v>0.61629999999999996</v>
      </c>
      <c r="I373" s="61">
        <f t="shared" si="42"/>
        <v>4.0000000000000001E-3</v>
      </c>
      <c r="J373" s="61">
        <f t="shared" si="43"/>
        <v>4.0000000000000001E-3</v>
      </c>
      <c r="K373" s="13">
        <v>249.38</v>
      </c>
      <c r="L373" s="13">
        <v>29.173757385705414</v>
      </c>
      <c r="M373" s="13">
        <v>27.64880675544606</v>
      </c>
      <c r="N373" t="b">
        <v>0</v>
      </c>
      <c r="O373" t="b">
        <v>0</v>
      </c>
      <c r="P373" t="s">
        <v>1</v>
      </c>
      <c r="Q373" s="62" t="s">
        <v>1</v>
      </c>
      <c r="R373" t="b">
        <v>1</v>
      </c>
      <c r="S373" t="s">
        <v>468</v>
      </c>
      <c r="T373" t="b">
        <v>1</v>
      </c>
      <c r="U373" t="b">
        <v>0</v>
      </c>
      <c r="V373" t="s">
        <v>1</v>
      </c>
      <c r="W373" t="s">
        <v>1</v>
      </c>
      <c r="X373" t="b">
        <v>0</v>
      </c>
      <c r="Y373" t="s">
        <v>469</v>
      </c>
      <c r="Z373">
        <v>668</v>
      </c>
      <c r="AF373" s="102"/>
    </row>
    <row r="374" spans="1:32">
      <c r="A374" t="s">
        <v>464</v>
      </c>
      <c r="B374" t="s">
        <v>466</v>
      </c>
      <c r="C374">
        <v>2018</v>
      </c>
      <c r="D374" t="s">
        <v>467</v>
      </c>
      <c r="E374" s="61">
        <v>651</v>
      </c>
      <c r="F374">
        <v>4</v>
      </c>
      <c r="G374">
        <v>4</v>
      </c>
      <c r="H374" s="61">
        <f t="shared" si="41"/>
        <v>0.65100000000000002</v>
      </c>
      <c r="I374" s="61">
        <f t="shared" si="42"/>
        <v>4.0000000000000001E-3</v>
      </c>
      <c r="J374" s="61">
        <f t="shared" si="43"/>
        <v>4.0000000000000001E-3</v>
      </c>
      <c r="K374" s="13">
        <v>174.19399999999999</v>
      </c>
      <c r="L374" s="13">
        <v>20.316487294805686</v>
      </c>
      <c r="M374" s="13">
        <v>19.681866095469683</v>
      </c>
      <c r="N374" t="b">
        <v>0</v>
      </c>
      <c r="O374" t="b">
        <v>0</v>
      </c>
      <c r="P374" t="s">
        <v>1</v>
      </c>
      <c r="Q374" s="62" t="s">
        <v>1</v>
      </c>
      <c r="R374" t="b">
        <v>1</v>
      </c>
      <c r="S374" t="s">
        <v>468</v>
      </c>
      <c r="T374" t="b">
        <v>1</v>
      </c>
      <c r="U374" t="b">
        <v>0</v>
      </c>
      <c r="V374" t="s">
        <v>1</v>
      </c>
      <c r="W374" t="s">
        <v>1</v>
      </c>
      <c r="X374" t="b">
        <v>0</v>
      </c>
      <c r="Y374" t="s">
        <v>469</v>
      </c>
      <c r="Z374">
        <v>668</v>
      </c>
      <c r="AF374" s="102"/>
    </row>
    <row r="375" spans="1:32">
      <c r="A375" t="s">
        <v>464</v>
      </c>
      <c r="B375" t="s">
        <v>466</v>
      </c>
      <c r="C375">
        <v>2018</v>
      </c>
      <c r="D375" t="s">
        <v>467</v>
      </c>
      <c r="E375" s="61">
        <v>662.1</v>
      </c>
      <c r="F375">
        <v>4</v>
      </c>
      <c r="G375">
        <v>4</v>
      </c>
      <c r="H375" s="61">
        <f t="shared" si="41"/>
        <v>0.66210000000000002</v>
      </c>
      <c r="I375" s="61">
        <f t="shared" si="42"/>
        <v>4.0000000000000001E-3</v>
      </c>
      <c r="J375" s="61">
        <f t="shared" si="43"/>
        <v>4.0000000000000001E-3</v>
      </c>
      <c r="K375" s="13">
        <v>198.55099999999999</v>
      </c>
      <c r="L375" s="13">
        <v>22.913174005362091</v>
      </c>
      <c r="M375" s="13">
        <v>21.909198501999072</v>
      </c>
      <c r="N375" t="b">
        <v>0</v>
      </c>
      <c r="O375" t="b">
        <v>0</v>
      </c>
      <c r="P375" t="s">
        <v>1</v>
      </c>
      <c r="Q375" s="62" t="s">
        <v>1</v>
      </c>
      <c r="R375" t="b">
        <v>1</v>
      </c>
      <c r="S375" t="s">
        <v>468</v>
      </c>
      <c r="T375" t="b">
        <v>1</v>
      </c>
      <c r="U375" t="b">
        <v>0</v>
      </c>
      <c r="V375" t="s">
        <v>1</v>
      </c>
      <c r="W375" t="s">
        <v>1</v>
      </c>
      <c r="X375" t="b">
        <v>0</v>
      </c>
      <c r="Y375" t="s">
        <v>469</v>
      </c>
      <c r="Z375">
        <v>668</v>
      </c>
      <c r="AF375" s="102"/>
    </row>
    <row r="376" spans="1:32">
      <c r="A376" t="s">
        <v>464</v>
      </c>
      <c r="B376" t="s">
        <v>466</v>
      </c>
      <c r="C376">
        <v>2018</v>
      </c>
      <c r="D376" t="s">
        <v>467</v>
      </c>
      <c r="E376" s="61">
        <v>675</v>
      </c>
      <c r="F376">
        <v>4</v>
      </c>
      <c r="G376">
        <v>4</v>
      </c>
      <c r="H376" s="61">
        <f t="shared" si="41"/>
        <v>0.67500000000000004</v>
      </c>
      <c r="I376" s="61">
        <f t="shared" si="42"/>
        <v>4.0000000000000001E-3</v>
      </c>
      <c r="J376" s="61">
        <f t="shared" si="43"/>
        <v>4.0000000000000001E-3</v>
      </c>
      <c r="K376" s="13">
        <v>216.34100000000001</v>
      </c>
      <c r="L376" s="13">
        <v>24.518139346206496</v>
      </c>
      <c r="M376" s="13">
        <v>23.391198836314501</v>
      </c>
      <c r="N376" t="b">
        <v>0</v>
      </c>
      <c r="O376" t="b">
        <v>0</v>
      </c>
      <c r="P376" t="s">
        <v>1</v>
      </c>
      <c r="Q376" s="62" t="s">
        <v>1</v>
      </c>
      <c r="R376" t="b">
        <v>1</v>
      </c>
      <c r="S376" t="s">
        <v>468</v>
      </c>
      <c r="T376" t="b">
        <v>1</v>
      </c>
      <c r="U376" t="b">
        <v>0</v>
      </c>
      <c r="V376" t="s">
        <v>1</v>
      </c>
      <c r="W376" t="s">
        <v>1</v>
      </c>
      <c r="X376" t="b">
        <v>0</v>
      </c>
      <c r="Y376" t="s">
        <v>469</v>
      </c>
      <c r="Z376">
        <v>668</v>
      </c>
      <c r="AF376" s="102"/>
    </row>
    <row r="377" spans="1:32">
      <c r="A377" t="s">
        <v>464</v>
      </c>
      <c r="B377" t="s">
        <v>466</v>
      </c>
      <c r="C377">
        <v>2018</v>
      </c>
      <c r="D377" t="s">
        <v>467</v>
      </c>
      <c r="E377" s="61">
        <v>702.2</v>
      </c>
      <c r="F377">
        <v>4</v>
      </c>
      <c r="G377">
        <v>4</v>
      </c>
      <c r="H377" s="61">
        <f t="shared" si="41"/>
        <v>0.70220000000000005</v>
      </c>
      <c r="I377" s="61">
        <f t="shared" si="42"/>
        <v>4.0000000000000001E-3</v>
      </c>
      <c r="J377" s="61">
        <f t="shared" si="43"/>
        <v>4.0000000000000001E-3</v>
      </c>
      <c r="K377" s="13">
        <v>252.72800000000001</v>
      </c>
      <c r="L377" s="13">
        <v>29.356956824575633</v>
      </c>
      <c r="M377" s="13">
        <v>27.857366422546139</v>
      </c>
      <c r="N377" t="b">
        <v>0</v>
      </c>
      <c r="O377" t="b">
        <v>0</v>
      </c>
      <c r="P377" t="s">
        <v>1</v>
      </c>
      <c r="Q377" s="62" t="s">
        <v>1</v>
      </c>
      <c r="R377" t="b">
        <v>1</v>
      </c>
      <c r="S377" t="s">
        <v>468</v>
      </c>
      <c r="T377" t="b">
        <v>1</v>
      </c>
      <c r="U377" t="b">
        <v>0</v>
      </c>
      <c r="V377" t="s">
        <v>1</v>
      </c>
      <c r="W377" t="s">
        <v>1</v>
      </c>
      <c r="X377" t="b">
        <v>0</v>
      </c>
      <c r="Y377" t="s">
        <v>469</v>
      </c>
      <c r="Z377">
        <v>668</v>
      </c>
      <c r="AF377" s="102"/>
    </row>
    <row r="378" spans="1:32">
      <c r="A378" t="s">
        <v>464</v>
      </c>
      <c r="B378" t="s">
        <v>466</v>
      </c>
      <c r="C378">
        <v>2018</v>
      </c>
      <c r="D378" t="s">
        <v>467</v>
      </c>
      <c r="E378" s="61">
        <v>703.5</v>
      </c>
      <c r="F378">
        <v>4</v>
      </c>
      <c r="G378">
        <v>4</v>
      </c>
      <c r="H378" s="61">
        <f t="shared" ref="H378:H441" si="44">E378/1000</f>
        <v>0.70350000000000001</v>
      </c>
      <c r="I378" s="61">
        <f t="shared" ref="I378:I441" si="45">F378/1000</f>
        <v>4.0000000000000001E-3</v>
      </c>
      <c r="J378" s="61">
        <f t="shared" ref="J378:J441" si="46">G378/1000</f>
        <v>4.0000000000000001E-3</v>
      </c>
      <c r="K378" s="13">
        <v>263.10599999999999</v>
      </c>
      <c r="L378" s="13">
        <v>30.883848642939579</v>
      </c>
      <c r="M378" s="13">
        <v>29.242680383302751</v>
      </c>
      <c r="N378" t="b">
        <v>0</v>
      </c>
      <c r="O378" t="b">
        <v>0</v>
      </c>
      <c r="P378" t="s">
        <v>1</v>
      </c>
      <c r="Q378" s="62" t="s">
        <v>1</v>
      </c>
      <c r="R378" t="b">
        <v>1</v>
      </c>
      <c r="S378" t="s">
        <v>468</v>
      </c>
      <c r="T378" t="b">
        <v>1</v>
      </c>
      <c r="U378" t="b">
        <v>0</v>
      </c>
      <c r="V378" t="s">
        <v>1</v>
      </c>
      <c r="W378" t="s">
        <v>1</v>
      </c>
      <c r="X378" t="b">
        <v>0</v>
      </c>
      <c r="Y378" t="s">
        <v>469</v>
      </c>
      <c r="Z378">
        <v>668</v>
      </c>
      <c r="AF378" s="108"/>
    </row>
    <row r="379" spans="1:32">
      <c r="A379" t="s">
        <v>464</v>
      </c>
      <c r="B379" t="s">
        <v>466</v>
      </c>
      <c r="C379">
        <v>2018</v>
      </c>
      <c r="D379" t="s">
        <v>467</v>
      </c>
      <c r="E379" s="61">
        <v>731</v>
      </c>
      <c r="F379">
        <v>4</v>
      </c>
      <c r="G379">
        <v>4</v>
      </c>
      <c r="H379" s="61">
        <f t="shared" si="44"/>
        <v>0.73099999999999998</v>
      </c>
      <c r="I379" s="61">
        <f t="shared" si="45"/>
        <v>4.0000000000000001E-3</v>
      </c>
      <c r="J379" s="61">
        <f t="shared" si="46"/>
        <v>4.0000000000000001E-3</v>
      </c>
      <c r="K379" s="13">
        <v>223.59700000000001</v>
      </c>
      <c r="L379" s="13">
        <v>27.052849572642046</v>
      </c>
      <c r="M379" s="13">
        <v>25.592035108603636</v>
      </c>
      <c r="N379" t="b">
        <v>0</v>
      </c>
      <c r="O379" t="b">
        <v>0</v>
      </c>
      <c r="P379" t="s">
        <v>1</v>
      </c>
      <c r="Q379" s="62" t="s">
        <v>1</v>
      </c>
      <c r="R379" t="b">
        <v>1</v>
      </c>
      <c r="S379" t="s">
        <v>468</v>
      </c>
      <c r="T379" t="b">
        <v>1</v>
      </c>
      <c r="U379" t="b">
        <v>0</v>
      </c>
      <c r="V379" t="s">
        <v>1</v>
      </c>
      <c r="W379" t="s">
        <v>1</v>
      </c>
      <c r="X379" t="b">
        <v>0</v>
      </c>
      <c r="Y379" t="s">
        <v>469</v>
      </c>
      <c r="Z379">
        <v>668</v>
      </c>
      <c r="AF379" s="108"/>
    </row>
    <row r="380" spans="1:32">
      <c r="A380" t="s">
        <v>464</v>
      </c>
      <c r="B380" t="s">
        <v>466</v>
      </c>
      <c r="C380">
        <v>2018</v>
      </c>
      <c r="D380" t="s">
        <v>467</v>
      </c>
      <c r="E380" s="61">
        <v>752.4</v>
      </c>
      <c r="F380">
        <v>4</v>
      </c>
      <c r="G380">
        <v>4</v>
      </c>
      <c r="H380" s="61">
        <f t="shared" si="44"/>
        <v>0.75239999999999996</v>
      </c>
      <c r="I380" s="61">
        <f t="shared" si="45"/>
        <v>4.0000000000000001E-3</v>
      </c>
      <c r="J380" s="61">
        <f t="shared" si="46"/>
        <v>4.0000000000000001E-3</v>
      </c>
      <c r="K380" s="13">
        <v>208.65100000000001</v>
      </c>
      <c r="L380" s="13">
        <v>23.604083184906781</v>
      </c>
      <c r="M380" s="13">
        <v>22.547791443953017</v>
      </c>
      <c r="N380" t="b">
        <v>0</v>
      </c>
      <c r="O380" t="b">
        <v>0</v>
      </c>
      <c r="P380" t="s">
        <v>1</v>
      </c>
      <c r="Q380" s="62" t="s">
        <v>1</v>
      </c>
      <c r="R380" t="b">
        <v>1</v>
      </c>
      <c r="S380" t="s">
        <v>468</v>
      </c>
      <c r="T380" t="b">
        <v>1</v>
      </c>
      <c r="U380" t="b">
        <v>0</v>
      </c>
      <c r="V380" t="s">
        <v>1</v>
      </c>
      <c r="W380" t="s">
        <v>1</v>
      </c>
      <c r="X380" t="b">
        <v>0</v>
      </c>
      <c r="Y380" t="s">
        <v>469</v>
      </c>
      <c r="Z380">
        <v>668</v>
      </c>
      <c r="AF380" s="108"/>
    </row>
    <row r="381" spans="1:32">
      <c r="A381" t="s">
        <v>464</v>
      </c>
      <c r="B381" t="s">
        <v>466</v>
      </c>
      <c r="C381">
        <v>2018</v>
      </c>
      <c r="D381" t="s">
        <v>467</v>
      </c>
      <c r="E381" s="61">
        <v>891.9</v>
      </c>
      <c r="F381">
        <v>4</v>
      </c>
      <c r="G381">
        <v>4</v>
      </c>
      <c r="H381" s="61">
        <f t="shared" si="44"/>
        <v>0.89190000000000003</v>
      </c>
      <c r="I381" s="61">
        <f t="shared" si="45"/>
        <v>4.0000000000000001E-3</v>
      </c>
      <c r="J381" s="61">
        <f t="shared" si="46"/>
        <v>4.0000000000000001E-3</v>
      </c>
      <c r="K381" s="13">
        <v>201.81800000000001</v>
      </c>
      <c r="L381" s="13">
        <v>21.738141502897587</v>
      </c>
      <c r="M381" s="13">
        <v>20.933919723740253</v>
      </c>
      <c r="N381" t="b">
        <v>0</v>
      </c>
      <c r="O381" t="b">
        <v>0</v>
      </c>
      <c r="P381" t="s">
        <v>1</v>
      </c>
      <c r="Q381" s="62" t="s">
        <v>1</v>
      </c>
      <c r="R381" t="b">
        <v>1</v>
      </c>
      <c r="S381" t="s">
        <v>468</v>
      </c>
      <c r="T381" t="b">
        <v>1</v>
      </c>
      <c r="U381" t="b">
        <v>0</v>
      </c>
      <c r="V381" t="s">
        <v>1</v>
      </c>
      <c r="W381" t="s">
        <v>1</v>
      </c>
      <c r="X381" t="b">
        <v>0</v>
      </c>
      <c r="Y381" t="s">
        <v>469</v>
      </c>
      <c r="Z381">
        <v>668</v>
      </c>
      <c r="AF381" s="108"/>
    </row>
    <row r="382" spans="1:32">
      <c r="A382" t="s">
        <v>464</v>
      </c>
      <c r="B382" t="s">
        <v>466</v>
      </c>
      <c r="C382">
        <v>2018</v>
      </c>
      <c r="D382" t="s">
        <v>467</v>
      </c>
      <c r="E382" s="61">
        <v>950</v>
      </c>
      <c r="F382">
        <v>4</v>
      </c>
      <c r="G382">
        <v>4</v>
      </c>
      <c r="H382" s="61">
        <f t="shared" si="44"/>
        <v>0.95</v>
      </c>
      <c r="I382" s="61">
        <f t="shared" si="45"/>
        <v>4.0000000000000001E-3</v>
      </c>
      <c r="J382" s="61">
        <f t="shared" si="46"/>
        <v>4.0000000000000001E-3</v>
      </c>
      <c r="K382" s="13">
        <v>281.41699999999997</v>
      </c>
      <c r="L382" s="13">
        <v>52.202680716606928</v>
      </c>
      <c r="M382" s="13">
        <v>45.628652248340551</v>
      </c>
      <c r="N382" t="b">
        <v>0</v>
      </c>
      <c r="O382" t="b">
        <v>0</v>
      </c>
      <c r="P382" t="s">
        <v>1</v>
      </c>
      <c r="Q382" s="62" t="s">
        <v>1</v>
      </c>
      <c r="R382" t="b">
        <v>1</v>
      </c>
      <c r="S382" t="s">
        <v>468</v>
      </c>
      <c r="T382" t="b">
        <v>1</v>
      </c>
      <c r="U382" t="b">
        <v>0</v>
      </c>
      <c r="V382" t="s">
        <v>1</v>
      </c>
      <c r="W382" t="s">
        <v>1</v>
      </c>
      <c r="X382" t="b">
        <v>0</v>
      </c>
      <c r="Y382" t="s">
        <v>469</v>
      </c>
      <c r="Z382">
        <v>668</v>
      </c>
      <c r="AF382" s="108"/>
    </row>
    <row r="383" spans="1:32">
      <c r="A383" t="s">
        <v>464</v>
      </c>
      <c r="B383" t="s">
        <v>466</v>
      </c>
      <c r="C383">
        <v>2018</v>
      </c>
      <c r="D383" t="s">
        <v>467</v>
      </c>
      <c r="E383" s="61">
        <v>952.8</v>
      </c>
      <c r="F383">
        <v>4</v>
      </c>
      <c r="G383">
        <v>4</v>
      </c>
      <c r="H383" s="61">
        <f t="shared" si="44"/>
        <v>0.95279999999999998</v>
      </c>
      <c r="I383" s="61">
        <f t="shared" si="45"/>
        <v>4.0000000000000001E-3</v>
      </c>
      <c r="J383" s="61">
        <f t="shared" si="46"/>
        <v>4.0000000000000001E-3</v>
      </c>
      <c r="K383" s="13">
        <v>304.41699999999997</v>
      </c>
      <c r="L383" s="13">
        <v>37.03770329002603</v>
      </c>
      <c r="M383" s="13">
        <v>34.744200710334333</v>
      </c>
      <c r="N383" t="b">
        <v>0</v>
      </c>
      <c r="O383" t="b">
        <v>0</v>
      </c>
      <c r="P383" t="s">
        <v>1</v>
      </c>
      <c r="Q383" s="62" t="s">
        <v>1</v>
      </c>
      <c r="R383" t="b">
        <v>1</v>
      </c>
      <c r="S383" t="s">
        <v>468</v>
      </c>
      <c r="T383" t="b">
        <v>1</v>
      </c>
      <c r="U383" t="b">
        <v>0</v>
      </c>
      <c r="V383" t="s">
        <v>1</v>
      </c>
      <c r="W383" t="s">
        <v>1</v>
      </c>
      <c r="X383" t="b">
        <v>0</v>
      </c>
      <c r="Y383" t="s">
        <v>469</v>
      </c>
      <c r="Z383">
        <v>668</v>
      </c>
      <c r="AF383" s="108"/>
    </row>
    <row r="384" spans="1:32">
      <c r="A384" t="s">
        <v>464</v>
      </c>
      <c r="B384" t="s">
        <v>466</v>
      </c>
      <c r="C384">
        <v>2018</v>
      </c>
      <c r="D384" t="s">
        <v>467</v>
      </c>
      <c r="E384" s="61">
        <v>1072.8</v>
      </c>
      <c r="F384">
        <v>6</v>
      </c>
      <c r="G384">
        <v>6</v>
      </c>
      <c r="H384" s="61">
        <f t="shared" si="44"/>
        <v>1.0728</v>
      </c>
      <c r="I384" s="61">
        <f t="shared" si="45"/>
        <v>6.0000000000000001E-3</v>
      </c>
      <c r="J384" s="61">
        <f t="shared" si="46"/>
        <v>6.0000000000000001E-3</v>
      </c>
      <c r="K384" s="13">
        <v>293.01799999999997</v>
      </c>
      <c r="L384" s="13">
        <v>37.628004199000571</v>
      </c>
      <c r="M384" s="13">
        <v>35.155379887010128</v>
      </c>
      <c r="N384" t="b">
        <v>0</v>
      </c>
      <c r="O384" t="b">
        <v>0</v>
      </c>
      <c r="P384" t="s">
        <v>1</v>
      </c>
      <c r="Q384" s="62" t="s">
        <v>1</v>
      </c>
      <c r="R384" t="b">
        <v>1</v>
      </c>
      <c r="S384" t="s">
        <v>468</v>
      </c>
      <c r="T384" t="b">
        <v>1</v>
      </c>
      <c r="U384" t="b">
        <v>0</v>
      </c>
      <c r="V384" t="s">
        <v>1</v>
      </c>
      <c r="W384" t="s">
        <v>1</v>
      </c>
      <c r="X384" t="b">
        <v>0</v>
      </c>
      <c r="Y384" t="s">
        <v>469</v>
      </c>
      <c r="Z384">
        <v>668</v>
      </c>
      <c r="AF384" s="108"/>
    </row>
    <row r="385" spans="1:32">
      <c r="A385" t="s">
        <v>464</v>
      </c>
      <c r="B385" t="s">
        <v>466</v>
      </c>
      <c r="C385">
        <v>2018</v>
      </c>
      <c r="D385" t="s">
        <v>467</v>
      </c>
      <c r="E385" s="61">
        <v>1078.9000000000001</v>
      </c>
      <c r="F385">
        <v>6</v>
      </c>
      <c r="G385">
        <v>6</v>
      </c>
      <c r="H385" s="61">
        <f t="shared" si="44"/>
        <v>1.0789000000000002</v>
      </c>
      <c r="I385" s="61">
        <f t="shared" si="45"/>
        <v>6.0000000000000001E-3</v>
      </c>
      <c r="J385" s="61">
        <f t="shared" si="46"/>
        <v>6.0000000000000001E-3</v>
      </c>
      <c r="K385" s="13">
        <v>257.863</v>
      </c>
      <c r="L385" s="13">
        <v>28.24911903051137</v>
      </c>
      <c r="M385" s="13">
        <v>26.967707095709876</v>
      </c>
      <c r="N385" t="b">
        <v>0</v>
      </c>
      <c r="O385" t="b">
        <v>0</v>
      </c>
      <c r="P385" t="s">
        <v>1</v>
      </c>
      <c r="Q385" s="62" t="s">
        <v>1</v>
      </c>
      <c r="R385" t="b">
        <v>1</v>
      </c>
      <c r="S385" t="s">
        <v>468</v>
      </c>
      <c r="T385" t="b">
        <v>1</v>
      </c>
      <c r="U385" t="b">
        <v>0</v>
      </c>
      <c r="V385" t="s">
        <v>1</v>
      </c>
      <c r="W385" t="s">
        <v>1</v>
      </c>
      <c r="X385" t="b">
        <v>0</v>
      </c>
      <c r="Y385" t="s">
        <v>469</v>
      </c>
      <c r="Z385">
        <v>668</v>
      </c>
      <c r="AF385" s="108"/>
    </row>
    <row r="386" spans="1:32">
      <c r="A386" t="s">
        <v>464</v>
      </c>
      <c r="B386" t="s">
        <v>466</v>
      </c>
      <c r="C386">
        <v>2018</v>
      </c>
      <c r="D386" t="s">
        <v>467</v>
      </c>
      <c r="E386" s="61">
        <v>1168.3</v>
      </c>
      <c r="F386">
        <v>6</v>
      </c>
      <c r="G386">
        <v>6</v>
      </c>
      <c r="H386" s="61">
        <f t="shared" si="44"/>
        <v>1.1682999999999999</v>
      </c>
      <c r="I386" s="61">
        <f t="shared" si="45"/>
        <v>6.0000000000000001E-3</v>
      </c>
      <c r="J386" s="61">
        <f t="shared" si="46"/>
        <v>6.0000000000000001E-3</v>
      </c>
      <c r="K386" s="13">
        <v>265.23899999999998</v>
      </c>
      <c r="L386" s="13">
        <v>32.866542060277709</v>
      </c>
      <c r="M386" s="13">
        <v>30.98556964136688</v>
      </c>
      <c r="N386" t="b">
        <v>0</v>
      </c>
      <c r="O386" t="b">
        <v>0</v>
      </c>
      <c r="P386" t="s">
        <v>1</v>
      </c>
      <c r="Q386" s="62" t="s">
        <v>1</v>
      </c>
      <c r="R386" t="b">
        <v>1</v>
      </c>
      <c r="S386" t="s">
        <v>468</v>
      </c>
      <c r="T386" t="b">
        <v>1</v>
      </c>
      <c r="U386" t="b">
        <v>0</v>
      </c>
      <c r="V386" t="s">
        <v>1</v>
      </c>
      <c r="W386" t="s">
        <v>1</v>
      </c>
      <c r="X386" t="b">
        <v>0</v>
      </c>
      <c r="Y386" t="s">
        <v>469</v>
      </c>
      <c r="Z386">
        <v>668</v>
      </c>
      <c r="AF386" s="108"/>
    </row>
    <row r="387" spans="1:32">
      <c r="A387" t="s">
        <v>464</v>
      </c>
      <c r="B387" t="s">
        <v>466</v>
      </c>
      <c r="C387">
        <v>2018</v>
      </c>
      <c r="D387" t="s">
        <v>467</v>
      </c>
      <c r="E387" s="61">
        <v>1192.4000000000001</v>
      </c>
      <c r="F387">
        <v>6</v>
      </c>
      <c r="G387">
        <v>6</v>
      </c>
      <c r="H387" s="61">
        <f t="shared" si="44"/>
        <v>1.1924000000000001</v>
      </c>
      <c r="I387" s="61">
        <f t="shared" si="45"/>
        <v>6.0000000000000001E-3</v>
      </c>
      <c r="J387" s="61">
        <f t="shared" si="46"/>
        <v>6.0000000000000001E-3</v>
      </c>
      <c r="K387" s="13">
        <v>212.81</v>
      </c>
      <c r="L387" s="13">
        <v>24.101466905564052</v>
      </c>
      <c r="M387" s="13">
        <v>23.06184424541976</v>
      </c>
      <c r="N387" t="b">
        <v>0</v>
      </c>
      <c r="O387" t="b">
        <v>0</v>
      </c>
      <c r="P387" t="s">
        <v>1</v>
      </c>
      <c r="Q387" s="62" t="s">
        <v>1</v>
      </c>
      <c r="R387" t="b">
        <v>1</v>
      </c>
      <c r="S387" t="s">
        <v>468</v>
      </c>
      <c r="T387" t="b">
        <v>1</v>
      </c>
      <c r="U387" t="b">
        <v>0</v>
      </c>
      <c r="V387" t="s">
        <v>1</v>
      </c>
      <c r="W387" t="s">
        <v>1</v>
      </c>
      <c r="X387" t="b">
        <v>0</v>
      </c>
      <c r="Y387" t="s">
        <v>469</v>
      </c>
      <c r="Z387">
        <v>668</v>
      </c>
      <c r="AF387" s="108"/>
    </row>
    <row r="388" spans="1:32">
      <c r="A388" t="s">
        <v>464</v>
      </c>
      <c r="B388" t="s">
        <v>466</v>
      </c>
      <c r="C388">
        <v>2018</v>
      </c>
      <c r="D388" t="s">
        <v>467</v>
      </c>
      <c r="E388" s="61">
        <v>1212.5</v>
      </c>
      <c r="F388">
        <v>6</v>
      </c>
      <c r="G388">
        <v>6</v>
      </c>
      <c r="H388" s="61">
        <f t="shared" si="44"/>
        <v>1.2124999999999999</v>
      </c>
      <c r="I388" s="61">
        <f t="shared" si="45"/>
        <v>6.0000000000000001E-3</v>
      </c>
      <c r="J388" s="61">
        <f t="shared" si="46"/>
        <v>6.0000000000000001E-3</v>
      </c>
      <c r="K388" s="13">
        <v>226.19399999999999</v>
      </c>
      <c r="L388" s="13">
        <v>25.764648707094775</v>
      </c>
      <c r="M388" s="13">
        <v>24.575869242002373</v>
      </c>
      <c r="N388" t="b">
        <v>0</v>
      </c>
      <c r="O388" t="b">
        <v>0</v>
      </c>
      <c r="P388" t="s">
        <v>1</v>
      </c>
      <c r="Q388" s="62" t="s">
        <v>1</v>
      </c>
      <c r="R388" t="b">
        <v>1</v>
      </c>
      <c r="S388" t="s">
        <v>468</v>
      </c>
      <c r="T388" t="b">
        <v>1</v>
      </c>
      <c r="U388" t="b">
        <v>0</v>
      </c>
      <c r="V388" t="s">
        <v>1</v>
      </c>
      <c r="W388" t="s">
        <v>1</v>
      </c>
      <c r="X388" t="b">
        <v>0</v>
      </c>
      <c r="Y388" t="s">
        <v>469</v>
      </c>
      <c r="Z388">
        <v>668</v>
      </c>
      <c r="AF388" s="108"/>
    </row>
    <row r="389" spans="1:32">
      <c r="A389" t="s">
        <v>464</v>
      </c>
      <c r="B389" t="s">
        <v>466</v>
      </c>
      <c r="C389">
        <v>2018</v>
      </c>
      <c r="D389" t="s">
        <v>467</v>
      </c>
      <c r="E389" s="61">
        <v>1233.3</v>
      </c>
      <c r="F389">
        <v>6</v>
      </c>
      <c r="G389">
        <v>6</v>
      </c>
      <c r="H389" s="61">
        <f t="shared" si="44"/>
        <v>1.2333000000000001</v>
      </c>
      <c r="I389" s="61">
        <f t="shared" si="45"/>
        <v>6.0000000000000001E-3</v>
      </c>
      <c r="J389" s="61">
        <f t="shared" si="46"/>
        <v>6.0000000000000001E-3</v>
      </c>
      <c r="K389" s="13">
        <v>247.001</v>
      </c>
      <c r="L389" s="13">
        <v>28.441901483550605</v>
      </c>
      <c r="M389" s="13">
        <v>27.076460736218841</v>
      </c>
      <c r="N389" t="b">
        <v>0</v>
      </c>
      <c r="O389" t="b">
        <v>0</v>
      </c>
      <c r="P389" t="s">
        <v>1</v>
      </c>
      <c r="Q389" s="62" t="s">
        <v>1</v>
      </c>
      <c r="R389" t="b">
        <v>1</v>
      </c>
      <c r="S389" t="s">
        <v>468</v>
      </c>
      <c r="T389" t="b">
        <v>1</v>
      </c>
      <c r="U389" t="b">
        <v>0</v>
      </c>
      <c r="V389" t="s">
        <v>1</v>
      </c>
      <c r="W389" t="s">
        <v>1</v>
      </c>
      <c r="X389" t="b">
        <v>0</v>
      </c>
      <c r="Y389" t="s">
        <v>469</v>
      </c>
      <c r="Z389">
        <v>668</v>
      </c>
      <c r="AF389" s="108"/>
    </row>
    <row r="390" spans="1:32">
      <c r="A390" t="s">
        <v>464</v>
      </c>
      <c r="B390" t="s">
        <v>466</v>
      </c>
      <c r="C390">
        <v>2018</v>
      </c>
      <c r="D390" t="s">
        <v>467</v>
      </c>
      <c r="E390" s="61">
        <v>1238.7</v>
      </c>
      <c r="F390">
        <v>6</v>
      </c>
      <c r="G390">
        <v>6</v>
      </c>
      <c r="H390" s="61">
        <f t="shared" si="44"/>
        <v>1.2387000000000001</v>
      </c>
      <c r="I390" s="61">
        <f t="shared" si="45"/>
        <v>6.0000000000000001E-3</v>
      </c>
      <c r="J390" s="61">
        <f t="shared" si="46"/>
        <v>6.0000000000000001E-3</v>
      </c>
      <c r="K390" s="13">
        <v>270.46199999999999</v>
      </c>
      <c r="L390" s="13">
        <v>31.556926022665799</v>
      </c>
      <c r="M390" s="13">
        <v>29.934629311217432</v>
      </c>
      <c r="N390" t="b">
        <v>0</v>
      </c>
      <c r="O390" t="b">
        <v>0</v>
      </c>
      <c r="P390" t="s">
        <v>1</v>
      </c>
      <c r="Q390" s="62" t="s">
        <v>1</v>
      </c>
      <c r="R390" t="b">
        <v>1</v>
      </c>
      <c r="S390" t="s">
        <v>468</v>
      </c>
      <c r="T390" t="b">
        <v>1</v>
      </c>
      <c r="U390" t="b">
        <v>0</v>
      </c>
      <c r="V390" t="s">
        <v>1</v>
      </c>
      <c r="W390" t="s">
        <v>1</v>
      </c>
      <c r="X390" t="b">
        <v>0</v>
      </c>
      <c r="Y390" t="s">
        <v>469</v>
      </c>
      <c r="Z390">
        <v>668</v>
      </c>
      <c r="AF390" s="108"/>
    </row>
    <row r="391" spans="1:32">
      <c r="A391" t="s">
        <v>464</v>
      </c>
      <c r="B391" t="s">
        <v>466</v>
      </c>
      <c r="C391">
        <v>2018</v>
      </c>
      <c r="D391" t="s">
        <v>467</v>
      </c>
      <c r="E391" s="61">
        <v>1253</v>
      </c>
      <c r="F391">
        <v>6</v>
      </c>
      <c r="G391">
        <v>6</v>
      </c>
      <c r="H391" s="61">
        <f t="shared" si="44"/>
        <v>1.2529999999999999</v>
      </c>
      <c r="I391" s="61">
        <f t="shared" si="45"/>
        <v>6.0000000000000001E-3</v>
      </c>
      <c r="J391" s="61">
        <f t="shared" si="46"/>
        <v>6.0000000000000001E-3</v>
      </c>
      <c r="K391" s="13">
        <v>204.114</v>
      </c>
      <c r="L391" s="13">
        <v>23.145613839343277</v>
      </c>
      <c r="M391" s="13">
        <v>22.172163538996379</v>
      </c>
      <c r="N391" t="b">
        <v>0</v>
      </c>
      <c r="O391" t="b">
        <v>0</v>
      </c>
      <c r="P391" t="s">
        <v>1</v>
      </c>
      <c r="Q391" s="62" t="s">
        <v>1</v>
      </c>
      <c r="R391" t="b">
        <v>1</v>
      </c>
      <c r="S391" t="s">
        <v>468</v>
      </c>
      <c r="T391" t="b">
        <v>1</v>
      </c>
      <c r="U391" t="b">
        <v>0</v>
      </c>
      <c r="V391" t="s">
        <v>1</v>
      </c>
      <c r="W391" t="s">
        <v>1</v>
      </c>
      <c r="X391" t="b">
        <v>0</v>
      </c>
      <c r="Y391" t="s">
        <v>469</v>
      </c>
      <c r="Z391">
        <v>668</v>
      </c>
      <c r="AF391" s="108"/>
    </row>
    <row r="392" spans="1:32">
      <c r="A392" t="s">
        <v>464</v>
      </c>
      <c r="B392" t="s">
        <v>466</v>
      </c>
      <c r="C392">
        <v>2018</v>
      </c>
      <c r="D392" t="s">
        <v>467</v>
      </c>
      <c r="E392" s="61">
        <v>1261.7</v>
      </c>
      <c r="F392">
        <v>6</v>
      </c>
      <c r="G392">
        <v>6</v>
      </c>
      <c r="H392" s="61">
        <f t="shared" si="44"/>
        <v>1.2617</v>
      </c>
      <c r="I392" s="61">
        <f t="shared" si="45"/>
        <v>6.0000000000000001E-3</v>
      </c>
      <c r="J392" s="61">
        <f t="shared" si="46"/>
        <v>6.0000000000000001E-3</v>
      </c>
      <c r="K392" s="13">
        <v>240.797</v>
      </c>
      <c r="L392" s="13">
        <v>27.541978251389278</v>
      </c>
      <c r="M392" s="13">
        <v>26.247845740174569</v>
      </c>
      <c r="N392" t="b">
        <v>0</v>
      </c>
      <c r="O392" t="b">
        <v>0</v>
      </c>
      <c r="P392" t="s">
        <v>1</v>
      </c>
      <c r="Q392" s="62" t="s">
        <v>1</v>
      </c>
      <c r="R392" t="b">
        <v>1</v>
      </c>
      <c r="S392" t="s">
        <v>468</v>
      </c>
      <c r="T392" t="b">
        <v>1</v>
      </c>
      <c r="U392" t="b">
        <v>0</v>
      </c>
      <c r="V392" t="s">
        <v>1</v>
      </c>
      <c r="W392" t="s">
        <v>1</v>
      </c>
      <c r="X392" t="b">
        <v>0</v>
      </c>
      <c r="Y392" t="s">
        <v>469</v>
      </c>
      <c r="Z392">
        <v>668</v>
      </c>
      <c r="AF392" s="108"/>
    </row>
    <row r="393" spans="1:32">
      <c r="A393" t="s">
        <v>464</v>
      </c>
      <c r="B393" t="s">
        <v>466</v>
      </c>
      <c r="C393">
        <v>2018</v>
      </c>
      <c r="D393" t="s">
        <v>467</v>
      </c>
      <c r="E393" s="61">
        <v>1351.5709999999999</v>
      </c>
      <c r="F393">
        <v>6</v>
      </c>
      <c r="G393">
        <v>6</v>
      </c>
      <c r="H393" s="61">
        <f t="shared" si="44"/>
        <v>1.3515709999999999</v>
      </c>
      <c r="I393" s="61">
        <f t="shared" si="45"/>
        <v>6.0000000000000001E-3</v>
      </c>
      <c r="J393" s="61">
        <f t="shared" si="46"/>
        <v>6.0000000000000001E-3</v>
      </c>
      <c r="K393" s="13">
        <v>284.94799999999998</v>
      </c>
      <c r="L393" s="13">
        <v>33.778372548126157</v>
      </c>
      <c r="M393" s="13">
        <v>31.910755788605151</v>
      </c>
      <c r="N393" t="b">
        <v>0</v>
      </c>
      <c r="O393" t="b">
        <v>0</v>
      </c>
      <c r="P393" t="s">
        <v>1</v>
      </c>
      <c r="Q393" s="62" t="s">
        <v>1</v>
      </c>
      <c r="R393" t="b">
        <v>1</v>
      </c>
      <c r="S393" t="s">
        <v>468</v>
      </c>
      <c r="T393" t="b">
        <v>1</v>
      </c>
      <c r="U393" t="b">
        <v>0</v>
      </c>
      <c r="V393" t="s">
        <v>1</v>
      </c>
      <c r="W393" t="s">
        <v>1</v>
      </c>
      <c r="X393" t="b">
        <v>0</v>
      </c>
      <c r="Y393" t="s">
        <v>469</v>
      </c>
      <c r="Z393">
        <v>668</v>
      </c>
      <c r="AF393" s="108"/>
    </row>
    <row r="394" spans="1:32">
      <c r="A394" t="s">
        <v>464</v>
      </c>
      <c r="B394" t="s">
        <v>466</v>
      </c>
      <c r="C394">
        <v>2018</v>
      </c>
      <c r="D394" t="s">
        <v>467</v>
      </c>
      <c r="E394" s="61">
        <v>1380.308</v>
      </c>
      <c r="F394">
        <v>6</v>
      </c>
      <c r="G394">
        <v>6</v>
      </c>
      <c r="H394" s="61">
        <f t="shared" si="44"/>
        <v>1.3803080000000001</v>
      </c>
      <c r="I394" s="61">
        <f t="shared" si="45"/>
        <v>6.0000000000000001E-3</v>
      </c>
      <c r="J394" s="61">
        <f t="shared" si="46"/>
        <v>6.0000000000000001E-3</v>
      </c>
      <c r="K394" s="13">
        <v>219.87700000000001</v>
      </c>
      <c r="L394" s="13">
        <v>24.935846306071099</v>
      </c>
      <c r="M394" s="13">
        <v>23.824002224647341</v>
      </c>
      <c r="N394" t="b">
        <v>0</v>
      </c>
      <c r="O394" t="b">
        <v>0</v>
      </c>
      <c r="P394" t="s">
        <v>1</v>
      </c>
      <c r="Q394" s="62" t="s">
        <v>1</v>
      </c>
      <c r="R394" t="b">
        <v>1</v>
      </c>
      <c r="S394" t="s">
        <v>468</v>
      </c>
      <c r="T394" t="b">
        <v>1</v>
      </c>
      <c r="U394" t="b">
        <v>0</v>
      </c>
      <c r="V394" t="s">
        <v>1</v>
      </c>
      <c r="W394" t="s">
        <v>1</v>
      </c>
      <c r="X394" t="b">
        <v>0</v>
      </c>
      <c r="Y394" t="s">
        <v>469</v>
      </c>
      <c r="Z394">
        <v>668</v>
      </c>
      <c r="AF394" s="108"/>
    </row>
    <row r="395" spans="1:32">
      <c r="A395" t="s">
        <v>464</v>
      </c>
      <c r="B395" t="s">
        <v>466</v>
      </c>
      <c r="C395">
        <v>2018</v>
      </c>
      <c r="D395" t="s">
        <v>467</v>
      </c>
      <c r="E395" s="61">
        <v>1487</v>
      </c>
      <c r="F395">
        <v>6</v>
      </c>
      <c r="G395">
        <v>6</v>
      </c>
      <c r="H395" s="61">
        <f t="shared" si="44"/>
        <v>1.4870000000000001</v>
      </c>
      <c r="I395" s="61">
        <f t="shared" si="45"/>
        <v>6.0000000000000001E-3</v>
      </c>
      <c r="J395" s="61">
        <f t="shared" si="46"/>
        <v>6.0000000000000001E-3</v>
      </c>
      <c r="K395" s="13">
        <v>258.065</v>
      </c>
      <c r="L395" s="13">
        <v>29.78585622405372</v>
      </c>
      <c r="M395" s="13">
        <v>28.330095993483678</v>
      </c>
      <c r="N395" t="b">
        <v>0</v>
      </c>
      <c r="O395" t="b">
        <v>0</v>
      </c>
      <c r="P395" t="s">
        <v>1</v>
      </c>
      <c r="Q395" s="62" t="s">
        <v>1</v>
      </c>
      <c r="R395" t="b">
        <v>1</v>
      </c>
      <c r="S395" t="s">
        <v>468</v>
      </c>
      <c r="T395" t="b">
        <v>1</v>
      </c>
      <c r="U395" t="b">
        <v>0</v>
      </c>
      <c r="V395" t="s">
        <v>1</v>
      </c>
      <c r="W395" t="s">
        <v>1</v>
      </c>
      <c r="X395" t="b">
        <v>0</v>
      </c>
      <c r="Y395" t="s">
        <v>469</v>
      </c>
      <c r="Z395">
        <v>668</v>
      </c>
      <c r="AF395" s="108"/>
    </row>
    <row r="396" spans="1:32">
      <c r="A396" t="s">
        <v>464</v>
      </c>
      <c r="B396" t="s">
        <v>466</v>
      </c>
      <c r="C396">
        <v>2018</v>
      </c>
      <c r="D396" t="s">
        <v>467</v>
      </c>
      <c r="E396" s="61">
        <v>1499</v>
      </c>
      <c r="F396">
        <v>6</v>
      </c>
      <c r="G396">
        <v>6</v>
      </c>
      <c r="H396" s="61">
        <f t="shared" si="44"/>
        <v>1.4990000000000001</v>
      </c>
      <c r="I396" s="61">
        <f t="shared" si="45"/>
        <v>6.0000000000000001E-3</v>
      </c>
      <c r="J396" s="61">
        <f t="shared" si="46"/>
        <v>6.0000000000000001E-3</v>
      </c>
      <c r="K396" s="13">
        <v>224.71700000000001</v>
      </c>
      <c r="L396" s="13">
        <v>25.487512824910901</v>
      </c>
      <c r="M396" s="13">
        <v>24.327566873816238</v>
      </c>
      <c r="N396" t="b">
        <v>0</v>
      </c>
      <c r="O396" t="b">
        <v>0</v>
      </c>
      <c r="P396" t="s">
        <v>1</v>
      </c>
      <c r="Q396" s="62" t="s">
        <v>1</v>
      </c>
      <c r="R396" t="b">
        <v>1</v>
      </c>
      <c r="S396" t="s">
        <v>468</v>
      </c>
      <c r="T396" t="b">
        <v>1</v>
      </c>
      <c r="U396" t="b">
        <v>0</v>
      </c>
      <c r="V396" t="s">
        <v>1</v>
      </c>
      <c r="W396" t="s">
        <v>1</v>
      </c>
      <c r="X396" t="b">
        <v>0</v>
      </c>
      <c r="Y396" t="s">
        <v>469</v>
      </c>
      <c r="Z396">
        <v>668</v>
      </c>
      <c r="AF396" s="108"/>
    </row>
    <row r="397" spans="1:32">
      <c r="A397" t="s">
        <v>464</v>
      </c>
      <c r="B397" t="s">
        <v>466</v>
      </c>
      <c r="C397">
        <v>2018</v>
      </c>
      <c r="D397" t="s">
        <v>467</v>
      </c>
      <c r="E397" s="61">
        <v>1539</v>
      </c>
      <c r="F397">
        <v>6</v>
      </c>
      <c r="G397">
        <v>6</v>
      </c>
      <c r="H397" s="61">
        <f t="shared" si="44"/>
        <v>1.5389999999999999</v>
      </c>
      <c r="I397" s="61">
        <f t="shared" si="45"/>
        <v>6.0000000000000001E-3</v>
      </c>
      <c r="J397" s="61">
        <f t="shared" si="46"/>
        <v>6.0000000000000001E-3</v>
      </c>
      <c r="K397" s="13">
        <v>225.37799999999999</v>
      </c>
      <c r="L397" s="13">
        <v>25.656373243309389</v>
      </c>
      <c r="M397" s="13">
        <v>24.468310587369903</v>
      </c>
      <c r="N397" t="b">
        <v>0</v>
      </c>
      <c r="O397" t="b">
        <v>0</v>
      </c>
      <c r="P397" t="s">
        <v>1</v>
      </c>
      <c r="Q397" s="62" t="s">
        <v>1</v>
      </c>
      <c r="R397" t="b">
        <v>1</v>
      </c>
      <c r="S397" t="s">
        <v>468</v>
      </c>
      <c r="T397" t="b">
        <v>1</v>
      </c>
      <c r="U397" t="b">
        <v>0</v>
      </c>
      <c r="V397" t="s">
        <v>1</v>
      </c>
      <c r="W397" t="s">
        <v>1</v>
      </c>
      <c r="X397" t="b">
        <v>0</v>
      </c>
      <c r="Y397" t="s">
        <v>469</v>
      </c>
      <c r="Z397">
        <v>668</v>
      </c>
      <c r="AF397" s="108"/>
    </row>
    <row r="398" spans="1:32">
      <c r="A398" t="s">
        <v>464</v>
      </c>
      <c r="B398" t="s">
        <v>466</v>
      </c>
      <c r="C398">
        <v>2018</v>
      </c>
      <c r="D398" t="s">
        <v>467</v>
      </c>
      <c r="E398" s="61">
        <v>1541.3</v>
      </c>
      <c r="F398">
        <v>6</v>
      </c>
      <c r="G398">
        <v>6</v>
      </c>
      <c r="H398" s="61">
        <f t="shared" si="44"/>
        <v>1.5412999999999999</v>
      </c>
      <c r="I398" s="61">
        <f t="shared" si="45"/>
        <v>6.0000000000000001E-3</v>
      </c>
      <c r="J398" s="61">
        <f t="shared" si="46"/>
        <v>6.0000000000000001E-3</v>
      </c>
      <c r="K398" s="13">
        <v>227.42599999999999</v>
      </c>
      <c r="L398" s="13">
        <v>24.819648788812501</v>
      </c>
      <c r="M398" s="13">
        <v>23.717004532613277</v>
      </c>
      <c r="N398" t="b">
        <v>0</v>
      </c>
      <c r="O398" t="b">
        <v>0</v>
      </c>
      <c r="P398" t="s">
        <v>1</v>
      </c>
      <c r="Q398" s="62" t="s">
        <v>1</v>
      </c>
      <c r="R398" t="b">
        <v>1</v>
      </c>
      <c r="S398" t="s">
        <v>468</v>
      </c>
      <c r="T398" t="b">
        <v>1</v>
      </c>
      <c r="U398" t="b">
        <v>0</v>
      </c>
      <c r="V398" t="s">
        <v>1</v>
      </c>
      <c r="W398" t="s">
        <v>1</v>
      </c>
      <c r="X398" t="b">
        <v>0</v>
      </c>
      <c r="Y398" t="s">
        <v>469</v>
      </c>
      <c r="Z398">
        <v>668</v>
      </c>
      <c r="AF398" s="108"/>
    </row>
    <row r="399" spans="1:32">
      <c r="A399" t="s">
        <v>464</v>
      </c>
      <c r="B399" t="s">
        <v>466</v>
      </c>
      <c r="C399">
        <v>2018</v>
      </c>
      <c r="D399" t="s">
        <v>467</v>
      </c>
      <c r="E399" s="61">
        <v>1542.3</v>
      </c>
      <c r="F399">
        <v>6</v>
      </c>
      <c r="G399">
        <v>6</v>
      </c>
      <c r="H399" s="61">
        <f t="shared" si="44"/>
        <v>1.5423</v>
      </c>
      <c r="I399" s="61">
        <f t="shared" si="45"/>
        <v>6.0000000000000001E-3</v>
      </c>
      <c r="J399" s="61">
        <f t="shared" si="46"/>
        <v>6.0000000000000001E-3</v>
      </c>
      <c r="K399" s="13">
        <v>278.44299999999998</v>
      </c>
      <c r="L399" s="13">
        <v>33.027710320275055</v>
      </c>
      <c r="M399" s="13">
        <v>31.203055715746764</v>
      </c>
      <c r="N399" t="b">
        <v>0</v>
      </c>
      <c r="O399" t="b">
        <v>0</v>
      </c>
      <c r="P399" t="s">
        <v>1</v>
      </c>
      <c r="Q399" s="62" t="s">
        <v>1</v>
      </c>
      <c r="R399" t="b">
        <v>1</v>
      </c>
      <c r="S399" t="s">
        <v>468</v>
      </c>
      <c r="T399" t="b">
        <v>1</v>
      </c>
      <c r="U399" t="b">
        <v>0</v>
      </c>
      <c r="V399" t="s">
        <v>1</v>
      </c>
      <c r="W399" t="s">
        <v>1</v>
      </c>
      <c r="X399" t="b">
        <v>0</v>
      </c>
      <c r="Y399" t="s">
        <v>469</v>
      </c>
      <c r="Z399">
        <v>668</v>
      </c>
      <c r="AF399" s="108"/>
    </row>
    <row r="400" spans="1:32">
      <c r="A400" t="s">
        <v>464</v>
      </c>
      <c r="B400" t="s">
        <v>466</v>
      </c>
      <c r="C400">
        <v>2018</v>
      </c>
      <c r="D400" t="s">
        <v>467</v>
      </c>
      <c r="E400" s="61">
        <v>1574.1</v>
      </c>
      <c r="F400">
        <v>6</v>
      </c>
      <c r="G400">
        <v>6</v>
      </c>
      <c r="H400" s="61">
        <f t="shared" si="44"/>
        <v>1.5740999999999998</v>
      </c>
      <c r="I400" s="61">
        <f t="shared" si="45"/>
        <v>6.0000000000000001E-3</v>
      </c>
      <c r="J400" s="61">
        <f t="shared" si="46"/>
        <v>6.0000000000000001E-3</v>
      </c>
      <c r="K400" s="13">
        <v>276.00599999999997</v>
      </c>
      <c r="L400" s="13">
        <v>36.056389919125351</v>
      </c>
      <c r="M400" s="13">
        <v>33.805099585713329</v>
      </c>
      <c r="N400" t="b">
        <v>0</v>
      </c>
      <c r="O400" t="b">
        <v>0</v>
      </c>
      <c r="P400" t="s">
        <v>1</v>
      </c>
      <c r="Q400" s="62" t="s">
        <v>1</v>
      </c>
      <c r="R400" t="b">
        <v>1</v>
      </c>
      <c r="S400" t="s">
        <v>468</v>
      </c>
      <c r="T400" t="b">
        <v>1</v>
      </c>
      <c r="U400" t="b">
        <v>0</v>
      </c>
      <c r="V400" t="s">
        <v>1</v>
      </c>
      <c r="W400" t="s">
        <v>1</v>
      </c>
      <c r="X400" t="b">
        <v>0</v>
      </c>
      <c r="Y400" t="s">
        <v>469</v>
      </c>
      <c r="Z400">
        <v>668</v>
      </c>
      <c r="AF400" s="108"/>
    </row>
    <row r="401" spans="1:32">
      <c r="A401" t="s">
        <v>464</v>
      </c>
      <c r="B401" t="s">
        <v>466</v>
      </c>
      <c r="C401">
        <v>2018</v>
      </c>
      <c r="D401" t="s">
        <v>467</v>
      </c>
      <c r="E401" s="61">
        <v>1577.4</v>
      </c>
      <c r="F401">
        <v>6</v>
      </c>
      <c r="G401">
        <v>6</v>
      </c>
      <c r="H401" s="61">
        <f t="shared" si="44"/>
        <v>1.5774000000000001</v>
      </c>
      <c r="I401" s="61">
        <f t="shared" si="45"/>
        <v>6.0000000000000001E-3</v>
      </c>
      <c r="J401" s="61">
        <f t="shared" si="46"/>
        <v>6.0000000000000001E-3</v>
      </c>
      <c r="K401" s="13">
        <v>215.13</v>
      </c>
      <c r="L401" s="13">
        <v>23.510598886459725</v>
      </c>
      <c r="M401" s="13">
        <v>22.48798545890671</v>
      </c>
      <c r="N401" t="b">
        <v>0</v>
      </c>
      <c r="O401" t="b">
        <v>0</v>
      </c>
      <c r="P401" t="s">
        <v>1</v>
      </c>
      <c r="Q401" s="62" t="s">
        <v>1</v>
      </c>
      <c r="R401" t="b">
        <v>1</v>
      </c>
      <c r="S401" t="s">
        <v>468</v>
      </c>
      <c r="T401" t="b">
        <v>1</v>
      </c>
      <c r="U401" t="b">
        <v>0</v>
      </c>
      <c r="V401" t="s">
        <v>1</v>
      </c>
      <c r="W401" t="s">
        <v>1</v>
      </c>
      <c r="X401" t="b">
        <v>0</v>
      </c>
      <c r="Y401" t="s">
        <v>469</v>
      </c>
      <c r="Z401">
        <v>668</v>
      </c>
      <c r="AF401" s="108"/>
    </row>
    <row r="402" spans="1:32">
      <c r="A402" t="s">
        <v>464</v>
      </c>
      <c r="B402" t="s">
        <v>466</v>
      </c>
      <c r="C402">
        <v>2018</v>
      </c>
      <c r="D402" t="s">
        <v>467</v>
      </c>
      <c r="E402" s="61">
        <v>1616</v>
      </c>
      <c r="F402">
        <v>6</v>
      </c>
      <c r="G402">
        <v>6</v>
      </c>
      <c r="H402" s="61">
        <f t="shared" si="44"/>
        <v>1.6160000000000001</v>
      </c>
      <c r="I402" s="61">
        <f t="shared" si="45"/>
        <v>6.0000000000000001E-3</v>
      </c>
      <c r="J402" s="61">
        <f t="shared" si="46"/>
        <v>6.0000000000000001E-3</v>
      </c>
      <c r="K402" s="13">
        <v>300.49599999999998</v>
      </c>
      <c r="L402" s="13">
        <v>36.354561900812456</v>
      </c>
      <c r="M402" s="13">
        <v>34.153236347379945</v>
      </c>
      <c r="N402" t="b">
        <v>0</v>
      </c>
      <c r="O402" t="b">
        <v>0</v>
      </c>
      <c r="P402" t="s">
        <v>1</v>
      </c>
      <c r="Q402" s="62" t="s">
        <v>1</v>
      </c>
      <c r="R402" t="b">
        <v>1</v>
      </c>
      <c r="S402" t="s">
        <v>468</v>
      </c>
      <c r="T402" t="b">
        <v>1</v>
      </c>
      <c r="U402" t="b">
        <v>0</v>
      </c>
      <c r="V402" t="s">
        <v>1</v>
      </c>
      <c r="W402" t="s">
        <v>1</v>
      </c>
      <c r="X402" t="b">
        <v>0</v>
      </c>
      <c r="Y402" t="s">
        <v>469</v>
      </c>
      <c r="Z402">
        <v>668</v>
      </c>
      <c r="AF402" s="108"/>
    </row>
    <row r="403" spans="1:32">
      <c r="A403" t="s">
        <v>464</v>
      </c>
      <c r="B403" t="s">
        <v>466</v>
      </c>
      <c r="C403">
        <v>2018</v>
      </c>
      <c r="D403" t="s">
        <v>467</v>
      </c>
      <c r="E403" s="61">
        <v>1644.6</v>
      </c>
      <c r="F403">
        <v>6</v>
      </c>
      <c r="G403">
        <v>6</v>
      </c>
      <c r="H403" s="61">
        <f t="shared" si="44"/>
        <v>1.6445999999999998</v>
      </c>
      <c r="I403" s="61">
        <f t="shared" si="45"/>
        <v>6.0000000000000001E-3</v>
      </c>
      <c r="J403" s="61">
        <f t="shared" si="46"/>
        <v>6.0000000000000001E-3</v>
      </c>
      <c r="K403" s="133" t="s">
        <v>1</v>
      </c>
      <c r="L403" s="13" t="s">
        <v>1</v>
      </c>
      <c r="M403" s="13" t="s">
        <v>1</v>
      </c>
      <c r="N403" t="b">
        <v>0</v>
      </c>
      <c r="O403" t="b">
        <v>0</v>
      </c>
      <c r="P403" t="s">
        <v>1</v>
      </c>
      <c r="Q403" s="62" t="s">
        <v>1</v>
      </c>
      <c r="R403" t="b">
        <v>1</v>
      </c>
      <c r="S403" t="s">
        <v>468</v>
      </c>
      <c r="T403" t="b">
        <v>1</v>
      </c>
      <c r="U403" t="b">
        <v>0</v>
      </c>
      <c r="V403" t="s">
        <v>1</v>
      </c>
      <c r="W403" t="s">
        <v>1</v>
      </c>
      <c r="X403" t="b">
        <v>0</v>
      </c>
      <c r="Y403" t="s">
        <v>469</v>
      </c>
      <c r="Z403">
        <v>668</v>
      </c>
      <c r="AF403" s="108"/>
    </row>
    <row r="404" spans="1:32">
      <c r="A404" t="s">
        <v>464</v>
      </c>
      <c r="B404" t="s">
        <v>466</v>
      </c>
      <c r="C404">
        <v>2018</v>
      </c>
      <c r="D404" t="s">
        <v>467</v>
      </c>
      <c r="E404" s="61">
        <v>1648.7</v>
      </c>
      <c r="F404">
        <v>6</v>
      </c>
      <c r="G404">
        <v>6</v>
      </c>
      <c r="H404" s="61">
        <f t="shared" si="44"/>
        <v>1.6487000000000001</v>
      </c>
      <c r="I404" s="61">
        <f t="shared" si="45"/>
        <v>6.0000000000000001E-3</v>
      </c>
      <c r="J404" s="61">
        <f t="shared" si="46"/>
        <v>6.0000000000000001E-3</v>
      </c>
      <c r="K404" s="133">
        <v>198.012</v>
      </c>
      <c r="L404" s="13">
        <v>22.541065036949778</v>
      </c>
      <c r="M404" s="13">
        <v>21.700927192173165</v>
      </c>
      <c r="N404" t="b">
        <v>0</v>
      </c>
      <c r="O404" t="b">
        <v>0</v>
      </c>
      <c r="P404" t="s">
        <v>1</v>
      </c>
      <c r="Q404" s="62" t="s">
        <v>1</v>
      </c>
      <c r="R404" t="b">
        <v>1</v>
      </c>
      <c r="S404" t="s">
        <v>468</v>
      </c>
      <c r="T404" t="b">
        <v>1</v>
      </c>
      <c r="U404" t="b">
        <v>0</v>
      </c>
      <c r="V404" t="s">
        <v>1</v>
      </c>
      <c r="W404" t="s">
        <v>1</v>
      </c>
      <c r="X404" t="b">
        <v>0</v>
      </c>
      <c r="Y404" t="s">
        <v>469</v>
      </c>
      <c r="Z404">
        <v>668</v>
      </c>
      <c r="AF404" s="102"/>
    </row>
    <row r="405" spans="1:32">
      <c r="A405" t="s">
        <v>464</v>
      </c>
      <c r="B405" t="s">
        <v>466</v>
      </c>
      <c r="C405">
        <v>2018</v>
      </c>
      <c r="D405" t="s">
        <v>467</v>
      </c>
      <c r="E405" s="61">
        <v>1659.5</v>
      </c>
      <c r="F405">
        <v>6</v>
      </c>
      <c r="G405">
        <v>6</v>
      </c>
      <c r="H405" s="61">
        <f t="shared" si="44"/>
        <v>1.6595</v>
      </c>
      <c r="I405" s="61">
        <f t="shared" si="45"/>
        <v>6.0000000000000001E-3</v>
      </c>
      <c r="J405" s="61">
        <f t="shared" si="46"/>
        <v>6.0000000000000001E-3</v>
      </c>
      <c r="K405" s="133">
        <v>192.27199999999999</v>
      </c>
      <c r="L405" s="13">
        <v>31.694747829885014</v>
      </c>
      <c r="M405" s="13">
        <v>28.930396212288546</v>
      </c>
      <c r="N405" t="b">
        <v>0</v>
      </c>
      <c r="O405" t="b">
        <v>0</v>
      </c>
      <c r="P405" t="s">
        <v>1</v>
      </c>
      <c r="Q405" s="62" t="s">
        <v>1</v>
      </c>
      <c r="R405" t="b">
        <v>1</v>
      </c>
      <c r="S405" t="s">
        <v>468</v>
      </c>
      <c r="T405" t="b">
        <v>1</v>
      </c>
      <c r="U405" t="b">
        <v>0</v>
      </c>
      <c r="V405" t="s">
        <v>1</v>
      </c>
      <c r="W405" t="s">
        <v>1</v>
      </c>
      <c r="X405" t="b">
        <v>0</v>
      </c>
      <c r="Y405" t="s">
        <v>469</v>
      </c>
      <c r="Z405">
        <v>668</v>
      </c>
      <c r="AF405" s="102"/>
    </row>
    <row r="406" spans="1:32">
      <c r="A406" t="s">
        <v>464</v>
      </c>
      <c r="B406" t="s">
        <v>466</v>
      </c>
      <c r="C406">
        <v>2018</v>
      </c>
      <c r="D406" t="s">
        <v>467</v>
      </c>
      <c r="E406" s="61">
        <v>1698.5</v>
      </c>
      <c r="F406">
        <v>6</v>
      </c>
      <c r="G406">
        <v>6</v>
      </c>
      <c r="H406" s="61">
        <f t="shared" si="44"/>
        <v>1.6984999999999999</v>
      </c>
      <c r="I406" s="61">
        <f t="shared" si="45"/>
        <v>6.0000000000000001E-3</v>
      </c>
      <c r="J406" s="61">
        <f t="shared" si="46"/>
        <v>6.0000000000000001E-3</v>
      </c>
      <c r="K406" s="133">
        <v>289.928</v>
      </c>
      <c r="L406" s="13">
        <v>34.913680427591714</v>
      </c>
      <c r="M406" s="13">
        <v>32.849673209942289</v>
      </c>
      <c r="N406" t="b">
        <v>0</v>
      </c>
      <c r="O406" t="b">
        <v>0</v>
      </c>
      <c r="P406" t="s">
        <v>1</v>
      </c>
      <c r="Q406" s="62" t="s">
        <v>1</v>
      </c>
      <c r="R406" t="b">
        <v>1</v>
      </c>
      <c r="S406" t="s">
        <v>468</v>
      </c>
      <c r="T406" t="b">
        <v>1</v>
      </c>
      <c r="U406" t="b">
        <v>0</v>
      </c>
      <c r="V406" t="s">
        <v>1</v>
      </c>
      <c r="W406" t="s">
        <v>1</v>
      </c>
      <c r="X406" t="b">
        <v>0</v>
      </c>
      <c r="Y406" t="s">
        <v>469</v>
      </c>
      <c r="Z406">
        <v>668</v>
      </c>
      <c r="AF406" s="102"/>
    </row>
    <row r="407" spans="1:32">
      <c r="A407" t="s">
        <v>464</v>
      </c>
      <c r="B407" t="s">
        <v>466</v>
      </c>
      <c r="C407">
        <v>2018</v>
      </c>
      <c r="D407" t="s">
        <v>467</v>
      </c>
      <c r="E407" s="61">
        <v>1753.1</v>
      </c>
      <c r="F407">
        <v>6</v>
      </c>
      <c r="G407">
        <v>6</v>
      </c>
      <c r="H407" s="61">
        <f t="shared" si="44"/>
        <v>1.7530999999999999</v>
      </c>
      <c r="I407" s="61">
        <f t="shared" si="45"/>
        <v>6.0000000000000001E-3</v>
      </c>
      <c r="J407" s="61">
        <f t="shared" si="46"/>
        <v>6.0000000000000001E-3</v>
      </c>
      <c r="K407" s="133">
        <v>286.346</v>
      </c>
      <c r="L407" s="13">
        <v>33.462640974675004</v>
      </c>
      <c r="M407" s="13">
        <v>31.469735016361383</v>
      </c>
      <c r="N407" t="b">
        <v>0</v>
      </c>
      <c r="O407" t="b">
        <v>0</v>
      </c>
      <c r="P407" t="s">
        <v>1</v>
      </c>
      <c r="Q407" s="62" t="s">
        <v>1</v>
      </c>
      <c r="R407" t="b">
        <v>1</v>
      </c>
      <c r="S407" t="s">
        <v>468</v>
      </c>
      <c r="T407" t="b">
        <v>1</v>
      </c>
      <c r="U407" t="b">
        <v>0</v>
      </c>
      <c r="V407" t="s">
        <v>1</v>
      </c>
      <c r="W407" t="s">
        <v>1</v>
      </c>
      <c r="X407" t="b">
        <v>0</v>
      </c>
      <c r="Y407" t="s">
        <v>469</v>
      </c>
      <c r="Z407">
        <v>668</v>
      </c>
      <c r="AF407" s="102"/>
    </row>
    <row r="408" spans="1:32">
      <c r="A408" t="s">
        <v>464</v>
      </c>
      <c r="B408" t="s">
        <v>466</v>
      </c>
      <c r="C408">
        <v>2018</v>
      </c>
      <c r="D408" t="s">
        <v>467</v>
      </c>
      <c r="E408" s="61">
        <v>1774.9</v>
      </c>
      <c r="F408">
        <v>6</v>
      </c>
      <c r="G408">
        <v>6</v>
      </c>
      <c r="H408" s="61">
        <f t="shared" si="44"/>
        <v>1.7749000000000001</v>
      </c>
      <c r="I408" s="61">
        <f t="shared" si="45"/>
        <v>6.0000000000000001E-3</v>
      </c>
      <c r="J408" s="61">
        <f t="shared" si="46"/>
        <v>6.0000000000000001E-3</v>
      </c>
      <c r="K408" s="133" t="s">
        <v>1</v>
      </c>
      <c r="L408" s="13" t="s">
        <v>1</v>
      </c>
      <c r="M408" s="13" t="s">
        <v>1</v>
      </c>
      <c r="N408" t="b">
        <v>0</v>
      </c>
      <c r="O408" t="b">
        <v>0</v>
      </c>
      <c r="P408" t="s">
        <v>1</v>
      </c>
      <c r="Q408" s="62" t="s">
        <v>1</v>
      </c>
      <c r="R408" t="b">
        <v>1</v>
      </c>
      <c r="S408" t="s">
        <v>468</v>
      </c>
      <c r="T408" t="b">
        <v>1</v>
      </c>
      <c r="U408" t="b">
        <v>0</v>
      </c>
      <c r="V408" t="s">
        <v>1</v>
      </c>
      <c r="W408" t="s">
        <v>1</v>
      </c>
      <c r="X408" t="b">
        <v>0</v>
      </c>
      <c r="Y408" t="s">
        <v>469</v>
      </c>
      <c r="Z408">
        <v>668</v>
      </c>
    </row>
    <row r="409" spans="1:32">
      <c r="A409" t="s">
        <v>464</v>
      </c>
      <c r="B409" t="s">
        <v>466</v>
      </c>
      <c r="C409">
        <v>2018</v>
      </c>
      <c r="D409" t="s">
        <v>467</v>
      </c>
      <c r="E409" s="61">
        <v>1779.6</v>
      </c>
      <c r="F409">
        <v>6</v>
      </c>
      <c r="G409">
        <v>6</v>
      </c>
      <c r="H409" s="61">
        <f t="shared" si="44"/>
        <v>1.7795999999999998</v>
      </c>
      <c r="I409" s="61">
        <f t="shared" si="45"/>
        <v>6.0000000000000001E-3</v>
      </c>
      <c r="J409" s="61">
        <f t="shared" si="46"/>
        <v>6.0000000000000001E-3</v>
      </c>
      <c r="K409" s="13">
        <v>224.38300000000001</v>
      </c>
      <c r="L409" s="13">
        <v>25.633605657417746</v>
      </c>
      <c r="M409" s="13">
        <v>24.448100294296907</v>
      </c>
      <c r="N409" t="b">
        <v>0</v>
      </c>
      <c r="O409" t="b">
        <v>0</v>
      </c>
      <c r="P409" t="s">
        <v>1</v>
      </c>
      <c r="Q409" s="62" t="s">
        <v>1</v>
      </c>
      <c r="R409" t="b">
        <v>1</v>
      </c>
      <c r="S409" t="s">
        <v>468</v>
      </c>
      <c r="T409" t="b">
        <v>1</v>
      </c>
      <c r="U409" t="b">
        <v>0</v>
      </c>
      <c r="V409" t="s">
        <v>1</v>
      </c>
      <c r="W409" t="s">
        <v>1</v>
      </c>
      <c r="X409" t="b">
        <v>0</v>
      </c>
      <c r="Y409" t="s">
        <v>469</v>
      </c>
      <c r="Z409">
        <v>668</v>
      </c>
    </row>
    <row r="410" spans="1:32">
      <c r="A410" t="s">
        <v>464</v>
      </c>
      <c r="B410" t="s">
        <v>466</v>
      </c>
      <c r="C410">
        <v>2018</v>
      </c>
      <c r="D410" t="s">
        <v>467</v>
      </c>
      <c r="E410" s="61">
        <v>1975.1320000000001</v>
      </c>
      <c r="F410">
        <v>6</v>
      </c>
      <c r="G410">
        <v>6</v>
      </c>
      <c r="H410" s="61">
        <f t="shared" si="44"/>
        <v>1.9751320000000001</v>
      </c>
      <c r="I410" s="61">
        <f t="shared" si="45"/>
        <v>6.0000000000000001E-3</v>
      </c>
      <c r="J410" s="61">
        <f t="shared" si="46"/>
        <v>6.0000000000000001E-3</v>
      </c>
      <c r="K410" s="13">
        <v>202.18299999999999</v>
      </c>
      <c r="L410" s="13">
        <v>28.253168070147474</v>
      </c>
      <c r="M410" s="13">
        <v>27.39655540391891</v>
      </c>
      <c r="N410" t="b">
        <v>0</v>
      </c>
      <c r="O410" t="b">
        <v>0</v>
      </c>
      <c r="P410" t="s">
        <v>1</v>
      </c>
      <c r="Q410" s="62" t="s">
        <v>1</v>
      </c>
      <c r="R410" t="b">
        <v>1</v>
      </c>
      <c r="S410" t="s">
        <v>468</v>
      </c>
      <c r="T410" t="b">
        <v>1</v>
      </c>
      <c r="U410" t="b">
        <v>0</v>
      </c>
      <c r="V410" t="s">
        <v>1</v>
      </c>
      <c r="W410" t="s">
        <v>1</v>
      </c>
      <c r="X410" t="b">
        <v>0</v>
      </c>
      <c r="Y410" t="s">
        <v>469</v>
      </c>
      <c r="Z410">
        <v>999</v>
      </c>
    </row>
    <row r="411" spans="1:32">
      <c r="A411" t="s">
        <v>464</v>
      </c>
      <c r="B411" t="s">
        <v>466</v>
      </c>
      <c r="C411">
        <v>2018</v>
      </c>
      <c r="D411" t="s">
        <v>467</v>
      </c>
      <c r="E411" s="61">
        <v>2026.5419999999999</v>
      </c>
      <c r="F411">
        <v>6</v>
      </c>
      <c r="G411">
        <v>6</v>
      </c>
      <c r="H411" s="61">
        <f t="shared" si="44"/>
        <v>2.0265420000000001</v>
      </c>
      <c r="I411" s="61">
        <f t="shared" si="45"/>
        <v>6.0000000000000001E-3</v>
      </c>
      <c r="J411" s="61">
        <f t="shared" si="46"/>
        <v>6.0000000000000001E-3</v>
      </c>
      <c r="K411" s="13">
        <v>234.18</v>
      </c>
      <c r="L411" s="13">
        <v>32.537508048404675</v>
      </c>
      <c r="M411" s="13">
        <v>31.458524981314717</v>
      </c>
      <c r="N411" t="b">
        <v>0</v>
      </c>
      <c r="O411" t="b">
        <v>0</v>
      </c>
      <c r="P411" t="s">
        <v>1</v>
      </c>
      <c r="Q411" s="62" t="s">
        <v>1</v>
      </c>
      <c r="R411" t="b">
        <v>1</v>
      </c>
      <c r="S411" t="s">
        <v>468</v>
      </c>
      <c r="T411" t="b">
        <v>1</v>
      </c>
      <c r="U411" t="b">
        <v>0</v>
      </c>
      <c r="V411" t="s">
        <v>1</v>
      </c>
      <c r="W411" t="s">
        <v>1</v>
      </c>
      <c r="X411" t="b">
        <v>0</v>
      </c>
      <c r="Y411" t="s">
        <v>469</v>
      </c>
      <c r="Z411">
        <v>999</v>
      </c>
    </row>
    <row r="412" spans="1:32">
      <c r="A412" t="s">
        <v>464</v>
      </c>
      <c r="B412" t="s">
        <v>466</v>
      </c>
      <c r="C412">
        <v>2018</v>
      </c>
      <c r="D412" t="s">
        <v>467</v>
      </c>
      <c r="E412" s="61">
        <v>2078.0945449999999</v>
      </c>
      <c r="F412">
        <v>6</v>
      </c>
      <c r="G412">
        <v>6</v>
      </c>
      <c r="H412" s="61">
        <f t="shared" si="44"/>
        <v>2.0780945449999999</v>
      </c>
      <c r="I412" s="61">
        <f t="shared" si="45"/>
        <v>6.0000000000000001E-3</v>
      </c>
      <c r="J412" s="61">
        <f t="shared" si="46"/>
        <v>6.0000000000000001E-3</v>
      </c>
      <c r="K412" s="13">
        <v>208.18600000000001</v>
      </c>
      <c r="L412" s="13">
        <v>29.93649760743563</v>
      </c>
      <c r="M412" s="13">
        <v>28.903465086387158</v>
      </c>
      <c r="N412" t="b">
        <v>0</v>
      </c>
      <c r="O412" t="b">
        <v>0</v>
      </c>
      <c r="P412" t="s">
        <v>1</v>
      </c>
      <c r="Q412" s="62" t="s">
        <v>1</v>
      </c>
      <c r="R412" t="b">
        <v>1</v>
      </c>
      <c r="S412" t="s">
        <v>468</v>
      </c>
      <c r="T412" t="b">
        <v>1</v>
      </c>
      <c r="U412" t="b">
        <v>0</v>
      </c>
      <c r="V412" t="s">
        <v>1</v>
      </c>
      <c r="W412" t="s">
        <v>1</v>
      </c>
      <c r="X412" t="b">
        <v>0</v>
      </c>
      <c r="Y412" t="s">
        <v>469</v>
      </c>
      <c r="Z412">
        <v>999</v>
      </c>
    </row>
    <row r="413" spans="1:32">
      <c r="A413" t="s">
        <v>464</v>
      </c>
      <c r="B413" t="s">
        <v>466</v>
      </c>
      <c r="C413">
        <v>2018</v>
      </c>
      <c r="D413" t="s">
        <v>467</v>
      </c>
      <c r="E413" s="61">
        <v>2161.0079999999998</v>
      </c>
      <c r="F413">
        <v>6</v>
      </c>
      <c r="G413">
        <v>6</v>
      </c>
      <c r="H413" s="61">
        <f t="shared" si="44"/>
        <v>2.1610079999999998</v>
      </c>
      <c r="I413" s="61">
        <f t="shared" si="45"/>
        <v>6.0000000000000001E-3</v>
      </c>
      <c r="J413" s="61">
        <f t="shared" si="46"/>
        <v>6.0000000000000001E-3</v>
      </c>
      <c r="K413" s="13">
        <v>194.71600000000001</v>
      </c>
      <c r="L413" s="13">
        <v>28.126813523753434</v>
      </c>
      <c r="M413" s="13">
        <v>27.22318098606409</v>
      </c>
      <c r="N413" t="b">
        <v>0</v>
      </c>
      <c r="O413" t="b">
        <v>0</v>
      </c>
      <c r="P413" t="s">
        <v>1</v>
      </c>
      <c r="Q413" s="62" t="s">
        <v>1</v>
      </c>
      <c r="R413" t="b">
        <v>1</v>
      </c>
      <c r="S413" t="s">
        <v>468</v>
      </c>
      <c r="T413" t="b">
        <v>1</v>
      </c>
      <c r="U413" t="b">
        <v>0</v>
      </c>
      <c r="V413" t="s">
        <v>1</v>
      </c>
      <c r="W413" t="s">
        <v>1</v>
      </c>
      <c r="X413" t="b">
        <v>0</v>
      </c>
      <c r="Y413" t="s">
        <v>469</v>
      </c>
      <c r="Z413">
        <v>999</v>
      </c>
    </row>
    <row r="414" spans="1:32">
      <c r="A414" t="s">
        <v>464</v>
      </c>
      <c r="B414" t="s">
        <v>466</v>
      </c>
      <c r="C414">
        <v>2018</v>
      </c>
      <c r="D414" t="s">
        <v>467</v>
      </c>
      <c r="E414" s="61">
        <v>2166.038</v>
      </c>
      <c r="F414">
        <v>6</v>
      </c>
      <c r="G414">
        <v>6</v>
      </c>
      <c r="H414" s="61">
        <f t="shared" si="44"/>
        <v>2.1660379999999999</v>
      </c>
      <c r="I414" s="61">
        <f t="shared" si="45"/>
        <v>6.0000000000000001E-3</v>
      </c>
      <c r="J414" s="61">
        <f t="shared" si="46"/>
        <v>6.0000000000000001E-3</v>
      </c>
      <c r="K414" s="13">
        <v>299.13799999999998</v>
      </c>
      <c r="L414" s="13">
        <v>43.427995763102004</v>
      </c>
      <c r="M414" s="13">
        <v>41.224464399188925</v>
      </c>
      <c r="N414" t="b">
        <v>0</v>
      </c>
      <c r="O414" t="b">
        <v>0</v>
      </c>
      <c r="P414" t="s">
        <v>1</v>
      </c>
      <c r="Q414" s="62" t="s">
        <v>1</v>
      </c>
      <c r="R414" t="b">
        <v>1</v>
      </c>
      <c r="S414" t="s">
        <v>468</v>
      </c>
      <c r="T414" t="b">
        <v>1</v>
      </c>
      <c r="U414" t="b">
        <v>0</v>
      </c>
      <c r="V414" t="s">
        <v>1</v>
      </c>
      <c r="W414" t="s">
        <v>1</v>
      </c>
      <c r="X414" t="b">
        <v>0</v>
      </c>
      <c r="Y414" t="s">
        <v>469</v>
      </c>
      <c r="Z414">
        <v>999</v>
      </c>
    </row>
    <row r="415" spans="1:32">
      <c r="A415" t="s">
        <v>464</v>
      </c>
      <c r="B415" t="s">
        <v>466</v>
      </c>
      <c r="C415">
        <v>2018</v>
      </c>
      <c r="D415" t="s">
        <v>467</v>
      </c>
      <c r="E415" s="61">
        <v>2201.944</v>
      </c>
      <c r="F415">
        <v>6</v>
      </c>
      <c r="G415">
        <v>6</v>
      </c>
      <c r="H415" s="61">
        <f t="shared" si="44"/>
        <v>2.2019440000000001</v>
      </c>
      <c r="I415" s="61">
        <f t="shared" si="45"/>
        <v>6.0000000000000001E-3</v>
      </c>
      <c r="J415" s="61">
        <f t="shared" si="46"/>
        <v>6.0000000000000001E-3</v>
      </c>
      <c r="K415" s="13">
        <v>307.60199999999998</v>
      </c>
      <c r="L415" s="13">
        <v>44.172442880148758</v>
      </c>
      <c r="M415" s="13">
        <v>41.849810835892612</v>
      </c>
      <c r="N415" t="b">
        <v>0</v>
      </c>
      <c r="O415" t="b">
        <v>0</v>
      </c>
      <c r="P415" t="s">
        <v>1</v>
      </c>
      <c r="Q415" s="62" t="s">
        <v>1</v>
      </c>
      <c r="R415" t="b">
        <v>1</v>
      </c>
      <c r="S415" t="s">
        <v>468</v>
      </c>
      <c r="T415" t="b">
        <v>1</v>
      </c>
      <c r="U415" t="b">
        <v>0</v>
      </c>
      <c r="V415" t="s">
        <v>1</v>
      </c>
      <c r="W415" t="s">
        <v>1</v>
      </c>
      <c r="X415" t="b">
        <v>0</v>
      </c>
      <c r="Y415" t="s">
        <v>469</v>
      </c>
      <c r="Z415">
        <v>999</v>
      </c>
    </row>
    <row r="416" spans="1:32">
      <c r="A416" t="s">
        <v>464</v>
      </c>
      <c r="B416" t="s">
        <v>466</v>
      </c>
      <c r="C416">
        <v>2018</v>
      </c>
      <c r="D416" t="s">
        <v>467</v>
      </c>
      <c r="E416" s="61">
        <v>2304.672</v>
      </c>
      <c r="F416">
        <v>6</v>
      </c>
      <c r="G416">
        <v>6</v>
      </c>
      <c r="H416" s="61">
        <f t="shared" si="44"/>
        <v>2.3046720000000001</v>
      </c>
      <c r="I416" s="61">
        <f t="shared" si="45"/>
        <v>6.0000000000000001E-3</v>
      </c>
      <c r="J416" s="61">
        <f t="shared" si="46"/>
        <v>6.0000000000000001E-3</v>
      </c>
      <c r="K416" s="13">
        <v>210.26400000000001</v>
      </c>
      <c r="L416" s="13">
        <v>30.149195976012347</v>
      </c>
      <c r="M416" s="13">
        <v>29.13389791977724</v>
      </c>
      <c r="N416" t="b">
        <v>0</v>
      </c>
      <c r="O416" t="b">
        <v>0</v>
      </c>
      <c r="P416" t="s">
        <v>1</v>
      </c>
      <c r="Q416" s="62" t="s">
        <v>1</v>
      </c>
      <c r="R416" t="b">
        <v>1</v>
      </c>
      <c r="S416" t="s">
        <v>468</v>
      </c>
      <c r="T416" t="b">
        <v>1</v>
      </c>
      <c r="U416" t="b">
        <v>0</v>
      </c>
      <c r="V416" t="s">
        <v>1</v>
      </c>
      <c r="W416" t="s">
        <v>1</v>
      </c>
      <c r="X416" t="b">
        <v>0</v>
      </c>
      <c r="Y416" t="s">
        <v>469</v>
      </c>
      <c r="Z416">
        <v>999</v>
      </c>
    </row>
    <row r="417" spans="1:26">
      <c r="A417" t="s">
        <v>464</v>
      </c>
      <c r="B417" t="s">
        <v>466</v>
      </c>
      <c r="C417">
        <v>2018</v>
      </c>
      <c r="D417" t="s">
        <v>467</v>
      </c>
      <c r="E417" s="61">
        <v>2502.9360000000001</v>
      </c>
      <c r="F417">
        <v>6</v>
      </c>
      <c r="G417">
        <v>6</v>
      </c>
      <c r="H417" s="61">
        <f t="shared" si="44"/>
        <v>2.502936</v>
      </c>
      <c r="I417" s="61">
        <f t="shared" si="45"/>
        <v>6.0000000000000001E-3</v>
      </c>
      <c r="J417" s="61">
        <f t="shared" si="46"/>
        <v>6.0000000000000001E-3</v>
      </c>
      <c r="K417" s="13">
        <v>289.31700000000001</v>
      </c>
      <c r="L417" s="13">
        <v>41.599614072729089</v>
      </c>
      <c r="M417" s="13">
        <v>39.641089086956228</v>
      </c>
      <c r="N417" t="b">
        <v>0</v>
      </c>
      <c r="O417" t="b">
        <v>0</v>
      </c>
      <c r="P417" t="s">
        <v>1</v>
      </c>
      <c r="Q417" s="62" t="s">
        <v>1</v>
      </c>
      <c r="R417" t="b">
        <v>1</v>
      </c>
      <c r="S417" t="s">
        <v>468</v>
      </c>
      <c r="T417" t="b">
        <v>1</v>
      </c>
      <c r="U417" t="b">
        <v>0</v>
      </c>
      <c r="V417" t="s">
        <v>1</v>
      </c>
      <c r="W417" t="s">
        <v>1</v>
      </c>
      <c r="X417" t="b">
        <v>0</v>
      </c>
      <c r="Y417" t="s">
        <v>469</v>
      </c>
      <c r="Z417">
        <v>999</v>
      </c>
    </row>
    <row r="418" spans="1:26">
      <c r="A418" t="s">
        <v>464</v>
      </c>
      <c r="B418" t="s">
        <v>466</v>
      </c>
      <c r="C418">
        <v>2018</v>
      </c>
      <c r="D418" t="s">
        <v>467</v>
      </c>
      <c r="E418" s="61">
        <v>2558.5770000000002</v>
      </c>
      <c r="F418">
        <v>6</v>
      </c>
      <c r="G418">
        <v>6</v>
      </c>
      <c r="H418" s="61">
        <f t="shared" si="44"/>
        <v>2.5585770000000001</v>
      </c>
      <c r="I418" s="61">
        <f t="shared" si="45"/>
        <v>6.0000000000000001E-3</v>
      </c>
      <c r="J418" s="61">
        <f t="shared" si="46"/>
        <v>6.0000000000000001E-3</v>
      </c>
      <c r="K418" s="13">
        <v>242.64499999999998</v>
      </c>
      <c r="L418" s="13">
        <v>36.909229455516972</v>
      </c>
      <c r="M418" s="13">
        <v>35.296041251109131</v>
      </c>
      <c r="N418" t="b">
        <v>0</v>
      </c>
      <c r="O418" t="b">
        <v>0</v>
      </c>
      <c r="P418" t="s">
        <v>1</v>
      </c>
      <c r="Q418" s="62" t="s">
        <v>1</v>
      </c>
      <c r="R418" t="b">
        <v>1</v>
      </c>
      <c r="S418" t="s">
        <v>468</v>
      </c>
      <c r="T418" t="b">
        <v>1</v>
      </c>
      <c r="U418" t="b">
        <v>0</v>
      </c>
      <c r="V418" t="s">
        <v>1</v>
      </c>
      <c r="W418" t="s">
        <v>1</v>
      </c>
      <c r="X418" t="b">
        <v>0</v>
      </c>
      <c r="Y418" t="s">
        <v>469</v>
      </c>
      <c r="Z418">
        <v>999</v>
      </c>
    </row>
    <row r="419" spans="1:26">
      <c r="A419" t="s">
        <v>464</v>
      </c>
      <c r="B419" t="s">
        <v>466</v>
      </c>
      <c r="C419">
        <v>2018</v>
      </c>
      <c r="D419" t="s">
        <v>467</v>
      </c>
      <c r="E419" s="61">
        <v>2600.8620000000001</v>
      </c>
      <c r="F419">
        <v>6</v>
      </c>
      <c r="G419">
        <v>6</v>
      </c>
      <c r="H419" s="61">
        <f t="shared" si="44"/>
        <v>2.6008620000000002</v>
      </c>
      <c r="I419" s="61">
        <f t="shared" si="45"/>
        <v>6.0000000000000001E-3</v>
      </c>
      <c r="J419" s="61">
        <f t="shared" si="46"/>
        <v>6.0000000000000001E-3</v>
      </c>
      <c r="K419" s="13">
        <v>201.37100000000001</v>
      </c>
      <c r="L419" s="13">
        <v>28.427863620047127</v>
      </c>
      <c r="M419" s="13">
        <v>27.505841161469689</v>
      </c>
      <c r="N419" t="b">
        <v>0</v>
      </c>
      <c r="O419" t="b">
        <v>0</v>
      </c>
      <c r="P419" t="s">
        <v>1</v>
      </c>
      <c r="Q419" s="62" t="s">
        <v>1</v>
      </c>
      <c r="R419" t="b">
        <v>1</v>
      </c>
      <c r="S419" t="s">
        <v>468</v>
      </c>
      <c r="T419" t="b">
        <v>1</v>
      </c>
      <c r="U419" t="b">
        <v>0</v>
      </c>
      <c r="V419" t="s">
        <v>1</v>
      </c>
      <c r="W419" t="s">
        <v>1</v>
      </c>
      <c r="X419" t="b">
        <v>0</v>
      </c>
      <c r="Y419" t="s">
        <v>469</v>
      </c>
      <c r="Z419">
        <v>999</v>
      </c>
    </row>
    <row r="420" spans="1:26">
      <c r="A420" t="s">
        <v>464</v>
      </c>
      <c r="B420" t="s">
        <v>466</v>
      </c>
      <c r="C420">
        <v>2018</v>
      </c>
      <c r="D420" t="s">
        <v>467</v>
      </c>
      <c r="E420" s="61">
        <v>2685.473</v>
      </c>
      <c r="F420">
        <v>6</v>
      </c>
      <c r="G420">
        <v>6</v>
      </c>
      <c r="H420" s="61">
        <f t="shared" si="44"/>
        <v>2.685473</v>
      </c>
      <c r="I420" s="61">
        <f t="shared" si="45"/>
        <v>6.0000000000000001E-3</v>
      </c>
      <c r="J420" s="61">
        <f t="shared" si="46"/>
        <v>6.0000000000000001E-3</v>
      </c>
      <c r="K420" s="13">
        <v>195.24600000000001</v>
      </c>
      <c r="L420" s="13">
        <v>30.107167634966899</v>
      </c>
      <c r="M420" s="13">
        <v>28.898585968867092</v>
      </c>
      <c r="N420" t="b">
        <v>0</v>
      </c>
      <c r="O420" t="b">
        <v>0</v>
      </c>
      <c r="P420" t="s">
        <v>1</v>
      </c>
      <c r="Q420" s="62" t="s">
        <v>1</v>
      </c>
      <c r="R420" t="b">
        <v>1</v>
      </c>
      <c r="S420" t="s">
        <v>468</v>
      </c>
      <c r="T420" t="b">
        <v>1</v>
      </c>
      <c r="U420" t="b">
        <v>0</v>
      </c>
      <c r="V420" t="s">
        <v>1</v>
      </c>
      <c r="W420" t="s">
        <v>1</v>
      </c>
      <c r="X420" t="b">
        <v>0</v>
      </c>
      <c r="Y420" t="s">
        <v>469</v>
      </c>
      <c r="Z420">
        <v>999</v>
      </c>
    </row>
    <row r="421" spans="1:26">
      <c r="A421" t="s">
        <v>464</v>
      </c>
      <c r="B421" t="s">
        <v>466</v>
      </c>
      <c r="C421">
        <v>2018</v>
      </c>
      <c r="D421" t="s">
        <v>467</v>
      </c>
      <c r="E421" s="61">
        <v>2702.2249999999999</v>
      </c>
      <c r="F421">
        <v>6</v>
      </c>
      <c r="G421">
        <v>6</v>
      </c>
      <c r="H421" s="61">
        <f t="shared" si="44"/>
        <v>2.7022249999999999</v>
      </c>
      <c r="I421" s="61">
        <f t="shared" si="45"/>
        <v>6.0000000000000001E-3</v>
      </c>
      <c r="J421" s="61">
        <f t="shared" si="46"/>
        <v>6.0000000000000001E-3</v>
      </c>
      <c r="K421" s="13">
        <v>278.58699999999999</v>
      </c>
      <c r="L421" s="13">
        <v>41.664488884420535</v>
      </c>
      <c r="M421" s="13">
        <v>39.545226955980382</v>
      </c>
      <c r="N421" t="b">
        <v>0</v>
      </c>
      <c r="O421" t="b">
        <v>0</v>
      </c>
      <c r="P421" t="s">
        <v>1</v>
      </c>
      <c r="Q421" s="62" t="s">
        <v>1</v>
      </c>
      <c r="R421" t="b">
        <v>1</v>
      </c>
      <c r="S421" t="s">
        <v>468</v>
      </c>
      <c r="T421" t="b">
        <v>1</v>
      </c>
      <c r="U421" t="b">
        <v>0</v>
      </c>
      <c r="V421" t="s">
        <v>1</v>
      </c>
      <c r="W421" t="s">
        <v>1</v>
      </c>
      <c r="X421" t="b">
        <v>0</v>
      </c>
      <c r="Y421" t="s">
        <v>469</v>
      </c>
      <c r="Z421">
        <v>999</v>
      </c>
    </row>
    <row r="422" spans="1:26">
      <c r="A422" t="s">
        <v>464</v>
      </c>
      <c r="B422" t="s">
        <v>466</v>
      </c>
      <c r="C422">
        <v>2018</v>
      </c>
      <c r="D422" t="s">
        <v>467</v>
      </c>
      <c r="E422" s="61">
        <v>2705.51</v>
      </c>
      <c r="F422">
        <v>6</v>
      </c>
      <c r="G422">
        <v>6</v>
      </c>
      <c r="H422" s="61">
        <f t="shared" si="44"/>
        <v>2.7055100000000003</v>
      </c>
      <c r="I422" s="61">
        <f t="shared" si="45"/>
        <v>6.0000000000000001E-3</v>
      </c>
      <c r="J422" s="61">
        <f t="shared" si="46"/>
        <v>6.0000000000000001E-3</v>
      </c>
      <c r="K422" s="13">
        <v>267.91500000000002</v>
      </c>
      <c r="L422" s="13">
        <v>38.618289565955607</v>
      </c>
      <c r="M422" s="13">
        <v>36.876749517819547</v>
      </c>
      <c r="N422" t="b">
        <v>0</v>
      </c>
      <c r="O422" t="b">
        <v>0</v>
      </c>
      <c r="P422" t="s">
        <v>1</v>
      </c>
      <c r="Q422" s="62" t="s">
        <v>1</v>
      </c>
      <c r="R422" t="b">
        <v>1</v>
      </c>
      <c r="S422" t="s">
        <v>468</v>
      </c>
      <c r="T422" t="b">
        <v>1</v>
      </c>
      <c r="U422" t="b">
        <v>0</v>
      </c>
      <c r="V422" t="s">
        <v>1</v>
      </c>
      <c r="W422" t="s">
        <v>1</v>
      </c>
      <c r="X422" t="b">
        <v>0</v>
      </c>
      <c r="Y422" t="s">
        <v>469</v>
      </c>
      <c r="Z422">
        <v>999</v>
      </c>
    </row>
    <row r="423" spans="1:26">
      <c r="A423" t="s">
        <v>464</v>
      </c>
      <c r="B423" t="s">
        <v>466</v>
      </c>
      <c r="C423">
        <v>2018</v>
      </c>
      <c r="D423" t="s">
        <v>467</v>
      </c>
      <c r="E423" s="61">
        <v>2708.1120000000001</v>
      </c>
      <c r="F423">
        <v>6</v>
      </c>
      <c r="G423">
        <v>6</v>
      </c>
      <c r="H423" s="61">
        <f t="shared" si="44"/>
        <v>2.7081120000000003</v>
      </c>
      <c r="I423" s="61">
        <f t="shared" si="45"/>
        <v>6.0000000000000001E-3</v>
      </c>
      <c r="J423" s="61">
        <f t="shared" si="46"/>
        <v>6.0000000000000001E-3</v>
      </c>
      <c r="K423" s="13">
        <v>223.797</v>
      </c>
      <c r="L423" s="13">
        <v>32.309394655424931</v>
      </c>
      <c r="M423" s="13">
        <v>31.11812537734238</v>
      </c>
      <c r="N423" t="b">
        <v>0</v>
      </c>
      <c r="O423" t="b">
        <v>0</v>
      </c>
      <c r="P423" t="s">
        <v>1</v>
      </c>
      <c r="Q423" s="62" t="s">
        <v>1</v>
      </c>
      <c r="R423" t="b">
        <v>1</v>
      </c>
      <c r="S423" t="s">
        <v>468</v>
      </c>
      <c r="T423" t="b">
        <v>1</v>
      </c>
      <c r="U423" t="b">
        <v>0</v>
      </c>
      <c r="V423" t="s">
        <v>1</v>
      </c>
      <c r="W423" t="s">
        <v>1</v>
      </c>
      <c r="X423" t="b">
        <v>0</v>
      </c>
      <c r="Y423" t="s">
        <v>469</v>
      </c>
      <c r="Z423">
        <v>999</v>
      </c>
    </row>
    <row r="424" spans="1:26">
      <c r="A424" t="s">
        <v>464</v>
      </c>
      <c r="B424" t="s">
        <v>466</v>
      </c>
      <c r="C424">
        <v>2018</v>
      </c>
      <c r="D424" t="s">
        <v>467</v>
      </c>
      <c r="E424" s="61">
        <v>2710.4639999999999</v>
      </c>
      <c r="F424">
        <v>6</v>
      </c>
      <c r="G424">
        <v>6</v>
      </c>
      <c r="H424" s="61">
        <f t="shared" si="44"/>
        <v>2.710464</v>
      </c>
      <c r="I424" s="61">
        <f t="shared" si="45"/>
        <v>6.0000000000000001E-3</v>
      </c>
      <c r="J424" s="61">
        <f t="shared" si="46"/>
        <v>6.0000000000000001E-3</v>
      </c>
      <c r="K424" s="13">
        <v>287.53800000000001</v>
      </c>
      <c r="L424" s="13">
        <v>83.069538412103867</v>
      </c>
      <c r="M424" s="13">
        <v>68.022772289873643</v>
      </c>
      <c r="N424" t="b">
        <v>0</v>
      </c>
      <c r="O424" t="b">
        <v>0</v>
      </c>
      <c r="P424" t="s">
        <v>1</v>
      </c>
      <c r="Q424" s="62" t="s">
        <v>1</v>
      </c>
      <c r="R424" t="b">
        <v>1</v>
      </c>
      <c r="S424" t="s">
        <v>468</v>
      </c>
      <c r="T424" t="b">
        <v>1</v>
      </c>
      <c r="U424" t="b">
        <v>0</v>
      </c>
      <c r="V424" t="s">
        <v>1</v>
      </c>
      <c r="W424" t="s">
        <v>1</v>
      </c>
      <c r="X424" t="b">
        <v>0</v>
      </c>
      <c r="Y424" t="s">
        <v>469</v>
      </c>
      <c r="Z424">
        <v>999</v>
      </c>
    </row>
    <row r="425" spans="1:26">
      <c r="A425" t="s">
        <v>464</v>
      </c>
      <c r="B425" t="s">
        <v>466</v>
      </c>
      <c r="C425">
        <v>2018</v>
      </c>
      <c r="D425" t="s">
        <v>467</v>
      </c>
      <c r="E425" s="61">
        <v>2751.5639999999999</v>
      </c>
      <c r="F425">
        <v>6</v>
      </c>
      <c r="G425">
        <v>6</v>
      </c>
      <c r="H425" s="61">
        <f t="shared" si="44"/>
        <v>2.7515639999999997</v>
      </c>
      <c r="I425" s="61">
        <f t="shared" si="45"/>
        <v>6.0000000000000001E-3</v>
      </c>
      <c r="J425" s="61">
        <f t="shared" si="46"/>
        <v>6.0000000000000001E-3</v>
      </c>
      <c r="K425" s="13">
        <v>251.12</v>
      </c>
      <c r="L425" s="13">
        <v>35.802164040739186</v>
      </c>
      <c r="M425" s="13">
        <v>34.36553551161397</v>
      </c>
      <c r="N425" t="b">
        <v>0</v>
      </c>
      <c r="O425" t="b">
        <v>0</v>
      </c>
      <c r="P425" t="s">
        <v>1</v>
      </c>
      <c r="Q425" s="62" t="s">
        <v>1</v>
      </c>
      <c r="R425" t="b">
        <v>1</v>
      </c>
      <c r="S425" t="s">
        <v>468</v>
      </c>
      <c r="T425" t="b">
        <v>1</v>
      </c>
      <c r="U425" t="b">
        <v>0</v>
      </c>
      <c r="V425" t="s">
        <v>1</v>
      </c>
      <c r="W425" t="s">
        <v>1</v>
      </c>
      <c r="X425" t="b">
        <v>0</v>
      </c>
      <c r="Y425" t="s">
        <v>469</v>
      </c>
      <c r="Z425">
        <v>999</v>
      </c>
    </row>
    <row r="426" spans="1:26">
      <c r="A426" t="s">
        <v>464</v>
      </c>
      <c r="B426" t="s">
        <v>466</v>
      </c>
      <c r="C426">
        <v>2018</v>
      </c>
      <c r="D426" t="s">
        <v>467</v>
      </c>
      <c r="E426" s="61">
        <v>2772.86</v>
      </c>
      <c r="F426">
        <v>6</v>
      </c>
      <c r="G426">
        <v>6</v>
      </c>
      <c r="H426" s="61">
        <f t="shared" si="44"/>
        <v>2.7728600000000001</v>
      </c>
      <c r="I426" s="61">
        <f t="shared" si="45"/>
        <v>6.0000000000000001E-3</v>
      </c>
      <c r="J426" s="61">
        <f t="shared" si="46"/>
        <v>6.0000000000000001E-3</v>
      </c>
      <c r="K426" s="13">
        <v>292.798</v>
      </c>
      <c r="L426" s="13">
        <v>43.481272118004995</v>
      </c>
      <c r="M426" s="13">
        <v>41.091520098433932</v>
      </c>
      <c r="N426" t="b">
        <v>0</v>
      </c>
      <c r="O426" t="b">
        <v>0</v>
      </c>
      <c r="P426" t="s">
        <v>1</v>
      </c>
      <c r="Q426" s="62" t="s">
        <v>1</v>
      </c>
      <c r="R426" t="b">
        <v>1</v>
      </c>
      <c r="S426" t="s">
        <v>468</v>
      </c>
      <c r="T426" t="b">
        <v>1</v>
      </c>
      <c r="U426" t="b">
        <v>0</v>
      </c>
      <c r="V426" t="s">
        <v>1</v>
      </c>
      <c r="W426" t="s">
        <v>1</v>
      </c>
      <c r="X426" t="b">
        <v>0</v>
      </c>
      <c r="Y426" t="s">
        <v>469</v>
      </c>
      <c r="Z426">
        <v>999</v>
      </c>
    </row>
    <row r="427" spans="1:26">
      <c r="A427" t="s">
        <v>464</v>
      </c>
      <c r="B427" t="s">
        <v>466</v>
      </c>
      <c r="C427">
        <v>2018</v>
      </c>
      <c r="D427" t="s">
        <v>467</v>
      </c>
      <c r="E427" s="61">
        <v>2778.7179999999998</v>
      </c>
      <c r="F427">
        <v>6</v>
      </c>
      <c r="G427">
        <v>6</v>
      </c>
      <c r="H427" s="61">
        <f t="shared" si="44"/>
        <v>2.778718</v>
      </c>
      <c r="I427" s="61">
        <f t="shared" si="45"/>
        <v>6.0000000000000001E-3</v>
      </c>
      <c r="J427" s="61">
        <f t="shared" si="46"/>
        <v>6.0000000000000001E-3</v>
      </c>
      <c r="K427" s="13">
        <v>332.97899999999998</v>
      </c>
      <c r="L427" s="13">
        <v>50.113971305415461</v>
      </c>
      <c r="M427" s="13">
        <v>46.979984738183951</v>
      </c>
      <c r="N427" t="b">
        <v>0</v>
      </c>
      <c r="O427" t="b">
        <v>0</v>
      </c>
      <c r="P427" t="s">
        <v>1</v>
      </c>
      <c r="Q427" s="62" t="s">
        <v>1</v>
      </c>
      <c r="R427" t="b">
        <v>1</v>
      </c>
      <c r="S427" t="s">
        <v>468</v>
      </c>
      <c r="T427" t="b">
        <v>1</v>
      </c>
      <c r="U427" t="b">
        <v>0</v>
      </c>
      <c r="V427" t="s">
        <v>1</v>
      </c>
      <c r="W427" t="s">
        <v>1</v>
      </c>
      <c r="X427" t="b">
        <v>0</v>
      </c>
      <c r="Y427" t="s">
        <v>469</v>
      </c>
      <c r="Z427">
        <v>999</v>
      </c>
    </row>
    <row r="428" spans="1:26">
      <c r="A428" t="s">
        <v>464</v>
      </c>
      <c r="B428" t="s">
        <v>466</v>
      </c>
      <c r="C428">
        <v>2018</v>
      </c>
      <c r="D428" t="s">
        <v>467</v>
      </c>
      <c r="E428" s="61">
        <v>2781.4140000000002</v>
      </c>
      <c r="F428">
        <v>6</v>
      </c>
      <c r="G428">
        <v>6</v>
      </c>
      <c r="H428" s="61">
        <f t="shared" si="44"/>
        <v>2.7814140000000003</v>
      </c>
      <c r="I428" s="61">
        <f t="shared" si="45"/>
        <v>6.0000000000000001E-3</v>
      </c>
      <c r="J428" s="61">
        <f t="shared" si="46"/>
        <v>6.0000000000000001E-3</v>
      </c>
      <c r="K428" s="13">
        <v>274.61500000000001</v>
      </c>
      <c r="L428" s="13">
        <v>39.478662186046769</v>
      </c>
      <c r="M428" s="13">
        <v>37.721490386780857</v>
      </c>
      <c r="N428" t="b">
        <v>0</v>
      </c>
      <c r="O428" t="b">
        <v>0</v>
      </c>
      <c r="P428" t="s">
        <v>1</v>
      </c>
      <c r="Q428" s="62" t="s">
        <v>1</v>
      </c>
      <c r="R428" t="b">
        <v>1</v>
      </c>
      <c r="S428" t="s">
        <v>468</v>
      </c>
      <c r="T428" t="b">
        <v>1</v>
      </c>
      <c r="U428" t="b">
        <v>0</v>
      </c>
      <c r="V428" t="s">
        <v>1</v>
      </c>
      <c r="W428" t="s">
        <v>1</v>
      </c>
      <c r="X428" t="b">
        <v>0</v>
      </c>
      <c r="Y428" t="s">
        <v>469</v>
      </c>
      <c r="Z428">
        <v>999</v>
      </c>
    </row>
    <row r="429" spans="1:26">
      <c r="A429" t="s">
        <v>464</v>
      </c>
      <c r="B429" t="s">
        <v>466</v>
      </c>
      <c r="C429">
        <v>2018</v>
      </c>
      <c r="D429" t="s">
        <v>467</v>
      </c>
      <c r="E429" s="61">
        <v>2795.4850000000001</v>
      </c>
      <c r="F429">
        <v>6</v>
      </c>
      <c r="G429">
        <v>6</v>
      </c>
      <c r="H429" s="61">
        <f t="shared" si="44"/>
        <v>2.7954850000000002</v>
      </c>
      <c r="I429" s="61">
        <f t="shared" si="45"/>
        <v>6.0000000000000001E-3</v>
      </c>
      <c r="J429" s="61">
        <f t="shared" si="46"/>
        <v>6.0000000000000001E-3</v>
      </c>
      <c r="K429" s="13">
        <v>263.95499999999998</v>
      </c>
      <c r="L429" s="13">
        <v>38.550838123184874</v>
      </c>
      <c r="M429" s="13">
        <v>36.885134539540431</v>
      </c>
      <c r="N429" t="b">
        <v>0</v>
      </c>
      <c r="O429" t="b">
        <v>0</v>
      </c>
      <c r="P429" t="s">
        <v>1</v>
      </c>
      <c r="Q429" s="62" t="s">
        <v>1</v>
      </c>
      <c r="R429" t="b">
        <v>1</v>
      </c>
      <c r="S429" t="s">
        <v>468</v>
      </c>
      <c r="T429" t="b">
        <v>1</v>
      </c>
      <c r="U429" t="b">
        <v>0</v>
      </c>
      <c r="V429" t="s">
        <v>1</v>
      </c>
      <c r="W429" t="s">
        <v>1</v>
      </c>
      <c r="X429" t="b">
        <v>0</v>
      </c>
      <c r="Y429" t="s">
        <v>469</v>
      </c>
      <c r="Z429">
        <v>999</v>
      </c>
    </row>
    <row r="430" spans="1:26">
      <c r="A430" t="s">
        <v>464</v>
      </c>
      <c r="B430" t="s">
        <v>466</v>
      </c>
      <c r="C430">
        <v>2018</v>
      </c>
      <c r="D430" t="s">
        <v>467</v>
      </c>
      <c r="E430" s="61">
        <v>2918.768</v>
      </c>
      <c r="F430">
        <v>6</v>
      </c>
      <c r="G430">
        <v>6</v>
      </c>
      <c r="H430" s="61">
        <f t="shared" si="44"/>
        <v>2.918768</v>
      </c>
      <c r="I430" s="61">
        <f t="shared" si="45"/>
        <v>6.0000000000000001E-3</v>
      </c>
      <c r="J430" s="61">
        <f t="shared" si="46"/>
        <v>6.0000000000000001E-3</v>
      </c>
      <c r="K430" s="13">
        <v>221.328</v>
      </c>
      <c r="L430" s="13">
        <v>32.390394563820927</v>
      </c>
      <c r="M430" s="13">
        <v>31.127179746967137</v>
      </c>
      <c r="N430" t="b">
        <v>0</v>
      </c>
      <c r="O430" t="b">
        <v>0</v>
      </c>
      <c r="P430" t="s">
        <v>1</v>
      </c>
      <c r="Q430" s="62" t="s">
        <v>1</v>
      </c>
      <c r="R430" t="b">
        <v>1</v>
      </c>
      <c r="S430" t="s">
        <v>468</v>
      </c>
      <c r="T430" t="b">
        <v>1</v>
      </c>
      <c r="U430" t="b">
        <v>0</v>
      </c>
      <c r="V430" t="s">
        <v>1</v>
      </c>
      <c r="W430" t="s">
        <v>1</v>
      </c>
      <c r="X430" t="b">
        <v>0</v>
      </c>
      <c r="Y430" t="s">
        <v>469</v>
      </c>
      <c r="Z430">
        <v>999</v>
      </c>
    </row>
    <row r="431" spans="1:26">
      <c r="A431" t="s">
        <v>464</v>
      </c>
      <c r="B431" t="s">
        <v>466</v>
      </c>
      <c r="C431">
        <v>2018</v>
      </c>
      <c r="D431" t="s">
        <v>467</v>
      </c>
      <c r="E431" s="61">
        <v>3000.5720000000001</v>
      </c>
      <c r="F431">
        <v>15</v>
      </c>
      <c r="G431">
        <v>15</v>
      </c>
      <c r="H431" s="61">
        <f t="shared" si="44"/>
        <v>3.000572</v>
      </c>
      <c r="I431" s="61">
        <f t="shared" si="45"/>
        <v>1.4999999999999999E-2</v>
      </c>
      <c r="J431" s="61">
        <f t="shared" si="46"/>
        <v>1.4999999999999999E-2</v>
      </c>
      <c r="K431" s="13">
        <v>301.31799999999998</v>
      </c>
      <c r="L431" s="13">
        <v>45.631319902014681</v>
      </c>
      <c r="M431" s="13">
        <v>42.874671578917038</v>
      </c>
      <c r="N431" t="b">
        <v>0</v>
      </c>
      <c r="O431" t="b">
        <v>0</v>
      </c>
      <c r="P431" t="s">
        <v>1</v>
      </c>
      <c r="Q431" s="62" t="s">
        <v>1</v>
      </c>
      <c r="R431" t="b">
        <v>1</v>
      </c>
      <c r="S431" t="s">
        <v>468</v>
      </c>
      <c r="T431" t="b">
        <v>1</v>
      </c>
      <c r="U431" t="b">
        <v>0</v>
      </c>
      <c r="V431" t="s">
        <v>1</v>
      </c>
      <c r="W431" t="s">
        <v>1</v>
      </c>
      <c r="X431" t="b">
        <v>0</v>
      </c>
      <c r="Y431" t="s">
        <v>469</v>
      </c>
      <c r="Z431">
        <v>999</v>
      </c>
    </row>
    <row r="432" spans="1:26">
      <c r="A432" t="s">
        <v>464</v>
      </c>
      <c r="B432" t="s">
        <v>466</v>
      </c>
      <c r="C432">
        <v>2018</v>
      </c>
      <c r="D432" t="s">
        <v>467</v>
      </c>
      <c r="E432" s="61">
        <v>3073.9160000000002</v>
      </c>
      <c r="F432">
        <v>15</v>
      </c>
      <c r="G432">
        <v>15</v>
      </c>
      <c r="H432" s="61">
        <f t="shared" si="44"/>
        <v>3.0739160000000001</v>
      </c>
      <c r="I432" s="61">
        <f t="shared" si="45"/>
        <v>1.4999999999999999E-2</v>
      </c>
      <c r="J432" s="61">
        <f t="shared" si="46"/>
        <v>1.4999999999999999E-2</v>
      </c>
      <c r="K432" s="13">
        <v>246.18200000000002</v>
      </c>
      <c r="L432" s="13">
        <v>35.707295389037768</v>
      </c>
      <c r="M432" s="13">
        <v>34.160480968510996</v>
      </c>
      <c r="N432" t="b">
        <v>0</v>
      </c>
      <c r="O432" t="b">
        <v>0</v>
      </c>
      <c r="P432" t="s">
        <v>1</v>
      </c>
      <c r="Q432" s="62" t="s">
        <v>1</v>
      </c>
      <c r="R432" t="b">
        <v>1</v>
      </c>
      <c r="S432" t="s">
        <v>468</v>
      </c>
      <c r="T432" t="b">
        <v>1</v>
      </c>
      <c r="U432" t="b">
        <v>0</v>
      </c>
      <c r="V432" t="s">
        <v>1</v>
      </c>
      <c r="W432" t="s">
        <v>1</v>
      </c>
      <c r="X432" t="b">
        <v>0</v>
      </c>
      <c r="Y432" t="s">
        <v>469</v>
      </c>
      <c r="Z432">
        <v>999</v>
      </c>
    </row>
    <row r="433" spans="1:26">
      <c r="A433" t="s">
        <v>464</v>
      </c>
      <c r="B433" t="s">
        <v>466</v>
      </c>
      <c r="C433">
        <v>2018</v>
      </c>
      <c r="D433" t="s">
        <v>467</v>
      </c>
      <c r="E433" s="61">
        <v>3081.375</v>
      </c>
      <c r="F433">
        <v>15</v>
      </c>
      <c r="G433">
        <v>15</v>
      </c>
      <c r="H433" s="61">
        <f t="shared" si="44"/>
        <v>3.081375</v>
      </c>
      <c r="I433" s="61">
        <f t="shared" si="45"/>
        <v>1.4999999999999999E-2</v>
      </c>
      <c r="J433" s="61">
        <f t="shared" si="46"/>
        <v>1.4999999999999999E-2</v>
      </c>
      <c r="K433" s="13">
        <v>325.18900000000002</v>
      </c>
      <c r="L433" s="13">
        <v>50.934377634363962</v>
      </c>
      <c r="M433" s="13">
        <v>47.523553497187109</v>
      </c>
      <c r="N433" t="b">
        <v>0</v>
      </c>
      <c r="O433" t="b">
        <v>0</v>
      </c>
      <c r="P433" t="s">
        <v>1</v>
      </c>
      <c r="Q433" s="62" t="s">
        <v>1</v>
      </c>
      <c r="R433" t="b">
        <v>1</v>
      </c>
      <c r="S433" t="s">
        <v>468</v>
      </c>
      <c r="T433" t="b">
        <v>1</v>
      </c>
      <c r="U433" t="b">
        <v>0</v>
      </c>
      <c r="V433" t="s">
        <v>1</v>
      </c>
      <c r="W433" t="s">
        <v>1</v>
      </c>
      <c r="X433" t="b">
        <v>0</v>
      </c>
      <c r="Y433" t="s">
        <v>469</v>
      </c>
      <c r="Z433">
        <v>999</v>
      </c>
    </row>
    <row r="434" spans="1:26">
      <c r="A434" t="s">
        <v>464</v>
      </c>
      <c r="B434" t="s">
        <v>466</v>
      </c>
      <c r="C434">
        <v>2018</v>
      </c>
      <c r="D434" t="s">
        <v>467</v>
      </c>
      <c r="E434" s="61">
        <v>3104.91</v>
      </c>
      <c r="F434">
        <v>15</v>
      </c>
      <c r="G434">
        <v>15</v>
      </c>
      <c r="H434" s="61">
        <f t="shared" si="44"/>
        <v>3.1049099999999998</v>
      </c>
      <c r="I434" s="61">
        <f t="shared" si="45"/>
        <v>1.4999999999999999E-2</v>
      </c>
      <c r="J434" s="61">
        <f t="shared" si="46"/>
        <v>1.4999999999999999E-2</v>
      </c>
      <c r="K434" s="13">
        <v>251.60199999999998</v>
      </c>
      <c r="L434" s="13">
        <v>35.935237413992439</v>
      </c>
      <c r="M434" s="13">
        <v>34.384623641971089</v>
      </c>
      <c r="N434" t="b">
        <v>0</v>
      </c>
      <c r="O434" t="b">
        <v>0</v>
      </c>
      <c r="P434" t="s">
        <v>1</v>
      </c>
      <c r="Q434" s="62" t="s">
        <v>1</v>
      </c>
      <c r="R434" t="b">
        <v>1</v>
      </c>
      <c r="S434" t="s">
        <v>468</v>
      </c>
      <c r="T434" t="b">
        <v>1</v>
      </c>
      <c r="U434" t="b">
        <v>0</v>
      </c>
      <c r="V434" t="s">
        <v>1</v>
      </c>
      <c r="W434" t="s">
        <v>1</v>
      </c>
      <c r="X434" t="b">
        <v>0</v>
      </c>
      <c r="Y434" t="s">
        <v>469</v>
      </c>
      <c r="Z434">
        <v>999</v>
      </c>
    </row>
    <row r="435" spans="1:26">
      <c r="A435" t="s">
        <v>464</v>
      </c>
      <c r="B435" t="s">
        <v>466</v>
      </c>
      <c r="C435">
        <v>2018</v>
      </c>
      <c r="D435" t="s">
        <v>467</v>
      </c>
      <c r="E435" s="61">
        <v>3155.922</v>
      </c>
      <c r="F435">
        <v>15</v>
      </c>
      <c r="G435">
        <v>15</v>
      </c>
      <c r="H435" s="61">
        <f t="shared" si="44"/>
        <v>3.1559219999999999</v>
      </c>
      <c r="I435" s="61">
        <f t="shared" si="45"/>
        <v>1.4999999999999999E-2</v>
      </c>
      <c r="J435" s="61">
        <f t="shared" si="46"/>
        <v>1.4999999999999999E-2</v>
      </c>
      <c r="K435" s="13">
        <v>225.803</v>
      </c>
      <c r="L435" s="13">
        <v>36.012324793048286</v>
      </c>
      <c r="M435" s="13">
        <v>34.312097035885166</v>
      </c>
      <c r="N435" t="b">
        <v>0</v>
      </c>
      <c r="O435" t="b">
        <v>0</v>
      </c>
      <c r="P435" t="s">
        <v>1</v>
      </c>
      <c r="Q435" s="62" t="s">
        <v>1</v>
      </c>
      <c r="R435" t="b">
        <v>1</v>
      </c>
      <c r="S435" t="s">
        <v>468</v>
      </c>
      <c r="T435" t="b">
        <v>1</v>
      </c>
      <c r="U435" t="b">
        <v>0</v>
      </c>
      <c r="V435" t="s">
        <v>1</v>
      </c>
      <c r="W435" t="s">
        <v>1</v>
      </c>
      <c r="X435" t="b">
        <v>0</v>
      </c>
      <c r="Y435" t="s">
        <v>469</v>
      </c>
      <c r="Z435">
        <v>999</v>
      </c>
    </row>
    <row r="436" spans="1:26">
      <c r="A436" t="s">
        <v>464</v>
      </c>
      <c r="B436" t="s">
        <v>466</v>
      </c>
      <c r="C436">
        <v>2018</v>
      </c>
      <c r="D436" t="s">
        <v>467</v>
      </c>
      <c r="E436" s="61">
        <v>3218.57</v>
      </c>
      <c r="F436">
        <v>15</v>
      </c>
      <c r="G436">
        <v>15</v>
      </c>
      <c r="H436" s="61">
        <f t="shared" si="44"/>
        <v>3.2185700000000002</v>
      </c>
      <c r="I436" s="61">
        <f t="shared" si="45"/>
        <v>1.4999999999999999E-2</v>
      </c>
      <c r="J436" s="61">
        <f t="shared" si="46"/>
        <v>1.4999999999999999E-2</v>
      </c>
      <c r="K436" s="13">
        <v>222.96799999999999</v>
      </c>
      <c r="L436" s="13">
        <v>34.433196656714891</v>
      </c>
      <c r="M436" s="13">
        <v>32.905717421141262</v>
      </c>
      <c r="N436" t="b">
        <v>0</v>
      </c>
      <c r="O436" t="b">
        <v>0</v>
      </c>
      <c r="P436" t="s">
        <v>1</v>
      </c>
      <c r="Q436" s="62" t="s">
        <v>1</v>
      </c>
      <c r="R436" t="b">
        <v>1</v>
      </c>
      <c r="S436" t="s">
        <v>468</v>
      </c>
      <c r="T436" t="b">
        <v>1</v>
      </c>
      <c r="U436" t="b">
        <v>0</v>
      </c>
      <c r="V436" t="s">
        <v>1</v>
      </c>
      <c r="W436" t="s">
        <v>1</v>
      </c>
      <c r="X436" t="b">
        <v>0</v>
      </c>
      <c r="Y436" t="s">
        <v>469</v>
      </c>
      <c r="Z436">
        <v>999</v>
      </c>
    </row>
    <row r="437" spans="1:26">
      <c r="A437" t="s">
        <v>464</v>
      </c>
      <c r="B437" t="s">
        <v>466</v>
      </c>
      <c r="C437">
        <v>2018</v>
      </c>
      <c r="D437" t="s">
        <v>467</v>
      </c>
      <c r="E437" s="61">
        <v>3239.165</v>
      </c>
      <c r="F437">
        <v>15</v>
      </c>
      <c r="G437">
        <v>15</v>
      </c>
      <c r="H437" s="61">
        <f t="shared" si="44"/>
        <v>3.2391649999999998</v>
      </c>
      <c r="I437" s="61">
        <f t="shared" si="45"/>
        <v>1.4999999999999999E-2</v>
      </c>
      <c r="J437" s="61">
        <f t="shared" si="46"/>
        <v>1.4999999999999999E-2</v>
      </c>
      <c r="K437" s="13">
        <v>270.84300000000002</v>
      </c>
      <c r="L437" s="13">
        <v>40.212249004501054</v>
      </c>
      <c r="M437" s="13">
        <v>38.045020646597159</v>
      </c>
      <c r="N437" t="b">
        <v>0</v>
      </c>
      <c r="O437" t="b">
        <v>0</v>
      </c>
      <c r="P437" t="s">
        <v>1</v>
      </c>
      <c r="Q437" s="62" t="s">
        <v>1</v>
      </c>
      <c r="R437" t="b">
        <v>1</v>
      </c>
      <c r="S437" t="s">
        <v>468</v>
      </c>
      <c r="T437" t="b">
        <v>1</v>
      </c>
      <c r="U437" t="b">
        <v>0</v>
      </c>
      <c r="V437" t="s">
        <v>1</v>
      </c>
      <c r="W437" t="s">
        <v>1</v>
      </c>
      <c r="X437" t="b">
        <v>0</v>
      </c>
      <c r="Y437" t="s">
        <v>469</v>
      </c>
      <c r="Z437">
        <v>999</v>
      </c>
    </row>
    <row r="438" spans="1:26">
      <c r="A438" t="s">
        <v>464</v>
      </c>
      <c r="B438" t="s">
        <v>466</v>
      </c>
      <c r="C438">
        <v>2018</v>
      </c>
      <c r="D438" t="s">
        <v>467</v>
      </c>
      <c r="E438" s="61">
        <v>3259.145</v>
      </c>
      <c r="F438">
        <v>15</v>
      </c>
      <c r="G438">
        <v>15</v>
      </c>
      <c r="H438" s="61">
        <f t="shared" si="44"/>
        <v>3.2591450000000002</v>
      </c>
      <c r="I438" s="61">
        <f t="shared" si="45"/>
        <v>1.4999999999999999E-2</v>
      </c>
      <c r="J438" s="61">
        <f t="shared" si="46"/>
        <v>1.4999999999999999E-2</v>
      </c>
      <c r="K438" s="13">
        <v>223.333</v>
      </c>
      <c r="L438" s="13">
        <v>34.604974671280999</v>
      </c>
      <c r="M438" s="13">
        <v>33.046750067139726</v>
      </c>
      <c r="N438" t="b">
        <v>0</v>
      </c>
      <c r="O438" t="b">
        <v>0</v>
      </c>
      <c r="P438" t="s">
        <v>1</v>
      </c>
      <c r="Q438" s="62" t="s">
        <v>1</v>
      </c>
      <c r="R438" t="b">
        <v>1</v>
      </c>
      <c r="S438" t="s">
        <v>468</v>
      </c>
      <c r="T438" t="b">
        <v>1</v>
      </c>
      <c r="U438" t="b">
        <v>0</v>
      </c>
      <c r="V438" t="s">
        <v>1</v>
      </c>
      <c r="W438" t="s">
        <v>1</v>
      </c>
      <c r="X438" t="b">
        <v>0</v>
      </c>
      <c r="Y438" t="s">
        <v>469</v>
      </c>
      <c r="Z438">
        <v>999</v>
      </c>
    </row>
    <row r="439" spans="1:26">
      <c r="A439" t="s">
        <v>464</v>
      </c>
      <c r="B439" t="s">
        <v>466</v>
      </c>
      <c r="C439">
        <v>2018</v>
      </c>
      <c r="D439" t="s">
        <v>467</v>
      </c>
      <c r="E439" s="61">
        <v>3321.5949999999998</v>
      </c>
      <c r="F439">
        <v>15</v>
      </c>
      <c r="G439">
        <v>15</v>
      </c>
      <c r="H439" s="61">
        <f t="shared" si="44"/>
        <v>3.3215949999999999</v>
      </c>
      <c r="I439" s="61">
        <f t="shared" si="45"/>
        <v>1.4999999999999999E-2</v>
      </c>
      <c r="J439" s="61">
        <f t="shared" si="46"/>
        <v>1.4999999999999999E-2</v>
      </c>
      <c r="K439" s="13">
        <v>250.06900000000002</v>
      </c>
      <c r="L439" s="13">
        <v>37.575657359519319</v>
      </c>
      <c r="M439" s="13">
        <v>35.758467780373401</v>
      </c>
      <c r="N439" t="b">
        <v>0</v>
      </c>
      <c r="O439" t="b">
        <v>0</v>
      </c>
      <c r="P439" t="s">
        <v>1</v>
      </c>
      <c r="Q439" s="62" t="s">
        <v>1</v>
      </c>
      <c r="R439" t="b">
        <v>1</v>
      </c>
      <c r="S439" t="s">
        <v>468</v>
      </c>
      <c r="T439" t="b">
        <v>1</v>
      </c>
      <c r="U439" t="b">
        <v>0</v>
      </c>
      <c r="V439" t="s">
        <v>1</v>
      </c>
      <c r="W439" t="s">
        <v>1</v>
      </c>
      <c r="X439" t="b">
        <v>0</v>
      </c>
      <c r="Y439" t="s">
        <v>469</v>
      </c>
      <c r="Z439">
        <v>999</v>
      </c>
    </row>
    <row r="440" spans="1:26">
      <c r="A440" t="s">
        <v>464</v>
      </c>
      <c r="B440" t="s">
        <v>466</v>
      </c>
      <c r="C440">
        <v>2018</v>
      </c>
      <c r="D440" t="s">
        <v>467</v>
      </c>
      <c r="E440" s="61">
        <v>3403.2429999999999</v>
      </c>
      <c r="F440">
        <v>15</v>
      </c>
      <c r="G440">
        <v>15</v>
      </c>
      <c r="H440" s="61">
        <f t="shared" si="44"/>
        <v>3.4032429999999998</v>
      </c>
      <c r="I440" s="61">
        <f t="shared" si="45"/>
        <v>1.4999999999999999E-2</v>
      </c>
      <c r="J440" s="61">
        <f t="shared" si="46"/>
        <v>1.4999999999999999E-2</v>
      </c>
      <c r="K440" s="13">
        <v>244.62700000000001</v>
      </c>
      <c r="L440" s="13">
        <v>36.148603444669867</v>
      </c>
      <c r="M440" s="13">
        <v>34.448293600699607</v>
      </c>
      <c r="N440" t="b">
        <v>0</v>
      </c>
      <c r="O440" t="b">
        <v>0</v>
      </c>
      <c r="P440" t="s">
        <v>1</v>
      </c>
      <c r="Q440" s="62" t="s">
        <v>1</v>
      </c>
      <c r="R440" t="b">
        <v>1</v>
      </c>
      <c r="S440" t="s">
        <v>468</v>
      </c>
      <c r="T440" t="b">
        <v>1</v>
      </c>
      <c r="U440" t="b">
        <v>0</v>
      </c>
      <c r="V440" t="s">
        <v>1</v>
      </c>
      <c r="W440" t="s">
        <v>1</v>
      </c>
      <c r="X440" t="b">
        <v>0</v>
      </c>
      <c r="Y440" t="s">
        <v>469</v>
      </c>
      <c r="Z440">
        <v>999</v>
      </c>
    </row>
    <row r="441" spans="1:26">
      <c r="A441" t="s">
        <v>464</v>
      </c>
      <c r="B441" t="s">
        <v>466</v>
      </c>
      <c r="C441">
        <v>2018</v>
      </c>
      <c r="D441" t="s">
        <v>467</v>
      </c>
      <c r="E441" s="61">
        <v>3406.73</v>
      </c>
      <c r="F441">
        <v>15</v>
      </c>
      <c r="G441">
        <v>15</v>
      </c>
      <c r="H441" s="61">
        <f t="shared" si="44"/>
        <v>3.40673</v>
      </c>
      <c r="I441" s="61">
        <f t="shared" si="45"/>
        <v>1.4999999999999999E-2</v>
      </c>
      <c r="J441" s="61">
        <f t="shared" si="46"/>
        <v>1.4999999999999999E-2</v>
      </c>
      <c r="K441" s="13">
        <v>244.34199999999998</v>
      </c>
      <c r="L441" s="13">
        <v>38.115871025073048</v>
      </c>
      <c r="M441" s="13">
        <v>36.250625470465991</v>
      </c>
      <c r="N441" t="b">
        <v>0</v>
      </c>
      <c r="O441" t="b">
        <v>0</v>
      </c>
      <c r="P441" t="s">
        <v>1</v>
      </c>
      <c r="Q441" s="62" t="s">
        <v>1</v>
      </c>
      <c r="R441" t="b">
        <v>1</v>
      </c>
      <c r="S441" t="s">
        <v>468</v>
      </c>
      <c r="T441" t="b">
        <v>1</v>
      </c>
      <c r="U441" t="b">
        <v>0</v>
      </c>
      <c r="V441" t="s">
        <v>1</v>
      </c>
      <c r="W441" t="s">
        <v>1</v>
      </c>
      <c r="X441" t="b">
        <v>0</v>
      </c>
      <c r="Y441" t="s">
        <v>469</v>
      </c>
      <c r="Z441">
        <v>999</v>
      </c>
    </row>
    <row r="442" spans="1:26">
      <c r="A442" t="s">
        <v>464</v>
      </c>
      <c r="B442" t="s">
        <v>466</v>
      </c>
      <c r="C442">
        <v>2018</v>
      </c>
      <c r="D442" t="s">
        <v>467</v>
      </c>
      <c r="E442" s="61">
        <v>3471.4659999999999</v>
      </c>
      <c r="F442">
        <v>15</v>
      </c>
      <c r="G442">
        <v>15</v>
      </c>
      <c r="H442" s="61">
        <f t="shared" ref="H442:H505" si="47">E442/1000</f>
        <v>3.4714659999999999</v>
      </c>
      <c r="I442" s="61">
        <f t="shared" ref="I442:I505" si="48">F442/1000</f>
        <v>1.4999999999999999E-2</v>
      </c>
      <c r="J442" s="61">
        <f t="shared" ref="J442:J505" si="49">G442/1000</f>
        <v>1.4999999999999999E-2</v>
      </c>
      <c r="K442" s="13">
        <v>264.69200000000001</v>
      </c>
      <c r="L442" s="13">
        <v>40.290827827186646</v>
      </c>
      <c r="M442" s="13">
        <v>38.157311121199328</v>
      </c>
      <c r="N442" t="b">
        <v>0</v>
      </c>
      <c r="O442" t="b">
        <v>0</v>
      </c>
      <c r="P442" t="s">
        <v>1</v>
      </c>
      <c r="Q442" s="62" t="s">
        <v>1</v>
      </c>
      <c r="R442" t="b">
        <v>1</v>
      </c>
      <c r="S442" t="s">
        <v>468</v>
      </c>
      <c r="T442" t="b">
        <v>1</v>
      </c>
      <c r="U442" t="b">
        <v>0</v>
      </c>
      <c r="V442" t="s">
        <v>1</v>
      </c>
      <c r="W442" t="s">
        <v>1</v>
      </c>
      <c r="X442" t="b">
        <v>0</v>
      </c>
      <c r="Y442" t="s">
        <v>469</v>
      </c>
      <c r="Z442">
        <v>999</v>
      </c>
    </row>
    <row r="443" spans="1:26">
      <c r="A443" t="s">
        <v>464</v>
      </c>
      <c r="B443" t="s">
        <v>466</v>
      </c>
      <c r="C443">
        <v>2018</v>
      </c>
      <c r="D443" t="s">
        <v>467</v>
      </c>
      <c r="E443" s="61">
        <v>3542.5259999999998</v>
      </c>
      <c r="F443">
        <v>15</v>
      </c>
      <c r="G443">
        <v>15</v>
      </c>
      <c r="H443" s="61">
        <f t="shared" si="47"/>
        <v>3.5425259999999996</v>
      </c>
      <c r="I443" s="61">
        <f t="shared" si="48"/>
        <v>1.4999999999999999E-2</v>
      </c>
      <c r="J443" s="61">
        <f t="shared" si="49"/>
        <v>1.4999999999999999E-2</v>
      </c>
      <c r="K443" s="13">
        <v>282.37</v>
      </c>
      <c r="L443" s="13">
        <v>44.901770232363894</v>
      </c>
      <c r="M443" s="13">
        <v>42.32709574256188</v>
      </c>
      <c r="N443" t="b">
        <v>0</v>
      </c>
      <c r="O443" t="b">
        <v>0</v>
      </c>
      <c r="P443" t="s">
        <v>1</v>
      </c>
      <c r="Q443" s="62" t="s">
        <v>1</v>
      </c>
      <c r="R443" t="b">
        <v>1</v>
      </c>
      <c r="S443" t="s">
        <v>468</v>
      </c>
      <c r="T443" t="b">
        <v>1</v>
      </c>
      <c r="U443" t="b">
        <v>0</v>
      </c>
      <c r="V443" t="s">
        <v>1</v>
      </c>
      <c r="W443" t="s">
        <v>1</v>
      </c>
      <c r="X443" t="b">
        <v>0</v>
      </c>
      <c r="Y443" t="s">
        <v>469</v>
      </c>
      <c r="Z443">
        <v>999</v>
      </c>
    </row>
    <row r="444" spans="1:26">
      <c r="A444" t="s">
        <v>464</v>
      </c>
      <c r="B444" t="s">
        <v>466</v>
      </c>
      <c r="C444">
        <v>2018</v>
      </c>
      <c r="D444" t="s">
        <v>467</v>
      </c>
      <c r="E444" s="61">
        <v>3590.77</v>
      </c>
      <c r="F444">
        <v>15</v>
      </c>
      <c r="G444">
        <v>15</v>
      </c>
      <c r="H444" s="61">
        <f t="shared" si="47"/>
        <v>3.59077</v>
      </c>
      <c r="I444" s="61">
        <f t="shared" si="48"/>
        <v>1.4999999999999999E-2</v>
      </c>
      <c r="J444" s="61">
        <f t="shared" si="49"/>
        <v>1.4999999999999999E-2</v>
      </c>
      <c r="K444" s="13">
        <v>264.30099999999999</v>
      </c>
      <c r="L444" s="13">
        <v>40.557763708074454</v>
      </c>
      <c r="M444" s="13">
        <v>38.339257217635243</v>
      </c>
      <c r="N444" t="b">
        <v>0</v>
      </c>
      <c r="O444" t="b">
        <v>0</v>
      </c>
      <c r="P444" t="s">
        <v>1</v>
      </c>
      <c r="Q444" s="62" t="s">
        <v>1</v>
      </c>
      <c r="R444" t="b">
        <v>1</v>
      </c>
      <c r="S444" t="s">
        <v>468</v>
      </c>
      <c r="T444" t="b">
        <v>1</v>
      </c>
      <c r="U444" t="b">
        <v>0</v>
      </c>
      <c r="V444" t="s">
        <v>1</v>
      </c>
      <c r="W444" t="s">
        <v>1</v>
      </c>
      <c r="X444" t="b">
        <v>0</v>
      </c>
      <c r="Y444" t="s">
        <v>469</v>
      </c>
      <c r="Z444">
        <v>999</v>
      </c>
    </row>
    <row r="445" spans="1:26">
      <c r="A445" t="s">
        <v>464</v>
      </c>
      <c r="B445" t="s">
        <v>466</v>
      </c>
      <c r="C445">
        <v>2018</v>
      </c>
      <c r="D445" t="s">
        <v>467</v>
      </c>
      <c r="E445" s="61">
        <v>3716.058</v>
      </c>
      <c r="F445">
        <v>15</v>
      </c>
      <c r="G445">
        <v>15</v>
      </c>
      <c r="H445" s="61">
        <f t="shared" si="47"/>
        <v>3.7160579999999999</v>
      </c>
      <c r="I445" s="61">
        <f t="shared" si="48"/>
        <v>1.4999999999999999E-2</v>
      </c>
      <c r="J445" s="61">
        <f t="shared" si="49"/>
        <v>1.4999999999999999E-2</v>
      </c>
      <c r="K445" s="13">
        <v>282.91800000000001</v>
      </c>
      <c r="L445" s="13">
        <v>44.057328709307797</v>
      </c>
      <c r="M445" s="13">
        <v>41.418763899952395</v>
      </c>
      <c r="N445" t="b">
        <v>0</v>
      </c>
      <c r="O445" t="b">
        <v>0</v>
      </c>
      <c r="P445" t="s">
        <v>1</v>
      </c>
      <c r="Q445" s="62" t="s">
        <v>1</v>
      </c>
      <c r="R445" t="b">
        <v>1</v>
      </c>
      <c r="S445" t="s">
        <v>468</v>
      </c>
      <c r="T445" t="b">
        <v>1</v>
      </c>
      <c r="U445" t="b">
        <v>0</v>
      </c>
      <c r="V445" t="s">
        <v>1</v>
      </c>
      <c r="W445" t="s">
        <v>1</v>
      </c>
      <c r="X445" t="b">
        <v>0</v>
      </c>
      <c r="Y445" t="s">
        <v>469</v>
      </c>
      <c r="Z445">
        <v>999</v>
      </c>
    </row>
    <row r="446" spans="1:26">
      <c r="A446" t="s">
        <v>464</v>
      </c>
      <c r="B446" t="s">
        <v>466</v>
      </c>
      <c r="C446">
        <v>2018</v>
      </c>
      <c r="D446" t="s">
        <v>467</v>
      </c>
      <c r="E446" s="61">
        <v>3792.1770000000001</v>
      </c>
      <c r="F446">
        <v>15</v>
      </c>
      <c r="G446">
        <v>15</v>
      </c>
      <c r="H446" s="61">
        <f t="shared" si="47"/>
        <v>3.7921770000000001</v>
      </c>
      <c r="I446" s="61">
        <f t="shared" si="48"/>
        <v>1.4999999999999999E-2</v>
      </c>
      <c r="J446" s="61">
        <f t="shared" si="49"/>
        <v>1.4999999999999999E-2</v>
      </c>
      <c r="K446" s="13">
        <v>260.00200000000001</v>
      </c>
      <c r="L446" s="13">
        <v>41.051196840043517</v>
      </c>
      <c r="M446" s="13">
        <v>38.822223996056735</v>
      </c>
      <c r="N446" t="b">
        <v>0</v>
      </c>
      <c r="O446" t="b">
        <v>0</v>
      </c>
      <c r="P446" t="s">
        <v>1</v>
      </c>
      <c r="Q446" s="62" t="s">
        <v>1</v>
      </c>
      <c r="R446" t="b">
        <v>1</v>
      </c>
      <c r="S446" t="s">
        <v>468</v>
      </c>
      <c r="T446" t="b">
        <v>1</v>
      </c>
      <c r="U446" t="b">
        <v>0</v>
      </c>
      <c r="V446" t="s">
        <v>1</v>
      </c>
      <c r="W446" t="s">
        <v>1</v>
      </c>
      <c r="X446" t="b">
        <v>0</v>
      </c>
      <c r="Y446" t="s">
        <v>469</v>
      </c>
      <c r="Z446">
        <v>999</v>
      </c>
    </row>
    <row r="447" spans="1:26">
      <c r="A447" t="s">
        <v>464</v>
      </c>
      <c r="B447" t="s">
        <v>466</v>
      </c>
      <c r="C447">
        <v>2018</v>
      </c>
      <c r="D447" t="s">
        <v>467</v>
      </c>
      <c r="E447" s="61">
        <v>3870.1309999999999</v>
      </c>
      <c r="F447">
        <v>15</v>
      </c>
      <c r="G447">
        <v>15</v>
      </c>
      <c r="H447" s="61">
        <f t="shared" si="47"/>
        <v>3.8701309999999998</v>
      </c>
      <c r="I447" s="61">
        <f t="shared" si="48"/>
        <v>1.4999999999999999E-2</v>
      </c>
      <c r="J447" s="61">
        <f t="shared" si="49"/>
        <v>1.4999999999999999E-2</v>
      </c>
      <c r="K447" s="13">
        <v>340.00700000000001</v>
      </c>
      <c r="L447" s="13">
        <v>56.825315978003992</v>
      </c>
      <c r="M447" s="13">
        <v>52.124872786415544</v>
      </c>
      <c r="N447" t="b">
        <v>0</v>
      </c>
      <c r="O447" t="b">
        <v>0</v>
      </c>
      <c r="P447" t="s">
        <v>1</v>
      </c>
      <c r="Q447" s="62" t="s">
        <v>1</v>
      </c>
      <c r="R447" t="b">
        <v>1</v>
      </c>
      <c r="S447" t="s">
        <v>468</v>
      </c>
      <c r="T447" t="b">
        <v>1</v>
      </c>
      <c r="U447" t="b">
        <v>0</v>
      </c>
      <c r="V447" t="s">
        <v>1</v>
      </c>
      <c r="W447" t="s">
        <v>1</v>
      </c>
      <c r="X447" t="b">
        <v>0</v>
      </c>
      <c r="Y447" t="s">
        <v>469</v>
      </c>
      <c r="Z447">
        <v>999</v>
      </c>
    </row>
    <row r="448" spans="1:26">
      <c r="A448" t="s">
        <v>464</v>
      </c>
      <c r="B448" t="s">
        <v>466</v>
      </c>
      <c r="C448">
        <v>2018</v>
      </c>
      <c r="D448" t="s">
        <v>467</v>
      </c>
      <c r="E448" s="61">
        <v>3961.0680000000002</v>
      </c>
      <c r="F448">
        <v>15</v>
      </c>
      <c r="G448">
        <v>15</v>
      </c>
      <c r="H448" s="61">
        <f t="shared" si="47"/>
        <v>3.961068</v>
      </c>
      <c r="I448" s="61">
        <f t="shared" si="48"/>
        <v>1.4999999999999999E-2</v>
      </c>
      <c r="J448" s="61">
        <f t="shared" si="49"/>
        <v>1.4999999999999999E-2</v>
      </c>
      <c r="K448" s="13">
        <v>278.70999999999998</v>
      </c>
      <c r="L448" s="13">
        <v>44.420354568598441</v>
      </c>
      <c r="M448" s="13">
        <v>41.555295029634884</v>
      </c>
      <c r="N448" t="b">
        <v>0</v>
      </c>
      <c r="O448" t="b">
        <v>0</v>
      </c>
      <c r="P448" t="s">
        <v>1</v>
      </c>
      <c r="Q448" s="62" t="s">
        <v>1</v>
      </c>
      <c r="R448" t="b">
        <v>1</v>
      </c>
      <c r="S448" t="s">
        <v>468</v>
      </c>
      <c r="T448" t="b">
        <v>1</v>
      </c>
      <c r="U448" t="b">
        <v>0</v>
      </c>
      <c r="V448" t="s">
        <v>1</v>
      </c>
      <c r="W448" t="s">
        <v>1</v>
      </c>
      <c r="X448" t="b">
        <v>0</v>
      </c>
      <c r="Y448" t="s">
        <v>469</v>
      </c>
      <c r="Z448">
        <v>999</v>
      </c>
    </row>
    <row r="449" spans="1:26">
      <c r="A449" t="s">
        <v>464</v>
      </c>
      <c r="B449" t="s">
        <v>466</v>
      </c>
      <c r="C449">
        <v>2018</v>
      </c>
      <c r="D449" t="s">
        <v>467</v>
      </c>
      <c r="E449" s="61">
        <v>4036.1840000000002</v>
      </c>
      <c r="F449">
        <v>30</v>
      </c>
      <c r="G449">
        <v>30</v>
      </c>
      <c r="H449" s="61">
        <f t="shared" si="47"/>
        <v>4.0361840000000004</v>
      </c>
      <c r="I449" s="61">
        <f t="shared" si="48"/>
        <v>0.03</v>
      </c>
      <c r="J449" s="61">
        <f t="shared" si="49"/>
        <v>0.03</v>
      </c>
      <c r="K449" s="13">
        <v>286.13200000000001</v>
      </c>
      <c r="L449" s="13">
        <v>46.816712048156475</v>
      </c>
      <c r="M449" s="13">
        <v>43.469153131847449</v>
      </c>
      <c r="N449" t="b">
        <v>0</v>
      </c>
      <c r="O449" t="b">
        <v>0</v>
      </c>
      <c r="P449" t="s">
        <v>1</v>
      </c>
      <c r="Q449" s="62" t="s">
        <v>1</v>
      </c>
      <c r="R449" t="b">
        <v>1</v>
      </c>
      <c r="S449" t="s">
        <v>468</v>
      </c>
      <c r="T449" t="b">
        <v>1</v>
      </c>
      <c r="U449" t="b">
        <v>0</v>
      </c>
      <c r="V449" t="s">
        <v>1</v>
      </c>
      <c r="W449" t="s">
        <v>1</v>
      </c>
      <c r="X449" t="b">
        <v>0</v>
      </c>
      <c r="Y449" t="s">
        <v>469</v>
      </c>
      <c r="Z449">
        <v>999</v>
      </c>
    </row>
    <row r="450" spans="1:26">
      <c r="A450" t="s">
        <v>464</v>
      </c>
      <c r="B450" t="s">
        <v>466</v>
      </c>
      <c r="C450">
        <v>2018</v>
      </c>
      <c r="D450" t="s">
        <v>467</v>
      </c>
      <c r="E450" s="61">
        <v>4117.1319999999996</v>
      </c>
      <c r="F450">
        <v>30</v>
      </c>
      <c r="G450">
        <v>30</v>
      </c>
      <c r="H450" s="61">
        <f t="shared" si="47"/>
        <v>4.1171319999999998</v>
      </c>
      <c r="I450" s="61">
        <f t="shared" si="48"/>
        <v>0.03</v>
      </c>
      <c r="J450" s="61">
        <f t="shared" si="49"/>
        <v>0.03</v>
      </c>
      <c r="K450" s="13">
        <v>330.25299999999999</v>
      </c>
      <c r="L450" s="13">
        <v>55.90882855149092</v>
      </c>
      <c r="M450" s="13">
        <v>51.36926125612473</v>
      </c>
      <c r="N450" t="b">
        <v>0</v>
      </c>
      <c r="O450" t="b">
        <v>0</v>
      </c>
      <c r="P450" t="s">
        <v>1</v>
      </c>
      <c r="Q450" s="62" t="s">
        <v>1</v>
      </c>
      <c r="R450" t="b">
        <v>1</v>
      </c>
      <c r="S450" t="s">
        <v>468</v>
      </c>
      <c r="T450" t="b">
        <v>1</v>
      </c>
      <c r="U450" t="b">
        <v>0</v>
      </c>
      <c r="V450" t="s">
        <v>1</v>
      </c>
      <c r="W450" t="s">
        <v>1</v>
      </c>
      <c r="X450" t="b">
        <v>0</v>
      </c>
      <c r="Y450" t="s">
        <v>469</v>
      </c>
      <c r="Z450">
        <v>999</v>
      </c>
    </row>
    <row r="451" spans="1:26">
      <c r="A451" t="s">
        <v>464</v>
      </c>
      <c r="B451" t="s">
        <v>466</v>
      </c>
      <c r="C451">
        <v>2018</v>
      </c>
      <c r="D451" t="s">
        <v>467</v>
      </c>
      <c r="E451" s="61">
        <v>4580.2950000000001</v>
      </c>
      <c r="F451">
        <v>30</v>
      </c>
      <c r="G451">
        <v>30</v>
      </c>
      <c r="H451" s="61">
        <f t="shared" si="47"/>
        <v>4.5802950000000004</v>
      </c>
      <c r="I451" s="61">
        <f t="shared" si="48"/>
        <v>0.03</v>
      </c>
      <c r="J451" s="61">
        <f t="shared" si="49"/>
        <v>0.03</v>
      </c>
      <c r="K451" s="13">
        <v>355.48899999999998</v>
      </c>
      <c r="L451" s="13">
        <v>64.527575252755341</v>
      </c>
      <c r="M451" s="13">
        <v>58.052064519705027</v>
      </c>
      <c r="N451" t="b">
        <v>0</v>
      </c>
      <c r="O451" t="b">
        <v>0</v>
      </c>
      <c r="P451" t="s">
        <v>1</v>
      </c>
      <c r="Q451" s="62" t="s">
        <v>1</v>
      </c>
      <c r="R451" t="b">
        <v>1</v>
      </c>
      <c r="S451" t="s">
        <v>468</v>
      </c>
      <c r="T451" t="b">
        <v>1</v>
      </c>
      <c r="U451" t="b">
        <v>0</v>
      </c>
      <c r="V451" t="s">
        <v>1</v>
      </c>
      <c r="W451" t="s">
        <v>1</v>
      </c>
      <c r="X451" t="b">
        <v>0</v>
      </c>
      <c r="Y451" t="s">
        <v>469</v>
      </c>
      <c r="Z451">
        <v>999</v>
      </c>
    </row>
    <row r="452" spans="1:26">
      <c r="A452" s="59" t="s">
        <v>464</v>
      </c>
      <c r="B452" s="59" t="s">
        <v>473</v>
      </c>
      <c r="C452" s="59">
        <v>2019</v>
      </c>
      <c r="D452" s="59" t="s">
        <v>474</v>
      </c>
      <c r="E452" s="67">
        <v>22022</v>
      </c>
      <c r="F452">
        <v>108.88670868436043</v>
      </c>
      <c r="G452">
        <v>108.88670868436043</v>
      </c>
      <c r="H452" s="61">
        <f t="shared" si="47"/>
        <v>22.021999999999998</v>
      </c>
      <c r="I452" s="61">
        <f t="shared" si="48"/>
        <v>0.10888670868436043</v>
      </c>
      <c r="J452" s="61">
        <f t="shared" si="49"/>
        <v>0.10888670868436043</v>
      </c>
      <c r="K452" s="61">
        <v>277.72219999999999</v>
      </c>
      <c r="L452" s="61">
        <v>178.45140000000004</v>
      </c>
      <c r="M452" s="61">
        <v>116.0428</v>
      </c>
      <c r="N452" t="b">
        <v>1</v>
      </c>
      <c r="O452" t="b">
        <v>0</v>
      </c>
      <c r="P452" t="s">
        <v>1</v>
      </c>
      <c r="Q452" s="66" t="s">
        <v>1</v>
      </c>
      <c r="R452" s="13" t="b">
        <v>0</v>
      </c>
      <c r="S452" s="13" t="s">
        <v>1</v>
      </c>
      <c r="T452" t="b">
        <v>1</v>
      </c>
      <c r="U452" t="b">
        <v>0</v>
      </c>
      <c r="V452" t="s">
        <v>1</v>
      </c>
      <c r="W452" s="62" t="s">
        <v>1</v>
      </c>
      <c r="X452" t="b">
        <v>0</v>
      </c>
      <c r="Y452" t="s">
        <v>568</v>
      </c>
      <c r="Z452">
        <v>926</v>
      </c>
    </row>
    <row r="453" spans="1:26">
      <c r="A453" s="59" t="s">
        <v>464</v>
      </c>
      <c r="B453" s="59" t="s">
        <v>473</v>
      </c>
      <c r="C453" s="59">
        <v>2019</v>
      </c>
      <c r="D453" s="59" t="s">
        <v>474</v>
      </c>
      <c r="E453" s="67">
        <v>22161</v>
      </c>
      <c r="F453">
        <v>109.53828009010901</v>
      </c>
      <c r="G453">
        <v>109.53828009010901</v>
      </c>
      <c r="H453" s="61">
        <f t="shared" si="47"/>
        <v>22.161000000000001</v>
      </c>
      <c r="I453" s="61">
        <f t="shared" si="48"/>
        <v>0.10953828009010901</v>
      </c>
      <c r="J453" s="61">
        <f t="shared" si="49"/>
        <v>0.10953828009010901</v>
      </c>
      <c r="K453" s="61">
        <v>393.08940000000001</v>
      </c>
      <c r="L453" s="61">
        <v>286.34359999999998</v>
      </c>
      <c r="M453" s="61">
        <v>170.74870000000001</v>
      </c>
      <c r="N453" t="b">
        <v>1</v>
      </c>
      <c r="O453" t="b">
        <v>0</v>
      </c>
      <c r="P453" t="s">
        <v>1</v>
      </c>
      <c r="Q453" s="66" t="s">
        <v>1</v>
      </c>
      <c r="R453" s="13" t="b">
        <v>0</v>
      </c>
      <c r="S453" s="13" t="s">
        <v>1</v>
      </c>
      <c r="T453" t="b">
        <v>1</v>
      </c>
      <c r="U453" t="b">
        <v>0</v>
      </c>
      <c r="V453" t="s">
        <v>1</v>
      </c>
      <c r="W453" s="62" t="s">
        <v>1</v>
      </c>
      <c r="X453" t="b">
        <v>0</v>
      </c>
      <c r="Y453" t="s">
        <v>568</v>
      </c>
      <c r="Z453">
        <v>926</v>
      </c>
    </row>
    <row r="454" spans="1:26">
      <c r="A454" s="59" t="s">
        <v>464</v>
      </c>
      <c r="B454" s="59" t="s">
        <v>473</v>
      </c>
      <c r="C454" s="59">
        <v>2019</v>
      </c>
      <c r="D454" s="59" t="s">
        <v>474</v>
      </c>
      <c r="E454" s="67">
        <v>22442</v>
      </c>
      <c r="F454">
        <v>110.8548405708712</v>
      </c>
      <c r="G454">
        <v>110.8548405708712</v>
      </c>
      <c r="H454" s="61">
        <f t="shared" si="47"/>
        <v>22.442</v>
      </c>
      <c r="I454" s="61">
        <f t="shared" si="48"/>
        <v>0.11085484057087121</v>
      </c>
      <c r="J454" s="61">
        <f t="shared" si="49"/>
        <v>0.11085484057087121</v>
      </c>
      <c r="K454" s="61">
        <v>380.94779999999997</v>
      </c>
      <c r="L454" s="61">
        <v>261.05459999999999</v>
      </c>
      <c r="M454" s="61">
        <v>164.83259999999999</v>
      </c>
      <c r="N454" t="b">
        <v>1</v>
      </c>
      <c r="O454" t="b">
        <v>0</v>
      </c>
      <c r="P454" t="s">
        <v>1</v>
      </c>
      <c r="Q454" s="66" t="s">
        <v>1</v>
      </c>
      <c r="R454" s="13" t="b">
        <v>0</v>
      </c>
      <c r="S454" s="13" t="s">
        <v>1</v>
      </c>
      <c r="T454" t="b">
        <v>1</v>
      </c>
      <c r="U454" t="b">
        <v>0</v>
      </c>
      <c r="V454" t="s">
        <v>1</v>
      </c>
      <c r="W454" s="62" t="s">
        <v>1</v>
      </c>
      <c r="X454" t="b">
        <v>0</v>
      </c>
      <c r="Y454" t="s">
        <v>568</v>
      </c>
      <c r="Z454">
        <v>926</v>
      </c>
    </row>
    <row r="455" spans="1:26">
      <c r="A455" s="59" t="s">
        <v>464</v>
      </c>
      <c r="B455" s="59" t="s">
        <v>473</v>
      </c>
      <c r="C455" s="59">
        <v>2019</v>
      </c>
      <c r="D455" s="59" t="s">
        <v>474</v>
      </c>
      <c r="E455" s="67">
        <v>22510</v>
      </c>
      <c r="F455">
        <v>111.17331012486876</v>
      </c>
      <c r="G455">
        <v>111.17331012486876</v>
      </c>
      <c r="H455" s="61">
        <f t="shared" si="47"/>
        <v>22.51</v>
      </c>
      <c r="I455" s="61">
        <f t="shared" si="48"/>
        <v>0.11117331012486877</v>
      </c>
      <c r="J455" s="61">
        <f t="shared" si="49"/>
        <v>0.11117331012486877</v>
      </c>
      <c r="K455" s="61">
        <v>315.83769999999998</v>
      </c>
      <c r="L455" s="61">
        <v>204.45890000000003</v>
      </c>
      <c r="M455" s="61">
        <v>132.24979999999999</v>
      </c>
      <c r="N455" t="b">
        <v>1</v>
      </c>
      <c r="O455" t="b">
        <v>0</v>
      </c>
      <c r="P455" t="s">
        <v>1</v>
      </c>
      <c r="Q455" s="66" t="s">
        <v>1</v>
      </c>
      <c r="R455" s="13" t="b">
        <v>0</v>
      </c>
      <c r="S455" s="13" t="s">
        <v>1</v>
      </c>
      <c r="T455" t="b">
        <v>1</v>
      </c>
      <c r="U455" t="b">
        <v>0</v>
      </c>
      <c r="V455" t="s">
        <v>1</v>
      </c>
      <c r="W455" s="62" t="s">
        <v>1</v>
      </c>
      <c r="X455" t="b">
        <v>0</v>
      </c>
      <c r="Y455" t="s">
        <v>568</v>
      </c>
      <c r="Z455">
        <v>926</v>
      </c>
    </row>
    <row r="456" spans="1:26">
      <c r="A456" s="59" t="s">
        <v>464</v>
      </c>
      <c r="B456" s="59" t="s">
        <v>473</v>
      </c>
      <c r="C456" s="59">
        <v>2019</v>
      </c>
      <c r="D456" s="59" t="s">
        <v>474</v>
      </c>
      <c r="E456" s="67">
        <v>22521</v>
      </c>
      <c r="F456">
        <v>111.22482257203427</v>
      </c>
      <c r="G456">
        <v>111.22482257203427</v>
      </c>
      <c r="H456" s="61">
        <f t="shared" si="47"/>
        <v>22.521000000000001</v>
      </c>
      <c r="I456" s="61">
        <f t="shared" si="48"/>
        <v>0.11122482257203427</v>
      </c>
      <c r="J456" s="61">
        <f t="shared" si="49"/>
        <v>0.11122482257203427</v>
      </c>
      <c r="K456" s="61">
        <v>371.10739999999998</v>
      </c>
      <c r="L456" s="61">
        <v>254.94740000000002</v>
      </c>
      <c r="M456" s="61">
        <v>158.38609999999997</v>
      </c>
      <c r="N456" t="b">
        <v>1</v>
      </c>
      <c r="O456" t="b">
        <v>0</v>
      </c>
      <c r="P456" t="s">
        <v>1</v>
      </c>
      <c r="Q456" s="66" t="s">
        <v>1</v>
      </c>
      <c r="R456" s="13" t="b">
        <v>0</v>
      </c>
      <c r="S456" s="13" t="s">
        <v>1</v>
      </c>
      <c r="T456" t="b">
        <v>1</v>
      </c>
      <c r="U456" t="b">
        <v>0</v>
      </c>
      <c r="V456" t="s">
        <v>1</v>
      </c>
      <c r="W456" s="62" t="s">
        <v>1</v>
      </c>
      <c r="X456" t="b">
        <v>0</v>
      </c>
      <c r="Y456" t="s">
        <v>568</v>
      </c>
      <c r="Z456">
        <v>926</v>
      </c>
    </row>
    <row r="457" spans="1:26">
      <c r="A457" s="59" t="s">
        <v>464</v>
      </c>
      <c r="B457" s="59" t="s">
        <v>473</v>
      </c>
      <c r="C457" s="59">
        <v>2019</v>
      </c>
      <c r="D457" s="59" t="s">
        <v>474</v>
      </c>
      <c r="E457" s="67">
        <v>22580</v>
      </c>
      <c r="F457">
        <v>111.50109438130997</v>
      </c>
      <c r="G457">
        <v>111.50109438130997</v>
      </c>
      <c r="H457" s="61">
        <f t="shared" si="47"/>
        <v>22.58</v>
      </c>
      <c r="I457" s="61">
        <f t="shared" si="48"/>
        <v>0.11150109438130996</v>
      </c>
      <c r="J457" s="61">
        <f t="shared" si="49"/>
        <v>0.11150109438130996</v>
      </c>
      <c r="K457" s="61">
        <v>367.21039999999999</v>
      </c>
      <c r="L457" s="61">
        <v>251.3254</v>
      </c>
      <c r="M457" s="61">
        <v>156.84719999999999</v>
      </c>
      <c r="N457" t="b">
        <v>1</v>
      </c>
      <c r="O457" t="b">
        <v>0</v>
      </c>
      <c r="P457" t="s">
        <v>1</v>
      </c>
      <c r="Q457" s="66" t="s">
        <v>1</v>
      </c>
      <c r="R457" s="13" t="b">
        <v>0</v>
      </c>
      <c r="S457" s="13" t="s">
        <v>1</v>
      </c>
      <c r="T457" t="b">
        <v>1</v>
      </c>
      <c r="U457" t="b">
        <v>0</v>
      </c>
      <c r="V457" t="s">
        <v>1</v>
      </c>
      <c r="W457" s="62" t="s">
        <v>1</v>
      </c>
      <c r="X457" t="b">
        <v>0</v>
      </c>
      <c r="Y457" t="s">
        <v>568</v>
      </c>
      <c r="Z457">
        <v>926</v>
      </c>
    </row>
    <row r="458" spans="1:26">
      <c r="A458" s="59" t="s">
        <v>464</v>
      </c>
      <c r="B458" s="59" t="s">
        <v>473</v>
      </c>
      <c r="C458" s="59">
        <v>2019</v>
      </c>
      <c r="D458" s="59" t="s">
        <v>474</v>
      </c>
      <c r="E458" s="67">
        <v>22589</v>
      </c>
      <c r="F458">
        <v>111.54323424923277</v>
      </c>
      <c r="G458">
        <v>111.54323424923277</v>
      </c>
      <c r="H458" s="61">
        <f t="shared" si="47"/>
        <v>22.588999999999999</v>
      </c>
      <c r="I458" s="61">
        <f t="shared" si="48"/>
        <v>0.11154323424923276</v>
      </c>
      <c r="J458" s="61">
        <f t="shared" si="49"/>
        <v>0.11154323424923276</v>
      </c>
      <c r="K458" s="61">
        <v>291.65019999999998</v>
      </c>
      <c r="L458" s="61">
        <v>188.2647</v>
      </c>
      <c r="M458" s="61">
        <v>121.5307</v>
      </c>
      <c r="N458" t="b">
        <v>1</v>
      </c>
      <c r="O458" t="b">
        <v>0</v>
      </c>
      <c r="P458" t="s">
        <v>1</v>
      </c>
      <c r="Q458" s="66" t="s">
        <v>1</v>
      </c>
      <c r="R458" s="13" t="b">
        <v>0</v>
      </c>
      <c r="S458" s="13" t="s">
        <v>1</v>
      </c>
      <c r="T458" t="b">
        <v>1</v>
      </c>
      <c r="U458" t="b">
        <v>0</v>
      </c>
      <c r="V458" t="s">
        <v>1</v>
      </c>
      <c r="W458" s="62" t="s">
        <v>1</v>
      </c>
      <c r="X458" t="b">
        <v>0</v>
      </c>
      <c r="Y458" t="s">
        <v>568</v>
      </c>
      <c r="Z458">
        <v>926</v>
      </c>
    </row>
    <row r="459" spans="1:26">
      <c r="A459" s="59" t="s">
        <v>464</v>
      </c>
      <c r="B459" s="59" t="s">
        <v>473</v>
      </c>
      <c r="C459" s="59">
        <v>2019</v>
      </c>
      <c r="D459" s="59" t="s">
        <v>474</v>
      </c>
      <c r="E459" s="67">
        <v>22661</v>
      </c>
      <c r="F459">
        <v>111.88032191437722</v>
      </c>
      <c r="G459">
        <v>111.88032191437722</v>
      </c>
      <c r="H459" s="61">
        <f t="shared" si="47"/>
        <v>22.661000000000001</v>
      </c>
      <c r="I459" s="61">
        <f t="shared" si="48"/>
        <v>0.11188032191437722</v>
      </c>
      <c r="J459" s="61">
        <f t="shared" si="49"/>
        <v>0.11188032191437722</v>
      </c>
      <c r="K459" s="61">
        <v>315.91289999999998</v>
      </c>
      <c r="L459" s="61">
        <v>210.92969999999997</v>
      </c>
      <c r="M459" s="61">
        <v>133.48869999999997</v>
      </c>
      <c r="N459" t="b">
        <v>1</v>
      </c>
      <c r="O459" t="b">
        <v>0</v>
      </c>
      <c r="P459" t="s">
        <v>1</v>
      </c>
      <c r="Q459" s="66" t="s">
        <v>1</v>
      </c>
      <c r="R459" s="13" t="b">
        <v>0</v>
      </c>
      <c r="S459" s="13" t="s">
        <v>1</v>
      </c>
      <c r="T459" t="b">
        <v>1</v>
      </c>
      <c r="U459" t="b">
        <v>0</v>
      </c>
      <c r="V459" t="s">
        <v>1</v>
      </c>
      <c r="W459" s="62" t="s">
        <v>1</v>
      </c>
      <c r="X459" t="b">
        <v>0</v>
      </c>
      <c r="Y459" t="s">
        <v>568</v>
      </c>
      <c r="Z459">
        <v>926</v>
      </c>
    </row>
    <row r="460" spans="1:26">
      <c r="A460" s="59" t="s">
        <v>464</v>
      </c>
      <c r="B460" s="59" t="s">
        <v>473</v>
      </c>
      <c r="C460" s="59">
        <v>2019</v>
      </c>
      <c r="D460" s="59" t="s">
        <v>474</v>
      </c>
      <c r="E460" s="67">
        <v>22673</v>
      </c>
      <c r="F460">
        <v>111.93649779357088</v>
      </c>
      <c r="G460">
        <v>111.93649779357088</v>
      </c>
      <c r="H460" s="61">
        <f t="shared" si="47"/>
        <v>22.672999999999998</v>
      </c>
      <c r="I460" s="61">
        <f t="shared" si="48"/>
        <v>0.11193649779357089</v>
      </c>
      <c r="J460" s="61">
        <f t="shared" si="49"/>
        <v>0.11193649779357089</v>
      </c>
      <c r="K460" s="61">
        <v>348.8526</v>
      </c>
      <c r="L460" s="61">
        <v>246.74700000000001</v>
      </c>
      <c r="M460" s="61">
        <v>151.5248</v>
      </c>
      <c r="N460" t="b">
        <v>1</v>
      </c>
      <c r="O460" t="b">
        <v>0</v>
      </c>
      <c r="P460" t="s">
        <v>1</v>
      </c>
      <c r="Q460" s="66" t="s">
        <v>1</v>
      </c>
      <c r="R460" s="13" t="b">
        <v>0</v>
      </c>
      <c r="S460" s="13" t="s">
        <v>1</v>
      </c>
      <c r="T460" t="b">
        <v>1</v>
      </c>
      <c r="U460" t="b">
        <v>0</v>
      </c>
      <c r="V460" t="s">
        <v>1</v>
      </c>
      <c r="W460" s="62" t="s">
        <v>1</v>
      </c>
      <c r="X460" t="b">
        <v>0</v>
      </c>
      <c r="Y460" t="s">
        <v>568</v>
      </c>
      <c r="Z460">
        <v>926</v>
      </c>
    </row>
    <row r="461" spans="1:26">
      <c r="A461" s="59" t="s">
        <v>464</v>
      </c>
      <c r="B461" s="59" t="s">
        <v>473</v>
      </c>
      <c r="C461" s="59">
        <v>2019</v>
      </c>
      <c r="D461" s="59" t="s">
        <v>474</v>
      </c>
      <c r="E461" s="67">
        <v>22696</v>
      </c>
      <c r="F461">
        <v>112.04416392465993</v>
      </c>
      <c r="G461">
        <v>112.04416392465993</v>
      </c>
      <c r="H461" s="61">
        <f t="shared" si="47"/>
        <v>22.696000000000002</v>
      </c>
      <c r="I461" s="61">
        <f t="shared" si="48"/>
        <v>0.11204416392465992</v>
      </c>
      <c r="J461" s="61">
        <f t="shared" si="49"/>
        <v>0.11204416392465992</v>
      </c>
      <c r="K461" s="61">
        <v>290.13510000000002</v>
      </c>
      <c r="L461" s="61">
        <v>184.6986</v>
      </c>
      <c r="M461" s="61">
        <v>121.44710000000003</v>
      </c>
      <c r="N461" t="b">
        <v>1</v>
      </c>
      <c r="O461" t="b">
        <v>0</v>
      </c>
      <c r="P461" t="s">
        <v>1</v>
      </c>
      <c r="Q461" s="66" t="s">
        <v>1</v>
      </c>
      <c r="R461" s="13" t="b">
        <v>0</v>
      </c>
      <c r="S461" s="13" t="s">
        <v>1</v>
      </c>
      <c r="T461" t="b">
        <v>1</v>
      </c>
      <c r="U461" t="b">
        <v>0</v>
      </c>
      <c r="V461" t="s">
        <v>1</v>
      </c>
      <c r="W461" s="62" t="s">
        <v>1</v>
      </c>
      <c r="X461" t="b">
        <v>0</v>
      </c>
      <c r="Y461" t="s">
        <v>568</v>
      </c>
      <c r="Z461">
        <v>926</v>
      </c>
    </row>
    <row r="462" spans="1:26">
      <c r="A462" s="59" t="s">
        <v>464</v>
      </c>
      <c r="B462" s="59" t="s">
        <v>473</v>
      </c>
      <c r="C462" s="59">
        <v>2019</v>
      </c>
      <c r="D462" s="59" t="s">
        <v>474</v>
      </c>
      <c r="E462" s="67">
        <v>22728</v>
      </c>
      <c r="F462">
        <v>112.19395088063602</v>
      </c>
      <c r="G462">
        <v>112.19395088063602</v>
      </c>
      <c r="H462" s="61">
        <f t="shared" si="47"/>
        <v>22.728000000000002</v>
      </c>
      <c r="I462" s="61">
        <f t="shared" si="48"/>
        <v>0.11219395088063602</v>
      </c>
      <c r="J462" s="61">
        <f t="shared" si="49"/>
        <v>0.11219395088063602</v>
      </c>
      <c r="K462" s="61">
        <v>229.1653</v>
      </c>
      <c r="L462" s="61">
        <v>138.82859999999999</v>
      </c>
      <c r="M462" s="61">
        <v>94.583200000000005</v>
      </c>
      <c r="N462" t="b">
        <v>1</v>
      </c>
      <c r="O462" t="b">
        <v>0</v>
      </c>
      <c r="P462" t="s">
        <v>1</v>
      </c>
      <c r="Q462" s="66" t="s">
        <v>1</v>
      </c>
      <c r="R462" s="13" t="b">
        <v>0</v>
      </c>
      <c r="S462" s="13" t="s">
        <v>1</v>
      </c>
      <c r="T462" t="b">
        <v>1</v>
      </c>
      <c r="U462" t="b">
        <v>0</v>
      </c>
      <c r="V462" t="s">
        <v>1</v>
      </c>
      <c r="W462" s="62" t="s">
        <v>1</v>
      </c>
      <c r="X462" t="b">
        <v>0</v>
      </c>
      <c r="Y462" t="s">
        <v>568</v>
      </c>
      <c r="Z462">
        <v>926</v>
      </c>
    </row>
    <row r="463" spans="1:26">
      <c r="A463" s="59" t="s">
        <v>464</v>
      </c>
      <c r="B463" s="59" t="s">
        <v>473</v>
      </c>
      <c r="C463" s="59">
        <v>2019</v>
      </c>
      <c r="D463" s="59" t="s">
        <v>474</v>
      </c>
      <c r="E463" s="67">
        <v>22736</v>
      </c>
      <c r="F463">
        <v>112.23139591214222</v>
      </c>
      <c r="G463">
        <v>112.23139591214222</v>
      </c>
      <c r="H463" s="61">
        <f t="shared" si="47"/>
        <v>22.736000000000001</v>
      </c>
      <c r="I463" s="61">
        <f t="shared" si="48"/>
        <v>0.11223139591214222</v>
      </c>
      <c r="J463" s="61">
        <f t="shared" si="49"/>
        <v>0.11223139591214222</v>
      </c>
      <c r="K463" s="61">
        <v>271.62270000000001</v>
      </c>
      <c r="L463" s="61">
        <v>169.17439999999999</v>
      </c>
      <c r="M463" s="61">
        <v>113.27940000000001</v>
      </c>
      <c r="N463" t="b">
        <v>1</v>
      </c>
      <c r="O463" t="b">
        <v>0</v>
      </c>
      <c r="P463" t="s">
        <v>1</v>
      </c>
      <c r="Q463" s="66" t="s">
        <v>1</v>
      </c>
      <c r="R463" s="13" t="b">
        <v>0</v>
      </c>
      <c r="S463" s="13" t="s">
        <v>1</v>
      </c>
      <c r="T463" t="b">
        <v>1</v>
      </c>
      <c r="U463" t="b">
        <v>0</v>
      </c>
      <c r="V463" t="s">
        <v>1</v>
      </c>
      <c r="W463" s="62" t="s">
        <v>1</v>
      </c>
      <c r="X463" t="b">
        <v>0</v>
      </c>
      <c r="Y463" t="s">
        <v>568</v>
      </c>
      <c r="Z463">
        <v>926</v>
      </c>
    </row>
    <row r="464" spans="1:26">
      <c r="A464" s="59" t="s">
        <v>464</v>
      </c>
      <c r="B464" s="59" t="s">
        <v>473</v>
      </c>
      <c r="C464" s="59">
        <v>2019</v>
      </c>
      <c r="D464" s="59" t="s">
        <v>474</v>
      </c>
      <c r="E464" s="67">
        <v>22810</v>
      </c>
      <c r="F464">
        <v>112.57773013218456</v>
      </c>
      <c r="G464">
        <v>112.57773013218456</v>
      </c>
      <c r="H464" s="61">
        <f t="shared" si="47"/>
        <v>22.81</v>
      </c>
      <c r="I464" s="61">
        <f t="shared" si="48"/>
        <v>0.11257773013218456</v>
      </c>
      <c r="J464" s="61">
        <f t="shared" si="49"/>
        <v>0.11257773013218456</v>
      </c>
      <c r="K464" s="61">
        <v>228.0061</v>
      </c>
      <c r="L464" s="61">
        <v>137.22070000000002</v>
      </c>
      <c r="M464" s="61">
        <v>93.784099999999995</v>
      </c>
      <c r="N464" t="b">
        <v>1</v>
      </c>
      <c r="O464" t="b">
        <v>0</v>
      </c>
      <c r="P464" t="s">
        <v>1</v>
      </c>
      <c r="Q464" s="66" t="s">
        <v>1</v>
      </c>
      <c r="R464" s="13" t="b">
        <v>0</v>
      </c>
      <c r="S464" s="13" t="s">
        <v>1</v>
      </c>
      <c r="T464" t="b">
        <v>1</v>
      </c>
      <c r="U464" t="b">
        <v>0</v>
      </c>
      <c r="V464" t="s">
        <v>1</v>
      </c>
      <c r="W464" s="62" t="s">
        <v>1</v>
      </c>
      <c r="X464" t="b">
        <v>0</v>
      </c>
      <c r="Y464" t="s">
        <v>568</v>
      </c>
      <c r="Z464">
        <v>926</v>
      </c>
    </row>
    <row r="465" spans="1:26">
      <c r="A465" s="59" t="s">
        <v>464</v>
      </c>
      <c r="B465" s="59" t="s">
        <v>473</v>
      </c>
      <c r="C465" s="59">
        <v>2019</v>
      </c>
      <c r="D465" s="59" t="s">
        <v>474</v>
      </c>
      <c r="E465" s="67">
        <v>22815</v>
      </c>
      <c r="F465">
        <v>112.6011289918347</v>
      </c>
      <c r="G465">
        <v>112.6011289918347</v>
      </c>
      <c r="H465" s="61">
        <f t="shared" si="47"/>
        <v>22.815000000000001</v>
      </c>
      <c r="I465" s="61">
        <f t="shared" si="48"/>
        <v>0.11260112899183469</v>
      </c>
      <c r="J465" s="61">
        <f t="shared" si="49"/>
        <v>0.11260112899183469</v>
      </c>
      <c r="K465" s="61">
        <v>233.14769999999999</v>
      </c>
      <c r="L465" s="61">
        <v>141.17140000000001</v>
      </c>
      <c r="M465" s="61">
        <v>96.978499999999997</v>
      </c>
      <c r="N465" t="b">
        <v>1</v>
      </c>
      <c r="O465" t="b">
        <v>0</v>
      </c>
      <c r="P465" t="s">
        <v>1</v>
      </c>
      <c r="Q465" s="66" t="s">
        <v>1</v>
      </c>
      <c r="R465" s="13" t="b">
        <v>0</v>
      </c>
      <c r="S465" s="13" t="s">
        <v>1</v>
      </c>
      <c r="T465" t="b">
        <v>1</v>
      </c>
      <c r="U465" t="b">
        <v>0</v>
      </c>
      <c r="V465" t="s">
        <v>1</v>
      </c>
      <c r="W465" s="62" t="s">
        <v>1</v>
      </c>
      <c r="X465" t="b">
        <v>0</v>
      </c>
      <c r="Y465" t="s">
        <v>568</v>
      </c>
      <c r="Z465">
        <v>926</v>
      </c>
    </row>
    <row r="466" spans="1:26">
      <c r="A466" s="59" t="s">
        <v>464</v>
      </c>
      <c r="B466" s="59" t="s">
        <v>473</v>
      </c>
      <c r="C466" s="59">
        <v>2019</v>
      </c>
      <c r="D466" s="59" t="s">
        <v>474</v>
      </c>
      <c r="E466" s="67">
        <v>22820</v>
      </c>
      <c r="F466">
        <v>112.62452758585844</v>
      </c>
      <c r="G466">
        <v>112.62452758585844</v>
      </c>
      <c r="H466" s="61">
        <f t="shared" si="47"/>
        <v>22.82</v>
      </c>
      <c r="I466" s="61">
        <f t="shared" si="48"/>
        <v>0.11262452758585845</v>
      </c>
      <c r="J466" s="61">
        <f t="shared" si="49"/>
        <v>0.11262452758585845</v>
      </c>
      <c r="K466" s="61">
        <v>250.59219999999999</v>
      </c>
      <c r="L466" s="61">
        <v>155.19</v>
      </c>
      <c r="M466" s="61">
        <v>104.28279999999998</v>
      </c>
      <c r="N466" t="b">
        <v>1</v>
      </c>
      <c r="O466" t="b">
        <v>0</v>
      </c>
      <c r="P466" t="s">
        <v>1</v>
      </c>
      <c r="Q466" s="66" t="s">
        <v>1</v>
      </c>
      <c r="R466" s="13" t="b">
        <v>0</v>
      </c>
      <c r="S466" s="13" t="s">
        <v>1</v>
      </c>
      <c r="T466" t="b">
        <v>1</v>
      </c>
      <c r="U466" t="b">
        <v>0</v>
      </c>
      <c r="V466" t="s">
        <v>1</v>
      </c>
      <c r="W466" s="62" t="s">
        <v>1</v>
      </c>
      <c r="X466" t="b">
        <v>0</v>
      </c>
      <c r="Y466" t="s">
        <v>568</v>
      </c>
      <c r="Z466">
        <v>926</v>
      </c>
    </row>
    <row r="467" spans="1:26">
      <c r="A467" s="59" t="s">
        <v>464</v>
      </c>
      <c r="B467" s="59" t="s">
        <v>473</v>
      </c>
      <c r="C467" s="59">
        <v>2019</v>
      </c>
      <c r="D467" s="59" t="s">
        <v>474</v>
      </c>
      <c r="E467" s="67">
        <v>22872</v>
      </c>
      <c r="F467">
        <v>112.86785723234357</v>
      </c>
      <c r="G467">
        <v>112.86785723234357</v>
      </c>
      <c r="H467" s="61">
        <f t="shared" si="47"/>
        <v>22.872</v>
      </c>
      <c r="I467" s="61">
        <f t="shared" si="48"/>
        <v>0.11286785723234356</v>
      </c>
      <c r="J467" s="61">
        <f t="shared" si="49"/>
        <v>0.11286785723234356</v>
      </c>
      <c r="K467" s="61">
        <v>346.67860000000002</v>
      </c>
      <c r="L467" s="61">
        <v>233.82350000000002</v>
      </c>
      <c r="M467" s="61">
        <v>147.80800000000002</v>
      </c>
      <c r="N467" t="b">
        <v>1</v>
      </c>
      <c r="O467" t="b">
        <v>0</v>
      </c>
      <c r="P467" t="s">
        <v>1</v>
      </c>
      <c r="Q467" s="66" t="s">
        <v>1</v>
      </c>
      <c r="R467" s="13" t="b">
        <v>0</v>
      </c>
      <c r="S467" s="13" t="s">
        <v>1</v>
      </c>
      <c r="T467" t="b">
        <v>1</v>
      </c>
      <c r="U467" t="b">
        <v>0</v>
      </c>
      <c r="V467" t="s">
        <v>1</v>
      </c>
      <c r="W467" s="62" t="s">
        <v>1</v>
      </c>
      <c r="X467" t="b">
        <v>0</v>
      </c>
      <c r="Y467" t="s">
        <v>568</v>
      </c>
      <c r="Z467">
        <v>926</v>
      </c>
    </row>
    <row r="468" spans="1:26">
      <c r="A468" s="59" t="s">
        <v>464</v>
      </c>
      <c r="B468" s="59" t="s">
        <v>473</v>
      </c>
      <c r="C468" s="59">
        <v>2019</v>
      </c>
      <c r="D468" s="59" t="s">
        <v>474</v>
      </c>
      <c r="E468" s="67">
        <v>22895</v>
      </c>
      <c r="F468">
        <v>112.97547466258378</v>
      </c>
      <c r="G468">
        <v>112.97547466258378</v>
      </c>
      <c r="H468" s="61">
        <f t="shared" si="47"/>
        <v>22.895</v>
      </c>
      <c r="I468" s="61">
        <f t="shared" si="48"/>
        <v>0.11297547466258377</v>
      </c>
      <c r="J468" s="61">
        <f t="shared" si="49"/>
        <v>0.11297547466258377</v>
      </c>
      <c r="K468" s="61">
        <v>300.45049999999998</v>
      </c>
      <c r="L468" s="61">
        <v>194.9796</v>
      </c>
      <c r="M468" s="61">
        <v>126.64959999999996</v>
      </c>
      <c r="N468" t="b">
        <v>1</v>
      </c>
      <c r="O468" t="b">
        <v>0</v>
      </c>
      <c r="P468" t="s">
        <v>1</v>
      </c>
      <c r="Q468" s="66" t="s">
        <v>1</v>
      </c>
      <c r="R468" s="13" t="b">
        <v>0</v>
      </c>
      <c r="S468" s="13" t="s">
        <v>1</v>
      </c>
      <c r="T468" t="b">
        <v>1</v>
      </c>
      <c r="U468" t="b">
        <v>0</v>
      </c>
      <c r="V468" t="s">
        <v>1</v>
      </c>
      <c r="W468" s="62" t="s">
        <v>1</v>
      </c>
      <c r="X468" t="b">
        <v>0</v>
      </c>
      <c r="Y468" t="s">
        <v>568</v>
      </c>
      <c r="Z468">
        <v>926</v>
      </c>
    </row>
    <row r="469" spans="1:26">
      <c r="A469" s="59" t="s">
        <v>464</v>
      </c>
      <c r="B469" s="59" t="s">
        <v>473</v>
      </c>
      <c r="C469" s="59">
        <v>2019</v>
      </c>
      <c r="D469" s="59" t="s">
        <v>474</v>
      </c>
      <c r="E469" s="67">
        <v>22939</v>
      </c>
      <c r="F469">
        <v>113.18133588687304</v>
      </c>
      <c r="G469">
        <v>113.18133588687304</v>
      </c>
      <c r="H469" s="61">
        <f t="shared" si="47"/>
        <v>22.939</v>
      </c>
      <c r="I469" s="61">
        <f t="shared" si="48"/>
        <v>0.11318133588687304</v>
      </c>
      <c r="J469" s="61">
        <f t="shared" si="49"/>
        <v>0.11318133588687304</v>
      </c>
      <c r="K469" s="61">
        <v>252.83009999999999</v>
      </c>
      <c r="L469" s="61">
        <v>158.36550000000003</v>
      </c>
      <c r="M469" s="61">
        <v>105.68819999999999</v>
      </c>
      <c r="N469" t="b">
        <v>1</v>
      </c>
      <c r="O469" t="b">
        <v>0</v>
      </c>
      <c r="P469" t="s">
        <v>1</v>
      </c>
      <c r="Q469" s="66" t="s">
        <v>1</v>
      </c>
      <c r="R469" s="13" t="b">
        <v>0</v>
      </c>
      <c r="S469" s="13" t="s">
        <v>1</v>
      </c>
      <c r="T469" t="b">
        <v>1</v>
      </c>
      <c r="U469" t="b">
        <v>0</v>
      </c>
      <c r="V469" t="s">
        <v>1</v>
      </c>
      <c r="W469" s="62" t="s">
        <v>1</v>
      </c>
      <c r="X469" t="b">
        <v>0</v>
      </c>
      <c r="Y469" t="s">
        <v>568</v>
      </c>
      <c r="Z469">
        <v>926</v>
      </c>
    </row>
    <row r="470" spans="1:26">
      <c r="A470" s="59" t="s">
        <v>464</v>
      </c>
      <c r="B470" s="59" t="s">
        <v>473</v>
      </c>
      <c r="C470" s="59">
        <v>2019</v>
      </c>
      <c r="D470" s="59" t="s">
        <v>474</v>
      </c>
      <c r="E470" s="67">
        <v>22968</v>
      </c>
      <c r="F470">
        <v>113.31700596307344</v>
      </c>
      <c r="G470">
        <v>113.31700596307344</v>
      </c>
      <c r="H470" s="61">
        <f t="shared" si="47"/>
        <v>22.968</v>
      </c>
      <c r="I470" s="61">
        <f t="shared" si="48"/>
        <v>0.11331700596307344</v>
      </c>
      <c r="J470" s="61">
        <f t="shared" si="49"/>
        <v>0.11331700596307344</v>
      </c>
      <c r="K470" s="61">
        <v>237.64189999999999</v>
      </c>
      <c r="L470" s="61">
        <v>145.17749999999998</v>
      </c>
      <c r="M470" s="61">
        <v>98.410200000000003</v>
      </c>
      <c r="N470" t="b">
        <v>1</v>
      </c>
      <c r="O470" t="b">
        <v>0</v>
      </c>
      <c r="P470" t="s">
        <v>1</v>
      </c>
      <c r="Q470" s="66" t="s">
        <v>1</v>
      </c>
      <c r="R470" s="13" t="b">
        <v>0</v>
      </c>
      <c r="S470" s="13" t="s">
        <v>1</v>
      </c>
      <c r="T470" t="b">
        <v>1</v>
      </c>
      <c r="U470" t="b">
        <v>0</v>
      </c>
      <c r="V470" t="s">
        <v>1</v>
      </c>
      <c r="W470" s="62" t="s">
        <v>1</v>
      </c>
      <c r="X470" t="b">
        <v>0</v>
      </c>
      <c r="Y470" t="s">
        <v>568</v>
      </c>
      <c r="Z470">
        <v>926</v>
      </c>
    </row>
    <row r="471" spans="1:26">
      <c r="A471" s="59" t="s">
        <v>464</v>
      </c>
      <c r="B471" s="59" t="s">
        <v>473</v>
      </c>
      <c r="C471" s="59">
        <v>2019</v>
      </c>
      <c r="D471" s="59" t="s">
        <v>474</v>
      </c>
      <c r="E471" s="67">
        <v>23008</v>
      </c>
      <c r="F471">
        <v>113.50412254522736</v>
      </c>
      <c r="G471">
        <v>113.50412254522736</v>
      </c>
      <c r="H471" s="61">
        <f t="shared" si="47"/>
        <v>23.007999999999999</v>
      </c>
      <c r="I471" s="61">
        <f t="shared" si="48"/>
        <v>0.11350412254522736</v>
      </c>
      <c r="J471" s="61">
        <f t="shared" si="49"/>
        <v>0.11350412254522736</v>
      </c>
      <c r="K471" s="61">
        <v>248.24760000000001</v>
      </c>
      <c r="L471" s="61">
        <v>152.78110000000001</v>
      </c>
      <c r="M471" s="61">
        <v>102.7878</v>
      </c>
      <c r="N471" t="b">
        <v>1</v>
      </c>
      <c r="O471" t="b">
        <v>0</v>
      </c>
      <c r="P471" t="s">
        <v>1</v>
      </c>
      <c r="Q471" s="66" t="s">
        <v>1</v>
      </c>
      <c r="R471" s="13" t="b">
        <v>0</v>
      </c>
      <c r="S471" s="13" t="s">
        <v>1</v>
      </c>
      <c r="T471" t="b">
        <v>1</v>
      </c>
      <c r="U471" t="b">
        <v>0</v>
      </c>
      <c r="V471" t="s">
        <v>1</v>
      </c>
      <c r="W471" s="62" t="s">
        <v>1</v>
      </c>
      <c r="X471" t="b">
        <v>0</v>
      </c>
      <c r="Y471" t="s">
        <v>568</v>
      </c>
      <c r="Z471">
        <v>926</v>
      </c>
    </row>
    <row r="472" spans="1:26">
      <c r="A472" s="59" t="s">
        <v>464</v>
      </c>
      <c r="B472" s="59" t="s">
        <v>473</v>
      </c>
      <c r="C472" s="59">
        <v>2019</v>
      </c>
      <c r="D472" s="59" t="s">
        <v>474</v>
      </c>
      <c r="E472" s="67">
        <v>23023</v>
      </c>
      <c r="F472">
        <v>113.57428691770103</v>
      </c>
      <c r="G472">
        <v>113.57428691770103</v>
      </c>
      <c r="H472" s="61">
        <f t="shared" si="47"/>
        <v>23.023</v>
      </c>
      <c r="I472" s="61">
        <f t="shared" si="48"/>
        <v>0.11357428691770104</v>
      </c>
      <c r="J472" s="61">
        <f t="shared" si="49"/>
        <v>0.11357428691770104</v>
      </c>
      <c r="K472" s="61">
        <v>261.27760000000001</v>
      </c>
      <c r="L472" s="61">
        <v>166.22800000000001</v>
      </c>
      <c r="M472" s="61">
        <v>109.22740000000002</v>
      </c>
      <c r="N472" t="b">
        <v>1</v>
      </c>
      <c r="O472" t="b">
        <v>0</v>
      </c>
      <c r="P472" t="s">
        <v>1</v>
      </c>
      <c r="Q472" s="66" t="s">
        <v>1</v>
      </c>
      <c r="R472" s="13" t="b">
        <v>0</v>
      </c>
      <c r="S472" s="13" t="s">
        <v>1</v>
      </c>
      <c r="T472" t="b">
        <v>1</v>
      </c>
      <c r="U472" t="b">
        <v>0</v>
      </c>
      <c r="V472" t="s">
        <v>1</v>
      </c>
      <c r="W472" s="62" t="s">
        <v>1</v>
      </c>
      <c r="X472" t="b">
        <v>0</v>
      </c>
      <c r="Y472" t="s">
        <v>568</v>
      </c>
      <c r="Z472">
        <v>926</v>
      </c>
    </row>
    <row r="473" spans="1:26">
      <c r="A473" t="s">
        <v>464</v>
      </c>
      <c r="B473" s="59" t="s">
        <v>473</v>
      </c>
      <c r="C473" s="59">
        <v>2019</v>
      </c>
      <c r="D473" s="59" t="s">
        <v>474</v>
      </c>
      <c r="E473" s="61">
        <v>23075</v>
      </c>
      <c r="F473">
        <v>113.81750508623713</v>
      </c>
      <c r="G473">
        <v>113.81750508623713</v>
      </c>
      <c r="H473" s="61">
        <f t="shared" si="47"/>
        <v>23.074999999999999</v>
      </c>
      <c r="I473" s="61">
        <f t="shared" si="48"/>
        <v>0.11381750508623713</v>
      </c>
      <c r="J473" s="61">
        <f t="shared" si="49"/>
        <v>0.11381750508623713</v>
      </c>
      <c r="K473" s="61">
        <v>292.56810000000002</v>
      </c>
      <c r="L473" s="61">
        <v>185.62279999999998</v>
      </c>
      <c r="M473" s="61">
        <v>123.27110000000002</v>
      </c>
      <c r="N473" t="b">
        <v>1</v>
      </c>
      <c r="O473" t="b">
        <v>0</v>
      </c>
      <c r="P473" t="s">
        <v>1</v>
      </c>
      <c r="Q473" s="13" t="s">
        <v>1</v>
      </c>
      <c r="R473" s="13" t="b">
        <v>0</v>
      </c>
      <c r="S473" s="13" t="s">
        <v>1</v>
      </c>
      <c r="T473" t="b">
        <v>1</v>
      </c>
      <c r="U473" t="b">
        <v>0</v>
      </c>
      <c r="V473" t="s">
        <v>1</v>
      </c>
      <c r="W473" s="62" t="s">
        <v>1</v>
      </c>
      <c r="X473" t="b">
        <v>0</v>
      </c>
      <c r="Y473" t="s">
        <v>568</v>
      </c>
      <c r="Z473">
        <v>926</v>
      </c>
    </row>
    <row r="474" spans="1:26">
      <c r="A474" t="s">
        <v>464</v>
      </c>
      <c r="B474" s="59" t="s">
        <v>473</v>
      </c>
      <c r="C474" s="59">
        <v>2019</v>
      </c>
      <c r="D474" s="59" t="s">
        <v>474</v>
      </c>
      <c r="E474" s="61">
        <v>23087</v>
      </c>
      <c r="F474">
        <v>113.87362832176109</v>
      </c>
      <c r="G474">
        <v>113.87362832176109</v>
      </c>
      <c r="H474" s="61">
        <f t="shared" si="47"/>
        <v>23.087</v>
      </c>
      <c r="I474" s="61">
        <f t="shared" si="48"/>
        <v>0.11387362832176109</v>
      </c>
      <c r="J474" s="61">
        <f t="shared" si="49"/>
        <v>0.11387362832176109</v>
      </c>
      <c r="K474" s="61">
        <v>286.30419999999998</v>
      </c>
      <c r="L474" s="61">
        <v>184.65680000000003</v>
      </c>
      <c r="M474" s="61">
        <v>121.05409999999998</v>
      </c>
      <c r="N474" t="b">
        <v>1</v>
      </c>
      <c r="O474" t="b">
        <v>0</v>
      </c>
      <c r="P474" t="s">
        <v>1</v>
      </c>
      <c r="Q474" s="13" t="s">
        <v>1</v>
      </c>
      <c r="R474" s="13" t="b">
        <v>0</v>
      </c>
      <c r="S474" s="13" t="s">
        <v>1</v>
      </c>
      <c r="T474" t="b">
        <v>1</v>
      </c>
      <c r="U474" t="b">
        <v>0</v>
      </c>
      <c r="V474" t="s">
        <v>1</v>
      </c>
      <c r="W474" s="62" t="s">
        <v>1</v>
      </c>
      <c r="X474" t="b">
        <v>0</v>
      </c>
      <c r="Y474" t="s">
        <v>568</v>
      </c>
      <c r="Z474">
        <v>926</v>
      </c>
    </row>
    <row r="475" spans="1:26">
      <c r="A475" t="s">
        <v>464</v>
      </c>
      <c r="B475" s="59" t="s">
        <v>473</v>
      </c>
      <c r="C475" s="59">
        <v>2019</v>
      </c>
      <c r="D475" s="59" t="s">
        <v>474</v>
      </c>
      <c r="E475" s="61">
        <v>23094</v>
      </c>
      <c r="F475">
        <v>113.90636617794996</v>
      </c>
      <c r="G475">
        <v>113.90636617794996</v>
      </c>
      <c r="H475" s="61">
        <f t="shared" si="47"/>
        <v>23.094000000000001</v>
      </c>
      <c r="I475" s="61">
        <f t="shared" si="48"/>
        <v>0.11390636617794997</v>
      </c>
      <c r="J475" s="61">
        <f t="shared" si="49"/>
        <v>0.11390636617794997</v>
      </c>
      <c r="K475" s="61">
        <v>270.56349999999998</v>
      </c>
      <c r="L475" s="61">
        <v>172.56940000000003</v>
      </c>
      <c r="M475" s="61">
        <v>113.17129999999997</v>
      </c>
      <c r="N475" t="b">
        <v>1</v>
      </c>
      <c r="O475" t="b">
        <v>0</v>
      </c>
      <c r="P475" t="s">
        <v>1</v>
      </c>
      <c r="Q475" s="13" t="s">
        <v>1</v>
      </c>
      <c r="R475" s="13" t="b">
        <v>0</v>
      </c>
      <c r="S475" s="13" t="s">
        <v>1</v>
      </c>
      <c r="T475" t="b">
        <v>1</v>
      </c>
      <c r="U475" t="b">
        <v>0</v>
      </c>
      <c r="V475" t="s">
        <v>1</v>
      </c>
      <c r="W475" s="62" t="s">
        <v>1</v>
      </c>
      <c r="X475" t="b">
        <v>0</v>
      </c>
      <c r="Y475" t="s">
        <v>568</v>
      </c>
      <c r="Z475">
        <v>926</v>
      </c>
    </row>
    <row r="476" spans="1:26">
      <c r="A476" t="s">
        <v>464</v>
      </c>
      <c r="B476" s="59" t="s">
        <v>473</v>
      </c>
      <c r="C476" s="59">
        <v>2019</v>
      </c>
      <c r="D476" s="59" t="s">
        <v>474</v>
      </c>
      <c r="E476" s="61">
        <v>23157</v>
      </c>
      <c r="F476">
        <v>114.2009837726296</v>
      </c>
      <c r="G476">
        <v>114.2009837726296</v>
      </c>
      <c r="H476" s="61">
        <f t="shared" si="47"/>
        <v>23.157</v>
      </c>
      <c r="I476" s="61">
        <f t="shared" si="48"/>
        <v>0.11420098377262961</v>
      </c>
      <c r="J476" s="61">
        <f t="shared" si="49"/>
        <v>0.11420098377262961</v>
      </c>
      <c r="K476" s="61">
        <v>255.97499999999999</v>
      </c>
      <c r="L476" s="61">
        <v>160.06010000000001</v>
      </c>
      <c r="M476" s="61">
        <v>106.36359999999999</v>
      </c>
      <c r="N476" t="b">
        <v>1</v>
      </c>
      <c r="O476" t="b">
        <v>0</v>
      </c>
      <c r="P476" t="s">
        <v>1</v>
      </c>
      <c r="Q476" s="13" t="s">
        <v>1</v>
      </c>
      <c r="R476" s="13" t="b">
        <v>0</v>
      </c>
      <c r="S476" s="13" t="s">
        <v>1</v>
      </c>
      <c r="T476" t="b">
        <v>1</v>
      </c>
      <c r="U476" t="b">
        <v>0</v>
      </c>
      <c r="V476" t="s">
        <v>1</v>
      </c>
      <c r="W476" s="62" t="s">
        <v>1</v>
      </c>
      <c r="X476" t="b">
        <v>0</v>
      </c>
      <c r="Y476" t="s">
        <v>568</v>
      </c>
      <c r="Z476">
        <v>926</v>
      </c>
    </row>
    <row r="477" spans="1:26">
      <c r="A477" t="s">
        <v>464</v>
      </c>
      <c r="B477" s="59" t="s">
        <v>473</v>
      </c>
      <c r="C477" s="59">
        <v>2019</v>
      </c>
      <c r="D477" s="59" t="s">
        <v>474</v>
      </c>
      <c r="E477" s="61">
        <v>23249</v>
      </c>
      <c r="F477">
        <v>114.63114444247365</v>
      </c>
      <c r="G477">
        <v>114.63114444247365</v>
      </c>
      <c r="H477" s="61">
        <f t="shared" si="47"/>
        <v>23.248999999999999</v>
      </c>
      <c r="I477" s="61">
        <f t="shared" si="48"/>
        <v>0.11463114444247366</v>
      </c>
      <c r="J477" s="61">
        <f t="shared" si="49"/>
        <v>0.11463114444247366</v>
      </c>
      <c r="K477" s="61">
        <v>291.18099999999998</v>
      </c>
      <c r="L477" s="61">
        <v>187.65980000000002</v>
      </c>
      <c r="M477" s="61">
        <v>122.58309999999997</v>
      </c>
      <c r="N477" t="b">
        <v>1</v>
      </c>
      <c r="O477" t="b">
        <v>0</v>
      </c>
      <c r="P477" t="s">
        <v>1</v>
      </c>
      <c r="Q477" s="13" t="s">
        <v>1</v>
      </c>
      <c r="R477" s="13" t="b">
        <v>0</v>
      </c>
      <c r="S477" s="13" t="s">
        <v>1</v>
      </c>
      <c r="T477" t="b">
        <v>1</v>
      </c>
      <c r="U477" t="b">
        <v>0</v>
      </c>
      <c r="V477" t="s">
        <v>1</v>
      </c>
      <c r="W477" s="62" t="s">
        <v>1</v>
      </c>
      <c r="X477" t="b">
        <v>0</v>
      </c>
      <c r="Y477" t="s">
        <v>568</v>
      </c>
      <c r="Z477">
        <v>926</v>
      </c>
    </row>
    <row r="478" spans="1:26">
      <c r="A478" t="s">
        <v>464</v>
      </c>
      <c r="B478" s="59" t="s">
        <v>473</v>
      </c>
      <c r="C478" s="59">
        <v>2019</v>
      </c>
      <c r="D478" s="59" t="s">
        <v>474</v>
      </c>
      <c r="E478" s="61">
        <v>23264</v>
      </c>
      <c r="F478">
        <v>114.70127096529002</v>
      </c>
      <c r="G478">
        <v>114.70127096529002</v>
      </c>
      <c r="H478" s="61">
        <f t="shared" si="47"/>
        <v>23.263999999999999</v>
      </c>
      <c r="I478" s="61">
        <f t="shared" si="48"/>
        <v>0.11470127096529002</v>
      </c>
      <c r="J478" s="61">
        <f t="shared" si="49"/>
        <v>0.11470127096529002</v>
      </c>
      <c r="K478" s="61">
        <v>285.88869999999997</v>
      </c>
      <c r="L478" s="61">
        <v>183.92450000000002</v>
      </c>
      <c r="M478" s="61">
        <v>119.95689999999996</v>
      </c>
      <c r="N478" t="b">
        <v>1</v>
      </c>
      <c r="O478" t="b">
        <v>0</v>
      </c>
      <c r="P478" t="s">
        <v>1</v>
      </c>
      <c r="Q478" s="13" t="s">
        <v>1</v>
      </c>
      <c r="R478" s="13" t="b">
        <v>0</v>
      </c>
      <c r="S478" s="13" t="s">
        <v>1</v>
      </c>
      <c r="T478" t="b">
        <v>1</v>
      </c>
      <c r="U478" t="b">
        <v>0</v>
      </c>
      <c r="V478" t="s">
        <v>1</v>
      </c>
      <c r="W478" s="62" t="s">
        <v>1</v>
      </c>
      <c r="X478" t="b">
        <v>0</v>
      </c>
      <c r="Y478" t="s">
        <v>568</v>
      </c>
      <c r="Z478">
        <v>926</v>
      </c>
    </row>
    <row r="479" spans="1:26">
      <c r="A479" t="s">
        <v>464</v>
      </c>
      <c r="B479" s="59" t="s">
        <v>473</v>
      </c>
      <c r="C479" s="59">
        <v>2019</v>
      </c>
      <c r="D479" s="59" t="s">
        <v>474</v>
      </c>
      <c r="E479" s="61">
        <v>23306</v>
      </c>
      <c r="F479">
        <v>114.89761277408886</v>
      </c>
      <c r="G479">
        <v>114.89761277408886</v>
      </c>
      <c r="H479" s="61">
        <f t="shared" si="47"/>
        <v>23.306000000000001</v>
      </c>
      <c r="I479" s="61">
        <f t="shared" si="48"/>
        <v>0.11489761277408886</v>
      </c>
      <c r="J479" s="61">
        <f t="shared" si="49"/>
        <v>0.11489761277408886</v>
      </c>
      <c r="K479" s="61">
        <v>250.23570000000001</v>
      </c>
      <c r="L479" s="61">
        <v>156.69869999999997</v>
      </c>
      <c r="M479" s="61">
        <v>104.624</v>
      </c>
      <c r="N479" t="b">
        <v>1</v>
      </c>
      <c r="O479" t="b">
        <v>0</v>
      </c>
      <c r="P479" t="s">
        <v>1</v>
      </c>
      <c r="Q479" s="13" t="s">
        <v>1</v>
      </c>
      <c r="R479" s="13" t="b">
        <v>0</v>
      </c>
      <c r="S479" s="13" t="s">
        <v>1</v>
      </c>
      <c r="T479" t="b">
        <v>1</v>
      </c>
      <c r="U479" t="b">
        <v>0</v>
      </c>
      <c r="V479" t="s">
        <v>1</v>
      </c>
      <c r="W479" s="62" t="s">
        <v>1</v>
      </c>
      <c r="X479" t="b">
        <v>0</v>
      </c>
      <c r="Y479" t="s">
        <v>568</v>
      </c>
      <c r="Z479">
        <v>926</v>
      </c>
    </row>
    <row r="480" spans="1:26">
      <c r="A480" t="s">
        <v>464</v>
      </c>
      <c r="B480" s="59" t="s">
        <v>473</v>
      </c>
      <c r="C480" s="59">
        <v>2019</v>
      </c>
      <c r="D480" s="59" t="s">
        <v>474</v>
      </c>
      <c r="E480" s="61">
        <v>23338</v>
      </c>
      <c r="F480">
        <v>115.04719422984958</v>
      </c>
      <c r="G480">
        <v>115.04719422984958</v>
      </c>
      <c r="H480" s="61">
        <f t="shared" si="47"/>
        <v>23.338000000000001</v>
      </c>
      <c r="I480" s="61">
        <f t="shared" si="48"/>
        <v>0.11504719422984958</v>
      </c>
      <c r="J480" s="61">
        <f t="shared" si="49"/>
        <v>0.11504719422984958</v>
      </c>
      <c r="K480" s="61">
        <v>256.24149999999997</v>
      </c>
      <c r="L480" s="61">
        <v>159.68080000000003</v>
      </c>
      <c r="M480" s="61">
        <v>106.81189999999998</v>
      </c>
      <c r="N480" t="b">
        <v>1</v>
      </c>
      <c r="O480" t="b">
        <v>0</v>
      </c>
      <c r="P480" t="s">
        <v>1</v>
      </c>
      <c r="Q480" s="13" t="s">
        <v>1</v>
      </c>
      <c r="R480" s="13" t="b">
        <v>0</v>
      </c>
      <c r="S480" s="13" t="s">
        <v>1</v>
      </c>
      <c r="T480" t="b">
        <v>1</v>
      </c>
      <c r="U480" t="b">
        <v>0</v>
      </c>
      <c r="V480" t="s">
        <v>1</v>
      </c>
      <c r="W480" s="62" t="s">
        <v>1</v>
      </c>
      <c r="X480" t="b">
        <v>0</v>
      </c>
      <c r="Y480" t="s">
        <v>568</v>
      </c>
      <c r="Z480">
        <v>926</v>
      </c>
    </row>
    <row r="481" spans="1:26">
      <c r="A481" t="s">
        <v>464</v>
      </c>
      <c r="B481" s="59" t="s">
        <v>473</v>
      </c>
      <c r="C481" s="59">
        <v>2019</v>
      </c>
      <c r="D481" s="59" t="s">
        <v>474</v>
      </c>
      <c r="E481" s="61">
        <v>23575</v>
      </c>
      <c r="F481">
        <v>116.15470218831909</v>
      </c>
      <c r="G481">
        <v>116.15470218831909</v>
      </c>
      <c r="H481" s="61">
        <f t="shared" si="47"/>
        <v>23.574999999999999</v>
      </c>
      <c r="I481" s="61">
        <f t="shared" si="48"/>
        <v>0.11615470218831909</v>
      </c>
      <c r="J481" s="61">
        <f t="shared" si="49"/>
        <v>0.11615470218831909</v>
      </c>
      <c r="K481" s="61">
        <v>252.88759999999999</v>
      </c>
      <c r="L481" s="61">
        <v>158.79280000000003</v>
      </c>
      <c r="M481" s="61">
        <v>105.9058</v>
      </c>
      <c r="N481" t="b">
        <v>1</v>
      </c>
      <c r="O481" t="b">
        <v>0</v>
      </c>
      <c r="P481" t="s">
        <v>1</v>
      </c>
      <c r="Q481" s="13" t="s">
        <v>1</v>
      </c>
      <c r="R481" s="13" t="b">
        <v>0</v>
      </c>
      <c r="S481" s="13" t="s">
        <v>1</v>
      </c>
      <c r="T481" t="b">
        <v>1</v>
      </c>
      <c r="U481" t="b">
        <v>0</v>
      </c>
      <c r="V481" t="s">
        <v>1</v>
      </c>
      <c r="W481" s="62" t="s">
        <v>1</v>
      </c>
      <c r="X481" t="b">
        <v>0</v>
      </c>
      <c r="Y481" t="s">
        <v>568</v>
      </c>
      <c r="Z481">
        <v>926</v>
      </c>
    </row>
    <row r="482" spans="1:26">
      <c r="A482" t="s">
        <v>464</v>
      </c>
      <c r="B482" s="59" t="s">
        <v>473</v>
      </c>
      <c r="C482" s="59">
        <v>2019</v>
      </c>
      <c r="D482" s="59" t="s">
        <v>474</v>
      </c>
      <c r="E482" s="61">
        <v>23579</v>
      </c>
      <c r="F482">
        <v>116.17338934075096</v>
      </c>
      <c r="G482">
        <v>116.17338934075096</v>
      </c>
      <c r="H482" s="61">
        <f t="shared" si="47"/>
        <v>23.579000000000001</v>
      </c>
      <c r="I482" s="61">
        <f t="shared" si="48"/>
        <v>0.11617338934075096</v>
      </c>
      <c r="J482" s="61">
        <f t="shared" si="49"/>
        <v>0.11617338934075096</v>
      </c>
      <c r="K482" s="61">
        <v>248.88239999999999</v>
      </c>
      <c r="L482" s="61">
        <v>154.6018</v>
      </c>
      <c r="M482" s="61">
        <v>104.00299999999999</v>
      </c>
      <c r="N482" t="b">
        <v>1</v>
      </c>
      <c r="O482" t="b">
        <v>0</v>
      </c>
      <c r="P482" t="s">
        <v>1</v>
      </c>
      <c r="Q482" s="13" t="s">
        <v>1</v>
      </c>
      <c r="R482" s="13" t="b">
        <v>0</v>
      </c>
      <c r="S482" s="13" t="s">
        <v>1</v>
      </c>
      <c r="T482" t="b">
        <v>1</v>
      </c>
      <c r="U482" t="b">
        <v>0</v>
      </c>
      <c r="V482" t="s">
        <v>1</v>
      </c>
      <c r="W482" s="62" t="s">
        <v>1</v>
      </c>
      <c r="X482" t="b">
        <v>0</v>
      </c>
      <c r="Y482" t="s">
        <v>568</v>
      </c>
      <c r="Z482">
        <v>926</v>
      </c>
    </row>
    <row r="483" spans="1:26">
      <c r="A483" t="s">
        <v>464</v>
      </c>
      <c r="B483" s="59" t="s">
        <v>473</v>
      </c>
      <c r="C483" s="59">
        <v>2019</v>
      </c>
      <c r="D483" s="59" t="s">
        <v>474</v>
      </c>
      <c r="E483" s="61">
        <v>23662</v>
      </c>
      <c r="F483">
        <v>116.56111074163431</v>
      </c>
      <c r="G483">
        <v>116.56111074163431</v>
      </c>
      <c r="H483" s="61">
        <f t="shared" si="47"/>
        <v>23.661999999999999</v>
      </c>
      <c r="I483" s="61">
        <f t="shared" si="48"/>
        <v>0.11656111074163431</v>
      </c>
      <c r="J483" s="61">
        <f t="shared" si="49"/>
        <v>0.11656111074163431</v>
      </c>
      <c r="K483" s="61">
        <v>249.148</v>
      </c>
      <c r="L483" s="61">
        <v>154.40040000000002</v>
      </c>
      <c r="M483" s="61">
        <v>104.02009999999999</v>
      </c>
      <c r="N483" t="b">
        <v>1</v>
      </c>
      <c r="O483" t="b">
        <v>0</v>
      </c>
      <c r="P483" t="s">
        <v>1</v>
      </c>
      <c r="Q483" s="13" t="s">
        <v>1</v>
      </c>
      <c r="R483" s="13" t="b">
        <v>0</v>
      </c>
      <c r="S483" s="13" t="s">
        <v>1</v>
      </c>
      <c r="T483" t="b">
        <v>1</v>
      </c>
      <c r="U483" t="b">
        <v>0</v>
      </c>
      <c r="V483" t="s">
        <v>1</v>
      </c>
      <c r="W483" s="62" t="s">
        <v>1</v>
      </c>
      <c r="X483" t="b">
        <v>0</v>
      </c>
      <c r="Y483" t="s">
        <v>568</v>
      </c>
      <c r="Z483">
        <v>926</v>
      </c>
    </row>
    <row r="484" spans="1:26">
      <c r="A484" t="s">
        <v>464</v>
      </c>
      <c r="B484" s="59" t="s">
        <v>473</v>
      </c>
      <c r="C484" s="59">
        <v>2019</v>
      </c>
      <c r="D484" s="59" t="s">
        <v>474</v>
      </c>
      <c r="E484" s="61">
        <v>23733</v>
      </c>
      <c r="F484">
        <v>116.89272012403276</v>
      </c>
      <c r="G484">
        <v>116.89272012403276</v>
      </c>
      <c r="H484" s="61">
        <f t="shared" si="47"/>
        <v>23.733000000000001</v>
      </c>
      <c r="I484" s="61">
        <f t="shared" si="48"/>
        <v>0.11689272012403276</v>
      </c>
      <c r="J484" s="61">
        <f t="shared" si="49"/>
        <v>0.11689272012403276</v>
      </c>
      <c r="K484" s="61">
        <v>290.8596</v>
      </c>
      <c r="L484" s="61">
        <v>187.77640000000002</v>
      </c>
      <c r="M484" s="61">
        <v>123.26660000000001</v>
      </c>
      <c r="N484" t="b">
        <v>1</v>
      </c>
      <c r="O484" t="b">
        <v>0</v>
      </c>
      <c r="P484" t="s">
        <v>1</v>
      </c>
      <c r="Q484" s="13" t="s">
        <v>1</v>
      </c>
      <c r="R484" s="13" t="b">
        <v>0</v>
      </c>
      <c r="S484" s="13" t="s">
        <v>1</v>
      </c>
      <c r="T484" t="b">
        <v>1</v>
      </c>
      <c r="U484" t="b">
        <v>0</v>
      </c>
      <c r="V484" t="s">
        <v>1</v>
      </c>
      <c r="W484" s="62" t="s">
        <v>1</v>
      </c>
      <c r="X484" t="b">
        <v>0</v>
      </c>
      <c r="Y484" t="s">
        <v>568</v>
      </c>
      <c r="Z484">
        <v>926</v>
      </c>
    </row>
    <row r="485" spans="1:26">
      <c r="A485" t="s">
        <v>464</v>
      </c>
      <c r="B485" s="59" t="s">
        <v>473</v>
      </c>
      <c r="C485" s="59">
        <v>2019</v>
      </c>
      <c r="D485" s="59" t="s">
        <v>474</v>
      </c>
      <c r="E485" s="61">
        <v>23797</v>
      </c>
      <c r="F485">
        <v>117.19159158427999</v>
      </c>
      <c r="G485">
        <v>117.19159158427999</v>
      </c>
      <c r="H485" s="61">
        <f t="shared" si="47"/>
        <v>23.797000000000001</v>
      </c>
      <c r="I485" s="61">
        <f t="shared" si="48"/>
        <v>0.11719159158428</v>
      </c>
      <c r="J485" s="61">
        <f t="shared" si="49"/>
        <v>0.11719159158428</v>
      </c>
      <c r="K485" s="61">
        <v>257.29969999999997</v>
      </c>
      <c r="L485" s="61">
        <v>167.35080000000005</v>
      </c>
      <c r="M485" s="61">
        <v>109.54039999999998</v>
      </c>
      <c r="N485" t="b">
        <v>1</v>
      </c>
      <c r="O485" t="b">
        <v>0</v>
      </c>
      <c r="P485" t="s">
        <v>1</v>
      </c>
      <c r="Q485" s="13" t="s">
        <v>1</v>
      </c>
      <c r="R485" s="13" t="b">
        <v>0</v>
      </c>
      <c r="S485" s="13" t="s">
        <v>1</v>
      </c>
      <c r="T485" t="b">
        <v>1</v>
      </c>
      <c r="U485" t="b">
        <v>0</v>
      </c>
      <c r="V485" t="s">
        <v>1</v>
      </c>
      <c r="W485" s="62" t="s">
        <v>1</v>
      </c>
      <c r="X485" t="b">
        <v>0</v>
      </c>
      <c r="Y485" t="s">
        <v>568</v>
      </c>
      <c r="Z485">
        <v>926</v>
      </c>
    </row>
    <row r="486" spans="1:26">
      <c r="A486" t="s">
        <v>464</v>
      </c>
      <c r="B486" s="59" t="s">
        <v>473</v>
      </c>
      <c r="C486" s="59">
        <v>2019</v>
      </c>
      <c r="D486" s="59" t="s">
        <v>474</v>
      </c>
      <c r="E486" s="61">
        <v>23821</v>
      </c>
      <c r="F486">
        <v>117.3036576419303</v>
      </c>
      <c r="G486">
        <v>117.3036576419303</v>
      </c>
      <c r="H486" s="61">
        <f t="shared" si="47"/>
        <v>23.821000000000002</v>
      </c>
      <c r="I486" s="61">
        <f t="shared" si="48"/>
        <v>0.11730365764193031</v>
      </c>
      <c r="J486" s="61">
        <f t="shared" si="49"/>
        <v>0.11730365764193031</v>
      </c>
      <c r="K486" s="61">
        <v>258.84769999999997</v>
      </c>
      <c r="L486" s="61">
        <v>163.33500000000004</v>
      </c>
      <c r="M486" s="61">
        <v>108.98039999999997</v>
      </c>
      <c r="N486" t="b">
        <v>1</v>
      </c>
      <c r="O486" t="b">
        <v>0</v>
      </c>
      <c r="P486" t="s">
        <v>1</v>
      </c>
      <c r="Q486" s="13" t="s">
        <v>1</v>
      </c>
      <c r="R486" s="13" t="b">
        <v>0</v>
      </c>
      <c r="S486" s="13" t="s">
        <v>1</v>
      </c>
      <c r="T486" t="b">
        <v>1</v>
      </c>
      <c r="U486" t="b">
        <v>0</v>
      </c>
      <c r="V486" t="s">
        <v>1</v>
      </c>
      <c r="W486" s="62" t="s">
        <v>1</v>
      </c>
      <c r="X486" t="b">
        <v>0</v>
      </c>
      <c r="Y486" t="s">
        <v>568</v>
      </c>
      <c r="Z486">
        <v>926</v>
      </c>
    </row>
    <row r="487" spans="1:26">
      <c r="A487" t="s">
        <v>464</v>
      </c>
      <c r="B487" s="59" t="s">
        <v>473</v>
      </c>
      <c r="C487" s="59">
        <v>2019</v>
      </c>
      <c r="D487" s="59" t="s">
        <v>474</v>
      </c>
      <c r="E487" s="61">
        <v>23857</v>
      </c>
      <c r="F487">
        <v>117.47174576441974</v>
      </c>
      <c r="G487">
        <v>117.47174576441974</v>
      </c>
      <c r="H487" s="61">
        <f t="shared" si="47"/>
        <v>23.856999999999999</v>
      </c>
      <c r="I487" s="61">
        <f t="shared" si="48"/>
        <v>0.11747174576441974</v>
      </c>
      <c r="J487" s="61">
        <f t="shared" si="49"/>
        <v>0.11747174576441974</v>
      </c>
      <c r="K487" s="61">
        <v>326.17750000000001</v>
      </c>
      <c r="L487" s="61">
        <v>252.30859999999996</v>
      </c>
      <c r="M487" s="61">
        <v>146.1601</v>
      </c>
      <c r="N487" t="b">
        <v>1</v>
      </c>
      <c r="O487" t="b">
        <v>0</v>
      </c>
      <c r="P487" t="s">
        <v>1</v>
      </c>
      <c r="Q487" s="13" t="s">
        <v>1</v>
      </c>
      <c r="R487" s="13" t="b">
        <v>0</v>
      </c>
      <c r="S487" s="13" t="s">
        <v>1</v>
      </c>
      <c r="T487" t="b">
        <v>1</v>
      </c>
      <c r="U487" t="b">
        <v>0</v>
      </c>
      <c r="V487" t="s">
        <v>1</v>
      </c>
      <c r="W487" s="62" t="s">
        <v>1</v>
      </c>
      <c r="X487" t="b">
        <v>0</v>
      </c>
      <c r="Y487" t="s">
        <v>568</v>
      </c>
      <c r="Z487">
        <v>926</v>
      </c>
    </row>
    <row r="488" spans="1:26">
      <c r="A488" t="s">
        <v>464</v>
      </c>
      <c r="B488" s="59" t="s">
        <v>473</v>
      </c>
      <c r="C488" s="59">
        <v>2019</v>
      </c>
      <c r="D488" s="59" t="s">
        <v>474</v>
      </c>
      <c r="E488" s="61">
        <v>23928</v>
      </c>
      <c r="F488">
        <v>117.8032144072982</v>
      </c>
      <c r="G488">
        <v>117.8032144072982</v>
      </c>
      <c r="H488" s="61">
        <f t="shared" si="47"/>
        <v>23.928000000000001</v>
      </c>
      <c r="I488" s="61">
        <f t="shared" si="48"/>
        <v>0.1178032144072982</v>
      </c>
      <c r="J488" s="61">
        <f t="shared" si="49"/>
        <v>0.1178032144072982</v>
      </c>
      <c r="K488" s="61">
        <v>243.74529999999999</v>
      </c>
      <c r="L488" s="61">
        <v>153.46800000000002</v>
      </c>
      <c r="M488" s="61">
        <v>102.90539999999999</v>
      </c>
      <c r="N488" t="b">
        <v>1</v>
      </c>
      <c r="O488" t="b">
        <v>0</v>
      </c>
      <c r="P488" t="s">
        <v>1</v>
      </c>
      <c r="Q488" s="13" t="s">
        <v>1</v>
      </c>
      <c r="R488" s="13" t="b">
        <v>0</v>
      </c>
      <c r="S488" s="13" t="s">
        <v>1</v>
      </c>
      <c r="T488" t="b">
        <v>1</v>
      </c>
      <c r="U488" t="b">
        <v>0</v>
      </c>
      <c r="V488" t="s">
        <v>1</v>
      </c>
      <c r="W488" s="62" t="s">
        <v>1</v>
      </c>
      <c r="X488" t="b">
        <v>0</v>
      </c>
      <c r="Y488" t="s">
        <v>568</v>
      </c>
      <c r="Z488">
        <v>926</v>
      </c>
    </row>
    <row r="489" spans="1:26">
      <c r="A489" t="s">
        <v>464</v>
      </c>
      <c r="B489" s="59" t="s">
        <v>473</v>
      </c>
      <c r="C489" s="59">
        <v>2019</v>
      </c>
      <c r="D489" s="59" t="s">
        <v>474</v>
      </c>
      <c r="E489" s="61">
        <v>23978</v>
      </c>
      <c r="F489">
        <v>118.036612449318</v>
      </c>
      <c r="G489">
        <v>118.036612449318</v>
      </c>
      <c r="H489" s="61">
        <f t="shared" si="47"/>
        <v>23.978000000000002</v>
      </c>
      <c r="I489" s="61">
        <f t="shared" si="48"/>
        <v>0.118036612449318</v>
      </c>
      <c r="J489" s="61">
        <f t="shared" si="49"/>
        <v>0.118036612449318</v>
      </c>
      <c r="K489" s="61">
        <v>221.6131</v>
      </c>
      <c r="L489" s="61">
        <v>137.40119999999999</v>
      </c>
      <c r="M489" s="61">
        <v>93.651700000000005</v>
      </c>
      <c r="N489" t="b">
        <v>1</v>
      </c>
      <c r="O489" t="b">
        <v>0</v>
      </c>
      <c r="P489" t="s">
        <v>1</v>
      </c>
      <c r="Q489" s="13" t="s">
        <v>1</v>
      </c>
      <c r="R489" s="13" t="b">
        <v>0</v>
      </c>
      <c r="S489" s="13" t="s">
        <v>1</v>
      </c>
      <c r="T489" t="b">
        <v>1</v>
      </c>
      <c r="U489" t="b">
        <v>0</v>
      </c>
      <c r="V489" t="s">
        <v>1</v>
      </c>
      <c r="W489" s="62" t="s">
        <v>1</v>
      </c>
      <c r="X489" t="b">
        <v>0</v>
      </c>
      <c r="Y489" t="s">
        <v>568</v>
      </c>
      <c r="Z489">
        <v>926</v>
      </c>
    </row>
    <row r="490" spans="1:26">
      <c r="A490" t="s">
        <v>464</v>
      </c>
      <c r="B490" s="59" t="s">
        <v>473</v>
      </c>
      <c r="C490" s="59">
        <v>2019</v>
      </c>
      <c r="D490" s="59" t="s">
        <v>474</v>
      </c>
      <c r="E490" s="61">
        <v>24018</v>
      </c>
      <c r="F490">
        <v>118.22331272958178</v>
      </c>
      <c r="G490">
        <v>118.22331272958178</v>
      </c>
      <c r="H490" s="61">
        <f t="shared" si="47"/>
        <v>24.018000000000001</v>
      </c>
      <c r="I490" s="61">
        <f t="shared" si="48"/>
        <v>0.11822331272958178</v>
      </c>
      <c r="J490" s="61">
        <f t="shared" si="49"/>
        <v>0.11822331272958178</v>
      </c>
      <c r="K490" s="61">
        <v>261.87709999999998</v>
      </c>
      <c r="L490" s="61">
        <v>178.21790000000004</v>
      </c>
      <c r="M490" s="61">
        <v>112.95419999999999</v>
      </c>
      <c r="N490" t="b">
        <v>1</v>
      </c>
      <c r="O490" t="b">
        <v>0</v>
      </c>
      <c r="P490" t="s">
        <v>1</v>
      </c>
      <c r="Q490" s="13" t="s">
        <v>1</v>
      </c>
      <c r="R490" s="13" t="b">
        <v>0</v>
      </c>
      <c r="S490" s="13" t="s">
        <v>1</v>
      </c>
      <c r="T490" t="b">
        <v>1</v>
      </c>
      <c r="U490" t="b">
        <v>0</v>
      </c>
      <c r="V490" t="s">
        <v>1</v>
      </c>
      <c r="W490" s="62" t="s">
        <v>1</v>
      </c>
      <c r="X490" t="b">
        <v>0</v>
      </c>
      <c r="Y490" t="s">
        <v>568</v>
      </c>
      <c r="Z490">
        <v>926</v>
      </c>
    </row>
    <row r="491" spans="1:26">
      <c r="A491" t="s">
        <v>464</v>
      </c>
      <c r="B491" s="59" t="s">
        <v>473</v>
      </c>
      <c r="C491" s="59">
        <v>2019</v>
      </c>
      <c r="D491" s="59" t="s">
        <v>474</v>
      </c>
      <c r="E491" s="61">
        <v>21167.320749999999</v>
      </c>
      <c r="F491">
        <v>104.87560761000876</v>
      </c>
      <c r="G491">
        <v>104.87560761000876</v>
      </c>
      <c r="H491" s="61">
        <f t="shared" si="47"/>
        <v>21.167320749999998</v>
      </c>
      <c r="I491" s="61">
        <f t="shared" si="48"/>
        <v>0.10487560761000876</v>
      </c>
      <c r="J491" s="61">
        <f t="shared" si="49"/>
        <v>0.10487560761000876</v>
      </c>
      <c r="K491" s="61">
        <v>335.94209999999998</v>
      </c>
      <c r="L491" s="61">
        <v>209.28179999999998</v>
      </c>
      <c r="M491" s="61">
        <v>137.96589999999998</v>
      </c>
      <c r="N491" t="b">
        <v>1</v>
      </c>
      <c r="O491" t="b">
        <v>0</v>
      </c>
      <c r="P491" t="s">
        <v>1</v>
      </c>
      <c r="Q491" s="13" t="s">
        <v>1</v>
      </c>
      <c r="R491" s="13" t="b">
        <v>0</v>
      </c>
      <c r="S491" s="13" t="s">
        <v>1</v>
      </c>
      <c r="T491" t="b">
        <v>1</v>
      </c>
      <c r="U491" t="b">
        <v>0</v>
      </c>
      <c r="V491" t="s">
        <v>1</v>
      </c>
      <c r="W491" s="62" t="s">
        <v>1</v>
      </c>
      <c r="X491" t="b">
        <v>0</v>
      </c>
      <c r="Y491" t="s">
        <v>568</v>
      </c>
      <c r="Z491">
        <v>872</v>
      </c>
    </row>
    <row r="492" spans="1:26">
      <c r="A492" t="s">
        <v>464</v>
      </c>
      <c r="B492" s="59" t="s">
        <v>473</v>
      </c>
      <c r="C492" s="59">
        <v>2019</v>
      </c>
      <c r="D492" s="59" t="s">
        <v>474</v>
      </c>
      <c r="E492" s="61">
        <v>21396.075440000001</v>
      </c>
      <c r="F492">
        <v>105.94998643188218</v>
      </c>
      <c r="G492">
        <v>105.94998643188218</v>
      </c>
      <c r="H492" s="61">
        <f t="shared" si="47"/>
        <v>21.396075440000001</v>
      </c>
      <c r="I492" s="61">
        <f t="shared" si="48"/>
        <v>0.10594998643188218</v>
      </c>
      <c r="J492" s="61">
        <f t="shared" si="49"/>
        <v>0.10594998643188218</v>
      </c>
      <c r="K492" s="61">
        <v>299.9948</v>
      </c>
      <c r="L492" s="61">
        <v>180.09690000000001</v>
      </c>
      <c r="M492" s="61">
        <v>122.0872</v>
      </c>
      <c r="N492" t="b">
        <v>1</v>
      </c>
      <c r="O492" t="b">
        <v>0</v>
      </c>
      <c r="P492" t="s">
        <v>1</v>
      </c>
      <c r="Q492" s="13" t="s">
        <v>1</v>
      </c>
      <c r="R492" s="13" t="b">
        <v>0</v>
      </c>
      <c r="S492" s="13" t="s">
        <v>1</v>
      </c>
      <c r="T492" t="b">
        <v>1</v>
      </c>
      <c r="U492" t="b">
        <v>0</v>
      </c>
      <c r="V492" t="s">
        <v>1</v>
      </c>
      <c r="W492" s="62" t="s">
        <v>1</v>
      </c>
      <c r="X492" t="b">
        <v>0</v>
      </c>
      <c r="Y492" t="s">
        <v>568</v>
      </c>
      <c r="Z492">
        <v>872</v>
      </c>
    </row>
    <row r="493" spans="1:26">
      <c r="A493" t="s">
        <v>464</v>
      </c>
      <c r="B493" s="59" t="s">
        <v>473</v>
      </c>
      <c r="C493" s="59">
        <v>2019</v>
      </c>
      <c r="D493" s="59" t="s">
        <v>474</v>
      </c>
      <c r="E493" s="61">
        <v>21839.695019999999</v>
      </c>
      <c r="F493">
        <v>108.03181920330209</v>
      </c>
      <c r="G493">
        <v>108.03181920330209</v>
      </c>
      <c r="H493" s="61">
        <f t="shared" si="47"/>
        <v>21.839695020000001</v>
      </c>
      <c r="I493" s="61">
        <f t="shared" si="48"/>
        <v>0.1080318192033021</v>
      </c>
      <c r="J493" s="61">
        <f t="shared" si="49"/>
        <v>0.1080318192033021</v>
      </c>
      <c r="K493" s="61">
        <v>305.8947</v>
      </c>
      <c r="L493" s="61">
        <v>192.5487</v>
      </c>
      <c r="M493" s="61">
        <v>126.9922</v>
      </c>
      <c r="N493" t="b">
        <v>1</v>
      </c>
      <c r="O493" t="b">
        <v>0</v>
      </c>
      <c r="P493" t="s">
        <v>1</v>
      </c>
      <c r="Q493" s="13" t="s">
        <v>1</v>
      </c>
      <c r="R493" s="13" t="b">
        <v>0</v>
      </c>
      <c r="S493" s="13" t="s">
        <v>1</v>
      </c>
      <c r="T493" t="b">
        <v>1</v>
      </c>
      <c r="U493" t="b">
        <v>0</v>
      </c>
      <c r="V493" t="s">
        <v>1</v>
      </c>
      <c r="W493" s="62" t="s">
        <v>1</v>
      </c>
      <c r="X493" t="b">
        <v>0</v>
      </c>
      <c r="Y493" t="s">
        <v>568</v>
      </c>
      <c r="Z493">
        <v>872</v>
      </c>
    </row>
    <row r="494" spans="1:26">
      <c r="A494" t="s">
        <v>464</v>
      </c>
      <c r="B494" t="s">
        <v>475</v>
      </c>
      <c r="C494">
        <v>2019</v>
      </c>
      <c r="D494" t="s">
        <v>476</v>
      </c>
      <c r="E494" s="61">
        <v>66132.326530000006</v>
      </c>
      <c r="F494" s="13">
        <v>308.8833216151686</v>
      </c>
      <c r="G494" s="13">
        <v>308.8833216151686</v>
      </c>
      <c r="H494" s="61">
        <f t="shared" si="47"/>
        <v>66.13232653</v>
      </c>
      <c r="I494" s="61">
        <f t="shared" si="48"/>
        <v>0.30888332161516857</v>
      </c>
      <c r="J494" s="61">
        <f t="shared" si="49"/>
        <v>0.30888332161516857</v>
      </c>
      <c r="K494" s="13">
        <v>787.52681970000003</v>
      </c>
      <c r="L494" s="13">
        <v>296.2308653</v>
      </c>
      <c r="M494" s="13">
        <v>216.11400600000002</v>
      </c>
      <c r="N494" t="b">
        <v>1</v>
      </c>
      <c r="O494" t="b">
        <v>0</v>
      </c>
      <c r="P494" t="s">
        <v>1</v>
      </c>
      <c r="Q494" s="62" t="s">
        <v>1</v>
      </c>
      <c r="R494" t="b">
        <v>0</v>
      </c>
      <c r="S494" t="s">
        <v>1</v>
      </c>
      <c r="T494" t="b">
        <v>1</v>
      </c>
      <c r="U494" t="b">
        <v>0</v>
      </c>
      <c r="V494" t="s">
        <v>1</v>
      </c>
      <c r="W494" t="s">
        <v>1</v>
      </c>
      <c r="X494" t="b">
        <v>0</v>
      </c>
      <c r="Y494" t="s">
        <v>568</v>
      </c>
      <c r="Z494">
        <v>465</v>
      </c>
    </row>
    <row r="495" spans="1:26">
      <c r="A495" t="s">
        <v>464</v>
      </c>
      <c r="B495" t="s">
        <v>475</v>
      </c>
      <c r="C495">
        <v>2019</v>
      </c>
      <c r="D495" t="s">
        <v>476</v>
      </c>
      <c r="E495" s="61">
        <v>66039</v>
      </c>
      <c r="F495" s="13">
        <v>308.46998716100052</v>
      </c>
      <c r="G495" s="13">
        <v>308.46998716100052</v>
      </c>
      <c r="H495" s="61">
        <f t="shared" si="47"/>
        <v>66.039000000000001</v>
      </c>
      <c r="I495" s="61">
        <f t="shared" si="48"/>
        <v>0.30846998716100049</v>
      </c>
      <c r="J495" s="61">
        <f t="shared" si="49"/>
        <v>0.30846998716100049</v>
      </c>
      <c r="K495" s="13">
        <v>1566.7245780000001</v>
      </c>
      <c r="L495" s="13">
        <v>685.73782700000015</v>
      </c>
      <c r="M495" s="13">
        <v>397.42651300000011</v>
      </c>
      <c r="N495" t="b">
        <v>1</v>
      </c>
      <c r="O495" t="b">
        <v>0</v>
      </c>
      <c r="P495" t="s">
        <v>1</v>
      </c>
      <c r="Q495" s="62" t="s">
        <v>1</v>
      </c>
      <c r="R495" t="b">
        <v>0</v>
      </c>
      <c r="S495" t="s">
        <v>1</v>
      </c>
      <c r="T495" t="b">
        <v>1</v>
      </c>
      <c r="U495" t="b">
        <v>0</v>
      </c>
      <c r="V495" t="s">
        <v>1</v>
      </c>
      <c r="W495" t="s">
        <v>1</v>
      </c>
      <c r="X495" t="b">
        <v>0</v>
      </c>
      <c r="Y495" t="s">
        <v>568</v>
      </c>
      <c r="Z495" t="s">
        <v>570</v>
      </c>
    </row>
    <row r="496" spans="1:26">
      <c r="A496" t="s">
        <v>464</v>
      </c>
      <c r="B496" t="s">
        <v>475</v>
      </c>
      <c r="C496">
        <v>2019</v>
      </c>
      <c r="D496" t="s">
        <v>477</v>
      </c>
      <c r="E496" s="61">
        <v>66039</v>
      </c>
      <c r="F496" s="13">
        <v>308.46998716100052</v>
      </c>
      <c r="G496" s="13">
        <v>308.46998716100052</v>
      </c>
      <c r="H496" s="61">
        <f t="shared" si="47"/>
        <v>66.039000000000001</v>
      </c>
      <c r="I496" s="61">
        <f t="shared" si="48"/>
        <v>0.30846998716100049</v>
      </c>
      <c r="J496" s="61">
        <f t="shared" si="49"/>
        <v>0.30846998716100049</v>
      </c>
      <c r="K496" s="13">
        <v>1453.0511059999999</v>
      </c>
      <c r="L496" s="13">
        <v>776.34914299999991</v>
      </c>
      <c r="M496" s="13">
        <v>416.61906899999985</v>
      </c>
      <c r="N496" t="b">
        <v>1</v>
      </c>
      <c r="O496" t="b">
        <v>0</v>
      </c>
      <c r="P496" t="s">
        <v>1</v>
      </c>
      <c r="Q496" s="62" t="s">
        <v>1</v>
      </c>
      <c r="R496" t="b">
        <v>0</v>
      </c>
      <c r="S496" t="s">
        <v>1</v>
      </c>
      <c r="T496" t="b">
        <v>1</v>
      </c>
      <c r="U496" t="b">
        <v>0</v>
      </c>
      <c r="V496" t="s">
        <v>1</v>
      </c>
      <c r="W496" t="s">
        <v>1</v>
      </c>
      <c r="X496" t="b">
        <v>0</v>
      </c>
      <c r="Y496" t="s">
        <v>568</v>
      </c>
      <c r="Z496" t="s">
        <v>570</v>
      </c>
    </row>
    <row r="497" spans="1:26">
      <c r="A497" t="s">
        <v>464</v>
      </c>
      <c r="B497" t="s">
        <v>475</v>
      </c>
      <c r="C497">
        <v>2019</v>
      </c>
      <c r="D497" t="s">
        <v>477</v>
      </c>
      <c r="E497" s="61">
        <v>66320</v>
      </c>
      <c r="F497" s="13">
        <v>309.7144184000191</v>
      </c>
      <c r="G497" s="13">
        <v>309.7144184000191</v>
      </c>
      <c r="H497" s="61">
        <f t="shared" si="47"/>
        <v>66.319999999999993</v>
      </c>
      <c r="I497" s="61">
        <f t="shared" si="48"/>
        <v>0.30971441840001912</v>
      </c>
      <c r="J497" s="61">
        <f t="shared" si="49"/>
        <v>0.30971441840001912</v>
      </c>
      <c r="K497" s="13">
        <v>843.29333819999999</v>
      </c>
      <c r="L497" s="13">
        <v>219.70010379999997</v>
      </c>
      <c r="M497" s="13">
        <v>151.11090720000004</v>
      </c>
      <c r="N497" t="b">
        <v>1</v>
      </c>
      <c r="O497" t="b">
        <v>0</v>
      </c>
      <c r="P497" t="s">
        <v>1</v>
      </c>
      <c r="Q497" s="62" t="s">
        <v>1</v>
      </c>
      <c r="R497" t="b">
        <v>0</v>
      </c>
      <c r="S497" t="s">
        <v>1</v>
      </c>
      <c r="T497" t="b">
        <v>1</v>
      </c>
      <c r="U497" t="b">
        <v>0</v>
      </c>
      <c r="V497" t="s">
        <v>1</v>
      </c>
      <c r="W497" t="s">
        <v>1</v>
      </c>
      <c r="X497" t="b">
        <v>0</v>
      </c>
      <c r="Y497" t="s">
        <v>568</v>
      </c>
      <c r="Z497" t="s">
        <v>532</v>
      </c>
    </row>
    <row r="498" spans="1:26">
      <c r="A498" t="s">
        <v>464</v>
      </c>
      <c r="B498" t="s">
        <v>475</v>
      </c>
      <c r="C498">
        <v>2019</v>
      </c>
      <c r="D498" t="s">
        <v>477</v>
      </c>
      <c r="E498" s="61">
        <v>66820</v>
      </c>
      <c r="F498" s="13">
        <v>311.92803434314658</v>
      </c>
      <c r="G498" s="13">
        <v>311.92803434314658</v>
      </c>
      <c r="H498" s="61">
        <f t="shared" si="47"/>
        <v>66.819999999999993</v>
      </c>
      <c r="I498" s="61">
        <f t="shared" si="48"/>
        <v>0.31192803434314659</v>
      </c>
      <c r="J498" s="61">
        <f t="shared" si="49"/>
        <v>0.31192803434314659</v>
      </c>
      <c r="K498" s="13">
        <v>840.91885439999999</v>
      </c>
      <c r="L498" s="13">
        <v>345.05289759999994</v>
      </c>
      <c r="M498" s="13">
        <v>229.4995662</v>
      </c>
      <c r="N498" t="b">
        <v>1</v>
      </c>
      <c r="O498" t="b">
        <v>0</v>
      </c>
      <c r="P498" t="s">
        <v>1</v>
      </c>
      <c r="Q498" s="62" t="s">
        <v>1</v>
      </c>
      <c r="R498" t="b">
        <v>0</v>
      </c>
      <c r="S498" t="s">
        <v>1</v>
      </c>
      <c r="T498" t="b">
        <v>1</v>
      </c>
      <c r="U498" t="b">
        <v>0</v>
      </c>
      <c r="V498" t="s">
        <v>1</v>
      </c>
      <c r="W498" t="s">
        <v>1</v>
      </c>
      <c r="X498" t="b">
        <v>0</v>
      </c>
      <c r="Y498" t="s">
        <v>568</v>
      </c>
      <c r="Z498">
        <v>1049</v>
      </c>
    </row>
    <row r="499" spans="1:26">
      <c r="A499" t="s">
        <v>464</v>
      </c>
      <c r="B499" t="s">
        <v>475</v>
      </c>
      <c r="C499">
        <v>2019</v>
      </c>
      <c r="D499" t="s">
        <v>477</v>
      </c>
      <c r="E499" s="61">
        <v>66820</v>
      </c>
      <c r="F499" s="13">
        <v>311.92803434314658</v>
      </c>
      <c r="G499" s="13">
        <v>311.92803434314658</v>
      </c>
      <c r="H499" s="61">
        <f t="shared" si="47"/>
        <v>66.819999999999993</v>
      </c>
      <c r="I499" s="61">
        <f t="shared" si="48"/>
        <v>0.31192803434314659</v>
      </c>
      <c r="J499" s="61">
        <f t="shared" si="49"/>
        <v>0.31192803434314659</v>
      </c>
      <c r="K499" s="13">
        <v>902.29649659999995</v>
      </c>
      <c r="L499" s="13">
        <v>381.68538740000008</v>
      </c>
      <c r="M499" s="13">
        <v>248.05658439999991</v>
      </c>
      <c r="N499" t="b">
        <v>1</v>
      </c>
      <c r="O499" t="b">
        <v>0</v>
      </c>
      <c r="P499" t="s">
        <v>1</v>
      </c>
      <c r="Q499" s="62" t="s">
        <v>1</v>
      </c>
      <c r="R499" t="b">
        <v>0</v>
      </c>
      <c r="S499" t="s">
        <v>1</v>
      </c>
      <c r="T499" t="b">
        <v>1</v>
      </c>
      <c r="U499" t="b">
        <v>0</v>
      </c>
      <c r="V499" t="s">
        <v>1</v>
      </c>
      <c r="W499" t="s">
        <v>1</v>
      </c>
      <c r="X499" t="b">
        <v>0</v>
      </c>
      <c r="Y499" t="s">
        <v>568</v>
      </c>
      <c r="Z499">
        <v>1049</v>
      </c>
    </row>
    <row r="500" spans="1:26">
      <c r="A500" t="s">
        <v>464</v>
      </c>
      <c r="B500" t="s">
        <v>475</v>
      </c>
      <c r="C500">
        <v>2019</v>
      </c>
      <c r="D500" t="s">
        <v>477</v>
      </c>
      <c r="E500" s="61">
        <v>66172.677320000003</v>
      </c>
      <c r="F500" s="13">
        <v>309.06202212379486</v>
      </c>
      <c r="G500" s="13">
        <v>309.06202212379486</v>
      </c>
      <c r="H500" s="61">
        <f t="shared" si="47"/>
        <v>66.172677320000005</v>
      </c>
      <c r="I500" s="61">
        <f t="shared" si="48"/>
        <v>0.30906202212379486</v>
      </c>
      <c r="J500" s="61">
        <f t="shared" si="49"/>
        <v>0.30906202212379486</v>
      </c>
      <c r="K500" s="13">
        <v>1395.094685</v>
      </c>
      <c r="L500" s="13">
        <v>697.28663099999994</v>
      </c>
      <c r="M500" s="13">
        <v>418.56471729999998</v>
      </c>
      <c r="N500" t="b">
        <v>1</v>
      </c>
      <c r="O500" t="b">
        <v>0</v>
      </c>
      <c r="P500" t="s">
        <v>1</v>
      </c>
      <c r="Q500" s="62" t="s">
        <v>1</v>
      </c>
      <c r="R500" t="b">
        <v>0</v>
      </c>
      <c r="S500" t="s">
        <v>1</v>
      </c>
      <c r="T500" t="b">
        <v>1</v>
      </c>
      <c r="U500" t="b">
        <v>0</v>
      </c>
      <c r="V500" t="s">
        <v>1</v>
      </c>
      <c r="W500" t="s">
        <v>1</v>
      </c>
      <c r="X500" t="b">
        <v>0</v>
      </c>
      <c r="Y500" t="s">
        <v>568</v>
      </c>
      <c r="Z500">
        <v>1049</v>
      </c>
    </row>
    <row r="501" spans="1:26">
      <c r="A501" t="s">
        <v>464</v>
      </c>
      <c r="B501" t="s">
        <v>475</v>
      </c>
      <c r="C501">
        <v>2019</v>
      </c>
      <c r="D501" t="s">
        <v>477</v>
      </c>
      <c r="E501" s="61">
        <v>66039</v>
      </c>
      <c r="F501" s="13">
        <v>308.46998716100052</v>
      </c>
      <c r="G501" s="13">
        <v>308.46998716100052</v>
      </c>
      <c r="H501" s="61">
        <f t="shared" si="47"/>
        <v>66.039000000000001</v>
      </c>
      <c r="I501" s="61">
        <f t="shared" si="48"/>
        <v>0.30846998716100049</v>
      </c>
      <c r="J501" s="61">
        <f t="shared" si="49"/>
        <v>0.30846998716100049</v>
      </c>
      <c r="K501" s="13">
        <v>1839.2564170000001</v>
      </c>
      <c r="L501" s="13">
        <v>1361.1053969999998</v>
      </c>
      <c r="M501" s="13">
        <v>561.09113900000011</v>
      </c>
      <c r="N501" t="b">
        <v>1</v>
      </c>
      <c r="O501" t="b">
        <v>0</v>
      </c>
      <c r="P501" t="s">
        <v>1</v>
      </c>
      <c r="Q501" s="62" t="s">
        <v>1</v>
      </c>
      <c r="R501" t="b">
        <v>0</v>
      </c>
      <c r="S501" t="s">
        <v>1</v>
      </c>
      <c r="T501" t="b">
        <v>1</v>
      </c>
      <c r="U501" t="b">
        <v>0</v>
      </c>
      <c r="V501" t="s">
        <v>1</v>
      </c>
      <c r="W501" t="s">
        <v>1</v>
      </c>
      <c r="X501" t="b">
        <v>0</v>
      </c>
      <c r="Y501" t="s">
        <v>568</v>
      </c>
      <c r="Z501" t="s">
        <v>570</v>
      </c>
    </row>
    <row r="502" spans="1:26">
      <c r="A502" t="s">
        <v>464</v>
      </c>
      <c r="B502" t="s">
        <v>475</v>
      </c>
      <c r="C502">
        <v>2019</v>
      </c>
      <c r="D502" t="s">
        <v>477</v>
      </c>
      <c r="E502" s="61">
        <v>66045.599999999991</v>
      </c>
      <c r="F502" s="13">
        <v>308.49921893615289</v>
      </c>
      <c r="G502" s="13">
        <v>308.49921893615289</v>
      </c>
      <c r="H502" s="61">
        <f t="shared" si="47"/>
        <v>66.045599999999993</v>
      </c>
      <c r="I502" s="61">
        <f t="shared" si="48"/>
        <v>0.3084992189361529</v>
      </c>
      <c r="J502" s="61">
        <f t="shared" si="49"/>
        <v>0.3084992189361529</v>
      </c>
      <c r="K502" s="13">
        <v>925.02573110000003</v>
      </c>
      <c r="L502" s="13">
        <v>387.19024990000003</v>
      </c>
      <c r="M502" s="13">
        <v>262.44582009999999</v>
      </c>
      <c r="N502" t="b">
        <v>1</v>
      </c>
      <c r="O502" t="b">
        <v>0</v>
      </c>
      <c r="P502" t="s">
        <v>1</v>
      </c>
      <c r="Q502" s="62" t="s">
        <v>1</v>
      </c>
      <c r="R502" t="b">
        <v>0</v>
      </c>
      <c r="S502" t="s">
        <v>1</v>
      </c>
      <c r="T502" t="b">
        <v>1</v>
      </c>
      <c r="U502" t="b">
        <v>0</v>
      </c>
      <c r="V502" t="s">
        <v>1</v>
      </c>
      <c r="W502" t="s">
        <v>1</v>
      </c>
      <c r="X502" t="b">
        <v>0</v>
      </c>
      <c r="Y502" t="s">
        <v>568</v>
      </c>
      <c r="Z502" t="s">
        <v>533</v>
      </c>
    </row>
    <row r="503" spans="1:26">
      <c r="A503" t="s">
        <v>464</v>
      </c>
      <c r="B503" t="s">
        <v>475</v>
      </c>
      <c r="C503">
        <v>2019</v>
      </c>
      <c r="D503" t="s">
        <v>477</v>
      </c>
      <c r="E503" s="61">
        <v>66054</v>
      </c>
      <c r="F503" s="13">
        <v>308.53642279477793</v>
      </c>
      <c r="G503" s="13">
        <v>308.53642279477793</v>
      </c>
      <c r="H503" s="61">
        <f t="shared" si="47"/>
        <v>66.054000000000002</v>
      </c>
      <c r="I503" s="61">
        <f t="shared" si="48"/>
        <v>0.30853642279477794</v>
      </c>
      <c r="J503" s="61">
        <f t="shared" si="49"/>
        <v>0.30853642279477794</v>
      </c>
      <c r="K503" s="13">
        <v>863.62390419999997</v>
      </c>
      <c r="L503" s="13">
        <v>341.23088980000011</v>
      </c>
      <c r="M503" s="13">
        <v>241.57708270000001</v>
      </c>
      <c r="N503" t="b">
        <v>1</v>
      </c>
      <c r="O503" t="b">
        <v>0</v>
      </c>
      <c r="P503" t="s">
        <v>1</v>
      </c>
      <c r="Q503" s="62" t="s">
        <v>1</v>
      </c>
      <c r="R503" t="b">
        <v>0</v>
      </c>
      <c r="S503" t="s">
        <v>1</v>
      </c>
      <c r="T503" t="b">
        <v>1</v>
      </c>
      <c r="U503" t="b">
        <v>0</v>
      </c>
      <c r="V503" t="s">
        <v>1</v>
      </c>
      <c r="W503" t="s">
        <v>1</v>
      </c>
      <c r="X503" t="b">
        <v>0</v>
      </c>
      <c r="Y503" t="s">
        <v>568</v>
      </c>
      <c r="Z503" t="s">
        <v>533</v>
      </c>
    </row>
    <row r="504" spans="1:26">
      <c r="A504" t="s">
        <v>464</v>
      </c>
      <c r="B504" t="s">
        <v>475</v>
      </c>
      <c r="C504">
        <v>2019</v>
      </c>
      <c r="D504" t="s">
        <v>477</v>
      </c>
      <c r="E504" s="61">
        <v>66094</v>
      </c>
      <c r="F504" s="13">
        <v>308.71358066476756</v>
      </c>
      <c r="G504" s="13">
        <v>308.71358066476756</v>
      </c>
      <c r="H504" s="61">
        <f t="shared" si="47"/>
        <v>66.093999999999994</v>
      </c>
      <c r="I504" s="61">
        <f t="shared" si="48"/>
        <v>0.30871358066476756</v>
      </c>
      <c r="J504" s="61">
        <f t="shared" si="49"/>
        <v>0.30871358066476756</v>
      </c>
      <c r="K504" s="13">
        <v>890.48459209999999</v>
      </c>
      <c r="L504" s="13">
        <v>348.09459690000006</v>
      </c>
      <c r="M504" s="13">
        <v>244.93452869999999</v>
      </c>
      <c r="N504" t="b">
        <v>1</v>
      </c>
      <c r="O504" t="b">
        <v>0</v>
      </c>
      <c r="P504" t="s">
        <v>1</v>
      </c>
      <c r="Q504" s="62" t="s">
        <v>1</v>
      </c>
      <c r="R504" t="b">
        <v>0</v>
      </c>
      <c r="S504" t="s">
        <v>1</v>
      </c>
      <c r="T504" t="b">
        <v>1</v>
      </c>
      <c r="U504" t="b">
        <v>0</v>
      </c>
      <c r="V504" t="s">
        <v>1</v>
      </c>
      <c r="W504" t="s">
        <v>1</v>
      </c>
      <c r="X504" t="b">
        <v>0</v>
      </c>
      <c r="Y504" t="s">
        <v>568</v>
      </c>
      <c r="Z504" t="s">
        <v>533</v>
      </c>
    </row>
    <row r="505" spans="1:26">
      <c r="A505" t="s">
        <v>464</v>
      </c>
      <c r="B505" t="s">
        <v>475</v>
      </c>
      <c r="C505">
        <v>2019</v>
      </c>
      <c r="D505" t="s">
        <v>477</v>
      </c>
      <c r="E505" s="61">
        <v>66020</v>
      </c>
      <c r="F505" s="13">
        <v>308.38583423605849</v>
      </c>
      <c r="G505" s="13">
        <v>308.38583423605849</v>
      </c>
      <c r="H505" s="61">
        <f t="shared" si="47"/>
        <v>66.02</v>
      </c>
      <c r="I505" s="61">
        <f t="shared" si="48"/>
        <v>0.30838583423605848</v>
      </c>
      <c r="J505" s="61">
        <f t="shared" si="49"/>
        <v>0.30838583423605848</v>
      </c>
      <c r="K505" s="13">
        <v>1150.9335960000001</v>
      </c>
      <c r="L505" s="13">
        <v>534.87996399999997</v>
      </c>
      <c r="M505" s="13">
        <v>337.88452260000008</v>
      </c>
      <c r="N505" t="b">
        <v>1</v>
      </c>
      <c r="O505" t="b">
        <v>0</v>
      </c>
      <c r="P505" t="s">
        <v>1</v>
      </c>
      <c r="Q505" s="62" t="s">
        <v>1</v>
      </c>
      <c r="R505" t="b">
        <v>0</v>
      </c>
      <c r="S505" t="s">
        <v>1</v>
      </c>
      <c r="T505" t="b">
        <v>1</v>
      </c>
      <c r="U505" t="b">
        <v>0</v>
      </c>
      <c r="V505" t="s">
        <v>1</v>
      </c>
      <c r="W505" t="s">
        <v>1</v>
      </c>
      <c r="X505" t="b">
        <v>0</v>
      </c>
      <c r="Y505" t="s">
        <v>568</v>
      </c>
      <c r="Z505" t="s">
        <v>533</v>
      </c>
    </row>
    <row r="506" spans="1:26">
      <c r="A506" t="s">
        <v>464</v>
      </c>
      <c r="B506" t="s">
        <v>475</v>
      </c>
      <c r="C506">
        <v>2019</v>
      </c>
      <c r="D506" t="s">
        <v>477</v>
      </c>
      <c r="E506" s="61">
        <v>65997.5</v>
      </c>
      <c r="F506" s="13">
        <v>308.28617783403325</v>
      </c>
      <c r="G506" s="13">
        <v>308.28617783403325</v>
      </c>
      <c r="H506" s="61">
        <f t="shared" ref="H506:H569" si="50">E506/1000</f>
        <v>65.997500000000002</v>
      </c>
      <c r="I506" s="61">
        <f t="shared" ref="I506:I569" si="51">F506/1000</f>
        <v>0.30828617783403323</v>
      </c>
      <c r="J506" s="61">
        <f t="shared" ref="J506:J569" si="52">G506/1000</f>
        <v>0.30828617783403323</v>
      </c>
      <c r="K506" s="13">
        <v>570.17456130000005</v>
      </c>
      <c r="L506" s="13">
        <v>184.67695409999999</v>
      </c>
      <c r="M506" s="13">
        <v>160.33336890000004</v>
      </c>
      <c r="N506" t="b">
        <v>1</v>
      </c>
      <c r="O506" t="b">
        <v>0</v>
      </c>
      <c r="P506" t="s">
        <v>1</v>
      </c>
      <c r="Q506" s="62" t="s">
        <v>1</v>
      </c>
      <c r="R506" t="b">
        <v>0</v>
      </c>
      <c r="S506" t="s">
        <v>1</v>
      </c>
      <c r="T506" t="b">
        <v>1</v>
      </c>
      <c r="U506" t="b">
        <v>0</v>
      </c>
      <c r="V506" t="s">
        <v>1</v>
      </c>
      <c r="W506" t="s">
        <v>1</v>
      </c>
      <c r="X506" t="b">
        <v>0</v>
      </c>
      <c r="Y506" t="s">
        <v>568</v>
      </c>
      <c r="Z506">
        <v>1209</v>
      </c>
    </row>
    <row r="507" spans="1:26">
      <c r="A507" t="s">
        <v>464</v>
      </c>
      <c r="B507" t="s">
        <v>475</v>
      </c>
      <c r="C507">
        <v>2019</v>
      </c>
      <c r="D507" t="s">
        <v>477</v>
      </c>
      <c r="E507" s="61">
        <v>65986.3</v>
      </c>
      <c r="F507" s="13">
        <v>308.23657043566641</v>
      </c>
      <c r="G507" s="13">
        <v>308.23657043566641</v>
      </c>
      <c r="H507" s="61">
        <f t="shared" si="50"/>
        <v>65.9863</v>
      </c>
      <c r="I507" s="61">
        <f t="shared" si="51"/>
        <v>0.30823657043566643</v>
      </c>
      <c r="J507" s="61">
        <f t="shared" si="52"/>
        <v>0.30823657043566643</v>
      </c>
      <c r="K507" s="13">
        <v>708.78123029999995</v>
      </c>
      <c r="L507" s="13">
        <v>300.19165870000006</v>
      </c>
      <c r="M507" s="13">
        <v>217.19443059999998</v>
      </c>
      <c r="N507" t="b">
        <v>1</v>
      </c>
      <c r="O507" t="b">
        <v>0</v>
      </c>
      <c r="P507" t="s">
        <v>1</v>
      </c>
      <c r="Q507" s="62" t="s">
        <v>1</v>
      </c>
      <c r="R507" t="b">
        <v>0</v>
      </c>
      <c r="S507" t="s">
        <v>1</v>
      </c>
      <c r="T507" t="b">
        <v>1</v>
      </c>
      <c r="U507" t="b">
        <v>0</v>
      </c>
      <c r="V507" t="s">
        <v>1</v>
      </c>
      <c r="W507" t="s">
        <v>1</v>
      </c>
      <c r="X507" t="b">
        <v>0</v>
      </c>
      <c r="Y507" t="s">
        <v>568</v>
      </c>
      <c r="Z507">
        <v>1209</v>
      </c>
    </row>
    <row r="508" spans="1:26">
      <c r="A508" t="s">
        <v>464</v>
      </c>
      <c r="B508" t="s">
        <v>475</v>
      </c>
      <c r="C508">
        <v>2019</v>
      </c>
      <c r="D508" t="s">
        <v>477</v>
      </c>
      <c r="E508" s="61">
        <v>65921.2</v>
      </c>
      <c r="F508" s="13">
        <v>307.94821879479696</v>
      </c>
      <c r="G508" s="13">
        <v>307.94821879479696</v>
      </c>
      <c r="H508" s="61">
        <f t="shared" si="50"/>
        <v>65.921199999999999</v>
      </c>
      <c r="I508" s="61">
        <f t="shared" si="51"/>
        <v>0.30794821879479695</v>
      </c>
      <c r="J508" s="61">
        <f t="shared" si="52"/>
        <v>0.30794821879479695</v>
      </c>
      <c r="K508" s="13">
        <v>869.31450489999997</v>
      </c>
      <c r="L508" s="13">
        <v>321.80496010000002</v>
      </c>
      <c r="M508" s="13">
        <v>242.35871569999995</v>
      </c>
      <c r="N508" t="b">
        <v>1</v>
      </c>
      <c r="O508" t="b">
        <v>0</v>
      </c>
      <c r="P508" t="s">
        <v>1</v>
      </c>
      <c r="Q508" s="62" t="s">
        <v>1</v>
      </c>
      <c r="R508" t="b">
        <v>0</v>
      </c>
      <c r="S508" t="s">
        <v>1</v>
      </c>
      <c r="T508" t="b">
        <v>1</v>
      </c>
      <c r="U508" t="b">
        <v>0</v>
      </c>
      <c r="V508" t="s">
        <v>1</v>
      </c>
      <c r="W508" t="s">
        <v>1</v>
      </c>
      <c r="X508" t="b">
        <v>0</v>
      </c>
      <c r="Y508" t="s">
        <v>568</v>
      </c>
      <c r="Z508">
        <v>1209</v>
      </c>
    </row>
    <row r="509" spans="1:26">
      <c r="A509" t="s">
        <v>464</v>
      </c>
      <c r="B509" t="s">
        <v>475</v>
      </c>
      <c r="C509">
        <v>2019</v>
      </c>
      <c r="D509" t="s">
        <v>477</v>
      </c>
      <c r="E509" s="61">
        <v>65957</v>
      </c>
      <c r="F509" s="13">
        <v>308.106791874956</v>
      </c>
      <c r="G509" s="13">
        <v>308.106791874956</v>
      </c>
      <c r="H509" s="61">
        <f t="shared" si="50"/>
        <v>65.956999999999994</v>
      </c>
      <c r="I509" s="61">
        <f t="shared" si="51"/>
        <v>0.30810679187495599</v>
      </c>
      <c r="J509" s="61">
        <f t="shared" si="52"/>
        <v>0.30810679187495599</v>
      </c>
      <c r="K509" s="13">
        <v>969.45536700000002</v>
      </c>
      <c r="L509" s="13">
        <v>403.68691699999999</v>
      </c>
      <c r="M509" s="13">
        <v>275.9346961</v>
      </c>
      <c r="N509" t="b">
        <v>1</v>
      </c>
      <c r="O509" t="b">
        <v>0</v>
      </c>
      <c r="P509" t="s">
        <v>1</v>
      </c>
      <c r="Q509" s="62" t="s">
        <v>1</v>
      </c>
      <c r="R509" t="b">
        <v>0</v>
      </c>
      <c r="S509" t="s">
        <v>1</v>
      </c>
      <c r="T509" t="b">
        <v>1</v>
      </c>
      <c r="U509" t="b">
        <v>0</v>
      </c>
      <c r="V509" t="s">
        <v>1</v>
      </c>
      <c r="W509" t="s">
        <v>1</v>
      </c>
      <c r="X509" t="b">
        <v>0</v>
      </c>
      <c r="Y509" t="s">
        <v>568</v>
      </c>
      <c r="Z509">
        <v>1209</v>
      </c>
    </row>
    <row r="510" spans="1:26">
      <c r="A510" t="s">
        <v>464</v>
      </c>
      <c r="B510" t="s">
        <v>475</v>
      </c>
      <c r="C510">
        <v>2019</v>
      </c>
      <c r="D510" t="s">
        <v>477</v>
      </c>
      <c r="E510" s="61">
        <v>65614.099999999991</v>
      </c>
      <c r="F510" s="13">
        <v>306.58776172168126</v>
      </c>
      <c r="G510" s="13">
        <v>306.58776172168126</v>
      </c>
      <c r="H510" s="61">
        <f t="shared" si="50"/>
        <v>65.614099999999993</v>
      </c>
      <c r="I510" s="61">
        <f t="shared" si="51"/>
        <v>0.30658776172168128</v>
      </c>
      <c r="J510" s="61">
        <f t="shared" si="52"/>
        <v>0.30658776172168128</v>
      </c>
      <c r="K510" s="13">
        <v>1166.0755569999999</v>
      </c>
      <c r="L510" s="13">
        <v>654.47880200000009</v>
      </c>
      <c r="M510" s="13">
        <v>376.46261219999985</v>
      </c>
      <c r="N510" t="b">
        <v>1</v>
      </c>
      <c r="O510" t="b">
        <v>0</v>
      </c>
      <c r="P510" t="s">
        <v>1</v>
      </c>
      <c r="Q510" s="62" t="s">
        <v>1</v>
      </c>
      <c r="R510" t="b">
        <v>0</v>
      </c>
      <c r="S510" t="s">
        <v>1</v>
      </c>
      <c r="T510" t="b">
        <v>1</v>
      </c>
      <c r="U510" t="b">
        <v>0</v>
      </c>
      <c r="V510" t="s">
        <v>1</v>
      </c>
      <c r="W510" t="s">
        <v>1</v>
      </c>
      <c r="X510" t="b">
        <v>0</v>
      </c>
      <c r="Y510" t="s">
        <v>568</v>
      </c>
      <c r="Z510">
        <v>1209</v>
      </c>
    </row>
    <row r="511" spans="1:26">
      <c r="A511" t="s">
        <v>464</v>
      </c>
      <c r="B511" s="59" t="s">
        <v>478</v>
      </c>
      <c r="C511" s="59">
        <v>2015</v>
      </c>
      <c r="D511" s="59" t="s">
        <v>479</v>
      </c>
      <c r="E511" s="61">
        <v>2347.234375</v>
      </c>
      <c r="F511">
        <v>6</v>
      </c>
      <c r="G511">
        <v>6</v>
      </c>
      <c r="H511" s="61">
        <f t="shared" si="50"/>
        <v>2.3472343750000002</v>
      </c>
      <c r="I511" s="61">
        <f t="shared" si="51"/>
        <v>6.0000000000000001E-3</v>
      </c>
      <c r="J511" s="61">
        <f t="shared" si="52"/>
        <v>6.0000000000000001E-3</v>
      </c>
      <c r="K511" s="61">
        <v>369.10265539945601</v>
      </c>
      <c r="L511" s="61">
        <v>85.200087998365973</v>
      </c>
      <c r="M511" s="61">
        <v>73.040639961098009</v>
      </c>
      <c r="N511" t="b">
        <v>1</v>
      </c>
      <c r="O511" t="b">
        <v>0</v>
      </c>
      <c r="P511" t="s">
        <v>1</v>
      </c>
      <c r="Q511" s="13" t="s">
        <v>1</v>
      </c>
      <c r="R511" s="13" t="b">
        <v>0</v>
      </c>
      <c r="S511" s="13" t="s">
        <v>1</v>
      </c>
      <c r="T511" t="b">
        <v>0</v>
      </c>
      <c r="U511" t="b">
        <v>0</v>
      </c>
      <c r="V511" t="s">
        <v>1</v>
      </c>
      <c r="W511" s="62" t="s">
        <v>1</v>
      </c>
      <c r="X511" t="b">
        <v>0</v>
      </c>
      <c r="Y511" t="s">
        <v>469</v>
      </c>
      <c r="Z511">
        <v>662</v>
      </c>
    </row>
    <row r="512" spans="1:26">
      <c r="A512" t="s">
        <v>464</v>
      </c>
      <c r="B512" s="59" t="s">
        <v>478</v>
      </c>
      <c r="C512" s="59">
        <v>2015</v>
      </c>
      <c r="D512" s="59" t="s">
        <v>479</v>
      </c>
      <c r="E512" s="61">
        <v>2417.172607</v>
      </c>
      <c r="F512">
        <v>6</v>
      </c>
      <c r="G512">
        <v>6</v>
      </c>
      <c r="H512" s="61">
        <f t="shared" si="50"/>
        <v>2.4171726069999999</v>
      </c>
      <c r="I512" s="61">
        <f t="shared" si="51"/>
        <v>6.0000000000000001E-3</v>
      </c>
      <c r="J512" s="61">
        <f t="shared" si="52"/>
        <v>6.0000000000000001E-3</v>
      </c>
      <c r="K512" s="61">
        <v>441.67906805667502</v>
      </c>
      <c r="L512" s="61">
        <v>115.132802754804</v>
      </c>
      <c r="M512" s="61">
        <v>94.286291658333027</v>
      </c>
      <c r="N512" t="b">
        <v>1</v>
      </c>
      <c r="O512" t="b">
        <v>0</v>
      </c>
      <c r="P512" t="s">
        <v>1</v>
      </c>
      <c r="Q512" s="13" t="s">
        <v>1</v>
      </c>
      <c r="R512" s="13" t="b">
        <v>0</v>
      </c>
      <c r="S512" s="13" t="s">
        <v>1</v>
      </c>
      <c r="T512" t="b">
        <v>0</v>
      </c>
      <c r="U512" t="b">
        <v>0</v>
      </c>
      <c r="V512" t="s">
        <v>1</v>
      </c>
      <c r="W512" s="62" t="s">
        <v>1</v>
      </c>
      <c r="X512" t="b">
        <v>0</v>
      </c>
      <c r="Y512" t="s">
        <v>469</v>
      </c>
      <c r="Z512">
        <v>662</v>
      </c>
    </row>
    <row r="513" spans="1:26">
      <c r="A513" t="s">
        <v>464</v>
      </c>
      <c r="B513" s="59" t="s">
        <v>478</v>
      </c>
      <c r="C513" s="59">
        <v>2015</v>
      </c>
      <c r="D513" s="59" t="s">
        <v>479</v>
      </c>
      <c r="E513" s="61">
        <v>2498.358643</v>
      </c>
      <c r="F513">
        <v>6</v>
      </c>
      <c r="G513">
        <v>6</v>
      </c>
      <c r="H513" s="61">
        <f t="shared" si="50"/>
        <v>2.498358643</v>
      </c>
      <c r="I513" s="61">
        <f t="shared" si="51"/>
        <v>6.0000000000000001E-3</v>
      </c>
      <c r="J513" s="61">
        <f t="shared" si="52"/>
        <v>6.0000000000000001E-3</v>
      </c>
      <c r="K513" s="61">
        <v>422.788592701065</v>
      </c>
      <c r="L513" s="61">
        <v>97.962707919242007</v>
      </c>
      <c r="M513" s="61">
        <v>84.966022438585981</v>
      </c>
      <c r="N513" t="b">
        <v>1</v>
      </c>
      <c r="O513" t="b">
        <v>0</v>
      </c>
      <c r="P513" t="s">
        <v>1</v>
      </c>
      <c r="Q513" s="13" t="s">
        <v>1</v>
      </c>
      <c r="R513" s="13" t="b">
        <v>0</v>
      </c>
      <c r="S513" s="13" t="s">
        <v>1</v>
      </c>
      <c r="T513" t="b">
        <v>0</v>
      </c>
      <c r="U513" t="b">
        <v>0</v>
      </c>
      <c r="V513" t="s">
        <v>1</v>
      </c>
      <c r="W513" s="62" t="s">
        <v>1</v>
      </c>
      <c r="X513" t="b">
        <v>0</v>
      </c>
      <c r="Y513" t="s">
        <v>469</v>
      </c>
      <c r="Z513">
        <v>662</v>
      </c>
    </row>
    <row r="514" spans="1:26">
      <c r="A514" t="s">
        <v>464</v>
      </c>
      <c r="B514" s="59" t="s">
        <v>478</v>
      </c>
      <c r="C514" s="59">
        <v>2015</v>
      </c>
      <c r="D514" s="59" t="s">
        <v>479</v>
      </c>
      <c r="E514" s="61">
        <v>2626.1445309999999</v>
      </c>
      <c r="F514">
        <v>6</v>
      </c>
      <c r="G514">
        <v>6</v>
      </c>
      <c r="H514" s="61">
        <f t="shared" si="50"/>
        <v>2.626144531</v>
      </c>
      <c r="I514" s="61">
        <f t="shared" si="51"/>
        <v>6.0000000000000001E-3</v>
      </c>
      <c r="J514" s="61">
        <f t="shared" si="52"/>
        <v>6.0000000000000001E-3</v>
      </c>
      <c r="K514" s="61">
        <v>401.925265560215</v>
      </c>
      <c r="L514" s="61">
        <v>96.273266553235999</v>
      </c>
      <c r="M514" s="61">
        <v>79.142738067669995</v>
      </c>
      <c r="N514" t="b">
        <v>1</v>
      </c>
      <c r="O514" t="b">
        <v>0</v>
      </c>
      <c r="P514" t="s">
        <v>1</v>
      </c>
      <c r="Q514" s="13" t="s">
        <v>1</v>
      </c>
      <c r="R514" s="13" t="b">
        <v>0</v>
      </c>
      <c r="S514" s="13" t="s">
        <v>1</v>
      </c>
      <c r="T514" t="b">
        <v>0</v>
      </c>
      <c r="U514" t="b">
        <v>0</v>
      </c>
      <c r="V514" t="s">
        <v>1</v>
      </c>
      <c r="W514" s="62" t="s">
        <v>1</v>
      </c>
      <c r="X514" t="b">
        <v>0</v>
      </c>
      <c r="Y514" t="s">
        <v>469</v>
      </c>
      <c r="Z514">
        <v>662</v>
      </c>
    </row>
    <row r="515" spans="1:26">
      <c r="A515" t="s">
        <v>464</v>
      </c>
      <c r="B515" s="59" t="s">
        <v>478</v>
      </c>
      <c r="C515" s="59">
        <v>2015</v>
      </c>
      <c r="D515" s="59" t="s">
        <v>479</v>
      </c>
      <c r="E515" s="61">
        <v>2750.5686040000001</v>
      </c>
      <c r="F515">
        <v>6</v>
      </c>
      <c r="G515">
        <v>6</v>
      </c>
      <c r="H515" s="61">
        <f t="shared" si="50"/>
        <v>2.7505686040000001</v>
      </c>
      <c r="I515" s="61">
        <f t="shared" si="51"/>
        <v>6.0000000000000001E-3</v>
      </c>
      <c r="J515" s="61">
        <f t="shared" si="52"/>
        <v>6.0000000000000001E-3</v>
      </c>
      <c r="K515" s="61">
        <v>376.30382933961403</v>
      </c>
      <c r="L515" s="61">
        <v>92.124635527582996</v>
      </c>
      <c r="M515" s="61">
        <v>77.939455064808044</v>
      </c>
      <c r="N515" t="b">
        <v>1</v>
      </c>
      <c r="O515" t="b">
        <v>0</v>
      </c>
      <c r="P515" t="s">
        <v>1</v>
      </c>
      <c r="Q515" s="13" t="s">
        <v>1</v>
      </c>
      <c r="R515" s="13" t="b">
        <v>0</v>
      </c>
      <c r="S515" s="13" t="s">
        <v>1</v>
      </c>
      <c r="T515" t="b">
        <v>0</v>
      </c>
      <c r="U515" t="b">
        <v>0</v>
      </c>
      <c r="V515" t="s">
        <v>1</v>
      </c>
      <c r="W515" s="62" t="s">
        <v>1</v>
      </c>
      <c r="X515" t="b">
        <v>0</v>
      </c>
      <c r="Y515" t="s">
        <v>469</v>
      </c>
      <c r="Z515">
        <v>662</v>
      </c>
    </row>
    <row r="516" spans="1:26">
      <c r="A516" t="s">
        <v>464</v>
      </c>
      <c r="B516" s="59" t="s">
        <v>478</v>
      </c>
      <c r="C516" s="59">
        <v>2015</v>
      </c>
      <c r="D516" s="59" t="s">
        <v>479</v>
      </c>
      <c r="E516" s="61">
        <v>2828.2758789999998</v>
      </c>
      <c r="F516">
        <v>6</v>
      </c>
      <c r="G516">
        <v>6</v>
      </c>
      <c r="H516" s="61">
        <f t="shared" si="50"/>
        <v>2.828275879</v>
      </c>
      <c r="I516" s="61">
        <f t="shared" si="51"/>
        <v>6.0000000000000001E-3</v>
      </c>
      <c r="J516" s="61">
        <f t="shared" si="52"/>
        <v>6.0000000000000001E-3</v>
      </c>
      <c r="K516" s="61">
        <v>352.052923691731</v>
      </c>
      <c r="L516" s="61">
        <v>82.534938994390984</v>
      </c>
      <c r="M516" s="61">
        <v>69.91786962763797</v>
      </c>
      <c r="N516" t="b">
        <v>1</v>
      </c>
      <c r="O516" t="b">
        <v>0</v>
      </c>
      <c r="P516" t="s">
        <v>1</v>
      </c>
      <c r="Q516" s="13" t="s">
        <v>1</v>
      </c>
      <c r="R516" s="13" t="b">
        <v>0</v>
      </c>
      <c r="S516" s="13" t="s">
        <v>1</v>
      </c>
      <c r="T516" t="b">
        <v>0</v>
      </c>
      <c r="U516" t="b">
        <v>0</v>
      </c>
      <c r="V516" t="s">
        <v>1</v>
      </c>
      <c r="W516" s="62" t="s">
        <v>1</v>
      </c>
      <c r="X516" t="b">
        <v>0</v>
      </c>
      <c r="Y516" t="s">
        <v>469</v>
      </c>
      <c r="Z516">
        <v>662</v>
      </c>
    </row>
    <row r="517" spans="1:26">
      <c r="A517" t="s">
        <v>464</v>
      </c>
      <c r="B517" s="59" t="s">
        <v>478</v>
      </c>
      <c r="C517" s="59">
        <v>2015</v>
      </c>
      <c r="D517" s="59" t="s">
        <v>479</v>
      </c>
      <c r="E517" s="61">
        <v>3160.107422</v>
      </c>
      <c r="F517">
        <v>15</v>
      </c>
      <c r="G517">
        <v>15</v>
      </c>
      <c r="H517" s="61">
        <f t="shared" si="50"/>
        <v>3.1601074219999998</v>
      </c>
      <c r="I517" s="61">
        <f t="shared" si="51"/>
        <v>1.4999999999999999E-2</v>
      </c>
      <c r="J517" s="61">
        <f t="shared" si="52"/>
        <v>1.4999999999999999E-2</v>
      </c>
      <c r="K517" s="61">
        <v>525.25733655511397</v>
      </c>
      <c r="L517" s="61">
        <v>126.968923173147</v>
      </c>
      <c r="M517" s="61">
        <v>106.60977183014296</v>
      </c>
      <c r="N517" t="b">
        <v>1</v>
      </c>
      <c r="O517" t="b">
        <v>0</v>
      </c>
      <c r="P517" t="s">
        <v>1</v>
      </c>
      <c r="Q517" s="13" t="s">
        <v>1</v>
      </c>
      <c r="R517" s="13" t="b">
        <v>0</v>
      </c>
      <c r="S517" s="13" t="s">
        <v>1</v>
      </c>
      <c r="T517" t="b">
        <v>0</v>
      </c>
      <c r="U517" t="b">
        <v>0</v>
      </c>
      <c r="V517" t="s">
        <v>1</v>
      </c>
      <c r="W517" s="62" t="s">
        <v>1</v>
      </c>
      <c r="X517" t="b">
        <v>0</v>
      </c>
      <c r="Y517" t="s">
        <v>469</v>
      </c>
      <c r="Z517">
        <v>662</v>
      </c>
    </row>
    <row r="518" spans="1:26">
      <c r="A518" t="s">
        <v>464</v>
      </c>
      <c r="B518" s="59" t="s">
        <v>478</v>
      </c>
      <c r="C518" s="59">
        <v>2015</v>
      </c>
      <c r="D518" s="59" t="s">
        <v>479</v>
      </c>
      <c r="E518" s="61">
        <v>3244.9020999999998</v>
      </c>
      <c r="F518">
        <v>15</v>
      </c>
      <c r="G518">
        <v>15</v>
      </c>
      <c r="H518" s="61">
        <f t="shared" si="50"/>
        <v>3.2449021</v>
      </c>
      <c r="I518" s="61">
        <f t="shared" si="51"/>
        <v>1.4999999999999999E-2</v>
      </c>
      <c r="J518" s="61">
        <f t="shared" si="52"/>
        <v>1.4999999999999999E-2</v>
      </c>
      <c r="K518" s="61">
        <v>441.18393483077</v>
      </c>
      <c r="L518" s="61">
        <v>112.41287725041502</v>
      </c>
      <c r="M518" s="61">
        <v>94.111464382077997</v>
      </c>
      <c r="N518" t="b">
        <v>1</v>
      </c>
      <c r="O518" t="b">
        <v>0</v>
      </c>
      <c r="P518" t="s">
        <v>1</v>
      </c>
      <c r="Q518" s="13" t="s">
        <v>1</v>
      </c>
      <c r="R518" s="13" t="b">
        <v>0</v>
      </c>
      <c r="S518" s="13" t="s">
        <v>1</v>
      </c>
      <c r="T518" t="b">
        <v>0</v>
      </c>
      <c r="U518" t="b">
        <v>0</v>
      </c>
      <c r="V518" t="s">
        <v>1</v>
      </c>
      <c r="W518" s="62" t="s">
        <v>1</v>
      </c>
      <c r="X518" t="b">
        <v>0</v>
      </c>
      <c r="Y518" t="s">
        <v>469</v>
      </c>
      <c r="Z518">
        <v>662</v>
      </c>
    </row>
    <row r="519" spans="1:26">
      <c r="A519" s="59" t="s">
        <v>464</v>
      </c>
      <c r="B519" s="59" t="s">
        <v>480</v>
      </c>
      <c r="C519" s="59">
        <v>2018</v>
      </c>
      <c r="D519" s="59" t="s">
        <v>472</v>
      </c>
      <c r="E519" s="134">
        <v>16720</v>
      </c>
      <c r="F519" s="13">
        <f>0.0083*E519^(0.9482)</f>
        <v>83.85920222588733</v>
      </c>
      <c r="G519" s="13">
        <f>0.0083*E519^(0.9482)</f>
        <v>83.85920222588733</v>
      </c>
      <c r="H519" s="61">
        <f t="shared" si="50"/>
        <v>16.72</v>
      </c>
      <c r="I519" s="61">
        <f t="shared" si="51"/>
        <v>8.385920222588733E-2</v>
      </c>
      <c r="J519" s="61">
        <f t="shared" si="52"/>
        <v>8.385920222588733E-2</v>
      </c>
      <c r="K519" s="63">
        <v>570.14049999999997</v>
      </c>
      <c r="L519" s="64">
        <v>230.67380000000003</v>
      </c>
      <c r="M519" s="64">
        <v>177.80749999999995</v>
      </c>
      <c r="N519" t="b">
        <v>1</v>
      </c>
      <c r="O519" t="b">
        <v>0</v>
      </c>
      <c r="P519" t="s">
        <v>1</v>
      </c>
      <c r="Q519" s="62" t="s">
        <v>1</v>
      </c>
      <c r="R519" t="b">
        <v>0</v>
      </c>
      <c r="S519" t="s">
        <v>1</v>
      </c>
      <c r="T519" t="b">
        <v>1</v>
      </c>
      <c r="U519" t="b">
        <v>0</v>
      </c>
      <c r="V519" t="s">
        <v>1</v>
      </c>
      <c r="W519" t="s">
        <v>1</v>
      </c>
      <c r="X519" t="b">
        <v>0</v>
      </c>
      <c r="Y519" t="s">
        <v>568</v>
      </c>
      <c r="Z519" s="102">
        <v>872</v>
      </c>
    </row>
    <row r="520" spans="1:26">
      <c r="A520" s="59" t="s">
        <v>464</v>
      </c>
      <c r="B520" s="59" t="s">
        <v>480</v>
      </c>
      <c r="C520" s="59">
        <v>2018</v>
      </c>
      <c r="D520" s="59" t="s">
        <v>472</v>
      </c>
      <c r="E520" s="134">
        <v>17720</v>
      </c>
      <c r="F520" s="13">
        <f t="shared" ref="F520" si="53">0.0083*E520^(0.9482)</f>
        <v>88.607684837809217</v>
      </c>
      <c r="G520" s="13">
        <f t="shared" ref="G520" si="54">0.0083*E520^(0.9482)</f>
        <v>88.607684837809217</v>
      </c>
      <c r="H520" s="61">
        <f t="shared" si="50"/>
        <v>17.72</v>
      </c>
      <c r="I520" s="61">
        <f t="shared" si="51"/>
        <v>8.8607684837809217E-2</v>
      </c>
      <c r="J520" s="61">
        <f t="shared" si="52"/>
        <v>8.8607684837809217E-2</v>
      </c>
      <c r="K520" s="63">
        <v>490.26150000000001</v>
      </c>
      <c r="L520" s="64">
        <v>193.83610000000004</v>
      </c>
      <c r="M520" s="64">
        <v>156.46390000000002</v>
      </c>
      <c r="N520" t="b">
        <v>1</v>
      </c>
      <c r="O520" t="b">
        <v>0</v>
      </c>
      <c r="P520" t="s">
        <v>1</v>
      </c>
      <c r="Q520" s="62" t="s">
        <v>1</v>
      </c>
      <c r="R520" t="b">
        <v>0</v>
      </c>
      <c r="S520" t="s">
        <v>1</v>
      </c>
      <c r="T520" t="b">
        <v>1</v>
      </c>
      <c r="U520" t="b">
        <v>0</v>
      </c>
      <c r="V520" t="s">
        <v>1</v>
      </c>
      <c r="W520" t="s">
        <v>1</v>
      </c>
      <c r="X520" t="b">
        <v>0</v>
      </c>
      <c r="Y520" t="s">
        <v>568</v>
      </c>
      <c r="Z520" s="102">
        <v>872</v>
      </c>
    </row>
    <row r="521" spans="1:26">
      <c r="A521" s="59" t="s">
        <v>464</v>
      </c>
      <c r="B521" s="59" t="s">
        <v>480</v>
      </c>
      <c r="C521" s="59">
        <v>2018</v>
      </c>
      <c r="D521" s="59" t="s">
        <v>472</v>
      </c>
      <c r="E521" s="134">
        <v>18510</v>
      </c>
      <c r="F521" s="13">
        <f>0.0083*E521^(0.9482)</f>
        <v>92.34914068118168</v>
      </c>
      <c r="G521" s="13">
        <f>0.0083*E521^(0.9482)</f>
        <v>92.34914068118168</v>
      </c>
      <c r="H521" s="61">
        <f t="shared" si="50"/>
        <v>18.510000000000002</v>
      </c>
      <c r="I521" s="61">
        <f t="shared" si="51"/>
        <v>9.2349140681181677E-2</v>
      </c>
      <c r="J521" s="61">
        <f t="shared" si="52"/>
        <v>9.2349140681181677E-2</v>
      </c>
      <c r="K521" s="63">
        <v>351.51580000000001</v>
      </c>
      <c r="L521" s="64">
        <v>132.20620000000002</v>
      </c>
      <c r="M521" s="64">
        <v>108.81060000000002</v>
      </c>
      <c r="N521" t="b">
        <v>1</v>
      </c>
      <c r="O521" t="b">
        <v>0</v>
      </c>
      <c r="P521" t="s">
        <v>1</v>
      </c>
      <c r="Q521" s="62" t="s">
        <v>1</v>
      </c>
      <c r="R521" t="b">
        <v>0</v>
      </c>
      <c r="S521" t="s">
        <v>1</v>
      </c>
      <c r="T521" t="b">
        <v>1</v>
      </c>
      <c r="U521" t="b">
        <v>0</v>
      </c>
      <c r="V521" t="s">
        <v>1</v>
      </c>
      <c r="W521" t="s">
        <v>1</v>
      </c>
      <c r="X521" t="b">
        <v>0</v>
      </c>
      <c r="Y521" t="s">
        <v>568</v>
      </c>
      <c r="Z521" s="102">
        <v>872</v>
      </c>
    </row>
    <row r="522" spans="1:26">
      <c r="A522" s="59" t="s">
        <v>464</v>
      </c>
      <c r="B522" s="59" t="s">
        <v>480</v>
      </c>
      <c r="C522" s="59">
        <v>2018</v>
      </c>
      <c r="D522" s="59" t="s">
        <v>472</v>
      </c>
      <c r="E522" s="134">
        <v>19430</v>
      </c>
      <c r="F522" s="13">
        <f t="shared" ref="F522" si="55">0.0083*E522^(0.9482)</f>
        <v>96.695887072666039</v>
      </c>
      <c r="G522" s="13">
        <f t="shared" ref="G522" si="56">0.0083*E522^(0.9482)</f>
        <v>96.695887072666039</v>
      </c>
      <c r="H522" s="61">
        <f t="shared" si="50"/>
        <v>19.43</v>
      </c>
      <c r="I522" s="61">
        <f t="shared" si="51"/>
        <v>9.6695887072666034E-2</v>
      </c>
      <c r="J522" s="61">
        <f t="shared" si="52"/>
        <v>9.6695887072666034E-2</v>
      </c>
      <c r="K522" s="63">
        <v>285.56939999999997</v>
      </c>
      <c r="L522" s="64">
        <v>115.35400000000004</v>
      </c>
      <c r="M522" s="64">
        <v>91.990999999999985</v>
      </c>
      <c r="N522" t="b">
        <v>1</v>
      </c>
      <c r="O522" t="b">
        <v>0</v>
      </c>
      <c r="P522" t="s">
        <v>1</v>
      </c>
      <c r="Q522" s="62" t="s">
        <v>1</v>
      </c>
      <c r="R522" t="b">
        <v>0</v>
      </c>
      <c r="S522" t="s">
        <v>1</v>
      </c>
      <c r="T522" t="b">
        <v>1</v>
      </c>
      <c r="U522" t="b">
        <v>0</v>
      </c>
      <c r="V522" t="s">
        <v>1</v>
      </c>
      <c r="W522" t="s">
        <v>1</v>
      </c>
      <c r="X522" t="b">
        <v>0</v>
      </c>
      <c r="Y522" t="s">
        <v>568</v>
      </c>
      <c r="Z522" s="102">
        <v>872</v>
      </c>
    </row>
    <row r="523" spans="1:26">
      <c r="A523" s="59" t="s">
        <v>464</v>
      </c>
      <c r="B523" s="59" t="s">
        <v>480</v>
      </c>
      <c r="C523" s="59">
        <v>2018</v>
      </c>
      <c r="D523" s="59" t="s">
        <v>472</v>
      </c>
      <c r="E523" s="134">
        <v>20020</v>
      </c>
      <c r="F523" s="135">
        <v>1000</v>
      </c>
      <c r="G523" s="135">
        <v>1000</v>
      </c>
      <c r="H523" s="61">
        <f t="shared" si="50"/>
        <v>20.02</v>
      </c>
      <c r="I523" s="61">
        <f t="shared" si="51"/>
        <v>1</v>
      </c>
      <c r="J523" s="61">
        <f t="shared" si="52"/>
        <v>1</v>
      </c>
      <c r="K523" s="63">
        <v>356.50380000000001</v>
      </c>
      <c r="L523" s="64">
        <v>144.19269999999995</v>
      </c>
      <c r="M523" s="64">
        <v>116.45620000000002</v>
      </c>
      <c r="N523" t="b">
        <v>1</v>
      </c>
      <c r="O523" t="b">
        <v>0</v>
      </c>
      <c r="P523" t="s">
        <v>1</v>
      </c>
      <c r="Q523" s="62" t="s">
        <v>1</v>
      </c>
      <c r="R523" t="b">
        <v>0</v>
      </c>
      <c r="S523" t="s">
        <v>1</v>
      </c>
      <c r="T523" t="b">
        <v>1</v>
      </c>
      <c r="U523" t="b">
        <v>0</v>
      </c>
      <c r="V523" t="s">
        <v>1</v>
      </c>
      <c r="W523" t="s">
        <v>1</v>
      </c>
      <c r="X523" t="b">
        <v>0</v>
      </c>
      <c r="Y523" t="s">
        <v>1</v>
      </c>
      <c r="Z523" s="102">
        <v>872</v>
      </c>
    </row>
    <row r="524" spans="1:26">
      <c r="A524" s="59" t="s">
        <v>464</v>
      </c>
      <c r="B524" s="59" t="s">
        <v>480</v>
      </c>
      <c r="C524" s="59">
        <v>2018</v>
      </c>
      <c r="D524" s="59" t="s">
        <v>472</v>
      </c>
      <c r="E524" s="134">
        <v>20560</v>
      </c>
      <c r="F524" s="135">
        <v>1000</v>
      </c>
      <c r="G524" s="135">
        <v>1000</v>
      </c>
      <c r="H524" s="61">
        <f t="shared" si="50"/>
        <v>20.56</v>
      </c>
      <c r="I524" s="61">
        <f t="shared" si="51"/>
        <v>1</v>
      </c>
      <c r="J524" s="61">
        <f t="shared" si="52"/>
        <v>1</v>
      </c>
      <c r="K524" s="63">
        <v>394.83820000000003</v>
      </c>
      <c r="L524" s="64">
        <v>164.86749999999995</v>
      </c>
      <c r="M524" s="64">
        <v>130.88140000000004</v>
      </c>
      <c r="N524" t="b">
        <v>1</v>
      </c>
      <c r="O524" t="b">
        <v>0</v>
      </c>
      <c r="P524" t="s">
        <v>1</v>
      </c>
      <c r="Q524" s="62" t="s">
        <v>1</v>
      </c>
      <c r="R524" t="b">
        <v>0</v>
      </c>
      <c r="S524" t="s">
        <v>1</v>
      </c>
      <c r="T524" t="b">
        <v>1</v>
      </c>
      <c r="U524" t="b">
        <v>0</v>
      </c>
      <c r="V524" t="s">
        <v>1</v>
      </c>
      <c r="W524" t="s">
        <v>1</v>
      </c>
      <c r="X524" t="b">
        <v>0</v>
      </c>
      <c r="Y524" t="s">
        <v>1</v>
      </c>
      <c r="Z524" s="102">
        <v>872</v>
      </c>
    </row>
    <row r="525" spans="1:26">
      <c r="A525" s="59" t="s">
        <v>464</v>
      </c>
      <c r="B525" s="59" t="s">
        <v>480</v>
      </c>
      <c r="C525" s="59">
        <v>2018</v>
      </c>
      <c r="D525" s="59" t="s">
        <v>472</v>
      </c>
      <c r="E525" s="134">
        <v>21780</v>
      </c>
      <c r="F525" s="13">
        <f t="shared" ref="F525:F528" si="57">0.0083*E525^(0.9482)</f>
        <v>107.75180894217053</v>
      </c>
      <c r="G525" s="13">
        <f t="shared" ref="G525:G528" si="58">0.0083*E525^(0.9482)</f>
        <v>107.75180894217053</v>
      </c>
      <c r="H525" s="61">
        <f t="shared" si="50"/>
        <v>21.78</v>
      </c>
      <c r="I525" s="61">
        <f t="shared" si="51"/>
        <v>0.10775180894217053</v>
      </c>
      <c r="J525" s="61">
        <f t="shared" si="52"/>
        <v>0.10775180894217053</v>
      </c>
      <c r="K525" s="63">
        <v>302.25790000000001</v>
      </c>
      <c r="L525" s="64">
        <v>133.16409999999996</v>
      </c>
      <c r="M525" s="64">
        <v>101.42840000000001</v>
      </c>
      <c r="N525" t="b">
        <v>1</v>
      </c>
      <c r="O525" t="b">
        <v>0</v>
      </c>
      <c r="P525" t="s">
        <v>1</v>
      </c>
      <c r="Q525" s="62" t="s">
        <v>1</v>
      </c>
      <c r="R525" t="b">
        <v>0</v>
      </c>
      <c r="S525" t="s">
        <v>1</v>
      </c>
      <c r="T525" t="b">
        <v>1</v>
      </c>
      <c r="U525" t="b">
        <v>0</v>
      </c>
      <c r="V525" t="s">
        <v>1</v>
      </c>
      <c r="W525" t="s">
        <v>1</v>
      </c>
      <c r="X525" t="b">
        <v>0</v>
      </c>
      <c r="Y525" t="s">
        <v>568</v>
      </c>
      <c r="Z525" s="102">
        <v>872</v>
      </c>
    </row>
    <row r="526" spans="1:26">
      <c r="A526" s="59" t="s">
        <v>464</v>
      </c>
      <c r="B526" s="59" t="s">
        <v>480</v>
      </c>
      <c r="C526" s="59">
        <v>2018</v>
      </c>
      <c r="D526" s="59" t="s">
        <v>472</v>
      </c>
      <c r="E526" s="136">
        <v>11540</v>
      </c>
      <c r="F526" s="13">
        <f t="shared" si="57"/>
        <v>59.001308091793383</v>
      </c>
      <c r="G526" s="13">
        <f t="shared" si="58"/>
        <v>59.001308091793383</v>
      </c>
      <c r="H526" s="61">
        <f t="shared" si="50"/>
        <v>11.54</v>
      </c>
      <c r="I526" s="61">
        <f t="shared" si="51"/>
        <v>5.9001308091793381E-2</v>
      </c>
      <c r="J526" s="61">
        <f t="shared" si="52"/>
        <v>5.9001308091793381E-2</v>
      </c>
      <c r="K526" s="63">
        <v>353.79200000000003</v>
      </c>
      <c r="L526" s="64">
        <v>132.17349999999999</v>
      </c>
      <c r="M526" s="64">
        <v>107.20690000000005</v>
      </c>
      <c r="N526" t="b">
        <v>1</v>
      </c>
      <c r="O526" t="b">
        <v>0</v>
      </c>
      <c r="P526" t="s">
        <v>1</v>
      </c>
      <c r="Q526" s="62" t="s">
        <v>1</v>
      </c>
      <c r="R526" t="b">
        <v>0</v>
      </c>
      <c r="S526" t="s">
        <v>1</v>
      </c>
      <c r="T526" t="b">
        <v>1</v>
      </c>
      <c r="U526" t="b">
        <v>0</v>
      </c>
      <c r="V526" t="s">
        <v>1</v>
      </c>
      <c r="W526" t="s">
        <v>1</v>
      </c>
      <c r="X526" t="b">
        <v>0</v>
      </c>
      <c r="Y526" t="s">
        <v>568</v>
      </c>
      <c r="Z526" s="102">
        <v>761</v>
      </c>
    </row>
    <row r="527" spans="1:26">
      <c r="A527" s="59" t="s">
        <v>464</v>
      </c>
      <c r="B527" s="59" t="s">
        <v>480</v>
      </c>
      <c r="C527" s="59">
        <v>2018</v>
      </c>
      <c r="D527" s="59" t="s">
        <v>472</v>
      </c>
      <c r="E527" s="136">
        <v>12100</v>
      </c>
      <c r="F527" s="13">
        <f t="shared" si="57"/>
        <v>61.712789921326582</v>
      </c>
      <c r="G527" s="13">
        <f t="shared" si="58"/>
        <v>61.712789921326582</v>
      </c>
      <c r="H527" s="61">
        <f t="shared" si="50"/>
        <v>12.1</v>
      </c>
      <c r="I527" s="61">
        <f t="shared" si="51"/>
        <v>6.1712789921326582E-2</v>
      </c>
      <c r="J527" s="61">
        <f t="shared" si="52"/>
        <v>6.1712789921326582E-2</v>
      </c>
      <c r="K527" s="63">
        <v>348.00709999999998</v>
      </c>
      <c r="L527" s="64">
        <v>125.71570000000003</v>
      </c>
      <c r="M527" s="64">
        <v>102.85109999999997</v>
      </c>
      <c r="N527" t="b">
        <v>1</v>
      </c>
      <c r="O527" t="b">
        <v>0</v>
      </c>
      <c r="P527" t="s">
        <v>1</v>
      </c>
      <c r="Q527" s="62" t="s">
        <v>1</v>
      </c>
      <c r="R527" t="b">
        <v>0</v>
      </c>
      <c r="S527" t="s">
        <v>1</v>
      </c>
      <c r="T527" t="b">
        <v>1</v>
      </c>
      <c r="U527" t="b">
        <v>0</v>
      </c>
      <c r="V527" t="s">
        <v>1</v>
      </c>
      <c r="W527" t="s">
        <v>1</v>
      </c>
      <c r="X527" t="b">
        <v>0</v>
      </c>
      <c r="Y527" t="s">
        <v>568</v>
      </c>
      <c r="Z527" s="102">
        <v>761</v>
      </c>
    </row>
    <row r="528" spans="1:26">
      <c r="A528" s="59" t="s">
        <v>464</v>
      </c>
      <c r="B528" s="59" t="s">
        <v>480</v>
      </c>
      <c r="C528" s="59">
        <v>2018</v>
      </c>
      <c r="D528" s="59" t="s">
        <v>472</v>
      </c>
      <c r="E528" s="136">
        <v>12520</v>
      </c>
      <c r="F528" s="13">
        <f t="shared" si="57"/>
        <v>63.742121971295454</v>
      </c>
      <c r="G528" s="13">
        <f t="shared" si="58"/>
        <v>63.742121971295454</v>
      </c>
      <c r="H528" s="61">
        <f t="shared" si="50"/>
        <v>12.52</v>
      </c>
      <c r="I528" s="61">
        <f t="shared" si="51"/>
        <v>6.374212197129546E-2</v>
      </c>
      <c r="J528" s="61">
        <f t="shared" si="52"/>
        <v>6.374212197129546E-2</v>
      </c>
      <c r="K528" s="63">
        <v>298.99309999999997</v>
      </c>
      <c r="L528" s="64">
        <v>132.18260000000004</v>
      </c>
      <c r="M528" s="64">
        <v>98.523699999999963</v>
      </c>
      <c r="N528" t="b">
        <v>1</v>
      </c>
      <c r="O528" t="b">
        <v>0</v>
      </c>
      <c r="P528" t="s">
        <v>1</v>
      </c>
      <c r="Q528" s="62" t="s">
        <v>1</v>
      </c>
      <c r="R528" t="b">
        <v>0</v>
      </c>
      <c r="S528" t="s">
        <v>1</v>
      </c>
      <c r="T528" t="b">
        <v>1</v>
      </c>
      <c r="U528" t="b">
        <v>0</v>
      </c>
      <c r="V528" t="s">
        <v>1</v>
      </c>
      <c r="W528" t="s">
        <v>1</v>
      </c>
      <c r="X528" t="b">
        <v>0</v>
      </c>
      <c r="Y528" t="s">
        <v>568</v>
      </c>
      <c r="Z528" s="102">
        <v>761</v>
      </c>
    </row>
    <row r="529" spans="1:26">
      <c r="A529" s="59" t="s">
        <v>464</v>
      </c>
      <c r="B529" s="59" t="s">
        <v>480</v>
      </c>
      <c r="C529" s="59">
        <v>2018</v>
      </c>
      <c r="D529" s="59" t="s">
        <v>472</v>
      </c>
      <c r="E529" s="136">
        <v>17</v>
      </c>
      <c r="F529" s="135">
        <v>4</v>
      </c>
      <c r="G529" s="135">
        <v>4</v>
      </c>
      <c r="H529" s="61">
        <f t="shared" si="50"/>
        <v>1.7000000000000001E-2</v>
      </c>
      <c r="I529" s="61">
        <f t="shared" si="51"/>
        <v>4.0000000000000001E-3</v>
      </c>
      <c r="J529" s="61">
        <f t="shared" si="52"/>
        <v>4.0000000000000001E-3</v>
      </c>
      <c r="K529" s="63">
        <v>185.2662</v>
      </c>
      <c r="L529" s="64">
        <v>19.801600000000008</v>
      </c>
      <c r="M529" s="64">
        <v>18.918599999999998</v>
      </c>
      <c r="N529" t="b">
        <v>1</v>
      </c>
      <c r="O529" t="b">
        <v>0</v>
      </c>
      <c r="P529" t="s">
        <v>1</v>
      </c>
      <c r="Q529" s="62" t="s">
        <v>1</v>
      </c>
      <c r="R529" t="b">
        <v>0</v>
      </c>
      <c r="S529" t="s">
        <v>1</v>
      </c>
      <c r="T529" t="b">
        <v>1</v>
      </c>
      <c r="U529" t="b">
        <v>0</v>
      </c>
      <c r="V529" t="s">
        <v>1</v>
      </c>
      <c r="W529" t="s">
        <v>1</v>
      </c>
      <c r="X529" t="b">
        <v>0</v>
      </c>
      <c r="Y529" t="s">
        <v>469</v>
      </c>
      <c r="Z529" s="102">
        <v>926</v>
      </c>
    </row>
    <row r="530" spans="1:26">
      <c r="A530" s="59" t="s">
        <v>464</v>
      </c>
      <c r="B530" s="59" t="s">
        <v>480</v>
      </c>
      <c r="C530" s="59">
        <v>2018</v>
      </c>
      <c r="D530" s="59" t="s">
        <v>472</v>
      </c>
      <c r="E530" s="136">
        <v>560</v>
      </c>
      <c r="F530" s="135">
        <v>4</v>
      </c>
      <c r="G530" s="135">
        <v>4</v>
      </c>
      <c r="H530" s="61">
        <f t="shared" si="50"/>
        <v>0.56000000000000005</v>
      </c>
      <c r="I530" s="61">
        <f t="shared" si="51"/>
        <v>4.0000000000000001E-3</v>
      </c>
      <c r="J530" s="61">
        <f t="shared" si="52"/>
        <v>4.0000000000000001E-3</v>
      </c>
      <c r="K530" s="63">
        <v>199.53149999999999</v>
      </c>
      <c r="L530" s="64">
        <v>37.476100000000002</v>
      </c>
      <c r="M530" s="64">
        <v>31.596499999999992</v>
      </c>
      <c r="N530" t="b">
        <v>1</v>
      </c>
      <c r="O530" t="b">
        <v>0</v>
      </c>
      <c r="P530" t="s">
        <v>1</v>
      </c>
      <c r="Q530" s="62" t="s">
        <v>1</v>
      </c>
      <c r="R530" t="b">
        <v>0</v>
      </c>
      <c r="S530" t="s">
        <v>1</v>
      </c>
      <c r="T530" t="b">
        <v>1</v>
      </c>
      <c r="U530" t="b">
        <v>0</v>
      </c>
      <c r="V530" t="s">
        <v>1</v>
      </c>
      <c r="W530" t="s">
        <v>1</v>
      </c>
      <c r="X530" t="b">
        <v>0</v>
      </c>
      <c r="Y530" t="s">
        <v>469</v>
      </c>
      <c r="Z530" s="102">
        <v>926</v>
      </c>
    </row>
    <row r="531" spans="1:26">
      <c r="A531" s="59" t="s">
        <v>464</v>
      </c>
      <c r="B531" s="59" t="s">
        <v>480</v>
      </c>
      <c r="C531" s="59">
        <v>2018</v>
      </c>
      <c r="D531" s="59" t="s">
        <v>472</v>
      </c>
      <c r="E531" s="136">
        <v>1530</v>
      </c>
      <c r="F531" s="135">
        <v>6</v>
      </c>
      <c r="G531" s="135">
        <v>6</v>
      </c>
      <c r="H531" s="61">
        <f t="shared" si="50"/>
        <v>1.53</v>
      </c>
      <c r="I531" s="61">
        <f t="shared" si="51"/>
        <v>6.0000000000000001E-3</v>
      </c>
      <c r="J531" s="61">
        <f t="shared" si="52"/>
        <v>6.0000000000000001E-3</v>
      </c>
      <c r="K531" s="63">
        <v>189.1087</v>
      </c>
      <c r="L531" s="64">
        <v>30.567400000000021</v>
      </c>
      <c r="M531" s="64">
        <v>25.779200000000003</v>
      </c>
      <c r="N531" t="b">
        <v>1</v>
      </c>
      <c r="O531" t="b">
        <v>0</v>
      </c>
      <c r="P531" t="s">
        <v>1</v>
      </c>
      <c r="Q531" s="62" t="s">
        <v>1</v>
      </c>
      <c r="R531" t="b">
        <v>0</v>
      </c>
      <c r="S531" t="s">
        <v>1</v>
      </c>
      <c r="T531" t="b">
        <v>1</v>
      </c>
      <c r="U531" t="b">
        <v>0</v>
      </c>
      <c r="V531" t="s">
        <v>1</v>
      </c>
      <c r="W531" t="s">
        <v>1</v>
      </c>
      <c r="X531" t="b">
        <v>0</v>
      </c>
      <c r="Y531" t="s">
        <v>469</v>
      </c>
      <c r="Z531" s="102">
        <v>926</v>
      </c>
    </row>
    <row r="532" spans="1:26">
      <c r="A532" s="59" t="s">
        <v>464</v>
      </c>
      <c r="B532" s="59" t="s">
        <v>480</v>
      </c>
      <c r="C532" s="59">
        <v>2018</v>
      </c>
      <c r="D532" s="59" t="s">
        <v>472</v>
      </c>
      <c r="E532" s="136">
        <v>1880</v>
      </c>
      <c r="F532" s="135">
        <v>6</v>
      </c>
      <c r="G532" s="135">
        <v>6</v>
      </c>
      <c r="H532" s="61">
        <f t="shared" si="50"/>
        <v>1.88</v>
      </c>
      <c r="I532" s="61">
        <f t="shared" si="51"/>
        <v>6.0000000000000001E-3</v>
      </c>
      <c r="J532" s="61">
        <f t="shared" si="52"/>
        <v>6.0000000000000001E-3</v>
      </c>
      <c r="K532" s="63">
        <v>177.28639999999999</v>
      </c>
      <c r="L532" s="64">
        <v>27.483000000000004</v>
      </c>
      <c r="M532" s="64">
        <v>23.968899999999991</v>
      </c>
      <c r="N532" t="b">
        <v>1</v>
      </c>
      <c r="O532" t="b">
        <v>0</v>
      </c>
      <c r="P532" t="s">
        <v>1</v>
      </c>
      <c r="Q532" s="62" t="s">
        <v>1</v>
      </c>
      <c r="R532" t="b">
        <v>0</v>
      </c>
      <c r="S532" t="s">
        <v>1</v>
      </c>
      <c r="T532" t="b">
        <v>1</v>
      </c>
      <c r="U532" t="b">
        <v>0</v>
      </c>
      <c r="V532" t="s">
        <v>1</v>
      </c>
      <c r="W532" t="s">
        <v>1</v>
      </c>
      <c r="X532" t="b">
        <v>0</v>
      </c>
      <c r="Y532" t="s">
        <v>469</v>
      </c>
      <c r="Z532" s="102">
        <v>926</v>
      </c>
    </row>
    <row r="533" spans="1:26">
      <c r="A533" s="59" t="s">
        <v>464</v>
      </c>
      <c r="B533" s="59" t="s">
        <v>480</v>
      </c>
      <c r="C533" s="59">
        <v>2018</v>
      </c>
      <c r="D533" s="59" t="s">
        <v>472</v>
      </c>
      <c r="E533" s="136">
        <v>2210</v>
      </c>
      <c r="F533" s="135">
        <v>6</v>
      </c>
      <c r="G533" s="135">
        <v>6</v>
      </c>
      <c r="H533" s="61">
        <f t="shared" si="50"/>
        <v>2.21</v>
      </c>
      <c r="I533" s="61">
        <f t="shared" si="51"/>
        <v>6.0000000000000001E-3</v>
      </c>
      <c r="J533" s="61">
        <f t="shared" si="52"/>
        <v>6.0000000000000001E-3</v>
      </c>
      <c r="K533" s="63">
        <v>243.86340000000001</v>
      </c>
      <c r="L533" s="64">
        <v>38.48619999999994</v>
      </c>
      <c r="M533" s="64">
        <v>32.231400000000008</v>
      </c>
      <c r="N533" t="b">
        <v>1</v>
      </c>
      <c r="O533" t="b">
        <v>0</v>
      </c>
      <c r="P533" t="s">
        <v>1</v>
      </c>
      <c r="Q533" s="62" t="s">
        <v>1</v>
      </c>
      <c r="R533" t="b">
        <v>0</v>
      </c>
      <c r="S533" t="s">
        <v>1</v>
      </c>
      <c r="T533" t="b">
        <v>1</v>
      </c>
      <c r="U533" t="b">
        <v>0</v>
      </c>
      <c r="V533" t="s">
        <v>1</v>
      </c>
      <c r="W533" t="s">
        <v>1</v>
      </c>
      <c r="X533" t="b">
        <v>0</v>
      </c>
      <c r="Y533" t="s">
        <v>469</v>
      </c>
      <c r="Z533" s="102">
        <v>926</v>
      </c>
    </row>
    <row r="534" spans="1:26">
      <c r="A534" s="59" t="s">
        <v>464</v>
      </c>
      <c r="B534" s="59" t="s">
        <v>480</v>
      </c>
      <c r="C534" s="59">
        <v>2018</v>
      </c>
      <c r="D534" s="59" t="s">
        <v>472</v>
      </c>
      <c r="E534" s="136">
        <v>2550</v>
      </c>
      <c r="F534" s="135">
        <v>6</v>
      </c>
      <c r="G534" s="135">
        <v>6</v>
      </c>
      <c r="H534" s="61">
        <f t="shared" si="50"/>
        <v>2.5499999999999998</v>
      </c>
      <c r="I534" s="61">
        <f t="shared" si="51"/>
        <v>6.0000000000000001E-3</v>
      </c>
      <c r="J534" s="61">
        <f t="shared" si="52"/>
        <v>6.0000000000000001E-3</v>
      </c>
      <c r="K534" s="63">
        <v>230.77030000000002</v>
      </c>
      <c r="L534" s="64">
        <v>30.810999999999979</v>
      </c>
      <c r="M534" s="64">
        <v>28.786500000000018</v>
      </c>
      <c r="N534" t="b">
        <v>1</v>
      </c>
      <c r="O534" t="b">
        <v>0</v>
      </c>
      <c r="P534" t="s">
        <v>1</v>
      </c>
      <c r="Q534" s="62" t="s">
        <v>1</v>
      </c>
      <c r="R534" t="b">
        <v>0</v>
      </c>
      <c r="S534" t="s">
        <v>1</v>
      </c>
      <c r="T534" t="b">
        <v>1</v>
      </c>
      <c r="U534" t="b">
        <v>0</v>
      </c>
      <c r="V534" t="s">
        <v>1</v>
      </c>
      <c r="W534" t="s">
        <v>1</v>
      </c>
      <c r="X534" t="b">
        <v>0</v>
      </c>
      <c r="Y534" t="s">
        <v>469</v>
      </c>
      <c r="Z534" s="102">
        <v>926</v>
      </c>
    </row>
    <row r="535" spans="1:26">
      <c r="A535" s="59" t="s">
        <v>464</v>
      </c>
      <c r="B535" s="59" t="s">
        <v>480</v>
      </c>
      <c r="C535" s="59">
        <v>2018</v>
      </c>
      <c r="D535" s="59" t="s">
        <v>472</v>
      </c>
      <c r="E535" s="136">
        <v>2880</v>
      </c>
      <c r="F535" s="135">
        <v>6</v>
      </c>
      <c r="G535" s="135">
        <v>6</v>
      </c>
      <c r="H535" s="61">
        <f t="shared" si="50"/>
        <v>2.88</v>
      </c>
      <c r="I535" s="61">
        <f t="shared" si="51"/>
        <v>6.0000000000000001E-3</v>
      </c>
      <c r="J535" s="61">
        <f t="shared" si="52"/>
        <v>6.0000000000000001E-3</v>
      </c>
      <c r="K535" s="63">
        <v>190.18010000000001</v>
      </c>
      <c r="L535" s="64">
        <v>26.432899999999989</v>
      </c>
      <c r="M535" s="64">
        <v>23.088799999999992</v>
      </c>
      <c r="N535" t="b">
        <v>1</v>
      </c>
      <c r="O535" t="b">
        <v>0</v>
      </c>
      <c r="P535" t="s">
        <v>1</v>
      </c>
      <c r="Q535" s="62" t="s">
        <v>1</v>
      </c>
      <c r="R535" t="b">
        <v>0</v>
      </c>
      <c r="S535" t="s">
        <v>1</v>
      </c>
      <c r="T535" t="b">
        <v>1</v>
      </c>
      <c r="U535" t="b">
        <v>0</v>
      </c>
      <c r="V535" t="s">
        <v>1</v>
      </c>
      <c r="W535" t="s">
        <v>1</v>
      </c>
      <c r="X535" t="b">
        <v>0</v>
      </c>
      <c r="Y535" t="s">
        <v>469</v>
      </c>
      <c r="Z535" s="102">
        <v>926</v>
      </c>
    </row>
    <row r="536" spans="1:26">
      <c r="A536" s="59" t="s">
        <v>464</v>
      </c>
      <c r="B536" s="59" t="s">
        <v>480</v>
      </c>
      <c r="C536" s="59">
        <v>2018</v>
      </c>
      <c r="D536" s="59" t="s">
        <v>472</v>
      </c>
      <c r="E536" s="136">
        <v>3250</v>
      </c>
      <c r="F536" s="135">
        <v>15</v>
      </c>
      <c r="G536" s="135">
        <v>15</v>
      </c>
      <c r="H536" s="61">
        <f t="shared" si="50"/>
        <v>3.25</v>
      </c>
      <c r="I536" s="61">
        <f t="shared" si="51"/>
        <v>1.4999999999999999E-2</v>
      </c>
      <c r="J536" s="61">
        <f t="shared" si="52"/>
        <v>1.4999999999999999E-2</v>
      </c>
      <c r="K536" s="63">
        <v>301.63409999999999</v>
      </c>
      <c r="L536" s="64">
        <v>45.152700000000038</v>
      </c>
      <c r="M536" s="64">
        <v>39.925999999999988</v>
      </c>
      <c r="N536" t="b">
        <v>1</v>
      </c>
      <c r="O536" t="b">
        <v>0</v>
      </c>
      <c r="P536" t="s">
        <v>1</v>
      </c>
      <c r="Q536" s="62" t="s">
        <v>1</v>
      </c>
      <c r="R536" t="b">
        <v>0</v>
      </c>
      <c r="S536" t="s">
        <v>1</v>
      </c>
      <c r="T536" t="b">
        <v>1</v>
      </c>
      <c r="U536" t="b">
        <v>0</v>
      </c>
      <c r="V536" t="s">
        <v>1</v>
      </c>
      <c r="W536" t="s">
        <v>1</v>
      </c>
      <c r="X536" t="b">
        <v>0</v>
      </c>
      <c r="Y536" t="s">
        <v>469</v>
      </c>
      <c r="Z536" s="102">
        <v>926</v>
      </c>
    </row>
    <row r="537" spans="1:26">
      <c r="A537" s="59" t="s">
        <v>464</v>
      </c>
      <c r="B537" s="59" t="s">
        <v>480</v>
      </c>
      <c r="C537" s="59">
        <v>2018</v>
      </c>
      <c r="D537" s="59" t="s">
        <v>472</v>
      </c>
      <c r="E537" s="136">
        <v>4420</v>
      </c>
      <c r="F537" s="135">
        <v>15</v>
      </c>
      <c r="G537" s="135">
        <v>15</v>
      </c>
      <c r="H537" s="61">
        <f t="shared" si="50"/>
        <v>4.42</v>
      </c>
      <c r="I537" s="61">
        <f t="shared" si="51"/>
        <v>1.4999999999999999E-2</v>
      </c>
      <c r="J537" s="61">
        <f t="shared" si="52"/>
        <v>1.4999999999999999E-2</v>
      </c>
      <c r="K537" s="63">
        <v>300.02440000000001</v>
      </c>
      <c r="L537" s="64">
        <v>90.375099999999975</v>
      </c>
      <c r="M537" s="64">
        <v>79.236400000000003</v>
      </c>
      <c r="N537" t="b">
        <v>1</v>
      </c>
      <c r="O537" t="b">
        <v>0</v>
      </c>
      <c r="P537" t="s">
        <v>1</v>
      </c>
      <c r="Q537" s="62" t="s">
        <v>1</v>
      </c>
      <c r="R537" t="b">
        <v>0</v>
      </c>
      <c r="S537" t="s">
        <v>1</v>
      </c>
      <c r="T537" t="b">
        <v>1</v>
      </c>
      <c r="U537" t="b">
        <v>0</v>
      </c>
      <c r="V537" t="s">
        <v>1</v>
      </c>
      <c r="W537" t="s">
        <v>1</v>
      </c>
      <c r="X537" t="b">
        <v>0</v>
      </c>
      <c r="Y537" t="s">
        <v>469</v>
      </c>
      <c r="Z537" s="102">
        <v>926</v>
      </c>
    </row>
    <row r="538" spans="1:26">
      <c r="A538" s="59" t="s">
        <v>464</v>
      </c>
      <c r="B538" s="59" t="s">
        <v>480</v>
      </c>
      <c r="C538" s="59">
        <v>2018</v>
      </c>
      <c r="D538" s="59" t="s">
        <v>472</v>
      </c>
      <c r="E538" s="136">
        <v>4860</v>
      </c>
      <c r="F538" s="135">
        <v>15</v>
      </c>
      <c r="G538" s="135">
        <v>15</v>
      </c>
      <c r="H538" s="61">
        <f t="shared" si="50"/>
        <v>4.8600000000000003</v>
      </c>
      <c r="I538" s="61">
        <f t="shared" si="51"/>
        <v>1.4999999999999999E-2</v>
      </c>
      <c r="J538" s="61">
        <f t="shared" si="52"/>
        <v>1.4999999999999999E-2</v>
      </c>
      <c r="K538" s="63">
        <v>429.87029999999999</v>
      </c>
      <c r="L538" s="64">
        <v>187.26609999999999</v>
      </c>
      <c r="M538" s="64">
        <v>136.20490000000001</v>
      </c>
      <c r="N538" t="b">
        <v>1</v>
      </c>
      <c r="O538" t="b">
        <v>0</v>
      </c>
      <c r="P538" t="s">
        <v>1</v>
      </c>
      <c r="Q538" s="62" t="s">
        <v>1</v>
      </c>
      <c r="R538" t="b">
        <v>0</v>
      </c>
      <c r="S538" t="s">
        <v>1</v>
      </c>
      <c r="T538" t="b">
        <v>1</v>
      </c>
      <c r="U538" t="b">
        <v>0</v>
      </c>
      <c r="V538" t="s">
        <v>1</v>
      </c>
      <c r="W538" t="s">
        <v>1</v>
      </c>
      <c r="X538" t="b">
        <v>0</v>
      </c>
      <c r="Y538" t="s">
        <v>469</v>
      </c>
      <c r="Z538" s="102">
        <v>926</v>
      </c>
    </row>
    <row r="539" spans="1:26">
      <c r="A539" s="59" t="s">
        <v>464</v>
      </c>
      <c r="B539" s="59" t="s">
        <v>480</v>
      </c>
      <c r="C539" s="59">
        <v>2018</v>
      </c>
      <c r="D539" s="59" t="s">
        <v>472</v>
      </c>
      <c r="E539" s="136">
        <v>5330</v>
      </c>
      <c r="F539" s="135">
        <v>40</v>
      </c>
      <c r="G539" s="135">
        <v>40</v>
      </c>
      <c r="H539" s="61">
        <f t="shared" si="50"/>
        <v>5.33</v>
      </c>
      <c r="I539" s="61">
        <f t="shared" si="51"/>
        <v>0.04</v>
      </c>
      <c r="J539" s="61">
        <f t="shared" si="52"/>
        <v>0.04</v>
      </c>
      <c r="K539" s="63">
        <v>449.15629999999999</v>
      </c>
      <c r="L539" s="64">
        <v>150.49720000000002</v>
      </c>
      <c r="M539" s="64">
        <v>128.01659999999998</v>
      </c>
      <c r="N539" t="b">
        <v>1</v>
      </c>
      <c r="O539" t="b">
        <v>0</v>
      </c>
      <c r="P539" t="s">
        <v>1</v>
      </c>
      <c r="Q539" s="62" t="s">
        <v>1</v>
      </c>
      <c r="R539" t="b">
        <v>0</v>
      </c>
      <c r="S539" t="s">
        <v>1</v>
      </c>
      <c r="T539" t="b">
        <v>1</v>
      </c>
      <c r="U539" t="b">
        <v>0</v>
      </c>
      <c r="V539" t="s">
        <v>1</v>
      </c>
      <c r="W539" t="s">
        <v>1</v>
      </c>
      <c r="X539" t="b">
        <v>0</v>
      </c>
      <c r="Y539" t="s">
        <v>469</v>
      </c>
      <c r="Z539" s="102">
        <v>926</v>
      </c>
    </row>
    <row r="540" spans="1:26">
      <c r="A540" s="59" t="s">
        <v>464</v>
      </c>
      <c r="B540" s="59" t="s">
        <v>480</v>
      </c>
      <c r="C540" s="59">
        <v>2018</v>
      </c>
      <c r="D540" s="59" t="s">
        <v>472</v>
      </c>
      <c r="E540" s="136">
        <v>5800</v>
      </c>
      <c r="F540" s="13">
        <f t="shared" ref="F540:F555" si="59">0.0083*E540^(0.9482)</f>
        <v>30.729855342923234</v>
      </c>
      <c r="G540" s="13">
        <f t="shared" ref="G540:G564" si="60">0.0083*E540^(0.9482)</f>
        <v>30.729855342923234</v>
      </c>
      <c r="H540" s="61">
        <f t="shared" si="50"/>
        <v>5.8</v>
      </c>
      <c r="I540" s="61">
        <f t="shared" si="51"/>
        <v>3.0729855342923232E-2</v>
      </c>
      <c r="J540" s="61">
        <f t="shared" si="52"/>
        <v>3.0729855342923232E-2</v>
      </c>
      <c r="K540" s="63">
        <v>430.17759999999998</v>
      </c>
      <c r="L540" s="64">
        <v>161.54269999999997</v>
      </c>
      <c r="M540" s="64">
        <v>125.29649999999998</v>
      </c>
      <c r="N540" t="b">
        <v>1</v>
      </c>
      <c r="O540" t="b">
        <v>0</v>
      </c>
      <c r="P540" t="s">
        <v>1</v>
      </c>
      <c r="Q540" s="62" t="s">
        <v>1</v>
      </c>
      <c r="R540" t="b">
        <v>0</v>
      </c>
      <c r="S540" t="s">
        <v>1</v>
      </c>
      <c r="T540" t="b">
        <v>1</v>
      </c>
      <c r="U540" t="b">
        <v>0</v>
      </c>
      <c r="V540" t="s">
        <v>1</v>
      </c>
      <c r="W540" t="s">
        <v>1</v>
      </c>
      <c r="X540" t="b">
        <v>0</v>
      </c>
      <c r="Y540" t="s">
        <v>568</v>
      </c>
      <c r="Z540" s="102">
        <v>926</v>
      </c>
    </row>
    <row r="541" spans="1:26">
      <c r="A541" s="59" t="s">
        <v>464</v>
      </c>
      <c r="B541" s="59" t="s">
        <v>480</v>
      </c>
      <c r="C541" s="59">
        <v>2018</v>
      </c>
      <c r="D541" s="59" t="s">
        <v>472</v>
      </c>
      <c r="E541" s="136">
        <v>8560</v>
      </c>
      <c r="F541" s="13">
        <f t="shared" si="59"/>
        <v>44.447743317231968</v>
      </c>
      <c r="G541" s="13">
        <f t="shared" si="60"/>
        <v>44.447743317231968</v>
      </c>
      <c r="H541" s="61">
        <f t="shared" si="50"/>
        <v>8.56</v>
      </c>
      <c r="I541" s="61">
        <f t="shared" si="51"/>
        <v>4.4447743317231968E-2</v>
      </c>
      <c r="J541" s="61">
        <f t="shared" si="52"/>
        <v>4.4447743317231968E-2</v>
      </c>
      <c r="K541" s="63">
        <v>489.25559999999996</v>
      </c>
      <c r="L541" s="64">
        <v>177.69579999999996</v>
      </c>
      <c r="M541" s="64">
        <v>145.00179999999995</v>
      </c>
      <c r="N541" t="b">
        <v>1</v>
      </c>
      <c r="O541" t="b">
        <v>0</v>
      </c>
      <c r="P541" t="s">
        <v>1</v>
      </c>
      <c r="Q541" s="62" t="s">
        <v>1</v>
      </c>
      <c r="R541" t="b">
        <v>0</v>
      </c>
      <c r="S541" t="s">
        <v>1</v>
      </c>
      <c r="T541" t="b">
        <v>1</v>
      </c>
      <c r="U541" t="b">
        <v>0</v>
      </c>
      <c r="V541" t="s">
        <v>1</v>
      </c>
      <c r="W541" t="s">
        <v>1</v>
      </c>
      <c r="X541" t="b">
        <v>0</v>
      </c>
      <c r="Y541" t="s">
        <v>568</v>
      </c>
      <c r="Z541" s="102">
        <v>926</v>
      </c>
    </row>
    <row r="542" spans="1:26">
      <c r="A542" s="59" t="s">
        <v>464</v>
      </c>
      <c r="B542" s="59" t="s">
        <v>480</v>
      </c>
      <c r="C542" s="59">
        <v>2018</v>
      </c>
      <c r="D542" s="59" t="s">
        <v>472</v>
      </c>
      <c r="E542" s="136">
        <v>9240</v>
      </c>
      <c r="F542" s="13">
        <f t="shared" si="59"/>
        <v>47.789034400281615</v>
      </c>
      <c r="G542" s="13">
        <f t="shared" si="60"/>
        <v>47.789034400281615</v>
      </c>
      <c r="H542" s="61">
        <f t="shared" si="50"/>
        <v>9.24</v>
      </c>
      <c r="I542" s="61">
        <f t="shared" si="51"/>
        <v>4.7789034400281614E-2</v>
      </c>
      <c r="J542" s="61">
        <f t="shared" si="52"/>
        <v>4.7789034400281614E-2</v>
      </c>
      <c r="K542" s="63">
        <v>441.19470000000001</v>
      </c>
      <c r="L542" s="64">
        <v>158.28300000000002</v>
      </c>
      <c r="M542" s="64">
        <v>131.21120000000002</v>
      </c>
      <c r="N542" t="b">
        <v>1</v>
      </c>
      <c r="O542" t="b">
        <v>0</v>
      </c>
      <c r="P542" t="s">
        <v>1</v>
      </c>
      <c r="Q542" s="62" t="s">
        <v>1</v>
      </c>
      <c r="R542" t="b">
        <v>0</v>
      </c>
      <c r="S542" t="s">
        <v>1</v>
      </c>
      <c r="T542" t="b">
        <v>1</v>
      </c>
      <c r="U542" t="b">
        <v>0</v>
      </c>
      <c r="V542" t="s">
        <v>1</v>
      </c>
      <c r="W542" t="s">
        <v>1</v>
      </c>
      <c r="X542" t="b">
        <v>0</v>
      </c>
      <c r="Y542" t="s">
        <v>568</v>
      </c>
      <c r="Z542" s="102">
        <v>926</v>
      </c>
    </row>
    <row r="543" spans="1:26">
      <c r="A543" s="59" t="s">
        <v>464</v>
      </c>
      <c r="B543" s="59" t="s">
        <v>480</v>
      </c>
      <c r="C543" s="59">
        <v>2018</v>
      </c>
      <c r="D543" s="59" t="s">
        <v>472</v>
      </c>
      <c r="E543" s="136">
        <v>9870</v>
      </c>
      <c r="F543" s="13">
        <f t="shared" si="59"/>
        <v>50.873265630882806</v>
      </c>
      <c r="G543" s="13">
        <f t="shared" si="60"/>
        <v>50.873265630882806</v>
      </c>
      <c r="H543" s="61">
        <f t="shared" si="50"/>
        <v>9.8699999999999992</v>
      </c>
      <c r="I543" s="61">
        <f t="shared" si="51"/>
        <v>5.0873265630882805E-2</v>
      </c>
      <c r="J543" s="61">
        <f t="shared" si="52"/>
        <v>5.0873265630882805E-2</v>
      </c>
      <c r="K543" s="63">
        <v>313.3621</v>
      </c>
      <c r="L543" s="64">
        <v>105.28579999999999</v>
      </c>
      <c r="M543" s="64">
        <v>91.190600000000018</v>
      </c>
      <c r="N543" t="b">
        <v>1</v>
      </c>
      <c r="O543" t="b">
        <v>0</v>
      </c>
      <c r="P543" t="s">
        <v>1</v>
      </c>
      <c r="Q543" s="62" t="s">
        <v>1</v>
      </c>
      <c r="R543" t="b">
        <v>0</v>
      </c>
      <c r="S543" t="s">
        <v>1</v>
      </c>
      <c r="T543" t="b">
        <v>1</v>
      </c>
      <c r="U543" t="b">
        <v>0</v>
      </c>
      <c r="V543" t="s">
        <v>1</v>
      </c>
      <c r="W543" t="s">
        <v>1</v>
      </c>
      <c r="X543" t="b">
        <v>0</v>
      </c>
      <c r="Y543" t="s">
        <v>568</v>
      </c>
      <c r="Z543" s="102">
        <v>926</v>
      </c>
    </row>
    <row r="544" spans="1:26">
      <c r="A544" s="59" t="s">
        <v>464</v>
      </c>
      <c r="B544" s="59" t="s">
        <v>480</v>
      </c>
      <c r="C544" s="59">
        <v>2018</v>
      </c>
      <c r="D544" s="59" t="s">
        <v>472</v>
      </c>
      <c r="E544" s="136">
        <v>10600</v>
      </c>
      <c r="F544" s="13">
        <f t="shared" si="59"/>
        <v>54.434359079455227</v>
      </c>
      <c r="G544" s="13">
        <f t="shared" si="60"/>
        <v>54.434359079455227</v>
      </c>
      <c r="H544" s="61">
        <f t="shared" si="50"/>
        <v>10.6</v>
      </c>
      <c r="I544" s="61">
        <f t="shared" si="51"/>
        <v>5.4434359079455229E-2</v>
      </c>
      <c r="J544" s="61">
        <f t="shared" si="52"/>
        <v>5.4434359079455229E-2</v>
      </c>
      <c r="K544" s="63">
        <v>359.51549999999997</v>
      </c>
      <c r="L544" s="64">
        <v>152.94410000000005</v>
      </c>
      <c r="M544" s="64">
        <v>114.68489999999997</v>
      </c>
      <c r="N544" t="b">
        <v>1</v>
      </c>
      <c r="O544" t="b">
        <v>0</v>
      </c>
      <c r="P544" t="s">
        <v>1</v>
      </c>
      <c r="Q544" s="62" t="s">
        <v>1</v>
      </c>
      <c r="R544" t="b">
        <v>0</v>
      </c>
      <c r="S544" t="s">
        <v>1</v>
      </c>
      <c r="T544" t="b">
        <v>1</v>
      </c>
      <c r="U544" t="b">
        <v>0</v>
      </c>
      <c r="V544" t="s">
        <v>1</v>
      </c>
      <c r="W544" t="s">
        <v>1</v>
      </c>
      <c r="X544" t="b">
        <v>0</v>
      </c>
      <c r="Y544" t="s">
        <v>568</v>
      </c>
      <c r="Z544" s="102">
        <v>926</v>
      </c>
    </row>
    <row r="545" spans="1:26">
      <c r="A545" s="59" t="s">
        <v>464</v>
      </c>
      <c r="B545" s="59" t="s">
        <v>480</v>
      </c>
      <c r="C545" s="59">
        <v>2018</v>
      </c>
      <c r="D545" s="59" t="s">
        <v>472</v>
      </c>
      <c r="E545" s="136">
        <v>16379.999999999998</v>
      </c>
      <c r="F545" s="13">
        <f t="shared" si="59"/>
        <v>82.24140666200816</v>
      </c>
      <c r="G545" s="13">
        <f t="shared" si="60"/>
        <v>82.24140666200816</v>
      </c>
      <c r="H545" s="61">
        <f t="shared" si="50"/>
        <v>16.38</v>
      </c>
      <c r="I545" s="61">
        <f t="shared" si="51"/>
        <v>8.224140666200816E-2</v>
      </c>
      <c r="J545" s="61">
        <f t="shared" si="52"/>
        <v>8.224140666200816E-2</v>
      </c>
      <c r="K545" s="63">
        <v>344.71680000000003</v>
      </c>
      <c r="L545" s="64">
        <v>120.00779999999997</v>
      </c>
      <c r="M545" s="64">
        <v>103.70880000000005</v>
      </c>
      <c r="N545" t="b">
        <v>1</v>
      </c>
      <c r="O545" t="b">
        <v>0</v>
      </c>
      <c r="P545" t="s">
        <v>1</v>
      </c>
      <c r="Q545" s="62" t="s">
        <v>1</v>
      </c>
      <c r="R545" t="b">
        <v>0</v>
      </c>
      <c r="S545" t="s">
        <v>1</v>
      </c>
      <c r="T545" t="b">
        <v>1</v>
      </c>
      <c r="U545" t="b">
        <v>0</v>
      </c>
      <c r="V545" t="s">
        <v>1</v>
      </c>
      <c r="W545" t="s">
        <v>1</v>
      </c>
      <c r="X545" t="b">
        <v>0</v>
      </c>
      <c r="Y545" t="s">
        <v>568</v>
      </c>
      <c r="Z545" s="102">
        <v>926</v>
      </c>
    </row>
    <row r="546" spans="1:26">
      <c r="A546" s="59" t="s">
        <v>464</v>
      </c>
      <c r="B546" s="59" t="s">
        <v>480</v>
      </c>
      <c r="C546" s="59">
        <v>2018</v>
      </c>
      <c r="D546" s="59" t="s">
        <v>472</v>
      </c>
      <c r="E546" s="136">
        <v>16010.000000000002</v>
      </c>
      <c r="F546" s="13">
        <f t="shared" si="59"/>
        <v>80.478885465099964</v>
      </c>
      <c r="G546" s="13">
        <f t="shared" si="60"/>
        <v>80.478885465099964</v>
      </c>
      <c r="H546" s="61">
        <f t="shared" si="50"/>
        <v>16.010000000000002</v>
      </c>
      <c r="I546" s="61">
        <f t="shared" si="51"/>
        <v>8.0478885465099959E-2</v>
      </c>
      <c r="J546" s="61">
        <f t="shared" si="52"/>
        <v>8.0478885465099959E-2</v>
      </c>
      <c r="K546" s="63">
        <v>519.01130000000001</v>
      </c>
      <c r="L546" s="64">
        <v>198.42049999999995</v>
      </c>
      <c r="M546" s="64">
        <v>163.22229999999996</v>
      </c>
      <c r="N546" t="b">
        <v>1</v>
      </c>
      <c r="O546" t="b">
        <v>0</v>
      </c>
      <c r="P546" t="s">
        <v>1</v>
      </c>
      <c r="Q546" s="62" t="s">
        <v>1</v>
      </c>
      <c r="R546" t="b">
        <v>0</v>
      </c>
      <c r="S546" t="s">
        <v>1</v>
      </c>
      <c r="T546" t="b">
        <v>1</v>
      </c>
      <c r="U546" t="b">
        <v>0</v>
      </c>
      <c r="V546" t="s">
        <v>1</v>
      </c>
      <c r="W546" t="s">
        <v>1</v>
      </c>
      <c r="X546" t="b">
        <v>0</v>
      </c>
      <c r="Y546" t="s">
        <v>568</v>
      </c>
      <c r="Z546" s="102">
        <v>926</v>
      </c>
    </row>
    <row r="547" spans="1:26">
      <c r="A547" s="59" t="s">
        <v>464</v>
      </c>
      <c r="B547" s="59" t="s">
        <v>480</v>
      </c>
      <c r="C547" s="59">
        <v>2018</v>
      </c>
      <c r="D547" s="59" t="s">
        <v>472</v>
      </c>
      <c r="E547" s="136">
        <v>16020</v>
      </c>
      <c r="F547" s="13">
        <f t="shared" si="59"/>
        <v>80.526548703682394</v>
      </c>
      <c r="G547" s="13">
        <f t="shared" si="60"/>
        <v>80.526548703682394</v>
      </c>
      <c r="H547" s="61">
        <f t="shared" si="50"/>
        <v>16.02</v>
      </c>
      <c r="I547" s="61">
        <f t="shared" si="51"/>
        <v>8.0526548703682393E-2</v>
      </c>
      <c r="J547" s="61">
        <f t="shared" si="52"/>
        <v>8.0526548703682393E-2</v>
      </c>
      <c r="K547" s="63">
        <v>379.51429999999999</v>
      </c>
      <c r="L547" s="64">
        <v>136.06059999999997</v>
      </c>
      <c r="M547" s="64">
        <v>116.16840000000002</v>
      </c>
      <c r="N547" t="b">
        <v>1</v>
      </c>
      <c r="O547" t="b">
        <v>0</v>
      </c>
      <c r="P547" t="s">
        <v>1</v>
      </c>
      <c r="Q547" s="62" t="s">
        <v>1</v>
      </c>
      <c r="R547" t="b">
        <v>0</v>
      </c>
      <c r="S547" t="s">
        <v>1</v>
      </c>
      <c r="T547" t="b">
        <v>1</v>
      </c>
      <c r="U547" t="b">
        <v>0</v>
      </c>
      <c r="V547" t="s">
        <v>1</v>
      </c>
      <c r="W547" t="s">
        <v>1</v>
      </c>
      <c r="X547" t="b">
        <v>0</v>
      </c>
      <c r="Y547" t="s">
        <v>568</v>
      </c>
      <c r="Z547" s="102">
        <v>926</v>
      </c>
    </row>
    <row r="548" spans="1:26">
      <c r="A548" s="59" t="s">
        <v>464</v>
      </c>
      <c r="B548" s="59" t="s">
        <v>480</v>
      </c>
      <c r="C548" s="59">
        <v>2018</v>
      </c>
      <c r="D548" s="59" t="s">
        <v>472</v>
      </c>
      <c r="E548" s="136">
        <v>16070</v>
      </c>
      <c r="F548" s="13">
        <f t="shared" si="59"/>
        <v>80.764841799607765</v>
      </c>
      <c r="G548" s="13">
        <f t="shared" si="60"/>
        <v>80.764841799607765</v>
      </c>
      <c r="H548" s="61">
        <f t="shared" si="50"/>
        <v>16.07</v>
      </c>
      <c r="I548" s="61">
        <f t="shared" si="51"/>
        <v>8.0764841799607759E-2</v>
      </c>
      <c r="J548" s="61">
        <f t="shared" si="52"/>
        <v>8.0764841799607759E-2</v>
      </c>
      <c r="K548" s="63">
        <v>424.16800000000001</v>
      </c>
      <c r="L548" s="64">
        <v>157.82089999999994</v>
      </c>
      <c r="M548" s="64">
        <v>130.69639999999998</v>
      </c>
      <c r="N548" t="b">
        <v>1</v>
      </c>
      <c r="O548" t="b">
        <v>0</v>
      </c>
      <c r="P548" t="s">
        <v>1</v>
      </c>
      <c r="Q548" s="62" t="s">
        <v>1</v>
      </c>
      <c r="R548" t="b">
        <v>0</v>
      </c>
      <c r="S548" t="s">
        <v>1</v>
      </c>
      <c r="T548" t="b">
        <v>1</v>
      </c>
      <c r="U548" t="b">
        <v>0</v>
      </c>
      <c r="V548" t="s">
        <v>1</v>
      </c>
      <c r="W548" t="s">
        <v>1</v>
      </c>
      <c r="X548" t="b">
        <v>0</v>
      </c>
      <c r="Y548" t="s">
        <v>568</v>
      </c>
      <c r="Z548" s="102">
        <v>926</v>
      </c>
    </row>
    <row r="549" spans="1:26">
      <c r="A549" s="59" t="s">
        <v>464</v>
      </c>
      <c r="B549" s="59" t="s">
        <v>480</v>
      </c>
      <c r="C549" s="59">
        <v>2018</v>
      </c>
      <c r="D549" s="59" t="s">
        <v>472</v>
      </c>
      <c r="E549" s="136">
        <v>16860</v>
      </c>
      <c r="F549" s="13">
        <f t="shared" si="59"/>
        <v>84.524856188249416</v>
      </c>
      <c r="G549" s="13">
        <f t="shared" si="60"/>
        <v>84.524856188249416</v>
      </c>
      <c r="H549" s="61">
        <f t="shared" si="50"/>
        <v>16.86</v>
      </c>
      <c r="I549" s="61">
        <f t="shared" si="51"/>
        <v>8.4524856188249411E-2</v>
      </c>
      <c r="J549" s="61">
        <f t="shared" si="52"/>
        <v>8.4524856188249411E-2</v>
      </c>
      <c r="K549" s="63">
        <v>371.07159999999999</v>
      </c>
      <c r="L549" s="64">
        <v>138.21520000000004</v>
      </c>
      <c r="M549" s="64">
        <v>116.2081</v>
      </c>
      <c r="N549" t="b">
        <v>1</v>
      </c>
      <c r="O549" t="b">
        <v>0</v>
      </c>
      <c r="P549" t="s">
        <v>1</v>
      </c>
      <c r="Q549" s="62" t="s">
        <v>1</v>
      </c>
      <c r="R549" t="b">
        <v>0</v>
      </c>
      <c r="S549" t="s">
        <v>1</v>
      </c>
      <c r="T549" t="b">
        <v>1</v>
      </c>
      <c r="U549" t="b">
        <v>0</v>
      </c>
      <c r="V549" t="s">
        <v>1</v>
      </c>
      <c r="W549" t="s">
        <v>1</v>
      </c>
      <c r="X549" t="b">
        <v>0</v>
      </c>
      <c r="Y549" t="s">
        <v>568</v>
      </c>
      <c r="Z549" s="102">
        <v>926</v>
      </c>
    </row>
    <row r="550" spans="1:26">
      <c r="A550" s="59" t="s">
        <v>464</v>
      </c>
      <c r="B550" s="59" t="s">
        <v>480</v>
      </c>
      <c r="C550" s="59">
        <v>2018</v>
      </c>
      <c r="D550" s="59" t="s">
        <v>472</v>
      </c>
      <c r="E550" s="136">
        <v>16900</v>
      </c>
      <c r="F550" s="13">
        <f t="shared" si="59"/>
        <v>84.714990347091614</v>
      </c>
      <c r="G550" s="13">
        <f t="shared" si="60"/>
        <v>84.714990347091614</v>
      </c>
      <c r="H550" s="61">
        <f t="shared" si="50"/>
        <v>16.899999999999999</v>
      </c>
      <c r="I550" s="61">
        <f t="shared" si="51"/>
        <v>8.4714990347091609E-2</v>
      </c>
      <c r="J550" s="61">
        <f t="shared" si="52"/>
        <v>8.4714990347091609E-2</v>
      </c>
      <c r="K550" s="63">
        <v>389.42520000000002</v>
      </c>
      <c r="L550" s="64">
        <v>147.59450000000004</v>
      </c>
      <c r="M550" s="64">
        <v>124.02700000000004</v>
      </c>
      <c r="N550" t="b">
        <v>1</v>
      </c>
      <c r="O550" t="b">
        <v>0</v>
      </c>
      <c r="P550" t="s">
        <v>1</v>
      </c>
      <c r="Q550" s="62" t="s">
        <v>1</v>
      </c>
      <c r="R550" t="b">
        <v>0</v>
      </c>
      <c r="S550" t="s">
        <v>1</v>
      </c>
      <c r="T550" t="b">
        <v>1</v>
      </c>
      <c r="U550" t="b">
        <v>0</v>
      </c>
      <c r="V550" t="s">
        <v>1</v>
      </c>
      <c r="W550" t="s">
        <v>1</v>
      </c>
      <c r="X550" t="b">
        <v>0</v>
      </c>
      <c r="Y550" t="s">
        <v>568</v>
      </c>
      <c r="Z550" s="102">
        <v>926</v>
      </c>
    </row>
    <row r="551" spans="1:26">
      <c r="A551" s="59" t="s">
        <v>464</v>
      </c>
      <c r="B551" s="59" t="s">
        <v>480</v>
      </c>
      <c r="C551" s="59">
        <v>2018</v>
      </c>
      <c r="D551" s="59" t="s">
        <v>472</v>
      </c>
      <c r="E551" s="136">
        <v>17080</v>
      </c>
      <c r="F551" s="13">
        <f t="shared" si="59"/>
        <v>85.570306437386634</v>
      </c>
      <c r="G551" s="13">
        <f t="shared" si="60"/>
        <v>85.570306437386634</v>
      </c>
      <c r="H551" s="61">
        <f t="shared" si="50"/>
        <v>17.079999999999998</v>
      </c>
      <c r="I551" s="61">
        <f t="shared" si="51"/>
        <v>8.557030643738664E-2</v>
      </c>
      <c r="J551" s="61">
        <f t="shared" si="52"/>
        <v>8.557030643738664E-2</v>
      </c>
      <c r="K551" s="63">
        <v>342.40370000000001</v>
      </c>
      <c r="L551" s="64">
        <v>128.56669999999997</v>
      </c>
      <c r="M551" s="64">
        <v>105.88800000000003</v>
      </c>
      <c r="N551" t="b">
        <v>1</v>
      </c>
      <c r="O551" t="b">
        <v>0</v>
      </c>
      <c r="P551" t="s">
        <v>1</v>
      </c>
      <c r="Q551" s="62" t="s">
        <v>1</v>
      </c>
      <c r="R551" t="b">
        <v>0</v>
      </c>
      <c r="S551" t="s">
        <v>1</v>
      </c>
      <c r="T551" t="b">
        <v>1</v>
      </c>
      <c r="U551" t="b">
        <v>0</v>
      </c>
      <c r="V551" t="s">
        <v>1</v>
      </c>
      <c r="W551" t="s">
        <v>1</v>
      </c>
      <c r="X551" t="b">
        <v>0</v>
      </c>
      <c r="Y551" t="s">
        <v>568</v>
      </c>
      <c r="Z551" s="102">
        <v>926</v>
      </c>
    </row>
    <row r="552" spans="1:26">
      <c r="A552" s="59" t="s">
        <v>464</v>
      </c>
      <c r="B552" s="59" t="s">
        <v>480</v>
      </c>
      <c r="C552" s="59">
        <v>2018</v>
      </c>
      <c r="D552" s="59" t="s">
        <v>472</v>
      </c>
      <c r="E552" s="136">
        <v>18250</v>
      </c>
      <c r="F552" s="13">
        <f t="shared" si="59"/>
        <v>91.118706204995888</v>
      </c>
      <c r="G552" s="13">
        <f t="shared" si="60"/>
        <v>91.118706204995888</v>
      </c>
      <c r="H552" s="61">
        <f t="shared" si="50"/>
        <v>18.25</v>
      </c>
      <c r="I552" s="61">
        <f t="shared" si="51"/>
        <v>9.1118706204995889E-2</v>
      </c>
      <c r="J552" s="61">
        <f t="shared" si="52"/>
        <v>9.1118706204995889E-2</v>
      </c>
      <c r="K552" s="63">
        <v>311.52960000000002</v>
      </c>
      <c r="L552" s="64">
        <v>115.72120000000001</v>
      </c>
      <c r="M552" s="64">
        <v>96.073700000000002</v>
      </c>
      <c r="N552" t="b">
        <v>1</v>
      </c>
      <c r="O552" t="b">
        <v>0</v>
      </c>
      <c r="P552" t="s">
        <v>1</v>
      </c>
      <c r="Q552" s="62" t="s">
        <v>1</v>
      </c>
      <c r="R552" t="b">
        <v>0</v>
      </c>
      <c r="S552" t="s">
        <v>1</v>
      </c>
      <c r="T552" t="b">
        <v>1</v>
      </c>
      <c r="U552" t="b">
        <v>0</v>
      </c>
      <c r="V552" t="s">
        <v>1</v>
      </c>
      <c r="W552" t="s">
        <v>1</v>
      </c>
      <c r="X552" t="b">
        <v>0</v>
      </c>
      <c r="Y552" t="s">
        <v>568</v>
      </c>
      <c r="Z552" s="102">
        <v>926</v>
      </c>
    </row>
    <row r="553" spans="1:26">
      <c r="A553" s="59" t="s">
        <v>464</v>
      </c>
      <c r="B553" s="59" t="s">
        <v>480</v>
      </c>
      <c r="C553" s="59">
        <v>2018</v>
      </c>
      <c r="D553" s="59" t="s">
        <v>472</v>
      </c>
      <c r="E553" s="136">
        <v>19140</v>
      </c>
      <c r="F553" s="13">
        <f t="shared" si="59"/>
        <v>95.326891994712938</v>
      </c>
      <c r="G553" s="13">
        <f t="shared" si="60"/>
        <v>95.326891994712938</v>
      </c>
      <c r="H553" s="61">
        <f t="shared" si="50"/>
        <v>19.14</v>
      </c>
      <c r="I553" s="61">
        <f t="shared" si="51"/>
        <v>9.5326891994712934E-2</v>
      </c>
      <c r="J553" s="61">
        <f t="shared" si="52"/>
        <v>9.5326891994712934E-2</v>
      </c>
      <c r="K553" s="63">
        <v>385.41320000000002</v>
      </c>
      <c r="L553" s="64">
        <v>153.94439999999992</v>
      </c>
      <c r="M553" s="64">
        <v>121.4932</v>
      </c>
      <c r="N553" t="b">
        <v>1</v>
      </c>
      <c r="O553" t="b">
        <v>0</v>
      </c>
      <c r="P553" t="s">
        <v>1</v>
      </c>
      <c r="Q553" s="62" t="s">
        <v>1</v>
      </c>
      <c r="R553" t="b">
        <v>0</v>
      </c>
      <c r="S553" t="s">
        <v>1</v>
      </c>
      <c r="T553" t="b">
        <v>1</v>
      </c>
      <c r="U553" t="b">
        <v>0</v>
      </c>
      <c r="V553" t="s">
        <v>1</v>
      </c>
      <c r="W553" t="s">
        <v>1</v>
      </c>
      <c r="X553" t="b">
        <v>0</v>
      </c>
      <c r="Y553" t="s">
        <v>568</v>
      </c>
      <c r="Z553" s="102">
        <v>926</v>
      </c>
    </row>
    <row r="554" spans="1:26">
      <c r="A554" s="59" t="s">
        <v>464</v>
      </c>
      <c r="B554" s="59" t="s">
        <v>480</v>
      </c>
      <c r="C554" s="59">
        <v>2018</v>
      </c>
      <c r="D554" s="59" t="s">
        <v>472</v>
      </c>
      <c r="E554" s="136">
        <v>20090</v>
      </c>
      <c r="F554" s="13">
        <f t="shared" si="59"/>
        <v>99.807612834489959</v>
      </c>
      <c r="G554" s="13">
        <f t="shared" si="60"/>
        <v>99.807612834489959</v>
      </c>
      <c r="H554" s="61">
        <f t="shared" si="50"/>
        <v>20.09</v>
      </c>
      <c r="I554" s="61">
        <f t="shared" si="51"/>
        <v>9.9807612834489953E-2</v>
      </c>
      <c r="J554" s="61">
        <f t="shared" si="52"/>
        <v>9.9807612834489953E-2</v>
      </c>
      <c r="K554" s="63">
        <v>255.52119999999999</v>
      </c>
      <c r="L554" s="64">
        <v>98.583099999999973</v>
      </c>
      <c r="M554" s="64">
        <v>80.992099999999994</v>
      </c>
      <c r="N554" t="b">
        <v>1</v>
      </c>
      <c r="O554" t="b">
        <v>0</v>
      </c>
      <c r="P554" t="s">
        <v>1</v>
      </c>
      <c r="Q554" s="62" t="s">
        <v>1</v>
      </c>
      <c r="R554" t="b">
        <v>0</v>
      </c>
      <c r="S554" t="s">
        <v>1</v>
      </c>
      <c r="T554" t="b">
        <v>1</v>
      </c>
      <c r="U554" t="b">
        <v>0</v>
      </c>
      <c r="V554" t="s">
        <v>1</v>
      </c>
      <c r="W554" t="s">
        <v>1</v>
      </c>
      <c r="X554" t="b">
        <v>0</v>
      </c>
      <c r="Y554" t="s">
        <v>568</v>
      </c>
      <c r="Z554" s="102">
        <v>926</v>
      </c>
    </row>
    <row r="555" spans="1:26">
      <c r="A555" s="59" t="s">
        <v>464</v>
      </c>
      <c r="B555" s="59" t="s">
        <v>480</v>
      </c>
      <c r="C555" s="59">
        <v>2018</v>
      </c>
      <c r="D555" s="59" t="s">
        <v>472</v>
      </c>
      <c r="E555" s="136">
        <v>5810</v>
      </c>
      <c r="F555" s="13">
        <f t="shared" si="59"/>
        <v>30.780091116125639</v>
      </c>
      <c r="G555" s="13">
        <f t="shared" si="60"/>
        <v>30.780091116125639</v>
      </c>
      <c r="H555" s="61">
        <f t="shared" si="50"/>
        <v>5.81</v>
      </c>
      <c r="I555" s="61">
        <f t="shared" si="51"/>
        <v>3.0780091116125639E-2</v>
      </c>
      <c r="J555" s="61">
        <f t="shared" si="52"/>
        <v>3.0780091116125639E-2</v>
      </c>
      <c r="K555" s="63">
        <v>312.2629</v>
      </c>
      <c r="L555" s="64">
        <v>99.252900000000011</v>
      </c>
      <c r="M555" s="64">
        <v>85.887900000000002</v>
      </c>
      <c r="N555" t="b">
        <v>1</v>
      </c>
      <c r="O555" t="b">
        <v>0</v>
      </c>
      <c r="P555" t="s">
        <v>1</v>
      </c>
      <c r="Q555" s="62" t="s">
        <v>1</v>
      </c>
      <c r="R555" t="b">
        <v>0</v>
      </c>
      <c r="S555" t="s">
        <v>1</v>
      </c>
      <c r="T555" t="b">
        <v>1</v>
      </c>
      <c r="U555" t="b">
        <v>0</v>
      </c>
      <c r="V555" t="s">
        <v>1</v>
      </c>
      <c r="W555" t="s">
        <v>1</v>
      </c>
      <c r="X555" t="b">
        <v>0</v>
      </c>
      <c r="Y555" t="s">
        <v>568</v>
      </c>
      <c r="Z555" s="102">
        <v>1000</v>
      </c>
    </row>
    <row r="556" spans="1:26">
      <c r="A556" s="59" t="s">
        <v>464</v>
      </c>
      <c r="B556" s="59" t="s">
        <v>480</v>
      </c>
      <c r="C556" s="59">
        <v>2018</v>
      </c>
      <c r="D556" s="59" t="s">
        <v>472</v>
      </c>
      <c r="E556" s="136">
        <v>6540</v>
      </c>
      <c r="F556" s="13">
        <f t="shared" ref="F556:F564" si="61">0.0083*E556^(0.9482)</f>
        <v>34.435699817647276</v>
      </c>
      <c r="G556" s="13">
        <f t="shared" si="60"/>
        <v>34.435699817647276</v>
      </c>
      <c r="H556" s="61">
        <f t="shared" si="50"/>
        <v>6.54</v>
      </c>
      <c r="I556" s="61">
        <f t="shared" si="51"/>
        <v>3.4435699817647276E-2</v>
      </c>
      <c r="J556" s="61">
        <f t="shared" si="52"/>
        <v>3.4435699817647276E-2</v>
      </c>
      <c r="K556" s="63">
        <v>382.20799999999997</v>
      </c>
      <c r="L556" s="64">
        <v>122.51999999999998</v>
      </c>
      <c r="M556" s="64">
        <v>108.32869999999997</v>
      </c>
      <c r="N556" t="b">
        <v>1</v>
      </c>
      <c r="O556" t="b">
        <v>0</v>
      </c>
      <c r="P556" t="s">
        <v>1</v>
      </c>
      <c r="Q556" s="62" t="s">
        <v>1</v>
      </c>
      <c r="R556" t="b">
        <v>0</v>
      </c>
      <c r="S556" t="s">
        <v>1</v>
      </c>
      <c r="T556" t="b">
        <v>1</v>
      </c>
      <c r="U556" t="b">
        <v>0</v>
      </c>
      <c r="V556" t="s">
        <v>1</v>
      </c>
      <c r="W556" t="s">
        <v>1</v>
      </c>
      <c r="X556" t="b">
        <v>0</v>
      </c>
      <c r="Y556" t="s">
        <v>568</v>
      </c>
      <c r="Z556" s="102">
        <v>1000</v>
      </c>
    </row>
    <row r="557" spans="1:26">
      <c r="A557" s="59" t="s">
        <v>464</v>
      </c>
      <c r="B557" s="59" t="s">
        <v>480</v>
      </c>
      <c r="C557" s="59">
        <v>2018</v>
      </c>
      <c r="D557" s="59" t="s">
        <v>472</v>
      </c>
      <c r="E557" s="136">
        <v>7000</v>
      </c>
      <c r="F557" s="13">
        <f t="shared" si="61"/>
        <v>36.728234609612777</v>
      </c>
      <c r="G557" s="13">
        <f t="shared" si="60"/>
        <v>36.728234609612777</v>
      </c>
      <c r="H557" s="61">
        <f t="shared" si="50"/>
        <v>7</v>
      </c>
      <c r="I557" s="61">
        <f t="shared" si="51"/>
        <v>3.6728234609612775E-2</v>
      </c>
      <c r="J557" s="61">
        <f t="shared" si="52"/>
        <v>3.6728234609612775E-2</v>
      </c>
      <c r="K557" s="63">
        <v>420.68209999999999</v>
      </c>
      <c r="L557" s="64">
        <v>136.13170000000002</v>
      </c>
      <c r="M557" s="64">
        <v>115.34320000000002</v>
      </c>
      <c r="N557" t="b">
        <v>1</v>
      </c>
      <c r="O557" t="b">
        <v>0</v>
      </c>
      <c r="P557" t="s">
        <v>1</v>
      </c>
      <c r="Q557" s="62" t="s">
        <v>1</v>
      </c>
      <c r="R557" t="b">
        <v>0</v>
      </c>
      <c r="S557" t="s">
        <v>1</v>
      </c>
      <c r="T557" t="b">
        <v>1</v>
      </c>
      <c r="U557" t="b">
        <v>0</v>
      </c>
      <c r="V557" t="s">
        <v>1</v>
      </c>
      <c r="W557" t="s">
        <v>1</v>
      </c>
      <c r="X557" t="b">
        <v>0</v>
      </c>
      <c r="Y557" t="s">
        <v>568</v>
      </c>
      <c r="Z557" s="102">
        <v>1000</v>
      </c>
    </row>
    <row r="558" spans="1:26">
      <c r="A558" s="59" t="s">
        <v>464</v>
      </c>
      <c r="B558" s="59" t="s">
        <v>480</v>
      </c>
      <c r="C558" s="59">
        <v>2018</v>
      </c>
      <c r="D558" s="59" t="s">
        <v>472</v>
      </c>
      <c r="E558" s="136">
        <v>8450</v>
      </c>
      <c r="F558" s="13">
        <f t="shared" si="61"/>
        <v>43.905974800409233</v>
      </c>
      <c r="G558" s="13">
        <f t="shared" si="60"/>
        <v>43.905974800409233</v>
      </c>
      <c r="H558" s="61">
        <f t="shared" si="50"/>
        <v>8.4499999999999993</v>
      </c>
      <c r="I558" s="61">
        <f t="shared" si="51"/>
        <v>4.3905974800409232E-2</v>
      </c>
      <c r="J558" s="61">
        <f t="shared" si="52"/>
        <v>4.3905974800409232E-2</v>
      </c>
      <c r="K558" s="63">
        <v>402.55260000000004</v>
      </c>
      <c r="L558" s="64">
        <v>140.88549999999992</v>
      </c>
      <c r="M558" s="64">
        <v>116.78820000000002</v>
      </c>
      <c r="N558" t="b">
        <v>1</v>
      </c>
      <c r="O558" t="b">
        <v>0</v>
      </c>
      <c r="P558" t="s">
        <v>1</v>
      </c>
      <c r="Q558" s="62" t="s">
        <v>1</v>
      </c>
      <c r="R558" t="b">
        <v>0</v>
      </c>
      <c r="S558" t="s">
        <v>1</v>
      </c>
      <c r="T558" t="b">
        <v>1</v>
      </c>
      <c r="U558" t="b">
        <v>0</v>
      </c>
      <c r="V558" t="s">
        <v>1</v>
      </c>
      <c r="W558" t="s">
        <v>1</v>
      </c>
      <c r="X558" t="b">
        <v>0</v>
      </c>
      <c r="Y558" t="s">
        <v>568</v>
      </c>
      <c r="Z558" s="102">
        <v>1000</v>
      </c>
    </row>
    <row r="559" spans="1:26">
      <c r="A559" s="59" t="s">
        <v>464</v>
      </c>
      <c r="B559" s="59" t="s">
        <v>480</v>
      </c>
      <c r="C559" s="59">
        <v>2018</v>
      </c>
      <c r="D559" s="59" t="s">
        <v>472</v>
      </c>
      <c r="E559" s="67">
        <v>13950</v>
      </c>
      <c r="F559" s="13">
        <f t="shared" si="61"/>
        <v>70.625796062917161</v>
      </c>
      <c r="G559" s="13">
        <f t="shared" si="60"/>
        <v>70.625796062917161</v>
      </c>
      <c r="H559" s="61">
        <f t="shared" si="50"/>
        <v>13.95</v>
      </c>
      <c r="I559" s="61">
        <f t="shared" si="51"/>
        <v>7.0625796062917162E-2</v>
      </c>
      <c r="J559" s="61">
        <f t="shared" si="52"/>
        <v>7.0625796062917162E-2</v>
      </c>
      <c r="K559" s="66">
        <v>572.51260000000002</v>
      </c>
      <c r="L559" s="65">
        <v>246.10450000000003</v>
      </c>
      <c r="M559" s="65">
        <v>173.4024</v>
      </c>
      <c r="N559" t="b">
        <v>1</v>
      </c>
      <c r="O559" t="b">
        <v>0</v>
      </c>
      <c r="P559" t="s">
        <v>1</v>
      </c>
      <c r="Q559" s="62" t="s">
        <v>1</v>
      </c>
      <c r="R559" t="b">
        <v>0</v>
      </c>
      <c r="S559" t="s">
        <v>1</v>
      </c>
      <c r="T559" t="b">
        <v>1</v>
      </c>
      <c r="U559" t="b">
        <v>0</v>
      </c>
      <c r="V559" t="s">
        <v>1</v>
      </c>
      <c r="W559" t="s">
        <v>1</v>
      </c>
      <c r="X559" t="b">
        <v>0</v>
      </c>
      <c r="Y559" t="s">
        <v>568</v>
      </c>
      <c r="Z559" t="s">
        <v>571</v>
      </c>
    </row>
    <row r="560" spans="1:26">
      <c r="A560" s="59" t="s">
        <v>464</v>
      </c>
      <c r="B560" s="59" t="s">
        <v>480</v>
      </c>
      <c r="C560" s="59">
        <v>2018</v>
      </c>
      <c r="D560" s="59" t="s">
        <v>472</v>
      </c>
      <c r="E560" s="67">
        <v>13901.77</v>
      </c>
      <c r="F560" s="13">
        <f t="shared" si="61"/>
        <v>70.39424579073372</v>
      </c>
      <c r="G560" s="13">
        <f t="shared" si="60"/>
        <v>70.39424579073372</v>
      </c>
      <c r="H560" s="61">
        <f t="shared" si="50"/>
        <v>13.901770000000001</v>
      </c>
      <c r="I560" s="61">
        <f t="shared" si="51"/>
        <v>7.0394245790733723E-2</v>
      </c>
      <c r="J560" s="61">
        <f t="shared" si="52"/>
        <v>7.0394245790733723E-2</v>
      </c>
      <c r="K560" s="66">
        <v>518.69650000000001</v>
      </c>
      <c r="L560" s="65">
        <v>220.8827</v>
      </c>
      <c r="M560" s="65">
        <v>155.51570000000004</v>
      </c>
      <c r="N560" t="b">
        <v>1</v>
      </c>
      <c r="O560" t="b">
        <v>0</v>
      </c>
      <c r="P560" t="s">
        <v>1</v>
      </c>
      <c r="Q560" s="62" t="s">
        <v>1</v>
      </c>
      <c r="R560" t="b">
        <v>0</v>
      </c>
      <c r="S560" t="s">
        <v>1</v>
      </c>
      <c r="T560" t="b">
        <v>1</v>
      </c>
      <c r="U560" t="b">
        <v>0</v>
      </c>
      <c r="V560" t="s">
        <v>1</v>
      </c>
      <c r="W560" t="s">
        <v>1</v>
      </c>
      <c r="X560" t="b">
        <v>0</v>
      </c>
      <c r="Y560" t="s">
        <v>568</v>
      </c>
      <c r="Z560" t="s">
        <v>571</v>
      </c>
    </row>
    <row r="561" spans="1:26">
      <c r="A561" s="59" t="s">
        <v>464</v>
      </c>
      <c r="B561" s="59" t="s">
        <v>480</v>
      </c>
      <c r="C561" s="59">
        <v>2018</v>
      </c>
      <c r="D561" s="59" t="s">
        <v>472</v>
      </c>
      <c r="E561" s="67">
        <v>13829.42</v>
      </c>
      <c r="F561" s="13">
        <f t="shared" si="61"/>
        <v>70.046818291110341</v>
      </c>
      <c r="G561" s="13">
        <f t="shared" si="60"/>
        <v>70.046818291110341</v>
      </c>
      <c r="H561" s="61">
        <f t="shared" si="50"/>
        <v>13.829420000000001</v>
      </c>
      <c r="I561" s="61">
        <f t="shared" si="51"/>
        <v>7.0046818291110341E-2</v>
      </c>
      <c r="J561" s="61">
        <f t="shared" si="52"/>
        <v>7.0046818291110341E-2</v>
      </c>
      <c r="K561" s="66">
        <v>549.33950000000004</v>
      </c>
      <c r="L561" s="65">
        <v>241.84169999999995</v>
      </c>
      <c r="M561" s="65">
        <v>165.67220000000003</v>
      </c>
      <c r="N561" t="b">
        <v>1</v>
      </c>
      <c r="O561" t="b">
        <v>0</v>
      </c>
      <c r="P561" t="s">
        <v>1</v>
      </c>
      <c r="Q561" s="62" t="s">
        <v>1</v>
      </c>
      <c r="R561" t="b">
        <v>0</v>
      </c>
      <c r="S561" t="s">
        <v>1</v>
      </c>
      <c r="T561" t="b">
        <v>1</v>
      </c>
      <c r="U561" t="b">
        <v>0</v>
      </c>
      <c r="V561" t="s">
        <v>1</v>
      </c>
      <c r="W561" t="s">
        <v>1</v>
      </c>
      <c r="X561" t="b">
        <v>0</v>
      </c>
      <c r="Y561" t="s">
        <v>568</v>
      </c>
      <c r="Z561" t="s">
        <v>571</v>
      </c>
    </row>
    <row r="562" spans="1:26">
      <c r="A562" s="59" t="s">
        <v>464</v>
      </c>
      <c r="B562" s="59" t="s">
        <v>480</v>
      </c>
      <c r="C562" s="59">
        <v>2018</v>
      </c>
      <c r="D562" s="59" t="s">
        <v>472</v>
      </c>
      <c r="E562" s="67">
        <v>13732.97</v>
      </c>
      <c r="F562" s="13">
        <f t="shared" si="61"/>
        <v>69.583515130046024</v>
      </c>
      <c r="G562" s="13">
        <f t="shared" si="60"/>
        <v>69.583515130046024</v>
      </c>
      <c r="H562" s="61">
        <f t="shared" si="50"/>
        <v>13.73297</v>
      </c>
      <c r="I562" s="61">
        <f t="shared" si="51"/>
        <v>6.9583515130046028E-2</v>
      </c>
      <c r="J562" s="61">
        <f t="shared" si="52"/>
        <v>6.9583515130046028E-2</v>
      </c>
      <c r="K562" s="66">
        <v>425.05779999999999</v>
      </c>
      <c r="L562" s="65">
        <v>167.6429</v>
      </c>
      <c r="M562" s="65">
        <v>125.34039999999999</v>
      </c>
      <c r="N562" t="b">
        <v>1</v>
      </c>
      <c r="O562" t="b">
        <v>0</v>
      </c>
      <c r="P562" t="s">
        <v>1</v>
      </c>
      <c r="Q562" s="62" t="s">
        <v>1</v>
      </c>
      <c r="R562" t="b">
        <v>0</v>
      </c>
      <c r="S562" t="s">
        <v>1</v>
      </c>
      <c r="T562" t="b">
        <v>1</v>
      </c>
      <c r="U562" t="b">
        <v>0</v>
      </c>
      <c r="V562" t="s">
        <v>1</v>
      </c>
      <c r="W562" t="s">
        <v>1</v>
      </c>
      <c r="X562" t="b">
        <v>0</v>
      </c>
      <c r="Y562" t="s">
        <v>568</v>
      </c>
      <c r="Z562" t="s">
        <v>571</v>
      </c>
    </row>
    <row r="563" spans="1:26">
      <c r="A563" s="59" t="s">
        <v>464</v>
      </c>
      <c r="B563" s="59" t="s">
        <v>480</v>
      </c>
      <c r="C563" s="59">
        <v>2018</v>
      </c>
      <c r="D563" s="59" t="s">
        <v>472</v>
      </c>
      <c r="E563" s="67">
        <v>13708.85</v>
      </c>
      <c r="F563" s="13">
        <f t="shared" si="61"/>
        <v>69.467627010771409</v>
      </c>
      <c r="G563" s="13">
        <f t="shared" si="60"/>
        <v>69.467627010771409</v>
      </c>
      <c r="H563" s="61">
        <f t="shared" si="50"/>
        <v>13.70885</v>
      </c>
      <c r="I563" s="61">
        <f t="shared" si="51"/>
        <v>6.9467627010771416E-2</v>
      </c>
      <c r="J563" s="61">
        <f t="shared" si="52"/>
        <v>6.9467627010771416E-2</v>
      </c>
      <c r="K563" s="66">
        <v>468.46280000000002</v>
      </c>
      <c r="L563" s="65">
        <v>195.33479999999997</v>
      </c>
      <c r="M563" s="65">
        <v>141.48310000000004</v>
      </c>
      <c r="N563" t="b">
        <v>1</v>
      </c>
      <c r="O563" t="b">
        <v>0</v>
      </c>
      <c r="P563" t="s">
        <v>1</v>
      </c>
      <c r="Q563" s="62" t="s">
        <v>1</v>
      </c>
      <c r="R563" t="b">
        <v>0</v>
      </c>
      <c r="S563" t="s">
        <v>1</v>
      </c>
      <c r="T563" t="b">
        <v>1</v>
      </c>
      <c r="U563" t="b">
        <v>0</v>
      </c>
      <c r="V563" t="s">
        <v>1</v>
      </c>
      <c r="W563" t="s">
        <v>1</v>
      </c>
      <c r="X563" t="b">
        <v>0</v>
      </c>
      <c r="Y563" t="s">
        <v>568</v>
      </c>
      <c r="Z563" t="s">
        <v>571</v>
      </c>
    </row>
    <row r="564" spans="1:26">
      <c r="A564" s="59" t="s">
        <v>464</v>
      </c>
      <c r="B564" s="59" t="s">
        <v>480</v>
      </c>
      <c r="C564" s="59">
        <v>2018</v>
      </c>
      <c r="D564" s="59" t="s">
        <v>472</v>
      </c>
      <c r="E564" s="67">
        <v>13646.800000000001</v>
      </c>
      <c r="F564" s="13">
        <f t="shared" si="61"/>
        <v>69.16944999310634</v>
      </c>
      <c r="G564" s="13">
        <f t="shared" si="60"/>
        <v>69.16944999310634</v>
      </c>
      <c r="H564" s="61">
        <f t="shared" si="50"/>
        <v>13.646800000000001</v>
      </c>
      <c r="I564" s="61">
        <f t="shared" si="51"/>
        <v>6.9169449993106341E-2</v>
      </c>
      <c r="J564" s="61">
        <f t="shared" si="52"/>
        <v>6.9169449993106341E-2</v>
      </c>
      <c r="K564" s="66">
        <v>463.97829999999999</v>
      </c>
      <c r="L564" s="65">
        <v>184.15449999999998</v>
      </c>
      <c r="M564" s="65">
        <v>136.5401</v>
      </c>
      <c r="N564" t="b">
        <v>1</v>
      </c>
      <c r="O564" t="b">
        <v>0</v>
      </c>
      <c r="P564" t="s">
        <v>1</v>
      </c>
      <c r="Q564" s="62" t="s">
        <v>1</v>
      </c>
      <c r="R564" t="b">
        <v>0</v>
      </c>
      <c r="S564" t="s">
        <v>1</v>
      </c>
      <c r="T564" t="b">
        <v>1</v>
      </c>
      <c r="U564" t="b">
        <v>0</v>
      </c>
      <c r="V564" t="s">
        <v>1</v>
      </c>
      <c r="W564" t="s">
        <v>1</v>
      </c>
      <c r="X564" t="b">
        <v>0</v>
      </c>
      <c r="Y564" t="s">
        <v>568</v>
      </c>
      <c r="Z564" t="s">
        <v>571</v>
      </c>
    </row>
    <row r="565" spans="1:26">
      <c r="A565" s="59" t="s">
        <v>464</v>
      </c>
      <c r="B565" s="59" t="s">
        <v>480</v>
      </c>
      <c r="C565" s="59">
        <v>2018</v>
      </c>
      <c r="D565" s="59" t="s">
        <v>472</v>
      </c>
      <c r="E565" s="67">
        <v>1.66</v>
      </c>
      <c r="F565" s="59">
        <v>4</v>
      </c>
      <c r="G565" s="59">
        <v>4</v>
      </c>
      <c r="H565" s="61">
        <f t="shared" si="50"/>
        <v>1.66E-3</v>
      </c>
      <c r="I565" s="61">
        <f t="shared" si="51"/>
        <v>4.0000000000000001E-3</v>
      </c>
      <c r="J565" s="61">
        <f t="shared" si="52"/>
        <v>4.0000000000000001E-3</v>
      </c>
      <c r="K565" s="66">
        <v>261.26190000000003</v>
      </c>
      <c r="L565" s="13">
        <v>19.988499999999988</v>
      </c>
      <c r="M565" s="13">
        <v>18.543900000000036</v>
      </c>
      <c r="N565" t="b">
        <v>1</v>
      </c>
      <c r="O565" t="b">
        <v>0</v>
      </c>
      <c r="P565" t="s">
        <v>1</v>
      </c>
      <c r="Q565" s="62" t="s">
        <v>1</v>
      </c>
      <c r="R565" t="b">
        <v>0</v>
      </c>
      <c r="S565" t="s">
        <v>1</v>
      </c>
      <c r="T565" t="b">
        <v>1</v>
      </c>
      <c r="U565" t="b">
        <v>0</v>
      </c>
      <c r="V565" t="s">
        <v>1</v>
      </c>
      <c r="W565" t="s">
        <v>1</v>
      </c>
      <c r="X565" t="b">
        <v>0</v>
      </c>
      <c r="Y565" t="s">
        <v>469</v>
      </c>
      <c r="Z565">
        <v>999</v>
      </c>
    </row>
    <row r="566" spans="1:26">
      <c r="A566" s="59" t="s">
        <v>464</v>
      </c>
      <c r="B566" s="59" t="s">
        <v>480</v>
      </c>
      <c r="C566" s="59">
        <v>2018</v>
      </c>
      <c r="D566" s="59" t="s">
        <v>472</v>
      </c>
      <c r="E566" s="67">
        <v>930.47117040578553</v>
      </c>
      <c r="F566" s="59">
        <v>4</v>
      </c>
      <c r="G566" s="59">
        <v>4</v>
      </c>
      <c r="H566" s="61">
        <f t="shared" si="50"/>
        <v>0.93047117040578553</v>
      </c>
      <c r="I566" s="61">
        <f t="shared" si="51"/>
        <v>4.0000000000000001E-3</v>
      </c>
      <c r="J566" s="61">
        <f t="shared" si="52"/>
        <v>4.0000000000000001E-3</v>
      </c>
      <c r="K566" s="66">
        <v>246.73190000000002</v>
      </c>
      <c r="L566" s="13">
        <v>24.660799999999966</v>
      </c>
      <c r="M566" s="13">
        <v>22.629600000000039</v>
      </c>
      <c r="N566" t="b">
        <v>1</v>
      </c>
      <c r="O566" t="b">
        <v>0</v>
      </c>
      <c r="P566" t="s">
        <v>1</v>
      </c>
      <c r="Q566" s="62" t="s">
        <v>1</v>
      </c>
      <c r="R566" t="b">
        <v>0</v>
      </c>
      <c r="S566" t="s">
        <v>1</v>
      </c>
      <c r="T566" t="b">
        <v>1</v>
      </c>
      <c r="U566" t="b">
        <v>0</v>
      </c>
      <c r="V566" t="s">
        <v>1</v>
      </c>
      <c r="W566" t="s">
        <v>1</v>
      </c>
      <c r="X566" t="b">
        <v>0</v>
      </c>
      <c r="Y566" t="s">
        <v>469</v>
      </c>
      <c r="Z566">
        <v>999</v>
      </c>
    </row>
    <row r="567" spans="1:26">
      <c r="A567" s="59" t="s">
        <v>464</v>
      </c>
      <c r="B567" s="59" t="s">
        <v>480</v>
      </c>
      <c r="C567" s="59">
        <v>2018</v>
      </c>
      <c r="D567" s="59" t="s">
        <v>472</v>
      </c>
      <c r="E567" s="67">
        <v>1426.2647001579012</v>
      </c>
      <c r="F567" s="59">
        <v>6</v>
      </c>
      <c r="G567" s="59">
        <v>6</v>
      </c>
      <c r="H567" s="61">
        <f t="shared" si="50"/>
        <v>1.4262647001579012</v>
      </c>
      <c r="I567" s="61">
        <f t="shared" si="51"/>
        <v>6.0000000000000001E-3</v>
      </c>
      <c r="J567" s="61">
        <f t="shared" si="52"/>
        <v>6.0000000000000001E-3</v>
      </c>
      <c r="K567" s="66">
        <v>215.0119</v>
      </c>
      <c r="L567" s="13">
        <v>25.543200000000013</v>
      </c>
      <c r="M567" s="13">
        <v>22.223299999999995</v>
      </c>
      <c r="N567" t="b">
        <v>1</v>
      </c>
      <c r="O567" t="b">
        <v>0</v>
      </c>
      <c r="P567" t="s">
        <v>1</v>
      </c>
      <c r="Q567" s="62" t="s">
        <v>1</v>
      </c>
      <c r="R567" t="b">
        <v>0</v>
      </c>
      <c r="S567" t="s">
        <v>1</v>
      </c>
      <c r="T567" t="b">
        <v>1</v>
      </c>
      <c r="U567" t="b">
        <v>0</v>
      </c>
      <c r="V567" t="s">
        <v>1</v>
      </c>
      <c r="W567" t="s">
        <v>1</v>
      </c>
      <c r="X567" t="b">
        <v>0</v>
      </c>
      <c r="Y567" t="s">
        <v>469</v>
      </c>
      <c r="Z567">
        <v>999</v>
      </c>
    </row>
    <row r="568" spans="1:26">
      <c r="A568" s="59" t="s">
        <v>464</v>
      </c>
      <c r="B568" s="59" t="s">
        <v>480</v>
      </c>
      <c r="C568" s="59">
        <v>2018</v>
      </c>
      <c r="D568" s="59" t="s">
        <v>472</v>
      </c>
      <c r="E568" s="67">
        <v>2019.2879375123835</v>
      </c>
      <c r="F568" s="59">
        <v>6</v>
      </c>
      <c r="G568" s="59">
        <v>6</v>
      </c>
      <c r="H568" s="61">
        <f t="shared" si="50"/>
        <v>2.0192879375123836</v>
      </c>
      <c r="I568" s="61">
        <f t="shared" si="51"/>
        <v>6.0000000000000001E-3</v>
      </c>
      <c r="J568" s="61">
        <f t="shared" si="52"/>
        <v>6.0000000000000001E-3</v>
      </c>
      <c r="K568" s="66">
        <v>364.60660000000001</v>
      </c>
      <c r="L568" s="13">
        <v>50.121100000000013</v>
      </c>
      <c r="M568" s="13">
        <v>44.009900000000016</v>
      </c>
      <c r="N568" t="b">
        <v>1</v>
      </c>
      <c r="O568" t="b">
        <v>0</v>
      </c>
      <c r="P568" t="s">
        <v>1</v>
      </c>
      <c r="Q568" s="62" t="s">
        <v>1</v>
      </c>
      <c r="R568" t="b">
        <v>0</v>
      </c>
      <c r="S568" t="s">
        <v>1</v>
      </c>
      <c r="T568" t="b">
        <v>1</v>
      </c>
      <c r="U568" t="b">
        <v>0</v>
      </c>
      <c r="V568" t="s">
        <v>1</v>
      </c>
      <c r="W568" t="s">
        <v>1</v>
      </c>
      <c r="X568" t="b">
        <v>0</v>
      </c>
      <c r="Y568" t="s">
        <v>469</v>
      </c>
      <c r="Z568">
        <v>999</v>
      </c>
    </row>
    <row r="569" spans="1:26">
      <c r="A569" s="59" t="s">
        <v>464</v>
      </c>
      <c r="B569" s="59" t="s">
        <v>480</v>
      </c>
      <c r="C569" s="59">
        <v>2018</v>
      </c>
      <c r="D569" s="59" t="s">
        <v>472</v>
      </c>
      <c r="E569" s="67">
        <v>2941.2226107864203</v>
      </c>
      <c r="F569" s="59">
        <v>6</v>
      </c>
      <c r="G569" s="59">
        <v>6</v>
      </c>
      <c r="H569" s="61">
        <f t="shared" si="50"/>
        <v>2.9412226107864203</v>
      </c>
      <c r="I569" s="61">
        <f t="shared" si="51"/>
        <v>6.0000000000000001E-3</v>
      </c>
      <c r="J569" s="61">
        <f t="shared" si="52"/>
        <v>6.0000000000000001E-3</v>
      </c>
      <c r="K569" s="66">
        <v>349.12479999999999</v>
      </c>
      <c r="L569" s="13">
        <v>44.36809999999997</v>
      </c>
      <c r="M569" s="13">
        <v>39.099999999999966</v>
      </c>
      <c r="N569" t="b">
        <v>1</v>
      </c>
      <c r="O569" t="b">
        <v>0</v>
      </c>
      <c r="P569" t="s">
        <v>1</v>
      </c>
      <c r="Q569" s="62" t="s">
        <v>1</v>
      </c>
      <c r="R569" t="b">
        <v>0</v>
      </c>
      <c r="S569" t="s">
        <v>1</v>
      </c>
      <c r="T569" t="b">
        <v>1</v>
      </c>
      <c r="U569" t="b">
        <v>0</v>
      </c>
      <c r="V569" t="s">
        <v>1</v>
      </c>
      <c r="W569" t="s">
        <v>1</v>
      </c>
      <c r="X569" t="b">
        <v>0</v>
      </c>
      <c r="Y569" t="s">
        <v>469</v>
      </c>
      <c r="Z569">
        <v>999</v>
      </c>
    </row>
    <row r="570" spans="1:26">
      <c r="A570" s="59" t="s">
        <v>464</v>
      </c>
      <c r="B570" s="59" t="s">
        <v>480</v>
      </c>
      <c r="C570" s="59">
        <v>2018</v>
      </c>
      <c r="D570" s="59" t="s">
        <v>472</v>
      </c>
      <c r="E570" s="67">
        <v>3204.4042042384226</v>
      </c>
      <c r="F570" s="59">
        <v>15</v>
      </c>
      <c r="G570" s="59">
        <v>15</v>
      </c>
      <c r="H570" s="61">
        <f t="shared" ref="H570:H633" si="62">E570/1000</f>
        <v>3.2044042042384224</v>
      </c>
      <c r="I570" s="61">
        <f t="shared" ref="I570:I633" si="63">F570/1000</f>
        <v>1.4999999999999999E-2</v>
      </c>
      <c r="J570" s="61">
        <f t="shared" ref="J570:J633" si="64">G570/1000</f>
        <v>1.4999999999999999E-2</v>
      </c>
      <c r="K570" s="66">
        <v>360.94659999999999</v>
      </c>
      <c r="L570" s="13">
        <v>46.664199999999994</v>
      </c>
      <c r="M570" s="13">
        <v>40.418199999999956</v>
      </c>
      <c r="N570" t="b">
        <v>1</v>
      </c>
      <c r="O570" t="b">
        <v>0</v>
      </c>
      <c r="P570" t="s">
        <v>1</v>
      </c>
      <c r="Q570" s="62" t="s">
        <v>1</v>
      </c>
      <c r="R570" t="b">
        <v>0</v>
      </c>
      <c r="S570" t="s">
        <v>1</v>
      </c>
      <c r="T570" t="b">
        <v>1</v>
      </c>
      <c r="U570" t="b">
        <v>0</v>
      </c>
      <c r="V570" t="s">
        <v>1</v>
      </c>
      <c r="W570" t="s">
        <v>1</v>
      </c>
      <c r="X570" t="b">
        <v>0</v>
      </c>
      <c r="Y570" t="s">
        <v>469</v>
      </c>
      <c r="Z570">
        <v>999</v>
      </c>
    </row>
    <row r="571" spans="1:26">
      <c r="A571" s="59" t="s">
        <v>464</v>
      </c>
      <c r="B571" s="59" t="s">
        <v>480</v>
      </c>
      <c r="C571" s="59">
        <v>2018</v>
      </c>
      <c r="D571" s="59" t="s">
        <v>472</v>
      </c>
      <c r="E571" s="67">
        <v>4003.1768113860212</v>
      </c>
      <c r="F571" s="59">
        <v>30</v>
      </c>
      <c r="G571" s="59">
        <v>30</v>
      </c>
      <c r="H571" s="61">
        <f t="shared" si="62"/>
        <v>4.0031768113860213</v>
      </c>
      <c r="I571" s="61">
        <f t="shared" si="63"/>
        <v>0.03</v>
      </c>
      <c r="J571" s="61">
        <f t="shared" si="64"/>
        <v>0.03</v>
      </c>
      <c r="K571" s="66">
        <v>415.83330000000001</v>
      </c>
      <c r="L571" s="13">
        <v>144.58410000000003</v>
      </c>
      <c r="M571" s="13">
        <v>111.37590000000006</v>
      </c>
      <c r="N571" t="b">
        <v>1</v>
      </c>
      <c r="O571" t="b">
        <v>0</v>
      </c>
      <c r="P571" t="s">
        <v>1</v>
      </c>
      <c r="Q571" s="62" t="s">
        <v>1</v>
      </c>
      <c r="R571" t="b">
        <v>0</v>
      </c>
      <c r="S571" t="s">
        <v>1</v>
      </c>
      <c r="T571" t="b">
        <v>1</v>
      </c>
      <c r="U571" t="b">
        <v>0</v>
      </c>
      <c r="V571" t="s">
        <v>1</v>
      </c>
      <c r="W571" t="s">
        <v>1</v>
      </c>
      <c r="X571" t="b">
        <v>0</v>
      </c>
      <c r="Y571" t="s">
        <v>469</v>
      </c>
      <c r="Z571">
        <v>999</v>
      </c>
    </row>
    <row r="572" spans="1:26">
      <c r="A572" s="59" t="s">
        <v>464</v>
      </c>
      <c r="B572" s="59" t="s">
        <v>480</v>
      </c>
      <c r="C572" s="59">
        <v>2018</v>
      </c>
      <c r="D572" s="59" t="s">
        <v>472</v>
      </c>
      <c r="E572" s="67">
        <v>4225.7089281733424</v>
      </c>
      <c r="F572" s="59">
        <v>30</v>
      </c>
      <c r="G572" s="59">
        <v>30</v>
      </c>
      <c r="H572" s="61">
        <f t="shared" si="62"/>
        <v>4.2257089281733426</v>
      </c>
      <c r="I572" s="61">
        <f t="shared" si="63"/>
        <v>0.03</v>
      </c>
      <c r="J572" s="61">
        <f t="shared" si="64"/>
        <v>0.03</v>
      </c>
      <c r="K572" s="66">
        <v>397.21559999999999</v>
      </c>
      <c r="L572" s="13">
        <v>135.77049999999997</v>
      </c>
      <c r="M572" s="13">
        <v>105.60829999999999</v>
      </c>
      <c r="N572" t="b">
        <v>1</v>
      </c>
      <c r="O572" t="b">
        <v>0</v>
      </c>
      <c r="P572" t="s">
        <v>1</v>
      </c>
      <c r="Q572" s="62" t="s">
        <v>1</v>
      </c>
      <c r="R572" t="b">
        <v>0</v>
      </c>
      <c r="S572" t="s">
        <v>1</v>
      </c>
      <c r="T572" t="b">
        <v>1</v>
      </c>
      <c r="U572" t="b">
        <v>0</v>
      </c>
      <c r="V572" t="s">
        <v>1</v>
      </c>
      <c r="W572" t="s">
        <v>1</v>
      </c>
      <c r="X572" t="b">
        <v>0</v>
      </c>
      <c r="Y572" t="s">
        <v>469</v>
      </c>
      <c r="Z572">
        <v>999</v>
      </c>
    </row>
    <row r="573" spans="1:26">
      <c r="A573" s="59" t="s">
        <v>464</v>
      </c>
      <c r="B573" s="59" t="s">
        <v>480</v>
      </c>
      <c r="C573" s="59">
        <v>2018</v>
      </c>
      <c r="D573" s="59" t="s">
        <v>472</v>
      </c>
      <c r="E573" s="67">
        <v>15653.578</v>
      </c>
      <c r="F573" s="13">
        <f t="shared" ref="F573:F588" si="65">0.0083*E573^(0.9482)</f>
        <v>78.779048018653839</v>
      </c>
      <c r="G573" s="13">
        <f t="shared" ref="G573:G623" si="66">0.0083*E573^(0.9482)</f>
        <v>78.779048018653839</v>
      </c>
      <c r="H573" s="61">
        <f t="shared" si="62"/>
        <v>15.653578</v>
      </c>
      <c r="I573" s="61">
        <f t="shared" si="63"/>
        <v>7.8779048018653833E-2</v>
      </c>
      <c r="J573" s="61">
        <f t="shared" si="64"/>
        <v>7.8779048018653833E-2</v>
      </c>
      <c r="K573" s="66">
        <v>475.41829999999999</v>
      </c>
      <c r="L573" s="13">
        <v>210.56729999999999</v>
      </c>
      <c r="M573" s="13">
        <v>146.45429999999999</v>
      </c>
      <c r="N573" t="b">
        <v>1</v>
      </c>
      <c r="O573" t="b">
        <v>0</v>
      </c>
      <c r="P573" t="s">
        <v>1</v>
      </c>
      <c r="Q573" s="62" t="s">
        <v>1</v>
      </c>
      <c r="R573" t="b">
        <v>0</v>
      </c>
      <c r="S573" t="s">
        <v>1</v>
      </c>
      <c r="T573" t="b">
        <v>1</v>
      </c>
      <c r="U573" t="b">
        <v>0</v>
      </c>
      <c r="V573" t="s">
        <v>1</v>
      </c>
      <c r="W573" t="s">
        <v>1</v>
      </c>
      <c r="X573" t="b">
        <v>0</v>
      </c>
      <c r="Y573" t="s">
        <v>568</v>
      </c>
      <c r="Z573">
        <v>761</v>
      </c>
    </row>
    <row r="574" spans="1:26">
      <c r="A574" s="59" t="s">
        <v>464</v>
      </c>
      <c r="B574" s="59" t="s">
        <v>480</v>
      </c>
      <c r="C574" s="59">
        <v>2018</v>
      </c>
      <c r="D574" s="59" t="s">
        <v>472</v>
      </c>
      <c r="E574" s="67">
        <v>15715.463999999998</v>
      </c>
      <c r="F574" s="13">
        <f t="shared" si="65"/>
        <v>79.074335516928812</v>
      </c>
      <c r="G574" s="13">
        <f t="shared" si="66"/>
        <v>79.074335516928812</v>
      </c>
      <c r="H574" s="61">
        <f t="shared" si="62"/>
        <v>15.715463999999999</v>
      </c>
      <c r="I574" s="61">
        <f t="shared" si="63"/>
        <v>7.9074335516928815E-2</v>
      </c>
      <c r="J574" s="61">
        <f t="shared" si="64"/>
        <v>7.9074335516928815E-2</v>
      </c>
      <c r="K574" s="66">
        <v>674.39330000000007</v>
      </c>
      <c r="L574" s="13">
        <v>369.22969999999998</v>
      </c>
      <c r="M574" s="13">
        <v>226.08490000000006</v>
      </c>
      <c r="N574" t="b">
        <v>1</v>
      </c>
      <c r="O574" t="b">
        <v>0</v>
      </c>
      <c r="P574" t="s">
        <v>1</v>
      </c>
      <c r="Q574" s="62" t="s">
        <v>1</v>
      </c>
      <c r="R574" t="b">
        <v>0</v>
      </c>
      <c r="S574" t="s">
        <v>1</v>
      </c>
      <c r="T574" t="b">
        <v>1</v>
      </c>
      <c r="U574" t="b">
        <v>0</v>
      </c>
      <c r="V574" t="s">
        <v>1</v>
      </c>
      <c r="W574" t="s">
        <v>1</v>
      </c>
      <c r="X574" t="b">
        <v>0</v>
      </c>
      <c r="Y574" t="s">
        <v>568</v>
      </c>
      <c r="Z574">
        <v>761</v>
      </c>
    </row>
    <row r="575" spans="1:26">
      <c r="A575" s="59" t="s">
        <v>464</v>
      </c>
      <c r="B575" s="59" t="s">
        <v>480</v>
      </c>
      <c r="C575" s="59">
        <v>2018</v>
      </c>
      <c r="D575" s="59" t="s">
        <v>472</v>
      </c>
      <c r="E575" s="67">
        <v>15729.528999999999</v>
      </c>
      <c r="F575" s="13">
        <f t="shared" si="65"/>
        <v>79.141437903498456</v>
      </c>
      <c r="G575" s="13">
        <f t="shared" si="66"/>
        <v>79.141437903498456</v>
      </c>
      <c r="H575" s="61">
        <f t="shared" si="62"/>
        <v>15.729528999999999</v>
      </c>
      <c r="I575" s="61">
        <f t="shared" si="63"/>
        <v>7.9141437903498452E-2</v>
      </c>
      <c r="J575" s="61">
        <f t="shared" si="64"/>
        <v>7.9141437903498452E-2</v>
      </c>
      <c r="K575" s="66">
        <v>717.5397999999999</v>
      </c>
      <c r="L575" s="13">
        <v>400.83320000000015</v>
      </c>
      <c r="M575" s="13">
        <v>239.59579999999988</v>
      </c>
      <c r="N575" t="b">
        <v>1</v>
      </c>
      <c r="O575" t="b">
        <v>0</v>
      </c>
      <c r="P575" t="s">
        <v>1</v>
      </c>
      <c r="Q575" s="62" t="s">
        <v>1</v>
      </c>
      <c r="R575" t="b">
        <v>0</v>
      </c>
      <c r="S575" t="s">
        <v>1</v>
      </c>
      <c r="T575" t="b">
        <v>1</v>
      </c>
      <c r="U575" t="b">
        <v>0</v>
      </c>
      <c r="V575" t="s">
        <v>1</v>
      </c>
      <c r="W575" t="s">
        <v>1</v>
      </c>
      <c r="X575" t="b">
        <v>0</v>
      </c>
      <c r="Y575" t="s">
        <v>568</v>
      </c>
      <c r="Z575">
        <v>761</v>
      </c>
    </row>
    <row r="576" spans="1:26">
      <c r="A576" s="59" t="s">
        <v>464</v>
      </c>
      <c r="B576" s="59" t="s">
        <v>480</v>
      </c>
      <c r="C576" s="59">
        <v>2018</v>
      </c>
      <c r="D576" s="59" t="s">
        <v>472</v>
      </c>
      <c r="E576" s="67">
        <v>15743.593999999999</v>
      </c>
      <c r="F576" s="13">
        <f t="shared" si="65"/>
        <v>79.208537182062969</v>
      </c>
      <c r="G576" s="13">
        <f t="shared" si="66"/>
        <v>79.208537182062969</v>
      </c>
      <c r="H576" s="61">
        <f t="shared" si="62"/>
        <v>15.743594</v>
      </c>
      <c r="I576" s="61">
        <f t="shared" si="63"/>
        <v>7.9208537182062971E-2</v>
      </c>
      <c r="J576" s="61">
        <f t="shared" si="64"/>
        <v>7.9208537182062971E-2</v>
      </c>
      <c r="K576" s="66">
        <v>518.41379999999992</v>
      </c>
      <c r="L576" s="13">
        <v>231.93580000000009</v>
      </c>
      <c r="M576" s="13">
        <v>162.2041999999999</v>
      </c>
      <c r="N576" t="b">
        <v>1</v>
      </c>
      <c r="O576" t="b">
        <v>0</v>
      </c>
      <c r="P576" t="s">
        <v>1</v>
      </c>
      <c r="Q576" s="62" t="s">
        <v>1</v>
      </c>
      <c r="R576" t="b">
        <v>0</v>
      </c>
      <c r="S576" t="s">
        <v>1</v>
      </c>
      <c r="T576" t="b">
        <v>1</v>
      </c>
      <c r="U576" t="b">
        <v>0</v>
      </c>
      <c r="V576" t="s">
        <v>1</v>
      </c>
      <c r="W576" t="s">
        <v>1</v>
      </c>
      <c r="X576" t="b">
        <v>0</v>
      </c>
      <c r="Y576" t="s">
        <v>568</v>
      </c>
      <c r="Z576">
        <v>761</v>
      </c>
    </row>
    <row r="577" spans="1:26">
      <c r="A577" s="59" t="s">
        <v>464</v>
      </c>
      <c r="B577" s="59" t="s">
        <v>480</v>
      </c>
      <c r="C577" s="59">
        <v>2018</v>
      </c>
      <c r="D577" s="59" t="s">
        <v>472</v>
      </c>
      <c r="E577" s="67">
        <v>15771.723999999998</v>
      </c>
      <c r="F577" s="13">
        <f t="shared" si="65"/>
        <v>79.342726426852039</v>
      </c>
      <c r="G577" s="13">
        <f t="shared" si="66"/>
        <v>79.342726426852039</v>
      </c>
      <c r="H577" s="61">
        <f t="shared" si="62"/>
        <v>15.771723999999999</v>
      </c>
      <c r="I577" s="61">
        <f t="shared" si="63"/>
        <v>7.9342726426852042E-2</v>
      </c>
      <c r="J577" s="61">
        <f t="shared" si="64"/>
        <v>7.9342726426852042E-2</v>
      </c>
      <c r="K577" s="66">
        <v>462.233</v>
      </c>
      <c r="L577" s="13">
        <v>205.01749999999998</v>
      </c>
      <c r="M577" s="13">
        <v>142.58440000000002</v>
      </c>
      <c r="N577" t="b">
        <v>1</v>
      </c>
      <c r="O577" t="b">
        <v>0</v>
      </c>
      <c r="P577" t="s">
        <v>1</v>
      </c>
      <c r="Q577" s="62" t="s">
        <v>1</v>
      </c>
      <c r="R577" t="b">
        <v>0</v>
      </c>
      <c r="S577" t="s">
        <v>1</v>
      </c>
      <c r="T577" t="b">
        <v>1</v>
      </c>
      <c r="U577" t="b">
        <v>0</v>
      </c>
      <c r="V577" t="s">
        <v>1</v>
      </c>
      <c r="W577" t="s">
        <v>1</v>
      </c>
      <c r="X577" t="b">
        <v>0</v>
      </c>
      <c r="Y577" t="s">
        <v>568</v>
      </c>
      <c r="Z577">
        <v>761</v>
      </c>
    </row>
    <row r="578" spans="1:26">
      <c r="A578" s="59" t="s">
        <v>464</v>
      </c>
      <c r="B578" s="59" t="s">
        <v>480</v>
      </c>
      <c r="C578" s="59">
        <v>2018</v>
      </c>
      <c r="D578" s="59" t="s">
        <v>472</v>
      </c>
      <c r="E578" s="67">
        <v>15813.919</v>
      </c>
      <c r="F578" s="13">
        <f t="shared" si="65"/>
        <v>79.543987056832549</v>
      </c>
      <c r="G578" s="13">
        <f t="shared" si="66"/>
        <v>79.543987056832549</v>
      </c>
      <c r="H578" s="61">
        <f t="shared" si="62"/>
        <v>15.813919</v>
      </c>
      <c r="I578" s="61">
        <f t="shared" si="63"/>
        <v>7.9543987056832549E-2</v>
      </c>
      <c r="J578" s="61">
        <f t="shared" si="64"/>
        <v>7.9543987056832549E-2</v>
      </c>
      <c r="K578" s="66">
        <v>452.3168</v>
      </c>
      <c r="L578" s="13">
        <v>216.97779999999995</v>
      </c>
      <c r="M578" s="13">
        <v>148.11369999999999</v>
      </c>
      <c r="N578" t="b">
        <v>1</v>
      </c>
      <c r="O578" t="b">
        <v>0</v>
      </c>
      <c r="P578" t="s">
        <v>1</v>
      </c>
      <c r="Q578" s="62" t="s">
        <v>1</v>
      </c>
      <c r="R578" t="b">
        <v>0</v>
      </c>
      <c r="S578" t="s">
        <v>1</v>
      </c>
      <c r="T578" t="b">
        <v>1</v>
      </c>
      <c r="U578" t="b">
        <v>0</v>
      </c>
      <c r="V578" t="s">
        <v>1</v>
      </c>
      <c r="W578" t="s">
        <v>1</v>
      </c>
      <c r="X578" t="b">
        <v>0</v>
      </c>
      <c r="Y578" t="s">
        <v>568</v>
      </c>
      <c r="Z578">
        <v>761</v>
      </c>
    </row>
    <row r="579" spans="1:26">
      <c r="A579" s="59" t="s">
        <v>464</v>
      </c>
      <c r="B579" s="59" t="s">
        <v>480</v>
      </c>
      <c r="C579" s="59">
        <v>2018</v>
      </c>
      <c r="D579" s="59" t="s">
        <v>472</v>
      </c>
      <c r="E579" s="67">
        <v>15842.048999999997</v>
      </c>
      <c r="F579" s="13">
        <f t="shared" si="65"/>
        <v>79.67814535250676</v>
      </c>
      <c r="G579" s="13">
        <f t="shared" si="66"/>
        <v>79.67814535250676</v>
      </c>
      <c r="H579" s="61">
        <f t="shared" si="62"/>
        <v>15.842048999999998</v>
      </c>
      <c r="I579" s="61">
        <f t="shared" si="63"/>
        <v>7.9678145352506766E-2</v>
      </c>
      <c r="J579" s="61">
        <f t="shared" si="64"/>
        <v>7.9678145352506766E-2</v>
      </c>
      <c r="K579" s="66">
        <v>751.43360000000007</v>
      </c>
      <c r="L579" s="13">
        <v>644.02739999999994</v>
      </c>
      <c r="M579" s="13">
        <v>283.79210000000006</v>
      </c>
      <c r="N579" t="b">
        <v>1</v>
      </c>
      <c r="O579" t="b">
        <v>0</v>
      </c>
      <c r="P579" t="s">
        <v>1</v>
      </c>
      <c r="Q579" s="62" t="s">
        <v>1</v>
      </c>
      <c r="R579" t="b">
        <v>0</v>
      </c>
      <c r="S579" t="s">
        <v>1</v>
      </c>
      <c r="T579" t="b">
        <v>1</v>
      </c>
      <c r="U579" t="b">
        <v>0</v>
      </c>
      <c r="V579" t="s">
        <v>1</v>
      </c>
      <c r="W579" t="s">
        <v>1</v>
      </c>
      <c r="X579" t="b">
        <v>0</v>
      </c>
      <c r="Y579" t="s">
        <v>568</v>
      </c>
      <c r="Z579">
        <v>761</v>
      </c>
    </row>
    <row r="580" spans="1:26">
      <c r="A580" s="59" t="s">
        <v>464</v>
      </c>
      <c r="B580" s="59" t="s">
        <v>480</v>
      </c>
      <c r="C580" s="59">
        <v>2018</v>
      </c>
      <c r="D580" s="59" t="s">
        <v>472</v>
      </c>
      <c r="E580" s="67">
        <v>15884.244000000001</v>
      </c>
      <c r="F580" s="13">
        <f t="shared" si="65"/>
        <v>79.879359667266854</v>
      </c>
      <c r="G580" s="13">
        <f t="shared" si="66"/>
        <v>79.879359667266854</v>
      </c>
      <c r="H580" s="61">
        <f t="shared" si="62"/>
        <v>15.884244000000001</v>
      </c>
      <c r="I580" s="61">
        <f t="shared" si="63"/>
        <v>7.987935966726685E-2</v>
      </c>
      <c r="J580" s="61">
        <f t="shared" si="64"/>
        <v>7.987935966726685E-2</v>
      </c>
      <c r="K580" s="66">
        <v>455.88260000000002</v>
      </c>
      <c r="L580" s="13">
        <v>217.05059999999992</v>
      </c>
      <c r="M580" s="13">
        <v>147.56010000000003</v>
      </c>
      <c r="N580" t="b">
        <v>1</v>
      </c>
      <c r="O580" t="b">
        <v>0</v>
      </c>
      <c r="P580" t="s">
        <v>1</v>
      </c>
      <c r="Q580" s="62" t="s">
        <v>1</v>
      </c>
      <c r="R580" t="b">
        <v>0</v>
      </c>
      <c r="S580" t="s">
        <v>1</v>
      </c>
      <c r="T580" t="b">
        <v>1</v>
      </c>
      <c r="U580" t="b">
        <v>0</v>
      </c>
      <c r="V580" t="s">
        <v>1</v>
      </c>
      <c r="W580" t="s">
        <v>1</v>
      </c>
      <c r="X580" t="b">
        <v>0</v>
      </c>
      <c r="Y580" t="s">
        <v>568</v>
      </c>
      <c r="Z580">
        <v>761</v>
      </c>
    </row>
    <row r="581" spans="1:26">
      <c r="A581" s="59" t="s">
        <v>464</v>
      </c>
      <c r="B581" s="59" t="s">
        <v>480</v>
      </c>
      <c r="C581" s="59">
        <v>2018</v>
      </c>
      <c r="D581" s="59" t="s">
        <v>472</v>
      </c>
      <c r="E581" s="67">
        <v>15898.308999999999</v>
      </c>
      <c r="F581" s="13">
        <f t="shared" si="65"/>
        <v>79.946424949349549</v>
      </c>
      <c r="G581" s="13">
        <f t="shared" si="66"/>
        <v>79.946424949349549</v>
      </c>
      <c r="H581" s="61">
        <f t="shared" si="62"/>
        <v>15.898308999999999</v>
      </c>
      <c r="I581" s="61">
        <f t="shared" si="63"/>
        <v>7.9946424949349545E-2</v>
      </c>
      <c r="J581" s="61">
        <f t="shared" si="64"/>
        <v>7.9946424949349545E-2</v>
      </c>
      <c r="K581" s="66">
        <v>483.59030000000001</v>
      </c>
      <c r="L581" s="13">
        <v>240.48629999999997</v>
      </c>
      <c r="M581" s="13">
        <v>157.33460000000002</v>
      </c>
      <c r="N581" t="b">
        <v>1</v>
      </c>
      <c r="O581" t="b">
        <v>0</v>
      </c>
      <c r="P581" t="s">
        <v>1</v>
      </c>
      <c r="Q581" s="62" t="s">
        <v>1</v>
      </c>
      <c r="R581" t="b">
        <v>0</v>
      </c>
      <c r="S581" t="s">
        <v>1</v>
      </c>
      <c r="T581" t="b">
        <v>1</v>
      </c>
      <c r="U581" t="b">
        <v>0</v>
      </c>
      <c r="V581" t="s">
        <v>1</v>
      </c>
      <c r="W581" t="s">
        <v>1</v>
      </c>
      <c r="X581" t="b">
        <v>0</v>
      </c>
      <c r="Y581" t="s">
        <v>568</v>
      </c>
      <c r="Z581">
        <v>761</v>
      </c>
    </row>
    <row r="582" spans="1:26">
      <c r="A582" s="59" t="s">
        <v>464</v>
      </c>
      <c r="B582" s="59" t="s">
        <v>480</v>
      </c>
      <c r="C582" s="59">
        <v>2018</v>
      </c>
      <c r="D582" s="59" t="s">
        <v>472</v>
      </c>
      <c r="E582" s="67">
        <v>15934.877999999999</v>
      </c>
      <c r="F582" s="13">
        <f t="shared" si="65"/>
        <v>80.120780306801507</v>
      </c>
      <c r="G582" s="13">
        <f t="shared" si="66"/>
        <v>80.120780306801507</v>
      </c>
      <c r="H582" s="61">
        <f t="shared" si="62"/>
        <v>15.934877999999999</v>
      </c>
      <c r="I582" s="61">
        <f t="shared" si="63"/>
        <v>8.0120780306801503E-2</v>
      </c>
      <c r="J582" s="61">
        <f t="shared" si="64"/>
        <v>8.0120780306801503E-2</v>
      </c>
      <c r="K582" s="66">
        <v>787.40959999999995</v>
      </c>
      <c r="L582" s="13">
        <v>507.97340000000008</v>
      </c>
      <c r="M582" s="13">
        <v>275.95129999999995</v>
      </c>
      <c r="N582" t="b">
        <v>1</v>
      </c>
      <c r="O582" t="b">
        <v>0</v>
      </c>
      <c r="P582" t="s">
        <v>1</v>
      </c>
      <c r="Q582" s="62" t="s">
        <v>1</v>
      </c>
      <c r="R582" t="b">
        <v>0</v>
      </c>
      <c r="S582" t="s">
        <v>1</v>
      </c>
      <c r="T582" t="b">
        <v>1</v>
      </c>
      <c r="U582" t="b">
        <v>0</v>
      </c>
      <c r="V582" t="s">
        <v>1</v>
      </c>
      <c r="W582" t="s">
        <v>1</v>
      </c>
      <c r="X582" t="b">
        <v>0</v>
      </c>
      <c r="Y582" t="s">
        <v>568</v>
      </c>
      <c r="Z582">
        <v>761</v>
      </c>
    </row>
    <row r="583" spans="1:26">
      <c r="A583" s="59" t="s">
        <v>464</v>
      </c>
      <c r="B583" s="59" t="s">
        <v>480</v>
      </c>
      <c r="C583" s="59">
        <v>2018</v>
      </c>
      <c r="D583" s="59" t="s">
        <v>472</v>
      </c>
      <c r="E583" s="67">
        <v>15968.634</v>
      </c>
      <c r="F583" s="13">
        <f t="shared" si="65"/>
        <v>80.281705317172765</v>
      </c>
      <c r="G583" s="13">
        <f t="shared" si="66"/>
        <v>80.281705317172765</v>
      </c>
      <c r="H583" s="61">
        <f t="shared" si="62"/>
        <v>15.968634</v>
      </c>
      <c r="I583" s="61">
        <f t="shared" si="63"/>
        <v>8.0281705317172769E-2</v>
      </c>
      <c r="J583" s="61">
        <f t="shared" si="64"/>
        <v>8.0281705317172769E-2</v>
      </c>
      <c r="K583" s="66">
        <v>665.00120000000004</v>
      </c>
      <c r="L583" s="13">
        <v>355.80880000000002</v>
      </c>
      <c r="M583" s="13">
        <v>226.12680000000006</v>
      </c>
      <c r="N583" t="b">
        <v>1</v>
      </c>
      <c r="O583" t="b">
        <v>0</v>
      </c>
      <c r="P583" t="s">
        <v>1</v>
      </c>
      <c r="Q583" s="62" t="s">
        <v>1</v>
      </c>
      <c r="R583" t="b">
        <v>0</v>
      </c>
      <c r="S583" t="s">
        <v>1</v>
      </c>
      <c r="T583" t="b">
        <v>1</v>
      </c>
      <c r="U583" t="b">
        <v>0</v>
      </c>
      <c r="V583" t="s">
        <v>1</v>
      </c>
      <c r="W583" t="s">
        <v>1</v>
      </c>
      <c r="X583" t="b">
        <v>0</v>
      </c>
      <c r="Y583" t="s">
        <v>568</v>
      </c>
      <c r="Z583">
        <v>761</v>
      </c>
    </row>
    <row r="584" spans="1:26">
      <c r="A584" s="59" t="s">
        <v>464</v>
      </c>
      <c r="B584" s="59" t="s">
        <v>480</v>
      </c>
      <c r="C584" s="59">
        <v>2018</v>
      </c>
      <c r="D584" s="59" t="s">
        <v>472</v>
      </c>
      <c r="E584" s="67">
        <v>16011.514000000001</v>
      </c>
      <c r="F584" s="13">
        <f t="shared" si="65"/>
        <v>80.486101778463265</v>
      </c>
      <c r="G584" s="13">
        <f t="shared" si="66"/>
        <v>80.486101778463265</v>
      </c>
      <c r="H584" s="61">
        <f t="shared" si="62"/>
        <v>16.011514000000002</v>
      </c>
      <c r="I584" s="61">
        <f t="shared" si="63"/>
        <v>8.048610177846327E-2</v>
      </c>
      <c r="J584" s="61">
        <f t="shared" si="64"/>
        <v>8.048610177846327E-2</v>
      </c>
      <c r="K584" s="66">
        <v>442.58929999999998</v>
      </c>
      <c r="L584" s="13">
        <v>180.7124</v>
      </c>
      <c r="M584" s="13">
        <v>136.37049999999999</v>
      </c>
      <c r="N584" t="b">
        <v>1</v>
      </c>
      <c r="O584" t="b">
        <v>0</v>
      </c>
      <c r="P584" t="s">
        <v>1</v>
      </c>
      <c r="Q584" s="62" t="s">
        <v>1</v>
      </c>
      <c r="R584" t="b">
        <v>0</v>
      </c>
      <c r="S584" t="s">
        <v>1</v>
      </c>
      <c r="T584" t="b">
        <v>1</v>
      </c>
      <c r="U584" t="b">
        <v>0</v>
      </c>
      <c r="V584" t="s">
        <v>1</v>
      </c>
      <c r="W584" t="s">
        <v>1</v>
      </c>
      <c r="X584" t="b">
        <v>0</v>
      </c>
      <c r="Y584" t="s">
        <v>568</v>
      </c>
      <c r="Z584">
        <v>761</v>
      </c>
    </row>
    <row r="585" spans="1:26">
      <c r="A585" s="59" t="s">
        <v>464</v>
      </c>
      <c r="B585" s="59" t="s">
        <v>480</v>
      </c>
      <c r="C585" s="59">
        <v>2018</v>
      </c>
      <c r="D585" s="59" t="s">
        <v>472</v>
      </c>
      <c r="E585" s="67">
        <v>16039.079999999998</v>
      </c>
      <c r="F585" s="13">
        <f t="shared" si="65"/>
        <v>80.617485888249959</v>
      </c>
      <c r="G585" s="13">
        <f t="shared" si="66"/>
        <v>80.617485888249959</v>
      </c>
      <c r="H585" s="61">
        <f t="shared" si="62"/>
        <v>16.039079999999998</v>
      </c>
      <c r="I585" s="61">
        <f t="shared" si="63"/>
        <v>8.0617485888249962E-2</v>
      </c>
      <c r="J585" s="61">
        <f t="shared" si="64"/>
        <v>8.0617485888249962E-2</v>
      </c>
      <c r="K585" s="66">
        <v>449.13240000000002</v>
      </c>
      <c r="L585" s="13">
        <v>244.4862</v>
      </c>
      <c r="M585" s="13">
        <v>151.67930000000001</v>
      </c>
      <c r="N585" t="b">
        <v>1</v>
      </c>
      <c r="O585" t="b">
        <v>0</v>
      </c>
      <c r="P585" t="s">
        <v>1</v>
      </c>
      <c r="Q585" s="62" t="s">
        <v>1</v>
      </c>
      <c r="R585" t="b">
        <v>0</v>
      </c>
      <c r="S585" t="s">
        <v>1</v>
      </c>
      <c r="T585" t="b">
        <v>1</v>
      </c>
      <c r="U585" t="b">
        <v>0</v>
      </c>
      <c r="V585" t="s">
        <v>1</v>
      </c>
      <c r="W585" t="s">
        <v>1</v>
      </c>
      <c r="X585" t="b">
        <v>0</v>
      </c>
      <c r="Y585" t="s">
        <v>568</v>
      </c>
      <c r="Z585">
        <v>761</v>
      </c>
    </row>
    <row r="586" spans="1:26">
      <c r="A586" s="59" t="s">
        <v>464</v>
      </c>
      <c r="B586" s="59" t="s">
        <v>480</v>
      </c>
      <c r="C586" s="59">
        <v>2018</v>
      </c>
      <c r="D586" s="59" t="s">
        <v>472</v>
      </c>
      <c r="E586" s="67">
        <v>16042.839</v>
      </c>
      <c r="F586" s="13">
        <f t="shared" si="65"/>
        <v>80.635400996529214</v>
      </c>
      <c r="G586" s="13">
        <f t="shared" si="66"/>
        <v>80.635400996529214</v>
      </c>
      <c r="H586" s="61">
        <f t="shared" si="62"/>
        <v>16.042839000000001</v>
      </c>
      <c r="I586" s="61">
        <f t="shared" si="63"/>
        <v>8.0635400996529216E-2</v>
      </c>
      <c r="J586" s="61">
        <f t="shared" si="64"/>
        <v>8.0635400996529216E-2</v>
      </c>
      <c r="K586" s="66">
        <v>492.34110000000004</v>
      </c>
      <c r="L586" s="13">
        <v>229.33469999999994</v>
      </c>
      <c r="M586" s="13">
        <v>156.03220000000005</v>
      </c>
      <c r="N586" t="b">
        <v>1</v>
      </c>
      <c r="O586" t="b">
        <v>0</v>
      </c>
      <c r="P586" t="s">
        <v>1</v>
      </c>
      <c r="Q586" s="62" t="s">
        <v>1</v>
      </c>
      <c r="R586" t="b">
        <v>0</v>
      </c>
      <c r="S586" t="s">
        <v>1</v>
      </c>
      <c r="T586" t="b">
        <v>1</v>
      </c>
      <c r="U586" t="b">
        <v>0</v>
      </c>
      <c r="V586" t="s">
        <v>1</v>
      </c>
      <c r="W586" t="s">
        <v>1</v>
      </c>
      <c r="X586" t="b">
        <v>0</v>
      </c>
      <c r="Y586" t="s">
        <v>568</v>
      </c>
      <c r="Z586">
        <v>761</v>
      </c>
    </row>
    <row r="587" spans="1:26">
      <c r="A587" s="59" t="s">
        <v>464</v>
      </c>
      <c r="B587" s="59" t="s">
        <v>480</v>
      </c>
      <c r="C587" s="59">
        <v>2018</v>
      </c>
      <c r="D587" s="59" t="s">
        <v>472</v>
      </c>
      <c r="E587" s="67">
        <v>16049.103999999999</v>
      </c>
      <c r="F587" s="13">
        <f t="shared" si="65"/>
        <v>80.665259027156509</v>
      </c>
      <c r="G587" s="13">
        <f t="shared" si="66"/>
        <v>80.665259027156509</v>
      </c>
      <c r="H587" s="61">
        <f t="shared" si="62"/>
        <v>16.049104</v>
      </c>
      <c r="I587" s="61">
        <f t="shared" si="63"/>
        <v>8.0665259027156502E-2</v>
      </c>
      <c r="J587" s="61">
        <f t="shared" si="64"/>
        <v>8.0665259027156502E-2</v>
      </c>
      <c r="K587" s="66">
        <v>910.52719999999999</v>
      </c>
      <c r="L587" s="13">
        <v>617.50980000000004</v>
      </c>
      <c r="M587" s="13">
        <v>325.13210000000004</v>
      </c>
      <c r="N587" t="b">
        <v>1</v>
      </c>
      <c r="O587" t="b">
        <v>0</v>
      </c>
      <c r="P587" t="s">
        <v>1</v>
      </c>
      <c r="Q587" s="62" t="s">
        <v>1</v>
      </c>
      <c r="R587" t="b">
        <v>0</v>
      </c>
      <c r="S587" t="s">
        <v>1</v>
      </c>
      <c r="T587" t="b">
        <v>1</v>
      </c>
      <c r="U587" t="b">
        <v>0</v>
      </c>
      <c r="V587" t="s">
        <v>1</v>
      </c>
      <c r="W587" t="s">
        <v>1</v>
      </c>
      <c r="X587" t="b">
        <v>0</v>
      </c>
      <c r="Y587" t="s">
        <v>568</v>
      </c>
      <c r="Z587">
        <v>761</v>
      </c>
    </row>
    <row r="588" spans="1:26">
      <c r="A588" s="59" t="s">
        <v>464</v>
      </c>
      <c r="B588" s="59" t="s">
        <v>480</v>
      </c>
      <c r="C588" s="59">
        <v>2018</v>
      </c>
      <c r="D588" s="59" t="s">
        <v>472</v>
      </c>
      <c r="E588" s="67">
        <v>16055.368999999999</v>
      </c>
      <c r="F588" s="13">
        <f t="shared" si="65"/>
        <v>80.695116454034206</v>
      </c>
      <c r="G588" s="13">
        <f t="shared" si="66"/>
        <v>80.695116454034206</v>
      </c>
      <c r="H588" s="61">
        <f t="shared" si="62"/>
        <v>16.055368999999999</v>
      </c>
      <c r="I588" s="61">
        <f t="shared" si="63"/>
        <v>8.069511645403421E-2</v>
      </c>
      <c r="J588" s="61">
        <f t="shared" si="64"/>
        <v>8.069511645403421E-2</v>
      </c>
      <c r="K588" s="66">
        <v>501.14829999999995</v>
      </c>
      <c r="L588" s="13">
        <v>225.85660000000007</v>
      </c>
      <c r="M588" s="13">
        <v>155.82419999999991</v>
      </c>
      <c r="N588" t="b">
        <v>1</v>
      </c>
      <c r="O588" t="b">
        <v>0</v>
      </c>
      <c r="P588" t="s">
        <v>1</v>
      </c>
      <c r="Q588" s="62" t="s">
        <v>1</v>
      </c>
      <c r="R588" t="b">
        <v>0</v>
      </c>
      <c r="S588" t="s">
        <v>1</v>
      </c>
      <c r="T588" t="b">
        <v>1</v>
      </c>
      <c r="U588" t="b">
        <v>0</v>
      </c>
      <c r="V588" t="s">
        <v>1</v>
      </c>
      <c r="W588" t="s">
        <v>1</v>
      </c>
      <c r="X588" t="b">
        <v>0</v>
      </c>
      <c r="Y588" t="s">
        <v>568</v>
      </c>
      <c r="Z588">
        <v>761</v>
      </c>
    </row>
    <row r="589" spans="1:26">
      <c r="A589" s="59" t="s">
        <v>464</v>
      </c>
      <c r="B589" s="59" t="s">
        <v>480</v>
      </c>
      <c r="C589" s="59">
        <v>2018</v>
      </c>
      <c r="D589" s="59" t="s">
        <v>472</v>
      </c>
      <c r="E589" s="67">
        <v>16086.694000000001</v>
      </c>
      <c r="F589" s="13">
        <f t="shared" ref="F589:F604" si="67">0.0083*E589^(0.9482)</f>
        <v>80.844394540845059</v>
      </c>
      <c r="G589" s="13">
        <f t="shared" si="66"/>
        <v>80.844394540845059</v>
      </c>
      <c r="H589" s="61">
        <f t="shared" si="62"/>
        <v>16.086694000000001</v>
      </c>
      <c r="I589" s="61">
        <f t="shared" si="63"/>
        <v>8.0844394540845063E-2</v>
      </c>
      <c r="J589" s="61">
        <f t="shared" si="64"/>
        <v>8.0844394540845063E-2</v>
      </c>
      <c r="K589" s="66">
        <v>454.34980000000002</v>
      </c>
      <c r="L589" s="13">
        <v>195.40709999999996</v>
      </c>
      <c r="M589" s="13">
        <v>140.73880000000003</v>
      </c>
      <c r="N589" t="b">
        <v>1</v>
      </c>
      <c r="O589" t="b">
        <v>0</v>
      </c>
      <c r="P589" t="s">
        <v>1</v>
      </c>
      <c r="Q589" s="62" t="s">
        <v>1</v>
      </c>
      <c r="R589" t="b">
        <v>0</v>
      </c>
      <c r="S589" t="s">
        <v>1</v>
      </c>
      <c r="T589" t="b">
        <v>1</v>
      </c>
      <c r="U589" t="b">
        <v>0</v>
      </c>
      <c r="V589" t="s">
        <v>1</v>
      </c>
      <c r="W589" t="s">
        <v>1</v>
      </c>
      <c r="X589" t="b">
        <v>0</v>
      </c>
      <c r="Y589" t="s">
        <v>568</v>
      </c>
      <c r="Z589">
        <v>761</v>
      </c>
    </row>
    <row r="590" spans="1:26">
      <c r="A590" s="59" t="s">
        <v>464</v>
      </c>
      <c r="B590" s="59" t="s">
        <v>480</v>
      </c>
      <c r="C590" s="59">
        <v>2018</v>
      </c>
      <c r="D590" s="59" t="s">
        <v>472</v>
      </c>
      <c r="E590" s="67">
        <v>16111.754000000001</v>
      </c>
      <c r="F590" s="13">
        <f t="shared" si="67"/>
        <v>80.963806168023424</v>
      </c>
      <c r="G590" s="13">
        <f t="shared" si="66"/>
        <v>80.963806168023424</v>
      </c>
      <c r="H590" s="61">
        <f t="shared" si="62"/>
        <v>16.111754000000001</v>
      </c>
      <c r="I590" s="61">
        <f t="shared" si="63"/>
        <v>8.0963806168023428E-2</v>
      </c>
      <c r="J590" s="61">
        <f t="shared" si="64"/>
        <v>8.0963806168023428E-2</v>
      </c>
      <c r="K590" s="66">
        <v>612.19560000000001</v>
      </c>
      <c r="L590" s="13">
        <v>350.92560000000003</v>
      </c>
      <c r="M590" s="13">
        <v>209.15660000000003</v>
      </c>
      <c r="N590" t="b">
        <v>1</v>
      </c>
      <c r="O590" t="b">
        <v>0</v>
      </c>
      <c r="P590" t="s">
        <v>1</v>
      </c>
      <c r="Q590" s="62" t="s">
        <v>1</v>
      </c>
      <c r="R590" t="b">
        <v>0</v>
      </c>
      <c r="S590" t="s">
        <v>1</v>
      </c>
      <c r="T590" t="b">
        <v>1</v>
      </c>
      <c r="U590" t="b">
        <v>0</v>
      </c>
      <c r="V590" t="s">
        <v>1</v>
      </c>
      <c r="W590" t="s">
        <v>1</v>
      </c>
      <c r="X590" t="b">
        <v>0</v>
      </c>
      <c r="Y590" t="s">
        <v>568</v>
      </c>
      <c r="Z590">
        <v>761</v>
      </c>
    </row>
    <row r="591" spans="1:26">
      <c r="A591" s="59" t="s">
        <v>464</v>
      </c>
      <c r="B591" s="59" t="s">
        <v>480</v>
      </c>
      <c r="C591" s="59">
        <v>2018</v>
      </c>
      <c r="D591" s="59" t="s">
        <v>472</v>
      </c>
      <c r="E591" s="67">
        <v>16124.284</v>
      </c>
      <c r="F591" s="13">
        <f t="shared" si="67"/>
        <v>81.02350837294486</v>
      </c>
      <c r="G591" s="13">
        <f t="shared" si="66"/>
        <v>81.02350837294486</v>
      </c>
      <c r="H591" s="61">
        <f t="shared" si="62"/>
        <v>16.124283999999999</v>
      </c>
      <c r="I591" s="61">
        <f t="shared" si="63"/>
        <v>8.1023508372944864E-2</v>
      </c>
      <c r="J591" s="61">
        <f t="shared" si="64"/>
        <v>8.1023508372944864E-2</v>
      </c>
      <c r="K591" s="66">
        <v>481.45170000000002</v>
      </c>
      <c r="L591" s="13">
        <v>209.26040000000006</v>
      </c>
      <c r="M591" s="13">
        <v>149.79899999999998</v>
      </c>
      <c r="N591" t="b">
        <v>1</v>
      </c>
      <c r="O591" t="b">
        <v>0</v>
      </c>
      <c r="P591" t="s">
        <v>1</v>
      </c>
      <c r="Q591" s="62" t="s">
        <v>1</v>
      </c>
      <c r="R591" t="b">
        <v>0</v>
      </c>
      <c r="S591" t="s">
        <v>1</v>
      </c>
      <c r="T591" t="b">
        <v>1</v>
      </c>
      <c r="U591" t="b">
        <v>0</v>
      </c>
      <c r="V591" t="s">
        <v>1</v>
      </c>
      <c r="W591" t="s">
        <v>1</v>
      </c>
      <c r="X591" t="b">
        <v>0</v>
      </c>
      <c r="Y591" t="s">
        <v>568</v>
      </c>
      <c r="Z591">
        <v>761</v>
      </c>
    </row>
    <row r="592" spans="1:26">
      <c r="A592" s="59" t="s">
        <v>464</v>
      </c>
      <c r="B592" s="59" t="s">
        <v>480</v>
      </c>
      <c r="C592" s="59">
        <v>2018</v>
      </c>
      <c r="D592" s="59" t="s">
        <v>472</v>
      </c>
      <c r="E592" s="67">
        <v>16136.814</v>
      </c>
      <c r="F592" s="13">
        <f t="shared" si="67"/>
        <v>81.083208174709611</v>
      </c>
      <c r="G592" s="13">
        <f t="shared" si="66"/>
        <v>81.083208174709611</v>
      </c>
      <c r="H592" s="61">
        <f t="shared" si="62"/>
        <v>16.136814000000001</v>
      </c>
      <c r="I592" s="61">
        <f t="shared" si="63"/>
        <v>8.1083208174709612E-2</v>
      </c>
      <c r="J592" s="61">
        <f t="shared" si="64"/>
        <v>8.1083208174709612E-2</v>
      </c>
      <c r="K592" s="66">
        <v>423.6164</v>
      </c>
      <c r="L592" s="13">
        <v>188.33949999999993</v>
      </c>
      <c r="M592" s="13">
        <v>130.71160000000003</v>
      </c>
      <c r="N592" t="b">
        <v>1</v>
      </c>
      <c r="O592" t="b">
        <v>0</v>
      </c>
      <c r="P592" t="s">
        <v>1</v>
      </c>
      <c r="Q592" s="62" t="s">
        <v>1</v>
      </c>
      <c r="R592" t="b">
        <v>0</v>
      </c>
      <c r="S592" t="s">
        <v>1</v>
      </c>
      <c r="T592" t="b">
        <v>1</v>
      </c>
      <c r="U592" t="b">
        <v>0</v>
      </c>
      <c r="V592" t="s">
        <v>1</v>
      </c>
      <c r="W592" t="s">
        <v>1</v>
      </c>
      <c r="X592" t="b">
        <v>0</v>
      </c>
      <c r="Y592" t="s">
        <v>568</v>
      </c>
      <c r="Z592">
        <v>761</v>
      </c>
    </row>
    <row r="593" spans="1:26">
      <c r="A593" s="59" t="s">
        <v>464</v>
      </c>
      <c r="B593" s="59" t="s">
        <v>480</v>
      </c>
      <c r="C593" s="59">
        <v>2018</v>
      </c>
      <c r="D593" s="59" t="s">
        <v>472</v>
      </c>
      <c r="E593" s="67">
        <v>16149.343999999999</v>
      </c>
      <c r="F593" s="13">
        <f t="shared" si="67"/>
        <v>81.142905575280309</v>
      </c>
      <c r="G593" s="13">
        <f t="shared" si="66"/>
        <v>81.142905575280309</v>
      </c>
      <c r="H593" s="61">
        <f t="shared" si="62"/>
        <v>16.149343999999999</v>
      </c>
      <c r="I593" s="61">
        <f t="shared" si="63"/>
        <v>8.1142905575280311E-2</v>
      </c>
      <c r="J593" s="61">
        <f t="shared" si="64"/>
        <v>8.1142905575280311E-2</v>
      </c>
      <c r="K593" s="66">
        <v>370.7516</v>
      </c>
      <c r="L593" s="13">
        <v>166.73129999999998</v>
      </c>
      <c r="M593" s="13">
        <v>116.83849999999998</v>
      </c>
      <c r="N593" t="b">
        <v>1</v>
      </c>
      <c r="O593" t="b">
        <v>0</v>
      </c>
      <c r="P593" t="s">
        <v>1</v>
      </c>
      <c r="Q593" s="62" t="s">
        <v>1</v>
      </c>
      <c r="R593" t="b">
        <v>0</v>
      </c>
      <c r="S593" t="s">
        <v>1</v>
      </c>
      <c r="T593" t="b">
        <v>1</v>
      </c>
      <c r="U593" t="b">
        <v>0</v>
      </c>
      <c r="V593" t="s">
        <v>1</v>
      </c>
      <c r="W593" t="s">
        <v>1</v>
      </c>
      <c r="X593" t="b">
        <v>0</v>
      </c>
      <c r="Y593" t="s">
        <v>568</v>
      </c>
      <c r="Z593">
        <v>761</v>
      </c>
    </row>
    <row r="594" spans="1:26">
      <c r="A594" s="59" t="s">
        <v>464</v>
      </c>
      <c r="B594" s="59" t="s">
        <v>480</v>
      </c>
      <c r="C594" s="59">
        <v>2018</v>
      </c>
      <c r="D594" s="59" t="s">
        <v>472</v>
      </c>
      <c r="E594" s="67">
        <v>16161.874000000002</v>
      </c>
      <c r="F594" s="13">
        <f t="shared" si="67"/>
        <v>81.202600576616831</v>
      </c>
      <c r="G594" s="13">
        <f t="shared" si="66"/>
        <v>81.202600576616831</v>
      </c>
      <c r="H594" s="61">
        <f t="shared" si="62"/>
        <v>16.161874000000001</v>
      </c>
      <c r="I594" s="61">
        <f t="shared" si="63"/>
        <v>8.1202600576616837E-2</v>
      </c>
      <c r="J594" s="61">
        <f t="shared" si="64"/>
        <v>8.1202600576616837E-2</v>
      </c>
      <c r="K594" s="66">
        <v>713.32339999999999</v>
      </c>
      <c r="L594" s="13">
        <v>492.99559999999997</v>
      </c>
      <c r="M594" s="13">
        <v>261.4486</v>
      </c>
      <c r="N594" t="b">
        <v>1</v>
      </c>
      <c r="O594" t="b">
        <v>0</v>
      </c>
      <c r="P594" t="s">
        <v>1</v>
      </c>
      <c r="Q594" s="62" t="s">
        <v>1</v>
      </c>
      <c r="R594" t="b">
        <v>0</v>
      </c>
      <c r="S594" t="s">
        <v>1</v>
      </c>
      <c r="T594" t="b">
        <v>1</v>
      </c>
      <c r="U594" t="b">
        <v>0</v>
      </c>
      <c r="V594" t="s">
        <v>1</v>
      </c>
      <c r="W594" t="s">
        <v>1</v>
      </c>
      <c r="X594" t="b">
        <v>0</v>
      </c>
      <c r="Y594" t="s">
        <v>568</v>
      </c>
      <c r="Z594">
        <v>761</v>
      </c>
    </row>
    <row r="595" spans="1:26">
      <c r="A595" s="59" t="s">
        <v>464</v>
      </c>
      <c r="B595" s="59" t="s">
        <v>480</v>
      </c>
      <c r="C595" s="59">
        <v>2018</v>
      </c>
      <c r="D595" s="59" t="s">
        <v>472</v>
      </c>
      <c r="E595" s="67">
        <v>16174.403999999999</v>
      </c>
      <c r="F595" s="13">
        <f t="shared" si="67"/>
        <v>81.262293180675172</v>
      </c>
      <c r="G595" s="13">
        <f t="shared" si="66"/>
        <v>81.262293180675172</v>
      </c>
      <c r="H595" s="61">
        <f t="shared" si="62"/>
        <v>16.174403999999999</v>
      </c>
      <c r="I595" s="61">
        <f t="shared" si="63"/>
        <v>8.1262293180675169E-2</v>
      </c>
      <c r="J595" s="61">
        <f t="shared" si="64"/>
        <v>8.1262293180675169E-2</v>
      </c>
      <c r="K595" s="66">
        <v>430.8587</v>
      </c>
      <c r="L595" s="13">
        <v>183.92579999999998</v>
      </c>
      <c r="M595" s="13">
        <v>132.2285</v>
      </c>
      <c r="N595" t="b">
        <v>1</v>
      </c>
      <c r="O595" t="b">
        <v>0</v>
      </c>
      <c r="P595" t="s">
        <v>1</v>
      </c>
      <c r="Q595" s="62" t="s">
        <v>1</v>
      </c>
      <c r="R595" t="b">
        <v>0</v>
      </c>
      <c r="S595" t="s">
        <v>1</v>
      </c>
      <c r="T595" t="b">
        <v>1</v>
      </c>
      <c r="U595" t="b">
        <v>0</v>
      </c>
      <c r="V595" t="s">
        <v>1</v>
      </c>
      <c r="W595" t="s">
        <v>1</v>
      </c>
      <c r="X595" t="b">
        <v>0</v>
      </c>
      <c r="Y595" t="s">
        <v>568</v>
      </c>
      <c r="Z595">
        <v>761</v>
      </c>
    </row>
    <row r="596" spans="1:26">
      <c r="A596" s="59" t="s">
        <v>464</v>
      </c>
      <c r="B596" s="59" t="s">
        <v>480</v>
      </c>
      <c r="C596" s="59">
        <v>2018</v>
      </c>
      <c r="D596" s="59" t="s">
        <v>472</v>
      </c>
      <c r="E596" s="67">
        <v>16186.934000000001</v>
      </c>
      <c r="F596" s="13">
        <f t="shared" si="67"/>
        <v>81.321983389408913</v>
      </c>
      <c r="G596" s="13">
        <f t="shared" si="66"/>
        <v>81.321983389408913</v>
      </c>
      <c r="H596" s="61">
        <f t="shared" si="62"/>
        <v>16.186934000000001</v>
      </c>
      <c r="I596" s="61">
        <f t="shared" si="63"/>
        <v>8.1321983389408908E-2</v>
      </c>
      <c r="J596" s="61">
        <f t="shared" si="64"/>
        <v>8.1321983389408908E-2</v>
      </c>
      <c r="K596" s="66">
        <v>707.82410000000004</v>
      </c>
      <c r="L596" s="13">
        <v>402.08389999999986</v>
      </c>
      <c r="M596" s="13">
        <v>239.8725</v>
      </c>
      <c r="N596" t="b">
        <v>1</v>
      </c>
      <c r="O596" t="b">
        <v>0</v>
      </c>
      <c r="P596" t="s">
        <v>1</v>
      </c>
      <c r="Q596" s="62" t="s">
        <v>1</v>
      </c>
      <c r="R596" t="b">
        <v>0</v>
      </c>
      <c r="S596" t="s">
        <v>1</v>
      </c>
      <c r="T596" t="b">
        <v>1</v>
      </c>
      <c r="U596" t="b">
        <v>0</v>
      </c>
      <c r="V596" t="s">
        <v>1</v>
      </c>
      <c r="W596" t="s">
        <v>1</v>
      </c>
      <c r="X596" t="b">
        <v>0</v>
      </c>
      <c r="Y596" t="s">
        <v>568</v>
      </c>
      <c r="Z596">
        <v>761</v>
      </c>
    </row>
    <row r="597" spans="1:26">
      <c r="A597" s="59" t="s">
        <v>464</v>
      </c>
      <c r="B597" s="59" t="s">
        <v>480</v>
      </c>
      <c r="C597" s="59">
        <v>2018</v>
      </c>
      <c r="D597" s="59" t="s">
        <v>472</v>
      </c>
      <c r="E597" s="67">
        <v>16199.463999999998</v>
      </c>
      <c r="F597" s="13">
        <f t="shared" si="67"/>
        <v>81.381671204767869</v>
      </c>
      <c r="G597" s="13">
        <f t="shared" si="66"/>
        <v>81.381671204767869</v>
      </c>
      <c r="H597" s="61">
        <f t="shared" si="62"/>
        <v>16.199463999999999</v>
      </c>
      <c r="I597" s="61">
        <f t="shared" si="63"/>
        <v>8.1381671204767872E-2</v>
      </c>
      <c r="J597" s="61">
        <f t="shared" si="64"/>
        <v>8.1381671204767872E-2</v>
      </c>
      <c r="K597" s="66">
        <v>409.46480000000003</v>
      </c>
      <c r="L597" s="13">
        <v>167.85750000000002</v>
      </c>
      <c r="M597" s="13">
        <v>123.33160000000004</v>
      </c>
      <c r="N597" t="b">
        <v>1</v>
      </c>
      <c r="O597" t="b">
        <v>0</v>
      </c>
      <c r="P597" t="s">
        <v>1</v>
      </c>
      <c r="Q597" s="62" t="s">
        <v>1</v>
      </c>
      <c r="R597" t="b">
        <v>0</v>
      </c>
      <c r="S597" t="s">
        <v>1</v>
      </c>
      <c r="T597" t="b">
        <v>1</v>
      </c>
      <c r="U597" t="b">
        <v>0</v>
      </c>
      <c r="V597" t="s">
        <v>1</v>
      </c>
      <c r="W597" t="s">
        <v>1</v>
      </c>
      <c r="X597" t="b">
        <v>0</v>
      </c>
      <c r="Y597" t="s">
        <v>568</v>
      </c>
      <c r="Z597">
        <v>761</v>
      </c>
    </row>
    <row r="598" spans="1:26">
      <c r="A598" s="59" t="s">
        <v>464</v>
      </c>
      <c r="B598" s="59" t="s">
        <v>480</v>
      </c>
      <c r="C598" s="59">
        <v>2018</v>
      </c>
      <c r="D598" s="59" t="s">
        <v>472</v>
      </c>
      <c r="E598" s="67">
        <v>16211.994000000001</v>
      </c>
      <c r="F598" s="13">
        <f t="shared" si="67"/>
        <v>81.441356628699538</v>
      </c>
      <c r="G598" s="13">
        <f t="shared" si="66"/>
        <v>81.441356628699538</v>
      </c>
      <c r="H598" s="61">
        <f t="shared" si="62"/>
        <v>16.211994000000001</v>
      </c>
      <c r="I598" s="61">
        <f t="shared" si="63"/>
        <v>8.1441356628699543E-2</v>
      </c>
      <c r="J598" s="61">
        <f t="shared" si="64"/>
        <v>8.1441356628699543E-2</v>
      </c>
      <c r="K598" s="66">
        <v>756.85990000000004</v>
      </c>
      <c r="L598" s="13">
        <v>456.30010000000004</v>
      </c>
      <c r="M598" s="13">
        <v>260.07420000000002</v>
      </c>
      <c r="N598" t="b">
        <v>1</v>
      </c>
      <c r="O598" t="b">
        <v>0</v>
      </c>
      <c r="P598" t="s">
        <v>1</v>
      </c>
      <c r="Q598" s="62" t="s">
        <v>1</v>
      </c>
      <c r="R598" t="b">
        <v>0</v>
      </c>
      <c r="S598" t="s">
        <v>1</v>
      </c>
      <c r="T598" t="b">
        <v>1</v>
      </c>
      <c r="U598" t="b">
        <v>0</v>
      </c>
      <c r="V598" t="s">
        <v>1</v>
      </c>
      <c r="W598" t="s">
        <v>1</v>
      </c>
      <c r="X598" t="b">
        <v>0</v>
      </c>
      <c r="Y598" t="s">
        <v>568</v>
      </c>
      <c r="Z598">
        <v>761</v>
      </c>
    </row>
    <row r="599" spans="1:26">
      <c r="A599" s="59" t="s">
        <v>464</v>
      </c>
      <c r="B599" s="59" t="s">
        <v>480</v>
      </c>
      <c r="C599" s="59">
        <v>2018</v>
      </c>
      <c r="D599" s="59" t="s">
        <v>472</v>
      </c>
      <c r="E599" s="67">
        <v>16224.523999999999</v>
      </c>
      <c r="F599" s="13">
        <f t="shared" si="67"/>
        <v>81.501039663147594</v>
      </c>
      <c r="G599" s="13">
        <f t="shared" si="66"/>
        <v>81.501039663147594</v>
      </c>
      <c r="H599" s="61">
        <f t="shared" si="62"/>
        <v>16.224523999999999</v>
      </c>
      <c r="I599" s="61">
        <f t="shared" si="63"/>
        <v>8.150103966314759E-2</v>
      </c>
      <c r="J599" s="61">
        <f t="shared" si="64"/>
        <v>8.150103966314759E-2</v>
      </c>
      <c r="K599" s="66">
        <v>654.00710000000004</v>
      </c>
      <c r="L599" s="13">
        <v>338.88070000000005</v>
      </c>
      <c r="M599" s="13">
        <v>217.56850000000003</v>
      </c>
      <c r="N599" t="b">
        <v>1</v>
      </c>
      <c r="O599" t="b">
        <v>0</v>
      </c>
      <c r="P599" t="s">
        <v>1</v>
      </c>
      <c r="Q599" s="62" t="s">
        <v>1</v>
      </c>
      <c r="R599" t="b">
        <v>0</v>
      </c>
      <c r="S599" t="s">
        <v>1</v>
      </c>
      <c r="T599" t="b">
        <v>1</v>
      </c>
      <c r="U599" t="b">
        <v>0</v>
      </c>
      <c r="V599" t="s">
        <v>1</v>
      </c>
      <c r="W599" t="s">
        <v>1</v>
      </c>
      <c r="X599" t="b">
        <v>0</v>
      </c>
      <c r="Y599" t="s">
        <v>568</v>
      </c>
      <c r="Z599">
        <v>761</v>
      </c>
    </row>
    <row r="600" spans="1:26">
      <c r="A600" s="59" t="s">
        <v>464</v>
      </c>
      <c r="B600" s="59" t="s">
        <v>480</v>
      </c>
      <c r="C600" s="59">
        <v>2018</v>
      </c>
      <c r="D600" s="59" t="s">
        <v>472</v>
      </c>
      <c r="E600" s="67">
        <v>16230.789000000001</v>
      </c>
      <c r="F600" s="13">
        <f t="shared" si="67"/>
        <v>81.530880284922134</v>
      </c>
      <c r="G600" s="13">
        <f t="shared" si="66"/>
        <v>81.530880284922134</v>
      </c>
      <c r="H600" s="61">
        <f t="shared" si="62"/>
        <v>16.230789000000001</v>
      </c>
      <c r="I600" s="61">
        <f t="shared" si="63"/>
        <v>8.1530880284922128E-2</v>
      </c>
      <c r="J600" s="61">
        <f t="shared" si="64"/>
        <v>8.1530880284922128E-2</v>
      </c>
      <c r="K600" s="66">
        <v>355.83609999999999</v>
      </c>
      <c r="L600" s="13">
        <v>139.7724</v>
      </c>
      <c r="M600" s="13">
        <v>106.69940000000003</v>
      </c>
      <c r="N600" t="b">
        <v>1</v>
      </c>
      <c r="O600" t="b">
        <v>0</v>
      </c>
      <c r="P600" t="s">
        <v>1</v>
      </c>
      <c r="Q600" s="62" t="s">
        <v>1</v>
      </c>
      <c r="R600" t="b">
        <v>0</v>
      </c>
      <c r="S600" t="s">
        <v>1</v>
      </c>
      <c r="T600" t="b">
        <v>1</v>
      </c>
      <c r="U600" t="b">
        <v>0</v>
      </c>
      <c r="V600" t="s">
        <v>1</v>
      </c>
      <c r="W600" t="s">
        <v>1</v>
      </c>
      <c r="X600" t="b">
        <v>0</v>
      </c>
      <c r="Y600" t="s">
        <v>568</v>
      </c>
      <c r="Z600">
        <v>761</v>
      </c>
    </row>
    <row r="601" spans="1:26">
      <c r="A601" s="59" t="s">
        <v>464</v>
      </c>
      <c r="B601" s="59" t="s">
        <v>480</v>
      </c>
      <c r="C601" s="59">
        <v>2018</v>
      </c>
      <c r="D601" s="59" t="s">
        <v>472</v>
      </c>
      <c r="E601" s="67">
        <v>16249.583999999999</v>
      </c>
      <c r="F601" s="13">
        <f t="shared" si="67"/>
        <v>81.62039857135413</v>
      </c>
      <c r="G601" s="13">
        <f t="shared" si="66"/>
        <v>81.62039857135413</v>
      </c>
      <c r="H601" s="61">
        <f t="shared" si="62"/>
        <v>16.249583999999999</v>
      </c>
      <c r="I601" s="61">
        <f t="shared" si="63"/>
        <v>8.1620398571354127E-2</v>
      </c>
      <c r="J601" s="61">
        <f t="shared" si="64"/>
        <v>8.1620398571354127E-2</v>
      </c>
      <c r="K601" s="66">
        <v>782.03729999999996</v>
      </c>
      <c r="L601" s="13">
        <v>657.04970000000003</v>
      </c>
      <c r="M601" s="13">
        <v>300.32279999999997</v>
      </c>
      <c r="N601" t="b">
        <v>1</v>
      </c>
      <c r="O601" t="b">
        <v>0</v>
      </c>
      <c r="P601" t="s">
        <v>1</v>
      </c>
      <c r="Q601" s="62" t="s">
        <v>1</v>
      </c>
      <c r="R601" t="b">
        <v>0</v>
      </c>
      <c r="S601" t="s">
        <v>1</v>
      </c>
      <c r="T601" t="b">
        <v>1</v>
      </c>
      <c r="U601" t="b">
        <v>0</v>
      </c>
      <c r="V601" t="s">
        <v>1</v>
      </c>
      <c r="W601" t="s">
        <v>1</v>
      </c>
      <c r="X601" t="b">
        <v>0</v>
      </c>
      <c r="Y601" t="s">
        <v>568</v>
      </c>
      <c r="Z601">
        <v>761</v>
      </c>
    </row>
    <row r="602" spans="1:26">
      <c r="A602" s="59" t="s">
        <v>464</v>
      </c>
      <c r="B602" s="59" t="s">
        <v>480</v>
      </c>
      <c r="C602" s="59">
        <v>2018</v>
      </c>
      <c r="D602" s="59" t="s">
        <v>472</v>
      </c>
      <c r="E602" s="67">
        <v>16292.614</v>
      </c>
      <c r="F602" s="13">
        <f t="shared" si="67"/>
        <v>81.825325014206598</v>
      </c>
      <c r="G602" s="13">
        <f t="shared" si="66"/>
        <v>81.825325014206598</v>
      </c>
      <c r="H602" s="61">
        <f t="shared" si="62"/>
        <v>16.292614</v>
      </c>
      <c r="I602" s="61">
        <f t="shared" si="63"/>
        <v>8.1825325014206599E-2</v>
      </c>
      <c r="J602" s="61">
        <f t="shared" si="64"/>
        <v>8.1825325014206599E-2</v>
      </c>
      <c r="K602" s="66">
        <v>419.79129999999998</v>
      </c>
      <c r="L602" s="13">
        <v>175.81080000000009</v>
      </c>
      <c r="M602" s="13">
        <v>127.17230000000001</v>
      </c>
      <c r="N602" t="b">
        <v>1</v>
      </c>
      <c r="O602" t="b">
        <v>0</v>
      </c>
      <c r="P602" t="s">
        <v>1</v>
      </c>
      <c r="Q602" s="62" t="s">
        <v>1</v>
      </c>
      <c r="R602" t="b">
        <v>0</v>
      </c>
      <c r="S602" t="s">
        <v>1</v>
      </c>
      <c r="T602" t="b">
        <v>1</v>
      </c>
      <c r="U602" t="b">
        <v>0</v>
      </c>
      <c r="V602" t="s">
        <v>1</v>
      </c>
      <c r="W602" t="s">
        <v>1</v>
      </c>
      <c r="X602" t="b">
        <v>0</v>
      </c>
      <c r="Y602" t="s">
        <v>568</v>
      </c>
      <c r="Z602">
        <v>761</v>
      </c>
    </row>
    <row r="603" spans="1:26">
      <c r="A603" s="59" t="s">
        <v>464</v>
      </c>
      <c r="B603" s="59" t="s">
        <v>480</v>
      </c>
      <c r="C603" s="59">
        <v>2018</v>
      </c>
      <c r="D603" s="59" t="s">
        <v>472</v>
      </c>
      <c r="E603" s="67">
        <v>16307.284</v>
      </c>
      <c r="F603" s="13">
        <f t="shared" si="67"/>
        <v>81.895183136880036</v>
      </c>
      <c r="G603" s="13">
        <f t="shared" si="66"/>
        <v>81.895183136880036</v>
      </c>
      <c r="H603" s="61">
        <f t="shared" si="62"/>
        <v>16.307283999999999</v>
      </c>
      <c r="I603" s="61">
        <f t="shared" si="63"/>
        <v>8.1895183136880031E-2</v>
      </c>
      <c r="J603" s="61">
        <f t="shared" si="64"/>
        <v>8.1895183136880031E-2</v>
      </c>
      <c r="K603" s="66">
        <v>384.23919999999998</v>
      </c>
      <c r="L603" s="13">
        <v>149.36239999999998</v>
      </c>
      <c r="M603" s="13">
        <v>113.60450000000003</v>
      </c>
      <c r="N603" t="b">
        <v>1</v>
      </c>
      <c r="O603" t="b">
        <v>0</v>
      </c>
      <c r="P603" t="s">
        <v>1</v>
      </c>
      <c r="Q603" s="62" t="s">
        <v>1</v>
      </c>
      <c r="R603" t="b">
        <v>0</v>
      </c>
      <c r="S603" t="s">
        <v>1</v>
      </c>
      <c r="T603" t="b">
        <v>1</v>
      </c>
      <c r="U603" t="b">
        <v>0</v>
      </c>
      <c r="V603" t="s">
        <v>1</v>
      </c>
      <c r="W603" t="s">
        <v>1</v>
      </c>
      <c r="X603" t="b">
        <v>0</v>
      </c>
      <c r="Y603" t="s">
        <v>568</v>
      </c>
      <c r="Z603">
        <v>761</v>
      </c>
    </row>
    <row r="604" spans="1:26">
      <c r="A604" s="59" t="s">
        <v>464</v>
      </c>
      <c r="B604" s="59" t="s">
        <v>480</v>
      </c>
      <c r="C604" s="59">
        <v>2018</v>
      </c>
      <c r="D604" s="59" t="s">
        <v>472</v>
      </c>
      <c r="E604" s="67">
        <v>16317.063999999998</v>
      </c>
      <c r="F604" s="13">
        <f t="shared" si="67"/>
        <v>81.94175340999692</v>
      </c>
      <c r="G604" s="13">
        <f t="shared" si="66"/>
        <v>81.94175340999692</v>
      </c>
      <c r="H604" s="61">
        <f t="shared" si="62"/>
        <v>16.317063999999998</v>
      </c>
      <c r="I604" s="61">
        <f t="shared" si="63"/>
        <v>8.1941753409996917E-2</v>
      </c>
      <c r="J604" s="61">
        <f t="shared" si="64"/>
        <v>8.1941753409996917E-2</v>
      </c>
      <c r="K604" s="66">
        <v>370.12120000000004</v>
      </c>
      <c r="L604" s="13">
        <v>157.84489999999994</v>
      </c>
      <c r="M604" s="13">
        <v>112.71170000000001</v>
      </c>
      <c r="N604" t="b">
        <v>1</v>
      </c>
      <c r="O604" t="b">
        <v>0</v>
      </c>
      <c r="P604" t="s">
        <v>1</v>
      </c>
      <c r="Q604" s="62" t="s">
        <v>1</v>
      </c>
      <c r="R604" t="b">
        <v>0</v>
      </c>
      <c r="S604" t="s">
        <v>1</v>
      </c>
      <c r="T604" t="b">
        <v>1</v>
      </c>
      <c r="U604" t="b">
        <v>0</v>
      </c>
      <c r="V604" t="s">
        <v>1</v>
      </c>
      <c r="W604" t="s">
        <v>1</v>
      </c>
      <c r="X604" t="b">
        <v>0</v>
      </c>
      <c r="Y604" t="s">
        <v>568</v>
      </c>
      <c r="Z604">
        <v>761</v>
      </c>
    </row>
    <row r="605" spans="1:26">
      <c r="A605" s="59" t="s">
        <v>464</v>
      </c>
      <c r="B605" s="59" t="s">
        <v>480</v>
      </c>
      <c r="C605" s="59">
        <v>2018</v>
      </c>
      <c r="D605" s="59" t="s">
        <v>472</v>
      </c>
      <c r="E605" s="67">
        <v>16336.624</v>
      </c>
      <c r="F605" s="13">
        <f t="shared" ref="F605:F620" si="68">0.0083*E605^(0.9482)</f>
        <v>82.034889619537196</v>
      </c>
      <c r="G605" s="13">
        <f t="shared" si="66"/>
        <v>82.034889619537196</v>
      </c>
      <c r="H605" s="61">
        <f t="shared" si="62"/>
        <v>16.336624</v>
      </c>
      <c r="I605" s="61">
        <f t="shared" si="63"/>
        <v>8.2034889619537199E-2</v>
      </c>
      <c r="J605" s="61">
        <f t="shared" si="64"/>
        <v>8.2034889619537199E-2</v>
      </c>
      <c r="K605" s="66">
        <v>515.83979999999997</v>
      </c>
      <c r="L605" s="13">
        <v>244.92150000000004</v>
      </c>
      <c r="M605" s="13">
        <v>162.52209999999997</v>
      </c>
      <c r="N605" t="b">
        <v>1</v>
      </c>
      <c r="O605" t="b">
        <v>0</v>
      </c>
      <c r="P605" t="s">
        <v>1</v>
      </c>
      <c r="Q605" s="62" t="s">
        <v>1</v>
      </c>
      <c r="R605" t="b">
        <v>0</v>
      </c>
      <c r="S605" t="s">
        <v>1</v>
      </c>
      <c r="T605" t="b">
        <v>1</v>
      </c>
      <c r="U605" t="b">
        <v>0</v>
      </c>
      <c r="V605" t="s">
        <v>1</v>
      </c>
      <c r="W605" t="s">
        <v>1</v>
      </c>
      <c r="X605" t="b">
        <v>0</v>
      </c>
      <c r="Y605" t="s">
        <v>568</v>
      </c>
      <c r="Z605">
        <v>761</v>
      </c>
    </row>
    <row r="606" spans="1:26">
      <c r="A606" s="59" t="s">
        <v>464</v>
      </c>
      <c r="B606" s="59" t="s">
        <v>480</v>
      </c>
      <c r="C606" s="59">
        <v>2018</v>
      </c>
      <c r="D606" s="59" t="s">
        <v>472</v>
      </c>
      <c r="E606" s="67">
        <v>16385.524000000001</v>
      </c>
      <c r="F606" s="13">
        <f t="shared" si="68"/>
        <v>82.267704888443475</v>
      </c>
      <c r="G606" s="13">
        <f t="shared" si="66"/>
        <v>82.267704888443475</v>
      </c>
      <c r="H606" s="61">
        <f t="shared" si="62"/>
        <v>16.385524</v>
      </c>
      <c r="I606" s="61">
        <f t="shared" si="63"/>
        <v>8.2267704888443469E-2</v>
      </c>
      <c r="J606" s="61">
        <f t="shared" si="64"/>
        <v>8.2267704888443469E-2</v>
      </c>
      <c r="K606" s="66">
        <v>328.30059999999997</v>
      </c>
      <c r="L606" s="13">
        <v>137.68960000000004</v>
      </c>
      <c r="M606" s="13">
        <v>102.98289999999997</v>
      </c>
      <c r="N606" t="b">
        <v>1</v>
      </c>
      <c r="O606" t="b">
        <v>0</v>
      </c>
      <c r="P606" t="s">
        <v>1</v>
      </c>
      <c r="Q606" s="62" t="s">
        <v>1</v>
      </c>
      <c r="R606" t="b">
        <v>0</v>
      </c>
      <c r="S606" t="s">
        <v>1</v>
      </c>
      <c r="T606" t="b">
        <v>1</v>
      </c>
      <c r="U606" t="b">
        <v>0</v>
      </c>
      <c r="V606" t="s">
        <v>1</v>
      </c>
      <c r="W606" t="s">
        <v>1</v>
      </c>
      <c r="X606" t="b">
        <v>0</v>
      </c>
      <c r="Y606" t="s">
        <v>568</v>
      </c>
      <c r="Z606">
        <v>761</v>
      </c>
    </row>
    <row r="607" spans="1:26">
      <c r="A607" s="59" t="s">
        <v>464</v>
      </c>
      <c r="B607" s="59" t="s">
        <v>480</v>
      </c>
      <c r="C607" s="59">
        <v>2018</v>
      </c>
      <c r="D607" s="59" t="s">
        <v>472</v>
      </c>
      <c r="E607" s="67">
        <v>16484</v>
      </c>
      <c r="F607" s="13">
        <f t="shared" si="68"/>
        <v>82.73644479952047</v>
      </c>
      <c r="G607" s="13">
        <f t="shared" si="66"/>
        <v>82.73644479952047</v>
      </c>
      <c r="H607" s="61">
        <f t="shared" si="62"/>
        <v>16.484000000000002</v>
      </c>
      <c r="I607" s="61">
        <f t="shared" si="63"/>
        <v>8.273644479952047E-2</v>
      </c>
      <c r="J607" s="61">
        <f t="shared" si="64"/>
        <v>8.273644479952047E-2</v>
      </c>
      <c r="K607" s="66">
        <v>392.6918</v>
      </c>
      <c r="L607" s="13">
        <v>165.02660000000009</v>
      </c>
      <c r="M607" s="13">
        <v>119.93759999999997</v>
      </c>
      <c r="N607" t="b">
        <v>1</v>
      </c>
      <c r="O607" t="b">
        <v>0</v>
      </c>
      <c r="P607" t="s">
        <v>1</v>
      </c>
      <c r="Q607" s="62" t="s">
        <v>1</v>
      </c>
      <c r="R607" t="b">
        <v>0</v>
      </c>
      <c r="S607" t="s">
        <v>1</v>
      </c>
      <c r="T607" t="b">
        <v>1</v>
      </c>
      <c r="U607" t="b">
        <v>0</v>
      </c>
      <c r="V607" t="s">
        <v>1</v>
      </c>
      <c r="W607" t="s">
        <v>1</v>
      </c>
      <c r="X607" t="b">
        <v>0</v>
      </c>
      <c r="Y607" t="s">
        <v>568</v>
      </c>
      <c r="Z607">
        <v>761</v>
      </c>
    </row>
    <row r="608" spans="1:26">
      <c r="A608" s="59" t="s">
        <v>464</v>
      </c>
      <c r="B608" s="59" t="s">
        <v>480</v>
      </c>
      <c r="C608" s="59">
        <v>2018</v>
      </c>
      <c r="D608" s="59" t="s">
        <v>472</v>
      </c>
      <c r="E608" s="67">
        <v>12374.578949999999</v>
      </c>
      <c r="F608" s="13">
        <f t="shared" si="68"/>
        <v>63.03989002952224</v>
      </c>
      <c r="G608" s="13">
        <f t="shared" si="66"/>
        <v>63.03989002952224</v>
      </c>
      <c r="H608" s="61">
        <f t="shared" si="62"/>
        <v>12.374578949999998</v>
      </c>
      <c r="I608" s="61">
        <f t="shared" si="63"/>
        <v>6.3039890029522247E-2</v>
      </c>
      <c r="J608" s="61">
        <f t="shared" si="64"/>
        <v>6.3039890029522247E-2</v>
      </c>
      <c r="K608" s="66">
        <v>338.74209999999999</v>
      </c>
      <c r="L608" s="13">
        <v>125.18459999999999</v>
      </c>
      <c r="M608" s="13">
        <v>94.795500000000004</v>
      </c>
      <c r="N608" t="b">
        <v>1</v>
      </c>
      <c r="O608" t="b">
        <v>0</v>
      </c>
      <c r="P608" t="s">
        <v>1</v>
      </c>
      <c r="Q608" s="62" t="s">
        <v>1</v>
      </c>
      <c r="R608" t="b">
        <v>0</v>
      </c>
      <c r="S608" t="s">
        <v>1</v>
      </c>
      <c r="T608" t="b">
        <v>1</v>
      </c>
      <c r="U608" t="b">
        <v>0</v>
      </c>
      <c r="V608" t="s">
        <v>1</v>
      </c>
      <c r="W608" t="s">
        <v>1</v>
      </c>
      <c r="X608" t="b">
        <v>0</v>
      </c>
      <c r="Y608" t="s">
        <v>568</v>
      </c>
      <c r="Z608">
        <v>761</v>
      </c>
    </row>
    <row r="609" spans="1:26">
      <c r="A609" s="59" t="s">
        <v>464</v>
      </c>
      <c r="B609" s="59" t="s">
        <v>480</v>
      </c>
      <c r="C609" s="59">
        <v>2018</v>
      </c>
      <c r="D609" s="59" t="s">
        <v>472</v>
      </c>
      <c r="E609" s="67">
        <v>12774.05263</v>
      </c>
      <c r="F609" s="13">
        <f t="shared" si="68"/>
        <v>64.967920613923297</v>
      </c>
      <c r="G609" s="13">
        <f t="shared" si="66"/>
        <v>64.967920613923297</v>
      </c>
      <c r="H609" s="61">
        <f t="shared" si="62"/>
        <v>12.77405263</v>
      </c>
      <c r="I609" s="61">
        <f t="shared" si="63"/>
        <v>6.49679206139233E-2</v>
      </c>
      <c r="J609" s="61">
        <f t="shared" si="64"/>
        <v>6.49679206139233E-2</v>
      </c>
      <c r="K609" s="66">
        <v>388.95580000000001</v>
      </c>
      <c r="L609" s="13">
        <v>149.46730000000008</v>
      </c>
      <c r="M609" s="13">
        <v>113.57869999999997</v>
      </c>
      <c r="N609" t="b">
        <v>1</v>
      </c>
      <c r="O609" t="b">
        <v>0</v>
      </c>
      <c r="P609" t="s">
        <v>1</v>
      </c>
      <c r="Q609" s="62" t="s">
        <v>1</v>
      </c>
      <c r="R609" t="b">
        <v>0</v>
      </c>
      <c r="S609" t="s">
        <v>1</v>
      </c>
      <c r="T609" t="b">
        <v>1</v>
      </c>
      <c r="U609" t="b">
        <v>0</v>
      </c>
      <c r="V609" t="s">
        <v>1</v>
      </c>
      <c r="W609" t="s">
        <v>1</v>
      </c>
      <c r="X609" t="b">
        <v>0</v>
      </c>
      <c r="Y609" t="s">
        <v>568</v>
      </c>
      <c r="Z609">
        <v>761</v>
      </c>
    </row>
    <row r="610" spans="1:26">
      <c r="A610" s="59" t="s">
        <v>464</v>
      </c>
      <c r="B610" s="59" t="s">
        <v>480</v>
      </c>
      <c r="C610" s="59">
        <v>2018</v>
      </c>
      <c r="D610" s="59" t="s">
        <v>472</v>
      </c>
      <c r="E610" s="67">
        <v>13224.375</v>
      </c>
      <c r="F610" s="13">
        <f t="shared" si="68"/>
        <v>67.137631374380902</v>
      </c>
      <c r="G610" s="13">
        <f t="shared" si="66"/>
        <v>67.137631374380902</v>
      </c>
      <c r="H610" s="61">
        <f t="shared" si="62"/>
        <v>13.224375</v>
      </c>
      <c r="I610" s="61">
        <f t="shared" si="63"/>
        <v>6.7137631374380904E-2</v>
      </c>
      <c r="J610" s="61">
        <f t="shared" si="64"/>
        <v>6.7137631374380904E-2</v>
      </c>
      <c r="K610" s="66">
        <v>421.8879</v>
      </c>
      <c r="L610" s="13">
        <v>171.46629999999999</v>
      </c>
      <c r="M610" s="13">
        <v>123.05180000000001</v>
      </c>
      <c r="N610" t="b">
        <v>1</v>
      </c>
      <c r="O610" t="b">
        <v>0</v>
      </c>
      <c r="P610" t="s">
        <v>1</v>
      </c>
      <c r="Q610" s="62" t="s">
        <v>1</v>
      </c>
      <c r="R610" t="b">
        <v>0</v>
      </c>
      <c r="S610" t="s">
        <v>1</v>
      </c>
      <c r="T610" t="b">
        <v>1</v>
      </c>
      <c r="U610" t="b">
        <v>0</v>
      </c>
      <c r="V610" t="s">
        <v>1</v>
      </c>
      <c r="W610" t="s">
        <v>1</v>
      </c>
      <c r="X610" t="b">
        <v>0</v>
      </c>
      <c r="Y610" t="s">
        <v>568</v>
      </c>
      <c r="Z610">
        <v>761</v>
      </c>
    </row>
    <row r="611" spans="1:26">
      <c r="A611" s="59" t="s">
        <v>464</v>
      </c>
      <c r="B611" s="59" t="s">
        <v>480</v>
      </c>
      <c r="C611" s="59">
        <v>2018</v>
      </c>
      <c r="D611" s="59" t="s">
        <v>472</v>
      </c>
      <c r="E611" s="67">
        <v>13385</v>
      </c>
      <c r="F611" s="13">
        <f t="shared" si="68"/>
        <v>67.910610712671755</v>
      </c>
      <c r="G611" s="13">
        <f t="shared" si="66"/>
        <v>67.910610712671755</v>
      </c>
      <c r="H611" s="61">
        <f t="shared" si="62"/>
        <v>13.385</v>
      </c>
      <c r="I611" s="61">
        <f t="shared" si="63"/>
        <v>6.7910610712671751E-2</v>
      </c>
      <c r="J611" s="61">
        <f t="shared" si="64"/>
        <v>6.7910610712671751E-2</v>
      </c>
      <c r="K611" s="66">
        <v>418.49</v>
      </c>
      <c r="L611" s="13">
        <v>169.21399999999994</v>
      </c>
      <c r="M611" s="13">
        <v>122.57440000000003</v>
      </c>
      <c r="N611" t="b">
        <v>1</v>
      </c>
      <c r="O611" t="b">
        <v>0</v>
      </c>
      <c r="P611" t="s">
        <v>1</v>
      </c>
      <c r="Q611" s="62" t="s">
        <v>1</v>
      </c>
      <c r="R611" t="b">
        <v>0</v>
      </c>
      <c r="S611" t="s">
        <v>1</v>
      </c>
      <c r="T611" t="b">
        <v>1</v>
      </c>
      <c r="U611" t="b">
        <v>0</v>
      </c>
      <c r="V611" t="s">
        <v>1</v>
      </c>
      <c r="W611" t="s">
        <v>1</v>
      </c>
      <c r="X611" t="b">
        <v>0</v>
      </c>
      <c r="Y611" t="s">
        <v>568</v>
      </c>
      <c r="Z611">
        <v>761</v>
      </c>
    </row>
    <row r="612" spans="1:26">
      <c r="A612" s="59" t="s">
        <v>464</v>
      </c>
      <c r="B612" s="59" t="s">
        <v>480</v>
      </c>
      <c r="C612" s="59">
        <v>2018</v>
      </c>
      <c r="D612" s="59" t="s">
        <v>472</v>
      </c>
      <c r="E612" s="67">
        <v>13535</v>
      </c>
      <c r="F612" s="13">
        <f t="shared" si="68"/>
        <v>68.632025251916843</v>
      </c>
      <c r="G612" s="13">
        <f t="shared" si="66"/>
        <v>68.632025251916843</v>
      </c>
      <c r="H612" s="61">
        <f t="shared" si="62"/>
        <v>13.535</v>
      </c>
      <c r="I612" s="61">
        <f t="shared" si="63"/>
        <v>6.8632025251916848E-2</v>
      </c>
      <c r="J612" s="61">
        <f t="shared" si="64"/>
        <v>6.8632025251916848E-2</v>
      </c>
      <c r="K612" s="66">
        <v>412.29910000000001</v>
      </c>
      <c r="L612" s="13">
        <v>166.05539999999991</v>
      </c>
      <c r="M612" s="13">
        <v>122.34030000000001</v>
      </c>
      <c r="N612" t="b">
        <v>1</v>
      </c>
      <c r="O612" t="b">
        <v>0</v>
      </c>
      <c r="P612" t="s">
        <v>1</v>
      </c>
      <c r="Q612" s="62" t="s">
        <v>1</v>
      </c>
      <c r="R612" t="b">
        <v>0</v>
      </c>
      <c r="S612" t="s">
        <v>1</v>
      </c>
      <c r="T612" t="b">
        <v>1</v>
      </c>
      <c r="U612" t="b">
        <v>0</v>
      </c>
      <c r="V612" t="s">
        <v>1</v>
      </c>
      <c r="W612" t="s">
        <v>1</v>
      </c>
      <c r="X612" t="b">
        <v>0</v>
      </c>
      <c r="Y612" t="s">
        <v>568</v>
      </c>
      <c r="Z612">
        <v>761</v>
      </c>
    </row>
    <row r="613" spans="1:26">
      <c r="A613" s="59" t="s">
        <v>464</v>
      </c>
      <c r="B613" s="59" t="s">
        <v>480</v>
      </c>
      <c r="C613" s="59">
        <v>2018</v>
      </c>
      <c r="D613" s="59" t="s">
        <v>472</v>
      </c>
      <c r="E613" s="67">
        <v>13610</v>
      </c>
      <c r="F613" s="13">
        <f t="shared" si="68"/>
        <v>68.992576959396956</v>
      </c>
      <c r="G613" s="13">
        <f t="shared" si="66"/>
        <v>68.992576959396956</v>
      </c>
      <c r="H613" s="61">
        <f t="shared" si="62"/>
        <v>13.61</v>
      </c>
      <c r="I613" s="61">
        <f t="shared" si="63"/>
        <v>6.8992576959396951E-2</v>
      </c>
      <c r="J613" s="61">
        <f t="shared" si="64"/>
        <v>6.8992576959396951E-2</v>
      </c>
      <c r="K613" s="66">
        <v>439.6823</v>
      </c>
      <c r="L613" s="13">
        <v>184.79799999999994</v>
      </c>
      <c r="M613" s="13">
        <v>129.02029999999996</v>
      </c>
      <c r="N613" t="b">
        <v>1</v>
      </c>
      <c r="O613" t="b">
        <v>0</v>
      </c>
      <c r="P613" t="s">
        <v>1</v>
      </c>
      <c r="Q613" s="62" t="s">
        <v>1</v>
      </c>
      <c r="R613" t="b">
        <v>0</v>
      </c>
      <c r="S613" t="s">
        <v>1</v>
      </c>
      <c r="T613" t="b">
        <v>1</v>
      </c>
      <c r="U613" t="b">
        <v>0</v>
      </c>
      <c r="V613" t="s">
        <v>1</v>
      </c>
      <c r="W613" t="s">
        <v>1</v>
      </c>
      <c r="X613" t="b">
        <v>0</v>
      </c>
      <c r="Y613" t="s">
        <v>568</v>
      </c>
      <c r="Z613">
        <v>761</v>
      </c>
    </row>
    <row r="614" spans="1:26">
      <c r="A614" s="59" t="s">
        <v>464</v>
      </c>
      <c r="B614" s="59" t="s">
        <v>480</v>
      </c>
      <c r="C614" s="59">
        <v>2018</v>
      </c>
      <c r="D614" s="59" t="s">
        <v>472</v>
      </c>
      <c r="E614" s="67">
        <v>13870.521739999998</v>
      </c>
      <c r="F614" s="13">
        <f t="shared" si="68"/>
        <v>70.24420195616662</v>
      </c>
      <c r="G614" s="13">
        <f t="shared" si="66"/>
        <v>70.24420195616662</v>
      </c>
      <c r="H614" s="61">
        <f t="shared" si="62"/>
        <v>13.870521739999999</v>
      </c>
      <c r="I614" s="61">
        <f t="shared" si="63"/>
        <v>7.0244201956166624E-2</v>
      </c>
      <c r="J614" s="61">
        <f t="shared" si="64"/>
        <v>7.0244201956166624E-2</v>
      </c>
      <c r="K614" s="66">
        <v>456.39349999999996</v>
      </c>
      <c r="L614" s="13">
        <v>193.93009999999998</v>
      </c>
      <c r="M614" s="13">
        <v>138.1361</v>
      </c>
      <c r="N614" t="b">
        <v>1</v>
      </c>
      <c r="O614" t="b">
        <v>0</v>
      </c>
      <c r="P614" t="s">
        <v>1</v>
      </c>
      <c r="Q614" s="62" t="s">
        <v>1</v>
      </c>
      <c r="R614" t="b">
        <v>0</v>
      </c>
      <c r="S614" t="s">
        <v>1</v>
      </c>
      <c r="T614" t="b">
        <v>1</v>
      </c>
      <c r="U614" t="b">
        <v>0</v>
      </c>
      <c r="V614" t="s">
        <v>1</v>
      </c>
      <c r="W614" t="s">
        <v>1</v>
      </c>
      <c r="X614" t="b">
        <v>0</v>
      </c>
      <c r="Y614" t="s">
        <v>568</v>
      </c>
      <c r="Z614">
        <v>761</v>
      </c>
    </row>
    <row r="615" spans="1:26">
      <c r="A615" s="59" t="s">
        <v>464</v>
      </c>
      <c r="B615" s="59" t="s">
        <v>480</v>
      </c>
      <c r="C615" s="59">
        <v>2018</v>
      </c>
      <c r="D615" s="59" t="s">
        <v>472</v>
      </c>
      <c r="E615" s="67">
        <v>13936.652170000001</v>
      </c>
      <c r="F615" s="13">
        <f t="shared" si="68"/>
        <v>70.561717829170263</v>
      </c>
      <c r="G615" s="13">
        <f t="shared" si="66"/>
        <v>70.561717829170263</v>
      </c>
      <c r="H615" s="61">
        <f t="shared" si="62"/>
        <v>13.93665217</v>
      </c>
      <c r="I615" s="61">
        <f t="shared" si="63"/>
        <v>7.0561717829170256E-2</v>
      </c>
      <c r="J615" s="61">
        <f t="shared" si="64"/>
        <v>7.0561717829170256E-2</v>
      </c>
      <c r="K615" s="66">
        <v>462.73110000000003</v>
      </c>
      <c r="L615" s="13">
        <v>194.00280000000004</v>
      </c>
      <c r="M615" s="13">
        <v>140.09980000000007</v>
      </c>
      <c r="N615" t="b">
        <v>1</v>
      </c>
      <c r="O615" t="b">
        <v>0</v>
      </c>
      <c r="P615" t="s">
        <v>1</v>
      </c>
      <c r="Q615" s="62" t="s">
        <v>1</v>
      </c>
      <c r="R615" t="b">
        <v>0</v>
      </c>
      <c r="S615" t="s">
        <v>1</v>
      </c>
      <c r="T615" t="b">
        <v>1</v>
      </c>
      <c r="U615" t="b">
        <v>0</v>
      </c>
      <c r="V615" t="s">
        <v>1</v>
      </c>
      <c r="W615" t="s">
        <v>1</v>
      </c>
      <c r="X615" t="b">
        <v>0</v>
      </c>
      <c r="Y615" t="s">
        <v>568</v>
      </c>
      <c r="Z615">
        <v>761</v>
      </c>
    </row>
    <row r="616" spans="1:26">
      <c r="A616" s="59" t="s">
        <v>464</v>
      </c>
      <c r="B616" s="59" t="s">
        <v>480</v>
      </c>
      <c r="C616" s="59">
        <v>2018</v>
      </c>
      <c r="D616" s="59" t="s">
        <v>472</v>
      </c>
      <c r="E616" s="67">
        <v>14184.21739</v>
      </c>
      <c r="F616" s="13">
        <f t="shared" si="68"/>
        <v>71.749677357124483</v>
      </c>
      <c r="G616" s="13">
        <f t="shared" si="66"/>
        <v>71.749677357124483</v>
      </c>
      <c r="H616" s="61">
        <f t="shared" si="62"/>
        <v>14.184217390000001</v>
      </c>
      <c r="I616" s="61">
        <f t="shared" si="63"/>
        <v>7.1749677357124481E-2</v>
      </c>
      <c r="J616" s="61">
        <f t="shared" si="64"/>
        <v>7.1749677357124481E-2</v>
      </c>
      <c r="K616" s="66">
        <v>632.87699999999995</v>
      </c>
      <c r="L616" s="13">
        <v>331.53670000000011</v>
      </c>
      <c r="M616" s="13">
        <v>206.44959999999998</v>
      </c>
      <c r="N616" t="b">
        <v>1</v>
      </c>
      <c r="O616" t="b">
        <v>0</v>
      </c>
      <c r="P616" t="s">
        <v>1</v>
      </c>
      <c r="Q616" s="62" t="s">
        <v>1</v>
      </c>
      <c r="R616" t="b">
        <v>0</v>
      </c>
      <c r="S616" t="s">
        <v>1</v>
      </c>
      <c r="T616" t="b">
        <v>1</v>
      </c>
      <c r="U616" t="b">
        <v>0</v>
      </c>
      <c r="V616" t="s">
        <v>1</v>
      </c>
      <c r="W616" t="s">
        <v>1</v>
      </c>
      <c r="X616" t="b">
        <v>0</v>
      </c>
      <c r="Y616" t="s">
        <v>568</v>
      </c>
      <c r="Z616">
        <v>761</v>
      </c>
    </row>
    <row r="617" spans="1:26">
      <c r="A617" s="59" t="s">
        <v>464</v>
      </c>
      <c r="B617" s="59" t="s">
        <v>480</v>
      </c>
      <c r="C617" s="59">
        <v>2018</v>
      </c>
      <c r="D617" s="59" t="s">
        <v>472</v>
      </c>
      <c r="E617" s="67">
        <v>15136.5625</v>
      </c>
      <c r="F617" s="13">
        <f t="shared" si="68"/>
        <v>76.309733852214137</v>
      </c>
      <c r="G617" s="13">
        <f t="shared" si="66"/>
        <v>76.309733852214137</v>
      </c>
      <c r="H617" s="61">
        <f t="shared" si="62"/>
        <v>15.1365625</v>
      </c>
      <c r="I617" s="61">
        <f t="shared" si="63"/>
        <v>7.6309733852214137E-2</v>
      </c>
      <c r="J617" s="61">
        <f t="shared" si="64"/>
        <v>7.6309733852214137E-2</v>
      </c>
      <c r="K617" s="66">
        <v>547.34990000000005</v>
      </c>
      <c r="L617" s="13">
        <v>272.7562999999999</v>
      </c>
      <c r="M617" s="13">
        <v>174.60850000000005</v>
      </c>
      <c r="N617" t="b">
        <v>1</v>
      </c>
      <c r="O617" t="b">
        <v>0</v>
      </c>
      <c r="P617" t="s">
        <v>1</v>
      </c>
      <c r="Q617" s="62" t="s">
        <v>1</v>
      </c>
      <c r="R617" t="b">
        <v>0</v>
      </c>
      <c r="S617" t="s">
        <v>1</v>
      </c>
      <c r="T617" t="b">
        <v>1</v>
      </c>
      <c r="U617" t="b">
        <v>0</v>
      </c>
      <c r="V617" t="s">
        <v>1</v>
      </c>
      <c r="W617" t="s">
        <v>1</v>
      </c>
      <c r="X617" t="b">
        <v>0</v>
      </c>
      <c r="Y617" t="s">
        <v>568</v>
      </c>
      <c r="Z617">
        <v>761</v>
      </c>
    </row>
    <row r="618" spans="1:26">
      <c r="A618" s="59" t="s">
        <v>464</v>
      </c>
      <c r="B618" s="59" t="s">
        <v>480</v>
      </c>
      <c r="C618" s="59">
        <v>2018</v>
      </c>
      <c r="D618" s="59" t="s">
        <v>472</v>
      </c>
      <c r="E618" s="67">
        <v>15670.9375</v>
      </c>
      <c r="F618" s="13">
        <f t="shared" si="68"/>
        <v>78.861884530042801</v>
      </c>
      <c r="G618" s="13">
        <f t="shared" si="66"/>
        <v>78.861884530042801</v>
      </c>
      <c r="H618" s="61">
        <f t="shared" si="62"/>
        <v>15.670937500000001</v>
      </c>
      <c r="I618" s="61">
        <f t="shared" si="63"/>
        <v>7.8861884530042795E-2</v>
      </c>
      <c r="J618" s="61">
        <f t="shared" si="64"/>
        <v>7.8861884530042795E-2</v>
      </c>
      <c r="K618" s="66">
        <v>490.47990000000004</v>
      </c>
      <c r="L618" s="13">
        <v>222.04759999999987</v>
      </c>
      <c r="M618" s="13">
        <v>149.84060000000005</v>
      </c>
      <c r="N618" t="b">
        <v>1</v>
      </c>
      <c r="O618" t="b">
        <v>0</v>
      </c>
      <c r="P618" t="s">
        <v>1</v>
      </c>
      <c r="Q618" s="62" t="s">
        <v>1</v>
      </c>
      <c r="R618" t="b">
        <v>0</v>
      </c>
      <c r="S618" t="s">
        <v>1</v>
      </c>
      <c r="T618" t="b">
        <v>1</v>
      </c>
      <c r="U618" t="b">
        <v>0</v>
      </c>
      <c r="V618" t="s">
        <v>1</v>
      </c>
      <c r="W618" t="s">
        <v>1</v>
      </c>
      <c r="X618" t="b">
        <v>0</v>
      </c>
      <c r="Y618" t="s">
        <v>568</v>
      </c>
      <c r="Z618">
        <v>761</v>
      </c>
    </row>
    <row r="619" spans="1:26">
      <c r="A619" s="59" t="s">
        <v>464</v>
      </c>
      <c r="B619" s="59" t="s">
        <v>480</v>
      </c>
      <c r="C619" s="59">
        <v>2018</v>
      </c>
      <c r="D619" s="59" t="s">
        <v>472</v>
      </c>
      <c r="E619" s="67">
        <v>15994.375</v>
      </c>
      <c r="F619" s="13">
        <f t="shared" si="68"/>
        <v>80.404408567105264</v>
      </c>
      <c r="G619" s="13">
        <f t="shared" si="66"/>
        <v>80.404408567105264</v>
      </c>
      <c r="H619" s="61">
        <f t="shared" si="62"/>
        <v>15.994375</v>
      </c>
      <c r="I619" s="61">
        <f t="shared" si="63"/>
        <v>8.0404408567105262E-2</v>
      </c>
      <c r="J619" s="61">
        <f t="shared" si="64"/>
        <v>8.0404408567105262E-2</v>
      </c>
      <c r="K619" s="66">
        <v>642.62710000000004</v>
      </c>
      <c r="L619" s="13">
        <v>353.7983999999999</v>
      </c>
      <c r="M619" s="13">
        <v>214.22300000000007</v>
      </c>
      <c r="N619" t="b">
        <v>1</v>
      </c>
      <c r="O619" t="b">
        <v>0</v>
      </c>
      <c r="P619" t="s">
        <v>1</v>
      </c>
      <c r="Q619" s="62" t="s">
        <v>1</v>
      </c>
      <c r="R619" t="b">
        <v>0</v>
      </c>
      <c r="S619" t="s">
        <v>1</v>
      </c>
      <c r="T619" t="b">
        <v>1</v>
      </c>
      <c r="U619" t="b">
        <v>0</v>
      </c>
      <c r="V619" t="s">
        <v>1</v>
      </c>
      <c r="W619" t="s">
        <v>1</v>
      </c>
      <c r="X619" t="b">
        <v>0</v>
      </c>
      <c r="Y619" t="s">
        <v>568</v>
      </c>
      <c r="Z619">
        <v>761</v>
      </c>
    </row>
    <row r="620" spans="1:26">
      <c r="A620" s="59" t="s">
        <v>464</v>
      </c>
      <c r="B620" s="59" t="s">
        <v>480</v>
      </c>
      <c r="C620" s="59">
        <v>2018</v>
      </c>
      <c r="D620" s="59" t="s">
        <v>472</v>
      </c>
      <c r="E620" s="67">
        <v>16219.999999999998</v>
      </c>
      <c r="F620" s="13">
        <f t="shared" si="68"/>
        <v>81.479491171857688</v>
      </c>
      <c r="G620" s="13">
        <f t="shared" si="66"/>
        <v>81.479491171857688</v>
      </c>
      <c r="H620" s="61">
        <f t="shared" si="62"/>
        <v>16.22</v>
      </c>
      <c r="I620" s="61">
        <f t="shared" si="63"/>
        <v>8.1479491171857682E-2</v>
      </c>
      <c r="J620" s="61">
        <f t="shared" si="64"/>
        <v>8.1479491171857682E-2</v>
      </c>
      <c r="K620" s="66">
        <v>369.7106</v>
      </c>
      <c r="L620" s="13">
        <v>145.98239999999998</v>
      </c>
      <c r="M620" s="13">
        <v>111.66230000000002</v>
      </c>
      <c r="N620" t="b">
        <v>1</v>
      </c>
      <c r="O620" t="b">
        <v>0</v>
      </c>
      <c r="P620" t="s">
        <v>1</v>
      </c>
      <c r="Q620" s="62" t="s">
        <v>1</v>
      </c>
      <c r="R620" t="b">
        <v>0</v>
      </c>
      <c r="S620" t="s">
        <v>1</v>
      </c>
      <c r="T620" t="b">
        <v>1</v>
      </c>
      <c r="U620" t="b">
        <v>0</v>
      </c>
      <c r="V620" t="s">
        <v>1</v>
      </c>
      <c r="W620" t="s">
        <v>1</v>
      </c>
      <c r="X620" t="b">
        <v>0</v>
      </c>
      <c r="Y620" t="s">
        <v>568</v>
      </c>
      <c r="Z620">
        <v>761</v>
      </c>
    </row>
    <row r="621" spans="1:26">
      <c r="A621" s="59" t="s">
        <v>464</v>
      </c>
      <c r="B621" s="59" t="s">
        <v>480</v>
      </c>
      <c r="C621" s="59">
        <v>2018</v>
      </c>
      <c r="D621" s="59" t="s">
        <v>472</v>
      </c>
      <c r="E621" s="67">
        <v>11697.869404004961</v>
      </c>
      <c r="F621" s="13">
        <f t="shared" ref="F621:F623" si="69">0.0083*E621^(0.9482)</f>
        <v>59.76637704743888</v>
      </c>
      <c r="G621" s="13">
        <f t="shared" si="66"/>
        <v>59.76637704743888</v>
      </c>
      <c r="H621" s="61">
        <f t="shared" si="62"/>
        <v>11.697869404004962</v>
      </c>
      <c r="I621" s="61">
        <f t="shared" si="63"/>
        <v>5.9766377047438882E-2</v>
      </c>
      <c r="J621" s="61">
        <f t="shared" si="64"/>
        <v>5.9766377047438882E-2</v>
      </c>
      <c r="K621" s="66">
        <v>445.73009999999999</v>
      </c>
      <c r="L621" s="13">
        <v>189.17169999999999</v>
      </c>
      <c r="M621" s="13">
        <v>131.96289999999999</v>
      </c>
      <c r="N621" t="b">
        <v>1</v>
      </c>
      <c r="O621" t="b">
        <v>0</v>
      </c>
      <c r="P621" t="s">
        <v>1</v>
      </c>
      <c r="Q621" s="62" t="s">
        <v>1</v>
      </c>
      <c r="R621" t="b">
        <v>0</v>
      </c>
      <c r="S621" t="s">
        <v>1</v>
      </c>
      <c r="T621" t="b">
        <v>1</v>
      </c>
      <c r="U621" t="b">
        <v>0</v>
      </c>
      <c r="V621" t="s">
        <v>1</v>
      </c>
      <c r="W621" t="s">
        <v>1</v>
      </c>
      <c r="X621" t="b">
        <v>0</v>
      </c>
      <c r="Y621" t="s">
        <v>568</v>
      </c>
      <c r="Z621">
        <v>926</v>
      </c>
    </row>
    <row r="622" spans="1:26">
      <c r="A622" s="59" t="s">
        <v>464</v>
      </c>
      <c r="B622" s="59" t="s">
        <v>480</v>
      </c>
      <c r="C622" s="59">
        <v>2018</v>
      </c>
      <c r="D622" s="59" t="s">
        <v>472</v>
      </c>
      <c r="E622" s="67">
        <v>13763.133516579244</v>
      </c>
      <c r="F622" s="13">
        <f t="shared" si="69"/>
        <v>69.728425387478069</v>
      </c>
      <c r="G622" s="13">
        <f t="shared" si="66"/>
        <v>69.728425387478069</v>
      </c>
      <c r="H622" s="61">
        <f t="shared" si="62"/>
        <v>13.763133516579245</v>
      </c>
      <c r="I622" s="61">
        <f t="shared" si="63"/>
        <v>6.9728425387478074E-2</v>
      </c>
      <c r="J622" s="61">
        <f t="shared" si="64"/>
        <v>6.9728425387478074E-2</v>
      </c>
      <c r="K622" s="66">
        <v>402.12439999999998</v>
      </c>
      <c r="L622" s="13">
        <v>156.09790000000004</v>
      </c>
      <c r="M622" s="13">
        <v>119.48899999999998</v>
      </c>
      <c r="N622" t="b">
        <v>1</v>
      </c>
      <c r="O622" t="b">
        <v>0</v>
      </c>
      <c r="P622" t="s">
        <v>1</v>
      </c>
      <c r="Q622" s="62" t="s">
        <v>1</v>
      </c>
      <c r="R622" t="b">
        <v>0</v>
      </c>
      <c r="S622" t="s">
        <v>1</v>
      </c>
      <c r="T622" t="b">
        <v>1</v>
      </c>
      <c r="U622" t="b">
        <v>0</v>
      </c>
      <c r="V622" t="s">
        <v>1</v>
      </c>
      <c r="W622" t="s">
        <v>1</v>
      </c>
      <c r="X622" t="b">
        <v>0</v>
      </c>
      <c r="Y622" t="s">
        <v>568</v>
      </c>
      <c r="Z622">
        <v>926</v>
      </c>
    </row>
    <row r="623" spans="1:26">
      <c r="A623" s="59" t="s">
        <v>464</v>
      </c>
      <c r="B623" s="59" t="s">
        <v>480</v>
      </c>
      <c r="C623" s="59">
        <v>2018</v>
      </c>
      <c r="D623" s="59" t="s">
        <v>472</v>
      </c>
      <c r="E623" s="67">
        <v>15838.071018764613</v>
      </c>
      <c r="F623" s="13">
        <f t="shared" si="69"/>
        <v>79.659174215075069</v>
      </c>
      <c r="G623" s="13">
        <f t="shared" si="66"/>
        <v>79.659174215075069</v>
      </c>
      <c r="H623" s="61">
        <f t="shared" si="62"/>
        <v>15.838071018764612</v>
      </c>
      <c r="I623" s="61">
        <f t="shared" si="63"/>
        <v>7.9659174215075068E-2</v>
      </c>
      <c r="J623" s="61">
        <f t="shared" si="64"/>
        <v>7.9659174215075068E-2</v>
      </c>
      <c r="K623" s="66">
        <v>575.31499999999994</v>
      </c>
      <c r="L623" s="13">
        <v>281.00760000000002</v>
      </c>
      <c r="M623" s="13">
        <v>182.96759999999995</v>
      </c>
      <c r="N623" t="b">
        <v>1</v>
      </c>
      <c r="O623" t="b">
        <v>0</v>
      </c>
      <c r="P623" t="s">
        <v>1</v>
      </c>
      <c r="Q623" s="62" t="s">
        <v>1</v>
      </c>
      <c r="R623" t="b">
        <v>0</v>
      </c>
      <c r="S623" t="s">
        <v>1</v>
      </c>
      <c r="T623" t="b">
        <v>1</v>
      </c>
      <c r="U623" t="b">
        <v>0</v>
      </c>
      <c r="V623" t="s">
        <v>1</v>
      </c>
      <c r="W623" t="s">
        <v>1</v>
      </c>
      <c r="X623" t="b">
        <v>0</v>
      </c>
      <c r="Y623" t="s">
        <v>568</v>
      </c>
      <c r="Z623">
        <v>926</v>
      </c>
    </row>
    <row r="624" spans="1:26">
      <c r="A624" t="s">
        <v>464</v>
      </c>
      <c r="B624" s="59" t="s">
        <v>480</v>
      </c>
      <c r="C624" s="59">
        <v>2018</v>
      </c>
      <c r="D624" s="59" t="s">
        <v>472</v>
      </c>
      <c r="E624" s="61">
        <v>3.9110250469999999</v>
      </c>
      <c r="F624">
        <v>4</v>
      </c>
      <c r="G624">
        <v>4</v>
      </c>
      <c r="H624" s="61">
        <f t="shared" si="62"/>
        <v>3.9110250469999996E-3</v>
      </c>
      <c r="I624" s="61">
        <f t="shared" si="63"/>
        <v>4.0000000000000001E-3</v>
      </c>
      <c r="J624" s="61">
        <f t="shared" si="64"/>
        <v>4.0000000000000001E-3</v>
      </c>
      <c r="K624" s="13">
        <v>273.9015</v>
      </c>
      <c r="L624" s="13">
        <v>23.527900000000045</v>
      </c>
      <c r="M624" s="13">
        <v>22.355499999999978</v>
      </c>
      <c r="N624" t="b">
        <v>1</v>
      </c>
      <c r="O624" t="b">
        <v>0</v>
      </c>
      <c r="P624" t="s">
        <v>1</v>
      </c>
      <c r="Q624" s="62" t="s">
        <v>1</v>
      </c>
      <c r="R624" t="b">
        <v>0</v>
      </c>
      <c r="S624" t="s">
        <v>1</v>
      </c>
      <c r="T624" t="b">
        <v>1</v>
      </c>
      <c r="U624" t="b">
        <v>0</v>
      </c>
      <c r="V624" t="s">
        <v>1</v>
      </c>
      <c r="W624" t="s">
        <v>1</v>
      </c>
      <c r="X624" t="b">
        <v>0</v>
      </c>
      <c r="Y624" t="s">
        <v>569</v>
      </c>
      <c r="Z624">
        <v>999</v>
      </c>
    </row>
    <row r="625" spans="1:26">
      <c r="A625" t="s">
        <v>464</v>
      </c>
      <c r="B625" s="59" t="s">
        <v>480</v>
      </c>
      <c r="C625" s="59">
        <v>2018</v>
      </c>
      <c r="D625" s="59" t="s">
        <v>472</v>
      </c>
      <c r="E625" s="61">
        <v>4.63</v>
      </c>
      <c r="F625">
        <v>4</v>
      </c>
      <c r="G625">
        <v>4</v>
      </c>
      <c r="H625" s="61">
        <f t="shared" si="62"/>
        <v>4.6299999999999996E-3</v>
      </c>
      <c r="I625" s="61">
        <f t="shared" si="63"/>
        <v>4.0000000000000001E-3</v>
      </c>
      <c r="J625" s="61">
        <f t="shared" si="64"/>
        <v>4.0000000000000001E-3</v>
      </c>
      <c r="K625" s="13">
        <v>263.0582</v>
      </c>
      <c r="L625" s="13">
        <v>21.027199999999993</v>
      </c>
      <c r="M625" s="13">
        <v>19.247500000000002</v>
      </c>
      <c r="N625" t="b">
        <v>1</v>
      </c>
      <c r="O625" t="b">
        <v>0</v>
      </c>
      <c r="P625" t="s">
        <v>1</v>
      </c>
      <c r="Q625" s="62" t="s">
        <v>1</v>
      </c>
      <c r="R625" t="b">
        <v>0</v>
      </c>
      <c r="S625" t="s">
        <v>1</v>
      </c>
      <c r="T625" t="b">
        <v>1</v>
      </c>
      <c r="U625" t="b">
        <v>0</v>
      </c>
      <c r="V625" t="s">
        <v>1</v>
      </c>
      <c r="W625" t="s">
        <v>1</v>
      </c>
      <c r="X625" t="b">
        <v>0</v>
      </c>
      <c r="Y625" t="s">
        <v>569</v>
      </c>
      <c r="Z625">
        <v>999</v>
      </c>
    </row>
    <row r="626" spans="1:26">
      <c r="A626" t="s">
        <v>464</v>
      </c>
      <c r="B626" s="59" t="s">
        <v>480</v>
      </c>
      <c r="C626" s="59">
        <v>2018</v>
      </c>
      <c r="D626" s="59" t="s">
        <v>472</v>
      </c>
      <c r="E626" s="61">
        <v>5.0199999999999996</v>
      </c>
      <c r="F626">
        <v>4</v>
      </c>
      <c r="G626">
        <v>4</v>
      </c>
      <c r="H626" s="61">
        <f t="shared" si="62"/>
        <v>5.0199999999999993E-3</v>
      </c>
      <c r="I626" s="61">
        <f t="shared" si="63"/>
        <v>4.0000000000000001E-3</v>
      </c>
      <c r="J626" s="61">
        <f t="shared" si="64"/>
        <v>4.0000000000000001E-3</v>
      </c>
      <c r="K626" s="13">
        <v>281.13759999999996</v>
      </c>
      <c r="L626" s="13">
        <v>23.640000000000043</v>
      </c>
      <c r="M626" s="13">
        <v>22.572399999999959</v>
      </c>
      <c r="N626" t="b">
        <v>1</v>
      </c>
      <c r="O626" t="b">
        <v>0</v>
      </c>
      <c r="P626" t="s">
        <v>1</v>
      </c>
      <c r="Q626" s="62" t="s">
        <v>1</v>
      </c>
      <c r="R626" t="b">
        <v>0</v>
      </c>
      <c r="S626" t="s">
        <v>1</v>
      </c>
      <c r="T626" t="b">
        <v>1</v>
      </c>
      <c r="U626" t="b">
        <v>0</v>
      </c>
      <c r="V626" t="s">
        <v>1</v>
      </c>
      <c r="W626" t="s">
        <v>1</v>
      </c>
      <c r="X626" t="b">
        <v>0</v>
      </c>
      <c r="Y626" t="s">
        <v>569</v>
      </c>
      <c r="Z626">
        <v>999</v>
      </c>
    </row>
    <row r="627" spans="1:26">
      <c r="A627" t="s">
        <v>464</v>
      </c>
      <c r="B627" s="59" t="s">
        <v>480</v>
      </c>
      <c r="C627" s="59">
        <v>2018</v>
      </c>
      <c r="D627" s="59" t="s">
        <v>472</v>
      </c>
      <c r="E627" s="61">
        <v>7.82</v>
      </c>
      <c r="F627">
        <v>4</v>
      </c>
      <c r="G627">
        <v>4</v>
      </c>
      <c r="H627" s="61">
        <f t="shared" si="62"/>
        <v>7.8200000000000006E-3</v>
      </c>
      <c r="I627" s="61">
        <f t="shared" si="63"/>
        <v>4.0000000000000001E-3</v>
      </c>
      <c r="J627" s="61">
        <f t="shared" si="64"/>
        <v>4.0000000000000001E-3</v>
      </c>
      <c r="K627" s="13">
        <v>258.56180000000001</v>
      </c>
      <c r="L627" s="13">
        <v>22.671899999999994</v>
      </c>
      <c r="M627" s="13">
        <v>21.232800000000026</v>
      </c>
      <c r="N627" t="b">
        <v>1</v>
      </c>
      <c r="O627" t="b">
        <v>0</v>
      </c>
      <c r="P627" t="s">
        <v>1</v>
      </c>
      <c r="Q627" s="62" t="s">
        <v>1</v>
      </c>
      <c r="R627" t="b">
        <v>0</v>
      </c>
      <c r="S627" t="s">
        <v>1</v>
      </c>
      <c r="T627" t="b">
        <v>1</v>
      </c>
      <c r="U627" t="b">
        <v>0</v>
      </c>
      <c r="V627" t="s">
        <v>1</v>
      </c>
      <c r="W627" t="s">
        <v>1</v>
      </c>
      <c r="X627" t="b">
        <v>0</v>
      </c>
      <c r="Y627" t="s">
        <v>569</v>
      </c>
      <c r="Z627">
        <v>999</v>
      </c>
    </row>
    <row r="628" spans="1:26">
      <c r="A628" t="s">
        <v>464</v>
      </c>
      <c r="B628" s="59" t="s">
        <v>480</v>
      </c>
      <c r="C628" s="59">
        <v>2018</v>
      </c>
      <c r="D628" s="59" t="s">
        <v>472</v>
      </c>
      <c r="E628" s="61">
        <v>7.82</v>
      </c>
      <c r="F628">
        <v>4</v>
      </c>
      <c r="G628">
        <v>4</v>
      </c>
      <c r="H628" s="61">
        <f t="shared" si="62"/>
        <v>7.8200000000000006E-3</v>
      </c>
      <c r="I628" s="61">
        <f t="shared" si="63"/>
        <v>4.0000000000000001E-3</v>
      </c>
      <c r="J628" s="61">
        <f t="shared" si="64"/>
        <v>4.0000000000000001E-3</v>
      </c>
      <c r="K628" s="13">
        <v>268.5763</v>
      </c>
      <c r="L628" s="13">
        <v>24.879399999999976</v>
      </c>
      <c r="M628" s="13">
        <v>22.232200000000006</v>
      </c>
      <c r="N628" t="b">
        <v>1</v>
      </c>
      <c r="O628" t="b">
        <v>0</v>
      </c>
      <c r="P628" t="s">
        <v>1</v>
      </c>
      <c r="Q628" s="62" t="s">
        <v>1</v>
      </c>
      <c r="R628" t="b">
        <v>0</v>
      </c>
      <c r="S628" t="s">
        <v>1</v>
      </c>
      <c r="T628" t="b">
        <v>1</v>
      </c>
      <c r="U628" t="b">
        <v>0</v>
      </c>
      <c r="V628" t="s">
        <v>1</v>
      </c>
      <c r="W628" t="s">
        <v>1</v>
      </c>
      <c r="X628" t="b">
        <v>0</v>
      </c>
      <c r="Y628" t="s">
        <v>569</v>
      </c>
      <c r="Z628">
        <v>999</v>
      </c>
    </row>
    <row r="629" spans="1:26">
      <c r="A629" t="s">
        <v>464</v>
      </c>
      <c r="B629" s="59" t="s">
        <v>480</v>
      </c>
      <c r="C629" s="59">
        <v>2018</v>
      </c>
      <c r="D629" s="59" t="s">
        <v>472</v>
      </c>
      <c r="E629" s="61">
        <v>9.49</v>
      </c>
      <c r="F629">
        <v>4</v>
      </c>
      <c r="G629">
        <v>4</v>
      </c>
      <c r="H629" s="61">
        <f t="shared" si="62"/>
        <v>9.4900000000000002E-3</v>
      </c>
      <c r="I629" s="61">
        <f t="shared" si="63"/>
        <v>4.0000000000000001E-3</v>
      </c>
      <c r="J629" s="61">
        <f t="shared" si="64"/>
        <v>4.0000000000000001E-3</v>
      </c>
      <c r="K629" s="13">
        <v>266.08429999999998</v>
      </c>
      <c r="L629" s="13">
        <v>23.102399999999989</v>
      </c>
      <c r="M629" s="13">
        <v>21.822499999999962</v>
      </c>
      <c r="N629" t="b">
        <v>1</v>
      </c>
      <c r="O629" t="b">
        <v>0</v>
      </c>
      <c r="P629" t="s">
        <v>1</v>
      </c>
      <c r="Q629" s="62" t="s">
        <v>1</v>
      </c>
      <c r="R629" t="b">
        <v>0</v>
      </c>
      <c r="S629" t="s">
        <v>1</v>
      </c>
      <c r="T629" t="b">
        <v>1</v>
      </c>
      <c r="U629" t="b">
        <v>0</v>
      </c>
      <c r="V629" t="s">
        <v>1</v>
      </c>
      <c r="W629" t="s">
        <v>1</v>
      </c>
      <c r="X629" t="b">
        <v>0</v>
      </c>
      <c r="Y629" t="s">
        <v>569</v>
      </c>
      <c r="Z629">
        <v>999</v>
      </c>
    </row>
    <row r="630" spans="1:26">
      <c r="A630" t="s">
        <v>464</v>
      </c>
      <c r="B630" s="59" t="s">
        <v>480</v>
      </c>
      <c r="C630" s="59">
        <v>2018</v>
      </c>
      <c r="D630" s="59" t="s">
        <v>472</v>
      </c>
      <c r="E630" s="61">
        <v>10.32</v>
      </c>
      <c r="F630">
        <v>4</v>
      </c>
      <c r="G630">
        <v>4</v>
      </c>
      <c r="H630" s="61">
        <f t="shared" si="62"/>
        <v>1.0320000000000001E-2</v>
      </c>
      <c r="I630" s="61">
        <f t="shared" si="63"/>
        <v>4.0000000000000001E-3</v>
      </c>
      <c r="J630" s="61">
        <f t="shared" si="64"/>
        <v>4.0000000000000001E-3</v>
      </c>
      <c r="K630" s="13">
        <v>240.78870000000001</v>
      </c>
      <c r="L630" s="13">
        <v>22.812600000000032</v>
      </c>
      <c r="M630" s="13">
        <v>21.493600000000015</v>
      </c>
      <c r="N630" t="b">
        <v>1</v>
      </c>
      <c r="O630" t="b">
        <v>0</v>
      </c>
      <c r="P630" t="s">
        <v>1</v>
      </c>
      <c r="Q630" s="62" t="s">
        <v>1</v>
      </c>
      <c r="R630" t="b">
        <v>0</v>
      </c>
      <c r="S630" t="s">
        <v>1</v>
      </c>
      <c r="T630" t="b">
        <v>1</v>
      </c>
      <c r="U630" t="b">
        <v>0</v>
      </c>
      <c r="V630" t="s">
        <v>1</v>
      </c>
      <c r="W630" t="s">
        <v>1</v>
      </c>
      <c r="X630" t="b">
        <v>0</v>
      </c>
      <c r="Y630" t="s">
        <v>569</v>
      </c>
      <c r="Z630">
        <v>999</v>
      </c>
    </row>
    <row r="631" spans="1:26">
      <c r="A631" t="s">
        <v>464</v>
      </c>
      <c r="B631" s="59" t="s">
        <v>480</v>
      </c>
      <c r="C631" s="59">
        <v>2018</v>
      </c>
      <c r="D631" s="59" t="s">
        <v>472</v>
      </c>
      <c r="E631" s="61">
        <v>11.65</v>
      </c>
      <c r="F631">
        <v>4</v>
      </c>
      <c r="G631">
        <v>4</v>
      </c>
      <c r="H631" s="61">
        <f t="shared" si="62"/>
        <v>1.1650000000000001E-2</v>
      </c>
      <c r="I631" s="61">
        <f t="shared" si="63"/>
        <v>4.0000000000000001E-3</v>
      </c>
      <c r="J631" s="61">
        <f t="shared" si="64"/>
        <v>4.0000000000000001E-3</v>
      </c>
      <c r="K631" s="13">
        <v>256.26389999999998</v>
      </c>
      <c r="L631" s="13">
        <v>22.780500000000018</v>
      </c>
      <c r="M631" s="13">
        <v>21.642899999999997</v>
      </c>
      <c r="N631" t="b">
        <v>1</v>
      </c>
      <c r="O631" t="b">
        <v>0</v>
      </c>
      <c r="P631" t="s">
        <v>1</v>
      </c>
      <c r="Q631" s="62" t="s">
        <v>1</v>
      </c>
      <c r="R631" t="b">
        <v>0</v>
      </c>
      <c r="S631" t="s">
        <v>1</v>
      </c>
      <c r="T631" t="b">
        <v>1</v>
      </c>
      <c r="U631" t="b">
        <v>0</v>
      </c>
      <c r="V631" t="s">
        <v>1</v>
      </c>
      <c r="W631" t="s">
        <v>1</v>
      </c>
      <c r="X631" t="b">
        <v>0</v>
      </c>
      <c r="Y631" t="s">
        <v>569</v>
      </c>
      <c r="Z631">
        <v>999</v>
      </c>
    </row>
    <row r="632" spans="1:26">
      <c r="A632" t="s">
        <v>464</v>
      </c>
      <c r="B632" s="59" t="s">
        <v>480</v>
      </c>
      <c r="C632" s="59">
        <v>2018</v>
      </c>
      <c r="D632" s="59" t="s">
        <v>472</v>
      </c>
      <c r="E632" s="61">
        <v>14.01</v>
      </c>
      <c r="F632">
        <v>4</v>
      </c>
      <c r="G632">
        <v>4</v>
      </c>
      <c r="H632" s="61">
        <f t="shared" si="62"/>
        <v>1.401E-2</v>
      </c>
      <c r="I632" s="61">
        <f t="shared" si="63"/>
        <v>4.0000000000000001E-3</v>
      </c>
      <c r="J632" s="61">
        <f t="shared" si="64"/>
        <v>4.0000000000000001E-3</v>
      </c>
      <c r="K632" s="13">
        <v>234.3151</v>
      </c>
      <c r="L632" s="13">
        <v>20.442199999999985</v>
      </c>
      <c r="M632" s="13">
        <v>18.769599999999997</v>
      </c>
      <c r="N632" t="b">
        <v>1</v>
      </c>
      <c r="O632" t="b">
        <v>0</v>
      </c>
      <c r="P632" t="s">
        <v>1</v>
      </c>
      <c r="Q632" s="62" t="s">
        <v>1</v>
      </c>
      <c r="R632" t="b">
        <v>0</v>
      </c>
      <c r="S632" t="s">
        <v>1</v>
      </c>
      <c r="T632" t="b">
        <v>1</v>
      </c>
      <c r="U632" t="b">
        <v>0</v>
      </c>
      <c r="V632" t="s">
        <v>1</v>
      </c>
      <c r="W632" t="s">
        <v>1</v>
      </c>
      <c r="X632" t="b">
        <v>0</v>
      </c>
      <c r="Y632" t="s">
        <v>569</v>
      </c>
      <c r="Z632">
        <v>999</v>
      </c>
    </row>
    <row r="633" spans="1:26">
      <c r="A633" t="s">
        <v>464</v>
      </c>
      <c r="B633" s="59" t="s">
        <v>480</v>
      </c>
      <c r="C633" s="59">
        <v>2018</v>
      </c>
      <c r="D633" s="59" t="s">
        <v>472</v>
      </c>
      <c r="E633" s="61">
        <v>15.07</v>
      </c>
      <c r="F633">
        <v>4</v>
      </c>
      <c r="G633">
        <v>4</v>
      </c>
      <c r="H633" s="61">
        <f t="shared" si="62"/>
        <v>1.507E-2</v>
      </c>
      <c r="I633" s="61">
        <f t="shared" si="63"/>
        <v>4.0000000000000001E-3</v>
      </c>
      <c r="J633" s="61">
        <f t="shared" si="64"/>
        <v>4.0000000000000001E-3</v>
      </c>
      <c r="K633" s="13">
        <v>231.41479999999999</v>
      </c>
      <c r="L633" s="13">
        <v>20.269700000000029</v>
      </c>
      <c r="M633" s="13">
        <v>18.714399999999983</v>
      </c>
      <c r="N633" t="b">
        <v>1</v>
      </c>
      <c r="O633" t="b">
        <v>0</v>
      </c>
      <c r="P633" t="s">
        <v>1</v>
      </c>
      <c r="Q633" s="62" t="s">
        <v>1</v>
      </c>
      <c r="R633" t="b">
        <v>0</v>
      </c>
      <c r="S633" t="s">
        <v>1</v>
      </c>
      <c r="T633" t="b">
        <v>1</v>
      </c>
      <c r="U633" t="b">
        <v>0</v>
      </c>
      <c r="V633" t="s">
        <v>1</v>
      </c>
      <c r="W633" t="s">
        <v>1</v>
      </c>
      <c r="X633" t="b">
        <v>0</v>
      </c>
      <c r="Y633" t="s">
        <v>569</v>
      </c>
      <c r="Z633">
        <v>999</v>
      </c>
    </row>
    <row r="634" spans="1:26">
      <c r="A634" t="s">
        <v>464</v>
      </c>
      <c r="B634" s="59" t="s">
        <v>480</v>
      </c>
      <c r="C634" s="59">
        <v>2018</v>
      </c>
      <c r="D634" s="59" t="s">
        <v>472</v>
      </c>
      <c r="E634" s="61">
        <v>15.07</v>
      </c>
      <c r="F634">
        <v>4</v>
      </c>
      <c r="G634">
        <v>4</v>
      </c>
      <c r="H634" s="61">
        <f t="shared" ref="H634:H697" si="70">E634/1000</f>
        <v>1.507E-2</v>
      </c>
      <c r="I634" s="61">
        <f t="shared" ref="I634:I697" si="71">F634/1000</f>
        <v>4.0000000000000001E-3</v>
      </c>
      <c r="J634" s="61">
        <f t="shared" ref="J634:J697" si="72">G634/1000</f>
        <v>4.0000000000000001E-3</v>
      </c>
      <c r="K634" s="13">
        <v>220.21519999999998</v>
      </c>
      <c r="L634" s="13">
        <v>19.346300000000014</v>
      </c>
      <c r="M634" s="13">
        <v>18.307099999999991</v>
      </c>
      <c r="N634" t="b">
        <v>1</v>
      </c>
      <c r="O634" t="b">
        <v>0</v>
      </c>
      <c r="P634" t="s">
        <v>1</v>
      </c>
      <c r="Q634" s="62" t="s">
        <v>1</v>
      </c>
      <c r="R634" t="b">
        <v>0</v>
      </c>
      <c r="S634" t="s">
        <v>1</v>
      </c>
      <c r="T634" t="b">
        <v>1</v>
      </c>
      <c r="U634" t="b">
        <v>0</v>
      </c>
      <c r="V634" t="s">
        <v>1</v>
      </c>
      <c r="W634" t="s">
        <v>1</v>
      </c>
      <c r="X634" t="b">
        <v>0</v>
      </c>
      <c r="Y634" t="s">
        <v>569</v>
      </c>
      <c r="Z634">
        <v>999</v>
      </c>
    </row>
    <row r="635" spans="1:26">
      <c r="A635" t="s">
        <v>464</v>
      </c>
      <c r="B635" s="59" t="s">
        <v>480</v>
      </c>
      <c r="C635" s="59">
        <v>2018</v>
      </c>
      <c r="D635" s="59" t="s">
        <v>472</v>
      </c>
      <c r="E635" s="61">
        <v>17.260000000000002</v>
      </c>
      <c r="F635">
        <v>4</v>
      </c>
      <c r="G635">
        <v>4</v>
      </c>
      <c r="H635" s="61">
        <f t="shared" si="70"/>
        <v>1.7260000000000001E-2</v>
      </c>
      <c r="I635" s="61">
        <f t="shared" si="71"/>
        <v>4.0000000000000001E-3</v>
      </c>
      <c r="J635" s="61">
        <f t="shared" si="72"/>
        <v>4.0000000000000001E-3</v>
      </c>
      <c r="K635" s="13">
        <v>223.2302</v>
      </c>
      <c r="L635" s="13">
        <v>19.113</v>
      </c>
      <c r="M635" s="13">
        <v>17.475500000000011</v>
      </c>
      <c r="N635" t="b">
        <v>1</v>
      </c>
      <c r="O635" t="b">
        <v>0</v>
      </c>
      <c r="P635" t="s">
        <v>1</v>
      </c>
      <c r="Q635" s="62" t="s">
        <v>1</v>
      </c>
      <c r="R635" t="b">
        <v>0</v>
      </c>
      <c r="S635" t="s">
        <v>1</v>
      </c>
      <c r="T635" t="b">
        <v>1</v>
      </c>
      <c r="U635" t="b">
        <v>0</v>
      </c>
      <c r="V635" t="s">
        <v>1</v>
      </c>
      <c r="W635" t="s">
        <v>1</v>
      </c>
      <c r="X635" t="b">
        <v>0</v>
      </c>
      <c r="Y635" t="s">
        <v>569</v>
      </c>
      <c r="Z635">
        <v>999</v>
      </c>
    </row>
    <row r="636" spans="1:26">
      <c r="A636" t="s">
        <v>464</v>
      </c>
      <c r="B636" s="59" t="s">
        <v>480</v>
      </c>
      <c r="C636" s="59">
        <v>2018</v>
      </c>
      <c r="D636" s="59" t="s">
        <v>472</v>
      </c>
      <c r="E636" s="61">
        <v>19.190000000000001</v>
      </c>
      <c r="F636">
        <v>4</v>
      </c>
      <c r="G636">
        <v>4</v>
      </c>
      <c r="H636" s="61">
        <f t="shared" si="70"/>
        <v>1.9190000000000002E-2</v>
      </c>
      <c r="I636" s="61">
        <f t="shared" si="71"/>
        <v>4.0000000000000001E-3</v>
      </c>
      <c r="J636" s="61">
        <f t="shared" si="72"/>
        <v>4.0000000000000001E-3</v>
      </c>
      <c r="K636" s="13">
        <v>166.35940000000002</v>
      </c>
      <c r="L636" s="13">
        <v>15.315299999999979</v>
      </c>
      <c r="M636" s="13">
        <v>14.081200000000024</v>
      </c>
      <c r="N636" t="b">
        <v>1</v>
      </c>
      <c r="O636" t="b">
        <v>0</v>
      </c>
      <c r="P636" t="s">
        <v>1</v>
      </c>
      <c r="Q636" s="62" t="s">
        <v>1</v>
      </c>
      <c r="R636" t="b">
        <v>0</v>
      </c>
      <c r="S636" t="s">
        <v>1</v>
      </c>
      <c r="T636" t="b">
        <v>1</v>
      </c>
      <c r="U636" t="b">
        <v>0</v>
      </c>
      <c r="V636" t="s">
        <v>1</v>
      </c>
      <c r="W636" t="s">
        <v>1</v>
      </c>
      <c r="X636" t="b">
        <v>0</v>
      </c>
      <c r="Y636" t="s">
        <v>569</v>
      </c>
      <c r="Z636">
        <v>999</v>
      </c>
    </row>
    <row r="637" spans="1:26">
      <c r="A637" t="s">
        <v>464</v>
      </c>
      <c r="B637" s="59" t="s">
        <v>480</v>
      </c>
      <c r="C637" s="59">
        <v>2018</v>
      </c>
      <c r="D637" s="59" t="s">
        <v>472</v>
      </c>
      <c r="E637" s="61">
        <v>21.12</v>
      </c>
      <c r="F637">
        <v>4</v>
      </c>
      <c r="G637">
        <v>4</v>
      </c>
      <c r="H637" s="61">
        <f t="shared" si="70"/>
        <v>2.112E-2</v>
      </c>
      <c r="I637" s="61">
        <f t="shared" si="71"/>
        <v>4.0000000000000001E-3</v>
      </c>
      <c r="J637" s="61">
        <f t="shared" si="72"/>
        <v>4.0000000000000001E-3</v>
      </c>
      <c r="K637" s="13">
        <v>201.24610000000001</v>
      </c>
      <c r="L637" s="13">
        <v>16.660799999999995</v>
      </c>
      <c r="M637" s="13">
        <v>15.533700000000039</v>
      </c>
      <c r="N637" t="b">
        <v>1</v>
      </c>
      <c r="O637" t="b">
        <v>0</v>
      </c>
      <c r="P637" t="s">
        <v>1</v>
      </c>
      <c r="Q637" s="62" t="s">
        <v>1</v>
      </c>
      <c r="R637" t="b">
        <v>0</v>
      </c>
      <c r="S637" t="s">
        <v>1</v>
      </c>
      <c r="T637" t="b">
        <v>1</v>
      </c>
      <c r="U637" t="b">
        <v>0</v>
      </c>
      <c r="V637" t="s">
        <v>1</v>
      </c>
      <c r="W637" t="s">
        <v>1</v>
      </c>
      <c r="X637" t="b">
        <v>0</v>
      </c>
      <c r="Y637" t="s">
        <v>569</v>
      </c>
      <c r="Z637">
        <v>999</v>
      </c>
    </row>
    <row r="638" spans="1:26">
      <c r="A638" t="s">
        <v>464</v>
      </c>
      <c r="B638" s="59" t="s">
        <v>480</v>
      </c>
      <c r="C638" s="59">
        <v>2018</v>
      </c>
      <c r="D638" s="59" t="s">
        <v>472</v>
      </c>
      <c r="E638" s="61">
        <v>22.61</v>
      </c>
      <c r="F638">
        <v>4</v>
      </c>
      <c r="G638">
        <v>4</v>
      </c>
      <c r="H638" s="61">
        <f t="shared" si="70"/>
        <v>2.2609999999999998E-2</v>
      </c>
      <c r="I638" s="61">
        <f t="shared" si="71"/>
        <v>4.0000000000000001E-3</v>
      </c>
      <c r="J638" s="61">
        <f t="shared" si="72"/>
        <v>4.0000000000000001E-3</v>
      </c>
      <c r="K638" s="13">
        <v>203.89510000000001</v>
      </c>
      <c r="L638" s="13">
        <v>17.341700000000003</v>
      </c>
      <c r="M638" s="13">
        <v>16.33250000000001</v>
      </c>
      <c r="N638" t="b">
        <v>1</v>
      </c>
      <c r="O638" t="b">
        <v>0</v>
      </c>
      <c r="P638" t="s">
        <v>1</v>
      </c>
      <c r="Q638" s="62" t="s">
        <v>1</v>
      </c>
      <c r="R638" t="b">
        <v>0</v>
      </c>
      <c r="S638" t="s">
        <v>1</v>
      </c>
      <c r="T638" t="b">
        <v>1</v>
      </c>
      <c r="U638" t="b">
        <v>0</v>
      </c>
      <c r="V638" t="s">
        <v>1</v>
      </c>
      <c r="W638" t="s">
        <v>1</v>
      </c>
      <c r="X638" t="b">
        <v>0</v>
      </c>
      <c r="Y638" t="s">
        <v>569</v>
      </c>
      <c r="Z638">
        <v>999</v>
      </c>
    </row>
    <row r="639" spans="1:26">
      <c r="A639" t="s">
        <v>464</v>
      </c>
      <c r="B639" s="59" t="s">
        <v>480</v>
      </c>
      <c r="C639" s="59">
        <v>2018</v>
      </c>
      <c r="D639" s="59" t="s">
        <v>472</v>
      </c>
      <c r="E639" s="61">
        <v>24.38</v>
      </c>
      <c r="F639">
        <v>4</v>
      </c>
      <c r="G639">
        <v>4</v>
      </c>
      <c r="H639" s="61">
        <f t="shared" si="70"/>
        <v>2.4379999999999999E-2</v>
      </c>
      <c r="I639" s="61">
        <f t="shared" si="71"/>
        <v>4.0000000000000001E-3</v>
      </c>
      <c r="J639" s="61">
        <f t="shared" si="72"/>
        <v>4.0000000000000001E-3</v>
      </c>
      <c r="K639" s="13">
        <v>183.9195</v>
      </c>
      <c r="L639" s="13">
        <v>15.419900000000013</v>
      </c>
      <c r="M639" s="13">
        <v>14.474500000000006</v>
      </c>
      <c r="N639" t="b">
        <v>1</v>
      </c>
      <c r="O639" t="b">
        <v>0</v>
      </c>
      <c r="P639" t="s">
        <v>1</v>
      </c>
      <c r="Q639" s="62" t="s">
        <v>1</v>
      </c>
      <c r="R639" t="b">
        <v>0</v>
      </c>
      <c r="S639" t="s">
        <v>1</v>
      </c>
      <c r="T639" t="b">
        <v>1</v>
      </c>
      <c r="U639" t="b">
        <v>0</v>
      </c>
      <c r="V639" t="s">
        <v>1</v>
      </c>
      <c r="W639" t="s">
        <v>1</v>
      </c>
      <c r="X639" t="b">
        <v>0</v>
      </c>
      <c r="Y639" t="s">
        <v>569</v>
      </c>
      <c r="Z639">
        <v>999</v>
      </c>
    </row>
    <row r="640" spans="1:26">
      <c r="A640" t="s">
        <v>464</v>
      </c>
      <c r="B640" s="59" t="s">
        <v>480</v>
      </c>
      <c r="C640" s="59">
        <v>2018</v>
      </c>
      <c r="D640" s="59" t="s">
        <v>472</v>
      </c>
      <c r="E640" s="61">
        <v>25.51</v>
      </c>
      <c r="F640">
        <v>4</v>
      </c>
      <c r="G640">
        <v>4</v>
      </c>
      <c r="H640" s="61">
        <f t="shared" si="70"/>
        <v>2.5510000000000001E-2</v>
      </c>
      <c r="I640" s="61">
        <f t="shared" si="71"/>
        <v>4.0000000000000001E-3</v>
      </c>
      <c r="J640" s="61">
        <f t="shared" si="72"/>
        <v>4.0000000000000001E-3</v>
      </c>
      <c r="K640" s="13">
        <v>175.5531</v>
      </c>
      <c r="L640" s="13">
        <v>16.817499999999995</v>
      </c>
      <c r="M640" s="13">
        <v>15.916300000000007</v>
      </c>
      <c r="N640" t="b">
        <v>1</v>
      </c>
      <c r="O640" t="b">
        <v>0</v>
      </c>
      <c r="P640" t="s">
        <v>1</v>
      </c>
      <c r="Q640" s="62" t="s">
        <v>1</v>
      </c>
      <c r="R640" t="b">
        <v>0</v>
      </c>
      <c r="S640" t="s">
        <v>1</v>
      </c>
      <c r="T640" t="b">
        <v>1</v>
      </c>
      <c r="U640" t="b">
        <v>0</v>
      </c>
      <c r="V640" t="s">
        <v>1</v>
      </c>
      <c r="W640" t="s">
        <v>1</v>
      </c>
      <c r="X640" t="b">
        <v>0</v>
      </c>
      <c r="Y640" t="s">
        <v>569</v>
      </c>
      <c r="Z640">
        <v>999</v>
      </c>
    </row>
    <row r="641" spans="1:26">
      <c r="A641" t="s">
        <v>464</v>
      </c>
      <c r="B641" s="59" t="s">
        <v>480</v>
      </c>
      <c r="C641" s="59">
        <v>2018</v>
      </c>
      <c r="D641" s="59" t="s">
        <v>472</v>
      </c>
      <c r="E641" s="61">
        <v>25.51</v>
      </c>
      <c r="F641">
        <v>4</v>
      </c>
      <c r="G641">
        <v>4</v>
      </c>
      <c r="H641" s="61">
        <f t="shared" si="70"/>
        <v>2.5510000000000001E-2</v>
      </c>
      <c r="I641" s="61">
        <f t="shared" si="71"/>
        <v>4.0000000000000001E-3</v>
      </c>
      <c r="J641" s="61">
        <f t="shared" si="72"/>
        <v>4.0000000000000001E-3</v>
      </c>
      <c r="K641" s="13">
        <v>170.91470000000001</v>
      </c>
      <c r="L641" s="13">
        <v>14.941000000000003</v>
      </c>
      <c r="M641" s="13">
        <v>13.680499999999995</v>
      </c>
      <c r="N641" t="b">
        <v>1</v>
      </c>
      <c r="O641" t="b">
        <v>0</v>
      </c>
      <c r="P641" t="s">
        <v>1</v>
      </c>
      <c r="Q641" s="62" t="s">
        <v>1</v>
      </c>
      <c r="R641" t="b">
        <v>0</v>
      </c>
      <c r="S641" t="s">
        <v>1</v>
      </c>
      <c r="T641" t="b">
        <v>1</v>
      </c>
      <c r="U641" t="b">
        <v>0</v>
      </c>
      <c r="V641" t="s">
        <v>1</v>
      </c>
      <c r="W641" t="s">
        <v>1</v>
      </c>
      <c r="X641" t="b">
        <v>0</v>
      </c>
      <c r="Y641" t="s">
        <v>569</v>
      </c>
      <c r="Z641">
        <v>999</v>
      </c>
    </row>
    <row r="642" spans="1:26">
      <c r="A642" t="s">
        <v>464</v>
      </c>
      <c r="B642" s="59" t="s">
        <v>480</v>
      </c>
      <c r="C642" s="59">
        <v>2018</v>
      </c>
      <c r="D642" s="59" t="s">
        <v>472</v>
      </c>
      <c r="E642" s="61">
        <v>35.82</v>
      </c>
      <c r="F642">
        <v>4</v>
      </c>
      <c r="G642">
        <v>4</v>
      </c>
      <c r="H642" s="61">
        <f t="shared" si="70"/>
        <v>3.5819999999999998E-2</v>
      </c>
      <c r="I642" s="61">
        <f t="shared" si="71"/>
        <v>4.0000000000000001E-3</v>
      </c>
      <c r="J642" s="61">
        <f t="shared" si="72"/>
        <v>4.0000000000000001E-3</v>
      </c>
      <c r="K642" s="13">
        <v>214.423</v>
      </c>
      <c r="L642" s="13">
        <v>18.77170000000001</v>
      </c>
      <c r="M642" s="13">
        <v>17.433699999999988</v>
      </c>
      <c r="N642" t="b">
        <v>1</v>
      </c>
      <c r="O642" t="b">
        <v>0</v>
      </c>
      <c r="P642" t="s">
        <v>1</v>
      </c>
      <c r="Q642" s="62" t="s">
        <v>1</v>
      </c>
      <c r="R642" t="b">
        <v>0</v>
      </c>
      <c r="S642" t="s">
        <v>1</v>
      </c>
      <c r="T642" t="b">
        <v>1</v>
      </c>
      <c r="U642" t="b">
        <v>0</v>
      </c>
      <c r="V642" t="s">
        <v>1</v>
      </c>
      <c r="W642" t="s">
        <v>1</v>
      </c>
      <c r="X642" t="b">
        <v>0</v>
      </c>
      <c r="Y642" t="s">
        <v>569</v>
      </c>
      <c r="Z642">
        <v>999</v>
      </c>
    </row>
    <row r="643" spans="1:26">
      <c r="A643" t="s">
        <v>464</v>
      </c>
      <c r="B643" s="59" t="s">
        <v>480</v>
      </c>
      <c r="C643" s="59">
        <v>2018</v>
      </c>
      <c r="D643" s="59" t="s">
        <v>472</v>
      </c>
      <c r="E643" s="61">
        <v>46.61</v>
      </c>
      <c r="F643">
        <v>4</v>
      </c>
      <c r="G643">
        <v>4</v>
      </c>
      <c r="H643" s="61">
        <f t="shared" si="70"/>
        <v>4.6609999999999999E-2</v>
      </c>
      <c r="I643" s="61">
        <f t="shared" si="71"/>
        <v>4.0000000000000001E-3</v>
      </c>
      <c r="J643" s="61">
        <f t="shared" si="72"/>
        <v>4.0000000000000001E-3</v>
      </c>
      <c r="K643" s="13">
        <v>210.3135</v>
      </c>
      <c r="L643" s="13">
        <v>17.70920000000001</v>
      </c>
      <c r="M643" s="13">
        <v>16.859499999999997</v>
      </c>
      <c r="N643" t="b">
        <v>1</v>
      </c>
      <c r="O643" t="b">
        <v>0</v>
      </c>
      <c r="P643" t="s">
        <v>1</v>
      </c>
      <c r="Q643" s="62" t="s">
        <v>1</v>
      </c>
      <c r="R643" t="b">
        <v>0</v>
      </c>
      <c r="S643" t="s">
        <v>1</v>
      </c>
      <c r="T643" t="b">
        <v>1</v>
      </c>
      <c r="U643" t="b">
        <v>0</v>
      </c>
      <c r="V643" t="s">
        <v>1</v>
      </c>
      <c r="W643" t="s">
        <v>1</v>
      </c>
      <c r="X643" t="b">
        <v>0</v>
      </c>
      <c r="Y643" t="s">
        <v>569</v>
      </c>
      <c r="Z643">
        <v>999</v>
      </c>
    </row>
    <row r="644" spans="1:26">
      <c r="A644" t="s">
        <v>464</v>
      </c>
      <c r="B644" s="59" t="s">
        <v>480</v>
      </c>
      <c r="C644" s="59">
        <v>2018</v>
      </c>
      <c r="D644" s="59" t="s">
        <v>472</v>
      </c>
      <c r="E644" s="61">
        <v>52.14</v>
      </c>
      <c r="F644">
        <v>4</v>
      </c>
      <c r="G644">
        <v>4</v>
      </c>
      <c r="H644" s="61">
        <f t="shared" si="70"/>
        <v>5.2139999999999999E-2</v>
      </c>
      <c r="I644" s="61">
        <f t="shared" si="71"/>
        <v>4.0000000000000001E-3</v>
      </c>
      <c r="J644" s="61">
        <f t="shared" si="72"/>
        <v>4.0000000000000001E-3</v>
      </c>
      <c r="K644" s="13">
        <v>200.68430000000001</v>
      </c>
      <c r="L644" s="13">
        <v>18.368200000000002</v>
      </c>
      <c r="M644" s="13">
        <v>16.962799999999987</v>
      </c>
      <c r="N644" t="b">
        <v>1</v>
      </c>
      <c r="O644" t="b">
        <v>0</v>
      </c>
      <c r="P644" t="s">
        <v>1</v>
      </c>
      <c r="Q644" s="62" t="s">
        <v>1</v>
      </c>
      <c r="R644" t="b">
        <v>0</v>
      </c>
      <c r="S644" t="s">
        <v>1</v>
      </c>
      <c r="T644" t="b">
        <v>1</v>
      </c>
      <c r="U644" t="b">
        <v>0</v>
      </c>
      <c r="V644" t="s">
        <v>1</v>
      </c>
      <c r="W644" t="s">
        <v>1</v>
      </c>
      <c r="X644" t="b">
        <v>0</v>
      </c>
      <c r="Y644" t="s">
        <v>569</v>
      </c>
      <c r="Z644">
        <v>999</v>
      </c>
    </row>
    <row r="645" spans="1:26">
      <c r="A645" t="s">
        <v>464</v>
      </c>
      <c r="B645" s="59" t="s">
        <v>480</v>
      </c>
      <c r="C645" s="59">
        <v>2018</v>
      </c>
      <c r="D645" s="59" t="s">
        <v>472</v>
      </c>
      <c r="E645" s="61">
        <v>61.28</v>
      </c>
      <c r="F645">
        <v>4</v>
      </c>
      <c r="G645">
        <v>4</v>
      </c>
      <c r="H645" s="61">
        <f t="shared" si="70"/>
        <v>6.1280000000000001E-2</v>
      </c>
      <c r="I645" s="61">
        <f t="shared" si="71"/>
        <v>4.0000000000000001E-3</v>
      </c>
      <c r="J645" s="61">
        <f t="shared" si="72"/>
        <v>4.0000000000000001E-3</v>
      </c>
      <c r="K645" s="13">
        <v>201.40469999999999</v>
      </c>
      <c r="L645" s="13">
        <v>21.114600000000024</v>
      </c>
      <c r="M645" s="13">
        <v>18.796099999999996</v>
      </c>
      <c r="N645" t="b">
        <v>1</v>
      </c>
      <c r="O645" t="b">
        <v>0</v>
      </c>
      <c r="P645" t="s">
        <v>1</v>
      </c>
      <c r="Q645" s="62" t="s">
        <v>1</v>
      </c>
      <c r="R645" t="b">
        <v>0</v>
      </c>
      <c r="S645" t="s">
        <v>1</v>
      </c>
      <c r="T645" t="b">
        <v>1</v>
      </c>
      <c r="U645" t="b">
        <v>0</v>
      </c>
      <c r="V645" t="s">
        <v>1</v>
      </c>
      <c r="W645" t="s">
        <v>1</v>
      </c>
      <c r="X645" t="b">
        <v>0</v>
      </c>
      <c r="Y645" t="s">
        <v>569</v>
      </c>
      <c r="Z645">
        <v>999</v>
      </c>
    </row>
    <row r="646" spans="1:26">
      <c r="A646" t="s">
        <v>464</v>
      </c>
      <c r="B646" s="59" t="s">
        <v>480</v>
      </c>
      <c r="C646" s="59">
        <v>2018</v>
      </c>
      <c r="D646" s="59" t="s">
        <v>472</v>
      </c>
      <c r="E646" s="61">
        <v>77.3</v>
      </c>
      <c r="F646">
        <v>4</v>
      </c>
      <c r="G646">
        <v>4</v>
      </c>
      <c r="H646" s="61">
        <f t="shared" si="70"/>
        <v>7.7299999999999994E-2</v>
      </c>
      <c r="I646" s="61">
        <f t="shared" si="71"/>
        <v>4.0000000000000001E-3</v>
      </c>
      <c r="J646" s="61">
        <f t="shared" si="72"/>
        <v>4.0000000000000001E-3</v>
      </c>
      <c r="K646" s="13">
        <v>236.92769999999999</v>
      </c>
      <c r="L646" s="13">
        <v>21.444199999999995</v>
      </c>
      <c r="M646" s="13">
        <v>19.730099999999993</v>
      </c>
      <c r="N646" t="b">
        <v>1</v>
      </c>
      <c r="O646" t="b">
        <v>0</v>
      </c>
      <c r="P646" t="s">
        <v>1</v>
      </c>
      <c r="Q646" s="62" t="s">
        <v>1</v>
      </c>
      <c r="R646" t="b">
        <v>0</v>
      </c>
      <c r="S646" t="s">
        <v>1</v>
      </c>
      <c r="T646" t="b">
        <v>1</v>
      </c>
      <c r="U646" t="b">
        <v>0</v>
      </c>
      <c r="V646" t="s">
        <v>1</v>
      </c>
      <c r="W646" t="s">
        <v>1</v>
      </c>
      <c r="X646" t="b">
        <v>0</v>
      </c>
      <c r="Y646" t="s">
        <v>569</v>
      </c>
      <c r="Z646">
        <v>999</v>
      </c>
    </row>
    <row r="647" spans="1:26">
      <c r="A647" t="s">
        <v>464</v>
      </c>
      <c r="B647" s="59" t="s">
        <v>480</v>
      </c>
      <c r="C647" s="59">
        <v>2018</v>
      </c>
      <c r="D647" s="59" t="s">
        <v>472</v>
      </c>
      <c r="E647" s="61">
        <v>84.33</v>
      </c>
      <c r="F647">
        <v>4</v>
      </c>
      <c r="G647">
        <v>4</v>
      </c>
      <c r="H647" s="61">
        <f t="shared" si="70"/>
        <v>8.4330000000000002E-2</v>
      </c>
      <c r="I647" s="61">
        <f t="shared" si="71"/>
        <v>4.0000000000000001E-3</v>
      </c>
      <c r="J647" s="61">
        <f t="shared" si="72"/>
        <v>4.0000000000000001E-3</v>
      </c>
      <c r="K647" s="13">
        <v>238.17619999999999</v>
      </c>
      <c r="L647" s="13">
        <v>23.087400000000002</v>
      </c>
      <c r="M647" s="13">
        <v>21.542099999999976</v>
      </c>
      <c r="N647" t="b">
        <v>1</v>
      </c>
      <c r="O647" t="b">
        <v>0</v>
      </c>
      <c r="P647" t="s">
        <v>1</v>
      </c>
      <c r="Q647" s="62" t="s">
        <v>1</v>
      </c>
      <c r="R647" t="b">
        <v>0</v>
      </c>
      <c r="S647" t="s">
        <v>1</v>
      </c>
      <c r="T647" t="b">
        <v>1</v>
      </c>
      <c r="U647" t="b">
        <v>0</v>
      </c>
      <c r="V647" t="s">
        <v>1</v>
      </c>
      <c r="W647" t="s">
        <v>1</v>
      </c>
      <c r="X647" t="b">
        <v>0</v>
      </c>
      <c r="Y647" t="s">
        <v>569</v>
      </c>
      <c r="Z647">
        <v>999</v>
      </c>
    </row>
    <row r="648" spans="1:26">
      <c r="A648" t="s">
        <v>464</v>
      </c>
      <c r="B648" s="59" t="s">
        <v>480</v>
      </c>
      <c r="C648" s="59">
        <v>2018</v>
      </c>
      <c r="D648" s="59" t="s">
        <v>472</v>
      </c>
      <c r="E648" s="61">
        <v>89.11</v>
      </c>
      <c r="F648">
        <v>4</v>
      </c>
      <c r="G648">
        <v>4</v>
      </c>
      <c r="H648" s="61">
        <f t="shared" si="70"/>
        <v>8.9109999999999995E-2</v>
      </c>
      <c r="I648" s="61">
        <f t="shared" si="71"/>
        <v>4.0000000000000001E-3</v>
      </c>
      <c r="J648" s="61">
        <f t="shared" si="72"/>
        <v>4.0000000000000001E-3</v>
      </c>
      <c r="K648" s="13">
        <v>263.21100000000001</v>
      </c>
      <c r="L648" s="13">
        <v>23.691800000000001</v>
      </c>
      <c r="M648" s="13">
        <v>21.810699999999997</v>
      </c>
      <c r="N648" t="b">
        <v>1</v>
      </c>
      <c r="O648" t="b">
        <v>0</v>
      </c>
      <c r="P648" t="s">
        <v>1</v>
      </c>
      <c r="Q648" s="62" t="s">
        <v>1</v>
      </c>
      <c r="R648" t="b">
        <v>0</v>
      </c>
      <c r="S648" t="s">
        <v>1</v>
      </c>
      <c r="T648" t="b">
        <v>1</v>
      </c>
      <c r="U648" t="b">
        <v>0</v>
      </c>
      <c r="V648" t="s">
        <v>1</v>
      </c>
      <c r="W648" t="s">
        <v>1</v>
      </c>
      <c r="X648" t="b">
        <v>0</v>
      </c>
      <c r="Y648" t="s">
        <v>569</v>
      </c>
      <c r="Z648">
        <v>999</v>
      </c>
    </row>
    <row r="649" spans="1:26">
      <c r="A649" t="s">
        <v>464</v>
      </c>
      <c r="B649" s="59" t="s">
        <v>480</v>
      </c>
      <c r="C649" s="59">
        <v>2018</v>
      </c>
      <c r="D649" s="59" t="s">
        <v>472</v>
      </c>
      <c r="E649" s="61">
        <v>100.36</v>
      </c>
      <c r="F649">
        <v>4</v>
      </c>
      <c r="G649">
        <v>4</v>
      </c>
      <c r="H649" s="61">
        <f t="shared" si="70"/>
        <v>0.10036</v>
      </c>
      <c r="I649" s="61">
        <f t="shared" si="71"/>
        <v>4.0000000000000001E-3</v>
      </c>
      <c r="J649" s="61">
        <f t="shared" si="72"/>
        <v>4.0000000000000001E-3</v>
      </c>
      <c r="K649" s="13">
        <v>272.10890000000001</v>
      </c>
      <c r="L649" s="13">
        <v>26.485500000000002</v>
      </c>
      <c r="M649" s="13">
        <v>24.542500000000018</v>
      </c>
      <c r="N649" t="b">
        <v>1</v>
      </c>
      <c r="O649" t="b">
        <v>0</v>
      </c>
      <c r="P649" t="s">
        <v>1</v>
      </c>
      <c r="Q649" s="62" t="s">
        <v>1</v>
      </c>
      <c r="R649" t="b">
        <v>0</v>
      </c>
      <c r="S649" t="s">
        <v>1</v>
      </c>
      <c r="T649" t="b">
        <v>1</v>
      </c>
      <c r="U649" t="b">
        <v>0</v>
      </c>
      <c r="V649" t="s">
        <v>1</v>
      </c>
      <c r="W649" t="s">
        <v>1</v>
      </c>
      <c r="X649" t="b">
        <v>0</v>
      </c>
      <c r="Y649" t="s">
        <v>569</v>
      </c>
      <c r="Z649">
        <v>999</v>
      </c>
    </row>
    <row r="650" spans="1:26">
      <c r="A650" t="s">
        <v>464</v>
      </c>
      <c r="B650" s="59" t="s">
        <v>480</v>
      </c>
      <c r="C650" s="59">
        <v>2018</v>
      </c>
      <c r="D650" s="59" t="s">
        <v>472</v>
      </c>
      <c r="E650" s="61">
        <v>106.12</v>
      </c>
      <c r="F650">
        <v>4</v>
      </c>
      <c r="G650">
        <v>4</v>
      </c>
      <c r="H650" s="61">
        <f t="shared" si="70"/>
        <v>0.10612000000000001</v>
      </c>
      <c r="I650" s="61">
        <f t="shared" si="71"/>
        <v>4.0000000000000001E-3</v>
      </c>
      <c r="J650" s="61">
        <f t="shared" si="72"/>
        <v>4.0000000000000001E-3</v>
      </c>
      <c r="K650" s="13">
        <v>250.38300000000001</v>
      </c>
      <c r="L650" s="13">
        <v>23.256699999999995</v>
      </c>
      <c r="M650" s="13">
        <v>22.135799999999989</v>
      </c>
      <c r="N650" t="b">
        <v>1</v>
      </c>
      <c r="O650" t="b">
        <v>0</v>
      </c>
      <c r="P650" t="s">
        <v>1</v>
      </c>
      <c r="Q650" s="62" t="s">
        <v>1</v>
      </c>
      <c r="R650" t="b">
        <v>0</v>
      </c>
      <c r="S650" t="s">
        <v>1</v>
      </c>
      <c r="T650" t="b">
        <v>1</v>
      </c>
      <c r="U650" t="b">
        <v>0</v>
      </c>
      <c r="V650" t="s">
        <v>1</v>
      </c>
      <c r="W650" t="s">
        <v>1</v>
      </c>
      <c r="X650" t="b">
        <v>0</v>
      </c>
      <c r="Y650" t="s">
        <v>569</v>
      </c>
      <c r="Z650">
        <v>999</v>
      </c>
    </row>
    <row r="651" spans="1:26">
      <c r="A651" t="s">
        <v>464</v>
      </c>
      <c r="B651" s="59" t="s">
        <v>480</v>
      </c>
      <c r="C651" s="59">
        <v>2018</v>
      </c>
      <c r="D651" s="59" t="s">
        <v>472</v>
      </c>
      <c r="E651" s="61">
        <v>111.32</v>
      </c>
      <c r="F651">
        <v>4</v>
      </c>
      <c r="G651">
        <v>4</v>
      </c>
      <c r="H651" s="61">
        <f t="shared" si="70"/>
        <v>0.11131999999999999</v>
      </c>
      <c r="I651" s="61">
        <f t="shared" si="71"/>
        <v>4.0000000000000001E-3</v>
      </c>
      <c r="J651" s="61">
        <f t="shared" si="72"/>
        <v>4.0000000000000001E-3</v>
      </c>
      <c r="K651" s="13">
        <v>276.43430000000001</v>
      </c>
      <c r="L651" s="13">
        <v>26.055999999999983</v>
      </c>
      <c r="M651" s="13">
        <v>24.779800000000023</v>
      </c>
      <c r="N651" t="b">
        <v>1</v>
      </c>
      <c r="O651" t="b">
        <v>0</v>
      </c>
      <c r="P651" t="s">
        <v>1</v>
      </c>
      <c r="Q651" s="62" t="s">
        <v>1</v>
      </c>
      <c r="R651" t="b">
        <v>0</v>
      </c>
      <c r="S651" t="s">
        <v>1</v>
      </c>
      <c r="T651" t="b">
        <v>1</v>
      </c>
      <c r="U651" t="b">
        <v>0</v>
      </c>
      <c r="V651" t="s">
        <v>1</v>
      </c>
      <c r="W651" t="s">
        <v>1</v>
      </c>
      <c r="X651" t="b">
        <v>0</v>
      </c>
      <c r="Y651" t="s">
        <v>569</v>
      </c>
      <c r="Z651">
        <v>999</v>
      </c>
    </row>
    <row r="652" spans="1:26">
      <c r="A652" t="s">
        <v>464</v>
      </c>
      <c r="B652" s="59" t="s">
        <v>480</v>
      </c>
      <c r="C652" s="59">
        <v>2018</v>
      </c>
      <c r="D652" s="59" t="s">
        <v>472</v>
      </c>
      <c r="E652" s="61">
        <v>116.82</v>
      </c>
      <c r="F652">
        <v>4</v>
      </c>
      <c r="G652">
        <v>4</v>
      </c>
      <c r="H652" s="61">
        <f t="shared" si="70"/>
        <v>0.11681999999999999</v>
      </c>
      <c r="I652" s="61">
        <f t="shared" si="71"/>
        <v>4.0000000000000001E-3</v>
      </c>
      <c r="J652" s="61">
        <f t="shared" si="72"/>
        <v>4.0000000000000001E-3</v>
      </c>
      <c r="K652" s="13">
        <v>305.46099999999996</v>
      </c>
      <c r="L652" s="13">
        <v>33.861500000000035</v>
      </c>
      <c r="M652" s="13">
        <v>31.216299999999933</v>
      </c>
      <c r="N652" t="b">
        <v>1</v>
      </c>
      <c r="O652" t="b">
        <v>0</v>
      </c>
      <c r="P652" t="s">
        <v>1</v>
      </c>
      <c r="Q652" s="62" t="s">
        <v>1</v>
      </c>
      <c r="R652" t="b">
        <v>0</v>
      </c>
      <c r="S652" t="s">
        <v>1</v>
      </c>
      <c r="T652" t="b">
        <v>1</v>
      </c>
      <c r="U652" t="b">
        <v>0</v>
      </c>
      <c r="V652" t="s">
        <v>1</v>
      </c>
      <c r="W652" t="s">
        <v>1</v>
      </c>
      <c r="X652" t="b">
        <v>0</v>
      </c>
      <c r="Y652" t="s">
        <v>569</v>
      </c>
      <c r="Z652">
        <v>999</v>
      </c>
    </row>
    <row r="653" spans="1:26">
      <c r="A653" t="s">
        <v>464</v>
      </c>
      <c r="B653" s="59" t="s">
        <v>480</v>
      </c>
      <c r="C653" s="59">
        <v>2018</v>
      </c>
      <c r="D653" s="59" t="s">
        <v>472</v>
      </c>
      <c r="E653" s="61">
        <v>118.81</v>
      </c>
      <c r="F653">
        <v>4</v>
      </c>
      <c r="G653">
        <v>4</v>
      </c>
      <c r="H653" s="61">
        <f t="shared" si="70"/>
        <v>0.11881</v>
      </c>
      <c r="I653" s="61">
        <f t="shared" si="71"/>
        <v>4.0000000000000001E-3</v>
      </c>
      <c r="J653" s="61">
        <f t="shared" si="72"/>
        <v>4.0000000000000001E-3</v>
      </c>
      <c r="K653" s="13">
        <v>320.9194</v>
      </c>
      <c r="L653" s="13">
        <v>36.903599999999983</v>
      </c>
      <c r="M653" s="13">
        <v>32.215700000000027</v>
      </c>
      <c r="N653" t="b">
        <v>1</v>
      </c>
      <c r="O653" t="b">
        <v>0</v>
      </c>
      <c r="P653" t="s">
        <v>1</v>
      </c>
      <c r="Q653" s="62" t="s">
        <v>1</v>
      </c>
      <c r="R653" t="b">
        <v>0</v>
      </c>
      <c r="S653" t="s">
        <v>1</v>
      </c>
      <c r="T653" t="b">
        <v>1</v>
      </c>
      <c r="U653" t="b">
        <v>0</v>
      </c>
      <c r="V653" t="s">
        <v>1</v>
      </c>
      <c r="W653" t="s">
        <v>1</v>
      </c>
      <c r="X653" t="b">
        <v>0</v>
      </c>
      <c r="Y653" t="s">
        <v>569</v>
      </c>
      <c r="Z653">
        <v>999</v>
      </c>
    </row>
    <row r="654" spans="1:26">
      <c r="A654" t="s">
        <v>464</v>
      </c>
      <c r="B654" s="59" t="s">
        <v>480</v>
      </c>
      <c r="C654" s="59">
        <v>2018</v>
      </c>
      <c r="D654" s="59" t="s">
        <v>472</v>
      </c>
      <c r="E654" s="61">
        <v>119.06</v>
      </c>
      <c r="F654">
        <v>4</v>
      </c>
      <c r="G654">
        <v>4</v>
      </c>
      <c r="H654" s="61">
        <f t="shared" si="70"/>
        <v>0.11906</v>
      </c>
      <c r="I654" s="61">
        <f t="shared" si="71"/>
        <v>4.0000000000000001E-3</v>
      </c>
      <c r="J654" s="61">
        <f t="shared" si="72"/>
        <v>4.0000000000000001E-3</v>
      </c>
      <c r="K654" s="13">
        <v>297.43130000000002</v>
      </c>
      <c r="L654" s="13">
        <v>31.516500000000008</v>
      </c>
      <c r="M654" s="13">
        <v>28.121700000000033</v>
      </c>
      <c r="N654" t="b">
        <v>1</v>
      </c>
      <c r="O654" t="b">
        <v>0</v>
      </c>
      <c r="P654" t="s">
        <v>1</v>
      </c>
      <c r="Q654" s="62" t="s">
        <v>1</v>
      </c>
      <c r="R654" t="b">
        <v>0</v>
      </c>
      <c r="S654" t="s">
        <v>1</v>
      </c>
      <c r="T654" t="b">
        <v>1</v>
      </c>
      <c r="U654" t="b">
        <v>0</v>
      </c>
      <c r="V654" t="s">
        <v>1</v>
      </c>
      <c r="W654" t="s">
        <v>1</v>
      </c>
      <c r="X654" t="b">
        <v>0</v>
      </c>
      <c r="Y654" t="s">
        <v>569</v>
      </c>
      <c r="Z654">
        <v>999</v>
      </c>
    </row>
    <row r="655" spans="1:26">
      <c r="A655" t="s">
        <v>464</v>
      </c>
      <c r="B655" s="59" t="s">
        <v>480</v>
      </c>
      <c r="C655" s="59">
        <v>2018</v>
      </c>
      <c r="D655" s="59" t="s">
        <v>472</v>
      </c>
      <c r="E655" s="61">
        <v>121.79</v>
      </c>
      <c r="F655">
        <v>4</v>
      </c>
      <c r="G655">
        <v>4</v>
      </c>
      <c r="H655" s="61">
        <f t="shared" si="70"/>
        <v>0.12179000000000001</v>
      </c>
      <c r="I655" s="61">
        <f t="shared" si="71"/>
        <v>4.0000000000000001E-3</v>
      </c>
      <c r="J655" s="61">
        <f t="shared" si="72"/>
        <v>4.0000000000000001E-3</v>
      </c>
      <c r="K655" s="13">
        <v>331.35489999999999</v>
      </c>
      <c r="L655" s="13">
        <v>30.156999999999982</v>
      </c>
      <c r="M655" s="13">
        <v>28.425599999999974</v>
      </c>
      <c r="N655" t="b">
        <v>1</v>
      </c>
      <c r="O655" t="b">
        <v>0</v>
      </c>
      <c r="P655" t="s">
        <v>1</v>
      </c>
      <c r="Q655" s="62" t="s">
        <v>1</v>
      </c>
      <c r="R655" t="b">
        <v>0</v>
      </c>
      <c r="S655" t="s">
        <v>1</v>
      </c>
      <c r="T655" t="b">
        <v>1</v>
      </c>
      <c r="U655" t="b">
        <v>0</v>
      </c>
      <c r="V655" t="s">
        <v>1</v>
      </c>
      <c r="W655" t="s">
        <v>1</v>
      </c>
      <c r="X655" t="b">
        <v>0</v>
      </c>
      <c r="Y655" t="s">
        <v>569</v>
      </c>
      <c r="Z655">
        <v>999</v>
      </c>
    </row>
    <row r="656" spans="1:26">
      <c r="A656" t="s">
        <v>464</v>
      </c>
      <c r="B656" s="59" t="s">
        <v>480</v>
      </c>
      <c r="C656" s="59">
        <v>2018</v>
      </c>
      <c r="D656" s="59" t="s">
        <v>472</v>
      </c>
      <c r="E656" s="61">
        <v>123.77</v>
      </c>
      <c r="F656">
        <v>4</v>
      </c>
      <c r="G656">
        <v>4</v>
      </c>
      <c r="H656" s="61">
        <f t="shared" si="70"/>
        <v>0.12376999999999999</v>
      </c>
      <c r="I656" s="61">
        <f t="shared" si="71"/>
        <v>4.0000000000000001E-3</v>
      </c>
      <c r="J656" s="61">
        <f t="shared" si="72"/>
        <v>4.0000000000000001E-3</v>
      </c>
      <c r="K656" s="13">
        <v>267.1866</v>
      </c>
      <c r="L656" s="13">
        <v>23.671899999999994</v>
      </c>
      <c r="M656" s="13">
        <v>21.97829999999999</v>
      </c>
      <c r="N656" t="b">
        <v>1</v>
      </c>
      <c r="O656" t="b">
        <v>0</v>
      </c>
      <c r="P656" t="s">
        <v>1</v>
      </c>
      <c r="Q656" s="62" t="s">
        <v>1</v>
      </c>
      <c r="R656" t="b">
        <v>0</v>
      </c>
      <c r="S656" t="s">
        <v>1</v>
      </c>
      <c r="T656" t="b">
        <v>1</v>
      </c>
      <c r="U656" t="b">
        <v>0</v>
      </c>
      <c r="V656" t="s">
        <v>1</v>
      </c>
      <c r="W656" t="s">
        <v>1</v>
      </c>
      <c r="X656" t="b">
        <v>0</v>
      </c>
      <c r="Y656" t="s">
        <v>569</v>
      </c>
      <c r="Z656">
        <v>999</v>
      </c>
    </row>
    <row r="657" spans="1:26">
      <c r="A657" t="s">
        <v>464</v>
      </c>
      <c r="B657" s="59" t="s">
        <v>480</v>
      </c>
      <c r="C657" s="59">
        <v>2018</v>
      </c>
      <c r="D657" s="59" t="s">
        <v>472</v>
      </c>
      <c r="E657" s="61">
        <v>124.37</v>
      </c>
      <c r="F657">
        <v>4</v>
      </c>
      <c r="G657">
        <v>4</v>
      </c>
      <c r="H657" s="61">
        <f t="shared" si="70"/>
        <v>0.12437000000000001</v>
      </c>
      <c r="I657" s="61">
        <f t="shared" si="71"/>
        <v>4.0000000000000001E-3</v>
      </c>
      <c r="J657" s="61">
        <f t="shared" si="72"/>
        <v>4.0000000000000001E-3</v>
      </c>
      <c r="K657" s="13">
        <v>281.17689999999999</v>
      </c>
      <c r="L657" s="13">
        <v>24.674900000000036</v>
      </c>
      <c r="M657" s="13">
        <v>23.063400000000001</v>
      </c>
      <c r="N657" t="b">
        <v>1</v>
      </c>
      <c r="O657" t="b">
        <v>0</v>
      </c>
      <c r="P657" t="s">
        <v>1</v>
      </c>
      <c r="Q657" s="62" t="s">
        <v>1</v>
      </c>
      <c r="R657" t="b">
        <v>0</v>
      </c>
      <c r="S657" t="s">
        <v>1</v>
      </c>
      <c r="T657" t="b">
        <v>1</v>
      </c>
      <c r="U657" t="b">
        <v>0</v>
      </c>
      <c r="V657" t="s">
        <v>1</v>
      </c>
      <c r="W657" t="s">
        <v>1</v>
      </c>
      <c r="X657" t="b">
        <v>0</v>
      </c>
      <c r="Y657" t="s">
        <v>569</v>
      </c>
      <c r="Z657">
        <v>999</v>
      </c>
    </row>
    <row r="658" spans="1:26">
      <c r="A658" t="s">
        <v>464</v>
      </c>
      <c r="B658" s="59" t="s">
        <v>480</v>
      </c>
      <c r="C658" s="59">
        <v>2018</v>
      </c>
      <c r="D658" s="59" t="s">
        <v>472</v>
      </c>
      <c r="E658" s="61">
        <v>127.48</v>
      </c>
      <c r="F658">
        <v>4</v>
      </c>
      <c r="G658">
        <v>4</v>
      </c>
      <c r="H658" s="61">
        <f t="shared" si="70"/>
        <v>0.12748000000000001</v>
      </c>
      <c r="I658" s="61">
        <f t="shared" si="71"/>
        <v>4.0000000000000001E-3</v>
      </c>
      <c r="J658" s="61">
        <f t="shared" si="72"/>
        <v>4.0000000000000001E-3</v>
      </c>
      <c r="K658" s="13">
        <v>271.51349999999996</v>
      </c>
      <c r="L658" s="13">
        <v>26.205000000000041</v>
      </c>
      <c r="M658" s="13">
        <v>23.280099999999948</v>
      </c>
      <c r="N658" t="b">
        <v>1</v>
      </c>
      <c r="O658" t="b">
        <v>0</v>
      </c>
      <c r="P658" t="s">
        <v>1</v>
      </c>
      <c r="Q658" s="62" t="s">
        <v>1</v>
      </c>
      <c r="R658" t="b">
        <v>0</v>
      </c>
      <c r="S658" t="s">
        <v>1</v>
      </c>
      <c r="T658" t="b">
        <v>1</v>
      </c>
      <c r="U658" t="b">
        <v>0</v>
      </c>
      <c r="V658" t="s">
        <v>1</v>
      </c>
      <c r="W658" t="s">
        <v>1</v>
      </c>
      <c r="X658" t="b">
        <v>0</v>
      </c>
      <c r="Y658" t="s">
        <v>569</v>
      </c>
      <c r="Z658">
        <v>999</v>
      </c>
    </row>
    <row r="659" spans="1:26">
      <c r="A659" t="s">
        <v>464</v>
      </c>
      <c r="B659" s="59" t="s">
        <v>480</v>
      </c>
      <c r="C659" s="59">
        <v>2018</v>
      </c>
      <c r="D659" s="59" t="s">
        <v>472</v>
      </c>
      <c r="E659" s="61">
        <v>130.86000000000001</v>
      </c>
      <c r="F659">
        <v>4</v>
      </c>
      <c r="G659">
        <v>4</v>
      </c>
      <c r="H659" s="61">
        <f t="shared" si="70"/>
        <v>0.13086</v>
      </c>
      <c r="I659" s="61">
        <f t="shared" si="71"/>
        <v>4.0000000000000001E-3</v>
      </c>
      <c r="J659" s="61">
        <f t="shared" si="72"/>
        <v>4.0000000000000001E-3</v>
      </c>
      <c r="K659" s="13">
        <v>281.49979999999999</v>
      </c>
      <c r="L659" s="13">
        <v>30.643799999999999</v>
      </c>
      <c r="M659" s="13">
        <v>28.564099999999996</v>
      </c>
      <c r="N659" t="b">
        <v>1</v>
      </c>
      <c r="O659" t="b">
        <v>0</v>
      </c>
      <c r="P659" t="s">
        <v>1</v>
      </c>
      <c r="Q659" s="62" t="s">
        <v>1</v>
      </c>
      <c r="R659" t="b">
        <v>0</v>
      </c>
      <c r="S659" t="s">
        <v>1</v>
      </c>
      <c r="T659" t="b">
        <v>1</v>
      </c>
      <c r="U659" t="b">
        <v>0</v>
      </c>
      <c r="V659" t="s">
        <v>1</v>
      </c>
      <c r="W659" t="s">
        <v>1</v>
      </c>
      <c r="X659" t="b">
        <v>0</v>
      </c>
      <c r="Y659" t="s">
        <v>569</v>
      </c>
      <c r="Z659">
        <v>999</v>
      </c>
    </row>
    <row r="660" spans="1:26">
      <c r="A660" t="s">
        <v>464</v>
      </c>
      <c r="B660" s="59" t="s">
        <v>480</v>
      </c>
      <c r="C660" s="59">
        <v>2018</v>
      </c>
      <c r="D660" s="59" t="s">
        <v>472</v>
      </c>
      <c r="E660" s="61">
        <v>131.91</v>
      </c>
      <c r="F660">
        <v>4</v>
      </c>
      <c r="G660">
        <v>4</v>
      </c>
      <c r="H660" s="61">
        <f t="shared" si="70"/>
        <v>0.13191</v>
      </c>
      <c r="I660" s="61">
        <f t="shared" si="71"/>
        <v>4.0000000000000001E-3</v>
      </c>
      <c r="J660" s="61">
        <f t="shared" si="72"/>
        <v>4.0000000000000001E-3</v>
      </c>
      <c r="K660" s="13">
        <v>248.65789999999998</v>
      </c>
      <c r="L660" s="13">
        <v>22.794800000000009</v>
      </c>
      <c r="M660" s="13">
        <v>21.568999999999988</v>
      </c>
      <c r="N660" t="b">
        <v>1</v>
      </c>
      <c r="O660" t="b">
        <v>0</v>
      </c>
      <c r="P660" t="s">
        <v>1</v>
      </c>
      <c r="Q660" s="62" t="s">
        <v>1</v>
      </c>
      <c r="R660" t="b">
        <v>0</v>
      </c>
      <c r="S660" t="s">
        <v>1</v>
      </c>
      <c r="T660" t="b">
        <v>1</v>
      </c>
      <c r="U660" t="b">
        <v>0</v>
      </c>
      <c r="V660" t="s">
        <v>1</v>
      </c>
      <c r="W660" t="s">
        <v>1</v>
      </c>
      <c r="X660" t="b">
        <v>0</v>
      </c>
      <c r="Y660" t="s">
        <v>569</v>
      </c>
      <c r="Z660">
        <v>999</v>
      </c>
    </row>
    <row r="661" spans="1:26">
      <c r="A661" t="s">
        <v>464</v>
      </c>
      <c r="B661" s="59" t="s">
        <v>480</v>
      </c>
      <c r="C661" s="59">
        <v>2018</v>
      </c>
      <c r="D661" s="59" t="s">
        <v>472</v>
      </c>
      <c r="E661" s="61">
        <v>133.22</v>
      </c>
      <c r="F661">
        <v>4</v>
      </c>
      <c r="G661">
        <v>4</v>
      </c>
      <c r="H661" s="61">
        <f t="shared" si="70"/>
        <v>0.13322000000000001</v>
      </c>
      <c r="I661" s="61">
        <f t="shared" si="71"/>
        <v>4.0000000000000001E-3</v>
      </c>
      <c r="J661" s="61">
        <f t="shared" si="72"/>
        <v>4.0000000000000001E-3</v>
      </c>
      <c r="K661" s="13">
        <v>236.4648</v>
      </c>
      <c r="L661" s="13">
        <v>22.091500000000025</v>
      </c>
      <c r="M661" s="13">
        <v>20.24430000000001</v>
      </c>
      <c r="N661" t="b">
        <v>1</v>
      </c>
      <c r="O661" t="b">
        <v>0</v>
      </c>
      <c r="P661" t="s">
        <v>1</v>
      </c>
      <c r="Q661" s="62" t="s">
        <v>1</v>
      </c>
      <c r="R661" t="b">
        <v>0</v>
      </c>
      <c r="S661" t="s">
        <v>1</v>
      </c>
      <c r="T661" t="b">
        <v>1</v>
      </c>
      <c r="U661" t="b">
        <v>0</v>
      </c>
      <c r="V661" t="s">
        <v>1</v>
      </c>
      <c r="W661" t="s">
        <v>1</v>
      </c>
      <c r="X661" t="b">
        <v>0</v>
      </c>
      <c r="Y661" t="s">
        <v>569</v>
      </c>
      <c r="Z661">
        <v>999</v>
      </c>
    </row>
    <row r="662" spans="1:26">
      <c r="A662" t="s">
        <v>464</v>
      </c>
      <c r="B662" s="59" t="s">
        <v>480</v>
      </c>
      <c r="C662" s="59">
        <v>2018</v>
      </c>
      <c r="D662" s="59" t="s">
        <v>472</v>
      </c>
      <c r="E662" s="61">
        <v>134</v>
      </c>
      <c r="F662">
        <v>4</v>
      </c>
      <c r="G662">
        <v>4</v>
      </c>
      <c r="H662" s="61">
        <f t="shared" si="70"/>
        <v>0.13400000000000001</v>
      </c>
      <c r="I662" s="61">
        <f t="shared" si="71"/>
        <v>4.0000000000000001E-3</v>
      </c>
      <c r="J662" s="61">
        <f t="shared" si="72"/>
        <v>4.0000000000000001E-3</v>
      </c>
      <c r="K662" s="13">
        <v>210.9348</v>
      </c>
      <c r="L662" s="13">
        <v>20.368500000000012</v>
      </c>
      <c r="M662" s="13">
        <v>19.109899999999982</v>
      </c>
      <c r="N662" t="b">
        <v>1</v>
      </c>
      <c r="O662" t="b">
        <v>0</v>
      </c>
      <c r="P662" t="s">
        <v>1</v>
      </c>
      <c r="Q662" s="62" t="s">
        <v>1</v>
      </c>
      <c r="R662" t="b">
        <v>0</v>
      </c>
      <c r="S662" t="s">
        <v>1</v>
      </c>
      <c r="T662" t="b">
        <v>1</v>
      </c>
      <c r="U662" t="b">
        <v>0</v>
      </c>
      <c r="V662" t="s">
        <v>1</v>
      </c>
      <c r="W662" t="s">
        <v>1</v>
      </c>
      <c r="X662" t="b">
        <v>0</v>
      </c>
      <c r="Y662" t="s">
        <v>569</v>
      </c>
      <c r="Z662">
        <v>999</v>
      </c>
    </row>
    <row r="663" spans="1:26">
      <c r="A663" t="s">
        <v>464</v>
      </c>
      <c r="B663" s="59" t="s">
        <v>480</v>
      </c>
      <c r="C663" s="59">
        <v>2018</v>
      </c>
      <c r="D663" s="59" t="s">
        <v>472</v>
      </c>
      <c r="E663" s="61">
        <v>135.57</v>
      </c>
      <c r="F663">
        <v>4</v>
      </c>
      <c r="G663">
        <v>4</v>
      </c>
      <c r="H663" s="61">
        <f t="shared" si="70"/>
        <v>0.13557</v>
      </c>
      <c r="I663" s="61">
        <f t="shared" si="71"/>
        <v>4.0000000000000001E-3</v>
      </c>
      <c r="J663" s="61">
        <f t="shared" si="72"/>
        <v>4.0000000000000001E-3</v>
      </c>
      <c r="K663" s="13">
        <v>208.7193</v>
      </c>
      <c r="L663" s="13">
        <v>20.196899999999999</v>
      </c>
      <c r="M663" s="13">
        <v>18.597200000000015</v>
      </c>
      <c r="N663" t="b">
        <v>1</v>
      </c>
      <c r="O663" t="b">
        <v>0</v>
      </c>
      <c r="P663" t="s">
        <v>1</v>
      </c>
      <c r="Q663" s="62" t="s">
        <v>1</v>
      </c>
      <c r="R663" t="b">
        <v>0</v>
      </c>
      <c r="S663" t="s">
        <v>1</v>
      </c>
      <c r="T663" t="b">
        <v>1</v>
      </c>
      <c r="U663" t="b">
        <v>0</v>
      </c>
      <c r="V663" t="s">
        <v>1</v>
      </c>
      <c r="W663" t="s">
        <v>1</v>
      </c>
      <c r="X663" t="b">
        <v>0</v>
      </c>
      <c r="Y663" t="s">
        <v>569</v>
      </c>
      <c r="Z663">
        <v>999</v>
      </c>
    </row>
    <row r="664" spans="1:26">
      <c r="A664" t="s">
        <v>464</v>
      </c>
      <c r="B664" s="59" t="s">
        <v>480</v>
      </c>
      <c r="C664" s="59">
        <v>2018</v>
      </c>
      <c r="D664" s="59" t="s">
        <v>472</v>
      </c>
      <c r="E664" s="61">
        <v>138.97</v>
      </c>
      <c r="F664">
        <v>4</v>
      </c>
      <c r="G664">
        <v>4</v>
      </c>
      <c r="H664" s="61">
        <f t="shared" si="70"/>
        <v>0.13897000000000001</v>
      </c>
      <c r="I664" s="61">
        <f t="shared" si="71"/>
        <v>4.0000000000000001E-3</v>
      </c>
      <c r="J664" s="61">
        <f t="shared" si="72"/>
        <v>4.0000000000000001E-3</v>
      </c>
      <c r="K664" s="13">
        <v>208.6122</v>
      </c>
      <c r="L664" s="13">
        <v>19.280499999999989</v>
      </c>
      <c r="M664" s="13">
        <v>18.26260000000002</v>
      </c>
      <c r="N664" t="b">
        <v>1</v>
      </c>
      <c r="O664" t="b">
        <v>0</v>
      </c>
      <c r="P664" t="s">
        <v>1</v>
      </c>
      <c r="Q664" s="62" t="s">
        <v>1</v>
      </c>
      <c r="R664" t="b">
        <v>0</v>
      </c>
      <c r="S664" t="s">
        <v>1</v>
      </c>
      <c r="T664" t="b">
        <v>1</v>
      </c>
      <c r="U664" t="b">
        <v>0</v>
      </c>
      <c r="V664" t="s">
        <v>1</v>
      </c>
      <c r="W664" t="s">
        <v>1</v>
      </c>
      <c r="X664" t="b">
        <v>0</v>
      </c>
      <c r="Y664" t="s">
        <v>569</v>
      </c>
      <c r="Z664">
        <v>999</v>
      </c>
    </row>
    <row r="665" spans="1:26">
      <c r="A665" t="s">
        <v>464</v>
      </c>
      <c r="B665" s="59" t="s">
        <v>480</v>
      </c>
      <c r="C665" s="59">
        <v>2018</v>
      </c>
      <c r="D665" s="59" t="s">
        <v>472</v>
      </c>
      <c r="E665" s="61">
        <v>146.69</v>
      </c>
      <c r="F665">
        <v>4</v>
      </c>
      <c r="G665">
        <v>4</v>
      </c>
      <c r="H665" s="61">
        <f t="shared" si="70"/>
        <v>0.14668999999999999</v>
      </c>
      <c r="I665" s="61">
        <f t="shared" si="71"/>
        <v>4.0000000000000001E-3</v>
      </c>
      <c r="J665" s="61">
        <f t="shared" si="72"/>
        <v>4.0000000000000001E-3</v>
      </c>
      <c r="K665" s="13">
        <v>216.62630000000001</v>
      </c>
      <c r="L665" s="13">
        <v>20.432199999999966</v>
      </c>
      <c r="M665" s="13">
        <v>19.240400000000022</v>
      </c>
      <c r="N665" t="b">
        <v>1</v>
      </c>
      <c r="O665" t="b">
        <v>0</v>
      </c>
      <c r="P665" t="s">
        <v>1</v>
      </c>
      <c r="Q665" s="62" t="s">
        <v>1</v>
      </c>
      <c r="R665" t="b">
        <v>0</v>
      </c>
      <c r="S665" t="s">
        <v>1</v>
      </c>
      <c r="T665" t="b">
        <v>1</v>
      </c>
      <c r="U665" t="b">
        <v>0</v>
      </c>
      <c r="V665" t="s">
        <v>1</v>
      </c>
      <c r="W665" t="s">
        <v>1</v>
      </c>
      <c r="X665" t="b">
        <v>0</v>
      </c>
      <c r="Y665" t="s">
        <v>569</v>
      </c>
      <c r="Z665">
        <v>999</v>
      </c>
    </row>
    <row r="666" spans="1:26">
      <c r="A666" t="s">
        <v>464</v>
      </c>
      <c r="B666" s="59" t="s">
        <v>480</v>
      </c>
      <c r="C666" s="59">
        <v>2018</v>
      </c>
      <c r="D666" s="59" t="s">
        <v>472</v>
      </c>
      <c r="E666" s="61">
        <v>150.04</v>
      </c>
      <c r="F666">
        <v>4</v>
      </c>
      <c r="G666">
        <v>4</v>
      </c>
      <c r="H666" s="61">
        <f t="shared" si="70"/>
        <v>0.15003999999999998</v>
      </c>
      <c r="I666" s="61">
        <f t="shared" si="71"/>
        <v>4.0000000000000001E-3</v>
      </c>
      <c r="J666" s="61">
        <f t="shared" si="72"/>
        <v>4.0000000000000001E-3</v>
      </c>
      <c r="K666" s="13">
        <v>209.7877</v>
      </c>
      <c r="L666" s="13">
        <v>19.955600000000004</v>
      </c>
      <c r="M666" s="13">
        <v>18.361199999999997</v>
      </c>
      <c r="N666" t="b">
        <v>1</v>
      </c>
      <c r="O666" t="b">
        <v>0</v>
      </c>
      <c r="P666" t="s">
        <v>1</v>
      </c>
      <c r="Q666" s="62" t="s">
        <v>1</v>
      </c>
      <c r="R666" t="b">
        <v>0</v>
      </c>
      <c r="S666" t="s">
        <v>1</v>
      </c>
      <c r="T666" t="b">
        <v>1</v>
      </c>
      <c r="U666" t="b">
        <v>0</v>
      </c>
      <c r="V666" t="s">
        <v>1</v>
      </c>
      <c r="W666" t="s">
        <v>1</v>
      </c>
      <c r="X666" t="b">
        <v>0</v>
      </c>
      <c r="Y666" t="s">
        <v>569</v>
      </c>
      <c r="Z666">
        <v>999</v>
      </c>
    </row>
    <row r="667" spans="1:26">
      <c r="A667" t="s">
        <v>464</v>
      </c>
      <c r="B667" s="59" t="s">
        <v>480</v>
      </c>
      <c r="C667" s="59">
        <v>2018</v>
      </c>
      <c r="D667" s="59" t="s">
        <v>472</v>
      </c>
      <c r="E667" s="61">
        <v>169.76</v>
      </c>
      <c r="F667">
        <v>4</v>
      </c>
      <c r="G667">
        <v>4</v>
      </c>
      <c r="H667" s="61">
        <f t="shared" si="70"/>
        <v>0.16975999999999999</v>
      </c>
      <c r="I667" s="61">
        <f t="shared" si="71"/>
        <v>4.0000000000000001E-3</v>
      </c>
      <c r="J667" s="61">
        <f t="shared" si="72"/>
        <v>4.0000000000000001E-3</v>
      </c>
      <c r="K667" s="13">
        <v>209.5797</v>
      </c>
      <c r="L667" s="13">
        <v>19.410600000000017</v>
      </c>
      <c r="M667" s="13">
        <v>18.182299999999998</v>
      </c>
      <c r="N667" t="b">
        <v>1</v>
      </c>
      <c r="O667" t="b">
        <v>0</v>
      </c>
      <c r="P667" t="s">
        <v>1</v>
      </c>
      <c r="Q667" s="62" t="s">
        <v>1</v>
      </c>
      <c r="R667" t="b">
        <v>0</v>
      </c>
      <c r="S667" t="s">
        <v>1</v>
      </c>
      <c r="T667" t="b">
        <v>1</v>
      </c>
      <c r="U667" t="b">
        <v>0</v>
      </c>
      <c r="V667" t="s">
        <v>1</v>
      </c>
      <c r="W667" t="s">
        <v>1</v>
      </c>
      <c r="X667" t="b">
        <v>0</v>
      </c>
      <c r="Y667" t="s">
        <v>569</v>
      </c>
      <c r="Z667">
        <v>999</v>
      </c>
    </row>
    <row r="668" spans="1:26">
      <c r="A668" t="s">
        <v>464</v>
      </c>
      <c r="B668" s="59" t="s">
        <v>480</v>
      </c>
      <c r="C668" s="59">
        <v>2018</v>
      </c>
      <c r="D668" s="59" t="s">
        <v>472</v>
      </c>
      <c r="E668" s="61">
        <v>179.94</v>
      </c>
      <c r="F668">
        <v>4</v>
      </c>
      <c r="G668">
        <v>4</v>
      </c>
      <c r="H668" s="61">
        <f t="shared" si="70"/>
        <v>0.17993999999999999</v>
      </c>
      <c r="I668" s="61">
        <f t="shared" si="71"/>
        <v>4.0000000000000001E-3</v>
      </c>
      <c r="J668" s="61">
        <f t="shared" si="72"/>
        <v>4.0000000000000001E-3</v>
      </c>
      <c r="K668" s="13">
        <v>206.54319999999998</v>
      </c>
      <c r="L668" s="13">
        <v>19.658999999999992</v>
      </c>
      <c r="M668" s="13">
        <v>17.693899999999985</v>
      </c>
      <c r="N668" t="b">
        <v>1</v>
      </c>
      <c r="O668" t="b">
        <v>0</v>
      </c>
      <c r="P668" t="s">
        <v>1</v>
      </c>
      <c r="Q668" s="62" t="s">
        <v>1</v>
      </c>
      <c r="R668" t="b">
        <v>0</v>
      </c>
      <c r="S668" t="s">
        <v>1</v>
      </c>
      <c r="T668" t="b">
        <v>1</v>
      </c>
      <c r="U668" t="b">
        <v>0</v>
      </c>
      <c r="V668" t="s">
        <v>1</v>
      </c>
      <c r="W668" t="s">
        <v>1</v>
      </c>
      <c r="X668" t="b">
        <v>0</v>
      </c>
      <c r="Y668" t="s">
        <v>569</v>
      </c>
      <c r="Z668">
        <v>999</v>
      </c>
    </row>
    <row r="669" spans="1:26">
      <c r="A669" t="s">
        <v>464</v>
      </c>
      <c r="B669" s="59" t="s">
        <v>480</v>
      </c>
      <c r="C669" s="59">
        <v>2018</v>
      </c>
      <c r="D669" s="59" t="s">
        <v>472</v>
      </c>
      <c r="E669" s="61">
        <v>184.37</v>
      </c>
      <c r="F669">
        <v>4</v>
      </c>
      <c r="G669">
        <v>4</v>
      </c>
      <c r="H669" s="61">
        <f t="shared" si="70"/>
        <v>0.18437000000000001</v>
      </c>
      <c r="I669" s="61">
        <f t="shared" si="71"/>
        <v>4.0000000000000001E-3</v>
      </c>
      <c r="J669" s="61">
        <f t="shared" si="72"/>
        <v>4.0000000000000001E-3</v>
      </c>
      <c r="K669" s="13">
        <v>214.37140000000002</v>
      </c>
      <c r="L669" s="13">
        <v>20.897799999999961</v>
      </c>
      <c r="M669" s="13">
        <v>19.204200000000014</v>
      </c>
      <c r="N669" t="b">
        <v>1</v>
      </c>
      <c r="O669" t="b">
        <v>0</v>
      </c>
      <c r="P669" t="s">
        <v>1</v>
      </c>
      <c r="Q669" s="62" t="s">
        <v>1</v>
      </c>
      <c r="R669" t="b">
        <v>0</v>
      </c>
      <c r="S669" t="s">
        <v>1</v>
      </c>
      <c r="T669" t="b">
        <v>1</v>
      </c>
      <c r="U669" t="b">
        <v>0</v>
      </c>
      <c r="V669" t="s">
        <v>1</v>
      </c>
      <c r="W669" t="s">
        <v>1</v>
      </c>
      <c r="X669" t="b">
        <v>0</v>
      </c>
      <c r="Y669" t="s">
        <v>569</v>
      </c>
      <c r="Z669">
        <v>999</v>
      </c>
    </row>
    <row r="670" spans="1:26">
      <c r="A670" t="s">
        <v>464</v>
      </c>
      <c r="B670" s="59" t="s">
        <v>480</v>
      </c>
      <c r="C670" s="59">
        <v>2018</v>
      </c>
      <c r="D670" s="59" t="s">
        <v>472</v>
      </c>
      <c r="E670" s="61">
        <v>190.01</v>
      </c>
      <c r="F670">
        <v>4</v>
      </c>
      <c r="G670">
        <v>4</v>
      </c>
      <c r="H670" s="61">
        <f t="shared" si="70"/>
        <v>0.19000999999999998</v>
      </c>
      <c r="I670" s="61">
        <f t="shared" si="71"/>
        <v>4.0000000000000001E-3</v>
      </c>
      <c r="J670" s="61">
        <f t="shared" si="72"/>
        <v>4.0000000000000001E-3</v>
      </c>
      <c r="K670" s="13">
        <v>223.74549999999999</v>
      </c>
      <c r="L670" s="13">
        <v>21.379599999999982</v>
      </c>
      <c r="M670" s="13">
        <v>19.213600000000014</v>
      </c>
      <c r="N670" t="b">
        <v>1</v>
      </c>
      <c r="O670" t="b">
        <v>0</v>
      </c>
      <c r="P670" t="s">
        <v>1</v>
      </c>
      <c r="Q670" s="62" t="s">
        <v>1</v>
      </c>
      <c r="R670" t="b">
        <v>0</v>
      </c>
      <c r="S670" t="s">
        <v>1</v>
      </c>
      <c r="T670" t="b">
        <v>1</v>
      </c>
      <c r="U670" t="b">
        <v>0</v>
      </c>
      <c r="V670" t="s">
        <v>1</v>
      </c>
      <c r="W670" t="s">
        <v>1</v>
      </c>
      <c r="X670" t="b">
        <v>0</v>
      </c>
      <c r="Y670" t="s">
        <v>569</v>
      </c>
      <c r="Z670">
        <v>999</v>
      </c>
    </row>
    <row r="671" spans="1:26">
      <c r="A671" t="s">
        <v>464</v>
      </c>
      <c r="B671" s="59" t="s">
        <v>480</v>
      </c>
      <c r="C671" s="59">
        <v>2018</v>
      </c>
      <c r="D671" s="59" t="s">
        <v>472</v>
      </c>
      <c r="E671" s="61">
        <v>191.68</v>
      </c>
      <c r="F671">
        <v>4</v>
      </c>
      <c r="G671">
        <v>4</v>
      </c>
      <c r="H671" s="61">
        <f t="shared" si="70"/>
        <v>0.19168000000000002</v>
      </c>
      <c r="I671" s="61">
        <f t="shared" si="71"/>
        <v>4.0000000000000001E-3</v>
      </c>
      <c r="J671" s="61">
        <f t="shared" si="72"/>
        <v>4.0000000000000001E-3</v>
      </c>
      <c r="K671" s="13">
        <v>223.8134</v>
      </c>
      <c r="L671" s="13">
        <v>20.950199999999995</v>
      </c>
      <c r="M671" s="13">
        <v>19.830700000000007</v>
      </c>
      <c r="N671" t="b">
        <v>1</v>
      </c>
      <c r="O671" t="b">
        <v>0</v>
      </c>
      <c r="P671" t="s">
        <v>1</v>
      </c>
      <c r="Q671" s="62" t="s">
        <v>1</v>
      </c>
      <c r="R671" t="b">
        <v>0</v>
      </c>
      <c r="S671" t="s">
        <v>1</v>
      </c>
      <c r="T671" t="b">
        <v>1</v>
      </c>
      <c r="U671" t="b">
        <v>0</v>
      </c>
      <c r="V671" t="s">
        <v>1</v>
      </c>
      <c r="W671" t="s">
        <v>1</v>
      </c>
      <c r="X671" t="b">
        <v>0</v>
      </c>
      <c r="Y671" t="s">
        <v>569</v>
      </c>
      <c r="Z671">
        <v>999</v>
      </c>
    </row>
    <row r="672" spans="1:26">
      <c r="A672" t="s">
        <v>464</v>
      </c>
      <c r="B672" s="59" t="s">
        <v>480</v>
      </c>
      <c r="C672" s="59">
        <v>2018</v>
      </c>
      <c r="D672" s="59" t="s">
        <v>472</v>
      </c>
      <c r="E672" s="61">
        <v>198.07</v>
      </c>
      <c r="F672">
        <v>4</v>
      </c>
      <c r="G672">
        <v>4</v>
      </c>
      <c r="H672" s="61">
        <f t="shared" si="70"/>
        <v>0.19807</v>
      </c>
      <c r="I672" s="61">
        <f t="shared" si="71"/>
        <v>4.0000000000000001E-3</v>
      </c>
      <c r="J672" s="61">
        <f t="shared" si="72"/>
        <v>4.0000000000000001E-3</v>
      </c>
      <c r="K672" s="13">
        <v>246.2276</v>
      </c>
      <c r="L672" s="13">
        <v>22.467600000000004</v>
      </c>
      <c r="M672" s="13">
        <v>21.830099999999987</v>
      </c>
      <c r="N672" t="b">
        <v>1</v>
      </c>
      <c r="O672" t="b">
        <v>0</v>
      </c>
      <c r="P672" t="s">
        <v>1</v>
      </c>
      <c r="Q672" s="62" t="s">
        <v>1</v>
      </c>
      <c r="R672" t="b">
        <v>0</v>
      </c>
      <c r="S672" t="s">
        <v>1</v>
      </c>
      <c r="T672" t="b">
        <v>1</v>
      </c>
      <c r="U672" t="b">
        <v>0</v>
      </c>
      <c r="V672" t="s">
        <v>1</v>
      </c>
      <c r="W672" t="s">
        <v>1</v>
      </c>
      <c r="X672" t="b">
        <v>0</v>
      </c>
      <c r="Y672" t="s">
        <v>569</v>
      </c>
      <c r="Z672">
        <v>999</v>
      </c>
    </row>
    <row r="673" spans="1:26">
      <c r="A673" t="s">
        <v>464</v>
      </c>
      <c r="B673" s="59" t="s">
        <v>480</v>
      </c>
      <c r="C673" s="59">
        <v>2018</v>
      </c>
      <c r="D673" s="59" t="s">
        <v>472</v>
      </c>
      <c r="E673" s="61">
        <v>211.57</v>
      </c>
      <c r="F673">
        <v>4</v>
      </c>
      <c r="G673">
        <v>4</v>
      </c>
      <c r="H673" s="61">
        <f t="shared" si="70"/>
        <v>0.21156999999999998</v>
      </c>
      <c r="I673" s="61">
        <f t="shared" si="71"/>
        <v>4.0000000000000001E-3</v>
      </c>
      <c r="J673" s="61">
        <f t="shared" si="72"/>
        <v>4.0000000000000001E-3</v>
      </c>
      <c r="K673" s="13">
        <v>274.42059999999998</v>
      </c>
      <c r="L673" s="13">
        <v>27.412800000000061</v>
      </c>
      <c r="M673" s="13">
        <v>24.916200000000003</v>
      </c>
      <c r="N673" t="b">
        <v>1</v>
      </c>
      <c r="O673" t="b">
        <v>0</v>
      </c>
      <c r="P673" t="s">
        <v>1</v>
      </c>
      <c r="Q673" s="62" t="s">
        <v>1</v>
      </c>
      <c r="R673" t="b">
        <v>0</v>
      </c>
      <c r="S673" t="s">
        <v>1</v>
      </c>
      <c r="T673" t="b">
        <v>1</v>
      </c>
      <c r="U673" t="b">
        <v>0</v>
      </c>
      <c r="V673" t="s">
        <v>1</v>
      </c>
      <c r="W673" t="s">
        <v>1</v>
      </c>
      <c r="X673" t="b">
        <v>0</v>
      </c>
      <c r="Y673" t="s">
        <v>569</v>
      </c>
      <c r="Z673">
        <v>999</v>
      </c>
    </row>
    <row r="674" spans="1:26">
      <c r="A674" t="s">
        <v>464</v>
      </c>
      <c r="B674" s="59" t="s">
        <v>480</v>
      </c>
      <c r="C674" s="59">
        <v>2018</v>
      </c>
      <c r="D674" s="59" t="s">
        <v>472</v>
      </c>
      <c r="E674" s="61">
        <v>220.44</v>
      </c>
      <c r="F674">
        <v>4</v>
      </c>
      <c r="G674">
        <v>4</v>
      </c>
      <c r="H674" s="61">
        <f t="shared" si="70"/>
        <v>0.22044</v>
      </c>
      <c r="I674" s="61">
        <f t="shared" si="71"/>
        <v>4.0000000000000001E-3</v>
      </c>
      <c r="J674" s="61">
        <f t="shared" si="72"/>
        <v>4.0000000000000001E-3</v>
      </c>
      <c r="K674" s="13">
        <v>261.02539999999999</v>
      </c>
      <c r="L674" s="13">
        <v>24.349300000000028</v>
      </c>
      <c r="M674" s="13">
        <v>22.289599999999979</v>
      </c>
      <c r="N674" t="b">
        <v>1</v>
      </c>
      <c r="O674" t="b">
        <v>0</v>
      </c>
      <c r="P674" t="s">
        <v>1</v>
      </c>
      <c r="Q674" s="62" t="s">
        <v>1</v>
      </c>
      <c r="R674" t="b">
        <v>0</v>
      </c>
      <c r="S674" t="s">
        <v>1</v>
      </c>
      <c r="T674" t="b">
        <v>1</v>
      </c>
      <c r="U674" t="b">
        <v>0</v>
      </c>
      <c r="V674" t="s">
        <v>1</v>
      </c>
      <c r="W674" t="s">
        <v>1</v>
      </c>
      <c r="X674" t="b">
        <v>0</v>
      </c>
      <c r="Y674" t="s">
        <v>569</v>
      </c>
      <c r="Z674">
        <v>999</v>
      </c>
    </row>
    <row r="675" spans="1:26">
      <c r="A675" t="s">
        <v>464</v>
      </c>
      <c r="B675" s="59" t="s">
        <v>480</v>
      </c>
      <c r="C675" s="59">
        <v>2018</v>
      </c>
      <c r="D675" s="59" t="s">
        <v>472</v>
      </c>
      <c r="E675" s="61">
        <v>223.66</v>
      </c>
      <c r="F675">
        <v>4</v>
      </c>
      <c r="G675">
        <v>4</v>
      </c>
      <c r="H675" s="61">
        <f t="shared" si="70"/>
        <v>0.22366</v>
      </c>
      <c r="I675" s="61">
        <f t="shared" si="71"/>
        <v>4.0000000000000001E-3</v>
      </c>
      <c r="J675" s="61">
        <f t="shared" si="72"/>
        <v>4.0000000000000001E-3</v>
      </c>
      <c r="K675" s="13">
        <v>259.32499999999999</v>
      </c>
      <c r="L675" s="13">
        <v>27.23399999999998</v>
      </c>
      <c r="M675" s="13">
        <v>24.373899999999992</v>
      </c>
      <c r="N675" t="b">
        <v>1</v>
      </c>
      <c r="O675" t="b">
        <v>0</v>
      </c>
      <c r="P675" t="s">
        <v>1</v>
      </c>
      <c r="Q675" s="62" t="s">
        <v>1</v>
      </c>
      <c r="R675" t="b">
        <v>0</v>
      </c>
      <c r="S675" t="s">
        <v>1</v>
      </c>
      <c r="T675" t="b">
        <v>1</v>
      </c>
      <c r="U675" t="b">
        <v>0</v>
      </c>
      <c r="V675" t="s">
        <v>1</v>
      </c>
      <c r="W675" t="s">
        <v>1</v>
      </c>
      <c r="X675" t="b">
        <v>0</v>
      </c>
      <c r="Y675" t="s">
        <v>569</v>
      </c>
      <c r="Z675">
        <v>999</v>
      </c>
    </row>
    <row r="676" spans="1:26">
      <c r="A676" t="s">
        <v>464</v>
      </c>
      <c r="B676" s="59" t="s">
        <v>480</v>
      </c>
      <c r="C676" s="59">
        <v>2018</v>
      </c>
      <c r="D676" s="59" t="s">
        <v>472</v>
      </c>
      <c r="E676" s="61">
        <v>227.1</v>
      </c>
      <c r="F676">
        <v>4</v>
      </c>
      <c r="G676">
        <v>4</v>
      </c>
      <c r="H676" s="61">
        <f t="shared" si="70"/>
        <v>0.2271</v>
      </c>
      <c r="I676" s="61">
        <f t="shared" si="71"/>
        <v>4.0000000000000001E-3</v>
      </c>
      <c r="J676" s="61">
        <f t="shared" si="72"/>
        <v>4.0000000000000001E-3</v>
      </c>
      <c r="K676" s="13">
        <v>232.53139999999999</v>
      </c>
      <c r="L676" s="13">
        <v>22.175300000000021</v>
      </c>
      <c r="M676" s="13">
        <v>21.188499999999976</v>
      </c>
      <c r="N676" t="b">
        <v>1</v>
      </c>
      <c r="O676" t="b">
        <v>0</v>
      </c>
      <c r="P676" t="s">
        <v>1</v>
      </c>
      <c r="Q676" s="62" t="s">
        <v>1</v>
      </c>
      <c r="R676" t="b">
        <v>0</v>
      </c>
      <c r="S676" t="s">
        <v>1</v>
      </c>
      <c r="T676" t="b">
        <v>1</v>
      </c>
      <c r="U676" t="b">
        <v>0</v>
      </c>
      <c r="V676" t="s">
        <v>1</v>
      </c>
      <c r="W676" t="s">
        <v>1</v>
      </c>
      <c r="X676" t="b">
        <v>0</v>
      </c>
      <c r="Y676" t="s">
        <v>569</v>
      </c>
      <c r="Z676">
        <v>999</v>
      </c>
    </row>
    <row r="677" spans="1:26">
      <c r="A677" t="s">
        <v>464</v>
      </c>
      <c r="B677" s="59" t="s">
        <v>480</v>
      </c>
      <c r="C677" s="59">
        <v>2018</v>
      </c>
      <c r="D677" s="59" t="s">
        <v>472</v>
      </c>
      <c r="E677" s="61">
        <v>235.76</v>
      </c>
      <c r="F677">
        <v>4</v>
      </c>
      <c r="G677">
        <v>4</v>
      </c>
      <c r="H677" s="61">
        <f t="shared" si="70"/>
        <v>0.23576</v>
      </c>
      <c r="I677" s="61">
        <f t="shared" si="71"/>
        <v>4.0000000000000001E-3</v>
      </c>
      <c r="J677" s="61">
        <f t="shared" si="72"/>
        <v>4.0000000000000001E-3</v>
      </c>
      <c r="K677" s="13">
        <v>259.56010000000003</v>
      </c>
      <c r="L677" s="13">
        <v>26.103700000000003</v>
      </c>
      <c r="M677" s="13">
        <v>23.765800000000041</v>
      </c>
      <c r="N677" t="b">
        <v>1</v>
      </c>
      <c r="O677" t="b">
        <v>0</v>
      </c>
      <c r="P677" t="s">
        <v>1</v>
      </c>
      <c r="Q677" s="62" t="s">
        <v>1</v>
      </c>
      <c r="R677" t="b">
        <v>0</v>
      </c>
      <c r="S677" t="s">
        <v>1</v>
      </c>
      <c r="T677" t="b">
        <v>1</v>
      </c>
      <c r="U677" t="b">
        <v>0</v>
      </c>
      <c r="V677" t="s">
        <v>1</v>
      </c>
      <c r="W677" t="s">
        <v>1</v>
      </c>
      <c r="X677" t="b">
        <v>0</v>
      </c>
      <c r="Y677" t="s">
        <v>569</v>
      </c>
      <c r="Z677">
        <v>999</v>
      </c>
    </row>
    <row r="678" spans="1:26">
      <c r="A678" t="s">
        <v>464</v>
      </c>
      <c r="B678" s="59" t="s">
        <v>480</v>
      </c>
      <c r="C678" s="59">
        <v>2018</v>
      </c>
      <c r="D678" s="59" t="s">
        <v>472</v>
      </c>
      <c r="E678" s="61">
        <v>239.48</v>
      </c>
      <c r="F678">
        <v>4</v>
      </c>
      <c r="G678">
        <v>4</v>
      </c>
      <c r="H678" s="61">
        <f t="shared" si="70"/>
        <v>0.23948</v>
      </c>
      <c r="I678" s="61">
        <f t="shared" si="71"/>
        <v>4.0000000000000001E-3</v>
      </c>
      <c r="J678" s="61">
        <f t="shared" si="72"/>
        <v>4.0000000000000001E-3</v>
      </c>
      <c r="K678" s="13">
        <v>242.21350000000001</v>
      </c>
      <c r="L678" s="13">
        <v>23.05680000000001</v>
      </c>
      <c r="M678" s="13">
        <v>21.252400000000023</v>
      </c>
      <c r="N678" t="b">
        <v>1</v>
      </c>
      <c r="O678" t="b">
        <v>0</v>
      </c>
      <c r="P678" t="s">
        <v>1</v>
      </c>
      <c r="Q678" s="62" t="s">
        <v>1</v>
      </c>
      <c r="R678" t="b">
        <v>0</v>
      </c>
      <c r="S678" t="s">
        <v>1</v>
      </c>
      <c r="T678" t="b">
        <v>1</v>
      </c>
      <c r="U678" t="b">
        <v>0</v>
      </c>
      <c r="V678" t="s">
        <v>1</v>
      </c>
      <c r="W678" t="s">
        <v>1</v>
      </c>
      <c r="X678" t="b">
        <v>0</v>
      </c>
      <c r="Y678" t="s">
        <v>569</v>
      </c>
      <c r="Z678">
        <v>999</v>
      </c>
    </row>
    <row r="679" spans="1:26">
      <c r="A679" t="s">
        <v>464</v>
      </c>
      <c r="B679" s="59" t="s">
        <v>480</v>
      </c>
      <c r="C679" s="59">
        <v>2018</v>
      </c>
      <c r="D679" s="59" t="s">
        <v>472</v>
      </c>
      <c r="E679" s="61">
        <v>242.9</v>
      </c>
      <c r="F679">
        <v>4</v>
      </c>
      <c r="G679">
        <v>4</v>
      </c>
      <c r="H679" s="61">
        <f t="shared" si="70"/>
        <v>0.2429</v>
      </c>
      <c r="I679" s="61">
        <f t="shared" si="71"/>
        <v>4.0000000000000001E-3</v>
      </c>
      <c r="J679" s="61">
        <f t="shared" si="72"/>
        <v>4.0000000000000001E-3</v>
      </c>
      <c r="K679" s="13">
        <v>274.6782</v>
      </c>
      <c r="L679" s="13">
        <v>27.8245</v>
      </c>
      <c r="M679" s="13">
        <v>25.799300000000017</v>
      </c>
      <c r="N679" t="b">
        <v>1</v>
      </c>
      <c r="O679" t="b">
        <v>0</v>
      </c>
      <c r="P679" t="s">
        <v>1</v>
      </c>
      <c r="Q679" s="62" t="s">
        <v>1</v>
      </c>
      <c r="R679" t="b">
        <v>0</v>
      </c>
      <c r="S679" t="s">
        <v>1</v>
      </c>
      <c r="T679" t="b">
        <v>1</v>
      </c>
      <c r="U679" t="b">
        <v>0</v>
      </c>
      <c r="V679" t="s">
        <v>1</v>
      </c>
      <c r="W679" t="s">
        <v>1</v>
      </c>
      <c r="X679" t="b">
        <v>0</v>
      </c>
      <c r="Y679" t="s">
        <v>569</v>
      </c>
      <c r="Z679">
        <v>999</v>
      </c>
    </row>
    <row r="680" spans="1:26">
      <c r="A680" t="s">
        <v>464</v>
      </c>
      <c r="B680" s="59" t="s">
        <v>480</v>
      </c>
      <c r="C680" s="59">
        <v>2018</v>
      </c>
      <c r="D680" s="59" t="s">
        <v>472</v>
      </c>
      <c r="E680" s="61">
        <v>247.18</v>
      </c>
      <c r="F680">
        <v>4</v>
      </c>
      <c r="G680">
        <v>4</v>
      </c>
      <c r="H680" s="61">
        <f t="shared" si="70"/>
        <v>0.24718000000000001</v>
      </c>
      <c r="I680" s="61">
        <f t="shared" si="71"/>
        <v>4.0000000000000001E-3</v>
      </c>
      <c r="J680" s="61">
        <f t="shared" si="72"/>
        <v>4.0000000000000001E-3</v>
      </c>
      <c r="K680" s="13">
        <v>259.75830000000002</v>
      </c>
      <c r="L680" s="13">
        <v>24.621699999999976</v>
      </c>
      <c r="M680" s="13">
        <v>22.661300000000011</v>
      </c>
      <c r="N680" t="b">
        <v>1</v>
      </c>
      <c r="O680" t="b">
        <v>0</v>
      </c>
      <c r="P680" t="s">
        <v>1</v>
      </c>
      <c r="Q680" s="62" t="s">
        <v>1</v>
      </c>
      <c r="R680" t="b">
        <v>0</v>
      </c>
      <c r="S680" t="s">
        <v>1</v>
      </c>
      <c r="T680" t="b">
        <v>1</v>
      </c>
      <c r="U680" t="b">
        <v>0</v>
      </c>
      <c r="V680" t="s">
        <v>1</v>
      </c>
      <c r="W680" t="s">
        <v>1</v>
      </c>
      <c r="X680" t="b">
        <v>0</v>
      </c>
      <c r="Y680" t="s">
        <v>569</v>
      </c>
      <c r="Z680">
        <v>999</v>
      </c>
    </row>
    <row r="681" spans="1:26">
      <c r="A681" t="s">
        <v>464</v>
      </c>
      <c r="B681" s="59" t="s">
        <v>480</v>
      </c>
      <c r="C681" s="59">
        <v>2018</v>
      </c>
      <c r="D681" s="59" t="s">
        <v>472</v>
      </c>
      <c r="E681" s="61">
        <v>250.07</v>
      </c>
      <c r="F681">
        <v>4</v>
      </c>
      <c r="G681">
        <v>4</v>
      </c>
      <c r="H681" s="61">
        <f t="shared" si="70"/>
        <v>0.25007000000000001</v>
      </c>
      <c r="I681" s="61">
        <f t="shared" si="71"/>
        <v>4.0000000000000001E-3</v>
      </c>
      <c r="J681" s="61">
        <f t="shared" si="72"/>
        <v>4.0000000000000001E-3</v>
      </c>
      <c r="K681" s="13">
        <v>224.9674</v>
      </c>
      <c r="L681" s="13">
        <v>21.626899999999978</v>
      </c>
      <c r="M681" s="13">
        <v>19.767299999999977</v>
      </c>
      <c r="N681" t="b">
        <v>1</v>
      </c>
      <c r="O681" t="b">
        <v>0</v>
      </c>
      <c r="P681" t="s">
        <v>1</v>
      </c>
      <c r="Q681" s="62" t="s">
        <v>1</v>
      </c>
      <c r="R681" t="b">
        <v>0</v>
      </c>
      <c r="S681" t="s">
        <v>1</v>
      </c>
      <c r="T681" t="b">
        <v>1</v>
      </c>
      <c r="U681" t="b">
        <v>0</v>
      </c>
      <c r="V681" t="s">
        <v>1</v>
      </c>
      <c r="W681" t="s">
        <v>1</v>
      </c>
      <c r="X681" t="b">
        <v>0</v>
      </c>
      <c r="Y681" t="s">
        <v>569</v>
      </c>
      <c r="Z681">
        <v>999</v>
      </c>
    </row>
    <row r="682" spans="1:26">
      <c r="A682" t="s">
        <v>464</v>
      </c>
      <c r="B682" s="59" t="s">
        <v>480</v>
      </c>
      <c r="C682" s="59">
        <v>2018</v>
      </c>
      <c r="D682" s="59" t="s">
        <v>472</v>
      </c>
      <c r="E682" s="61">
        <v>257.83999999999997</v>
      </c>
      <c r="F682">
        <v>4</v>
      </c>
      <c r="G682">
        <v>4</v>
      </c>
      <c r="H682" s="61">
        <f t="shared" si="70"/>
        <v>0.25783999999999996</v>
      </c>
      <c r="I682" s="61">
        <f t="shared" si="71"/>
        <v>4.0000000000000001E-3</v>
      </c>
      <c r="J682" s="61">
        <f t="shared" si="72"/>
        <v>4.0000000000000001E-3</v>
      </c>
      <c r="K682" s="13">
        <v>233.39279999999999</v>
      </c>
      <c r="L682" s="13">
        <v>21.614200000000039</v>
      </c>
      <c r="M682" s="13">
        <v>20.004799999999989</v>
      </c>
      <c r="N682" t="b">
        <v>1</v>
      </c>
      <c r="O682" t="b">
        <v>0</v>
      </c>
      <c r="P682" t="s">
        <v>1</v>
      </c>
      <c r="Q682" s="62" t="s">
        <v>1</v>
      </c>
      <c r="R682" t="b">
        <v>0</v>
      </c>
      <c r="S682" t="s">
        <v>1</v>
      </c>
      <c r="T682" t="b">
        <v>1</v>
      </c>
      <c r="U682" t="b">
        <v>0</v>
      </c>
      <c r="V682" t="s">
        <v>1</v>
      </c>
      <c r="W682" t="s">
        <v>1</v>
      </c>
      <c r="X682" t="b">
        <v>0</v>
      </c>
      <c r="Y682" t="s">
        <v>569</v>
      </c>
      <c r="Z682">
        <v>999</v>
      </c>
    </row>
    <row r="683" spans="1:26">
      <c r="A683" t="s">
        <v>464</v>
      </c>
      <c r="B683" s="59" t="s">
        <v>480</v>
      </c>
      <c r="C683" s="59">
        <v>2018</v>
      </c>
      <c r="D683" s="59" t="s">
        <v>472</v>
      </c>
      <c r="E683" s="61">
        <v>1087.26</v>
      </c>
      <c r="F683">
        <v>4</v>
      </c>
      <c r="G683">
        <v>4</v>
      </c>
      <c r="H683" s="61">
        <f t="shared" si="70"/>
        <v>1.0872599999999999</v>
      </c>
      <c r="I683" s="61">
        <f t="shared" si="71"/>
        <v>4.0000000000000001E-3</v>
      </c>
      <c r="J683" s="61">
        <f t="shared" si="72"/>
        <v>4.0000000000000001E-3</v>
      </c>
      <c r="K683" s="13">
        <v>232.85750000000002</v>
      </c>
      <c r="L683" s="13">
        <v>27.37360000000001</v>
      </c>
      <c r="M683" s="13">
        <v>24.957999999999998</v>
      </c>
      <c r="N683" t="b">
        <v>1</v>
      </c>
      <c r="O683" t="b">
        <v>0</v>
      </c>
      <c r="P683" t="s">
        <v>1</v>
      </c>
      <c r="Q683" s="62" t="s">
        <v>1</v>
      </c>
      <c r="R683" t="b">
        <v>0</v>
      </c>
      <c r="S683" t="s">
        <v>1</v>
      </c>
      <c r="T683" t="b">
        <v>1</v>
      </c>
      <c r="U683" t="b">
        <v>0</v>
      </c>
      <c r="V683" t="s">
        <v>1</v>
      </c>
      <c r="W683" t="s">
        <v>1</v>
      </c>
      <c r="X683" t="b">
        <v>0</v>
      </c>
      <c r="Y683" t="s">
        <v>569</v>
      </c>
      <c r="Z683">
        <v>999</v>
      </c>
    </row>
    <row r="684" spans="1:26">
      <c r="A684" t="s">
        <v>464</v>
      </c>
      <c r="B684" s="59" t="s">
        <v>480</v>
      </c>
      <c r="C684" s="59">
        <v>2018</v>
      </c>
      <c r="D684" s="59" t="s">
        <v>472</v>
      </c>
      <c r="E684" s="61">
        <v>1088.69</v>
      </c>
      <c r="F684">
        <v>4</v>
      </c>
      <c r="G684">
        <v>4</v>
      </c>
      <c r="H684" s="61">
        <f t="shared" si="70"/>
        <v>1.0886900000000002</v>
      </c>
      <c r="I684" s="61">
        <f t="shared" si="71"/>
        <v>4.0000000000000001E-3</v>
      </c>
      <c r="J684" s="61">
        <f t="shared" si="72"/>
        <v>4.0000000000000001E-3</v>
      </c>
      <c r="K684" s="13">
        <v>257.79310000000004</v>
      </c>
      <c r="L684" s="13">
        <v>31.047399999999982</v>
      </c>
      <c r="M684" s="13">
        <v>27.12020000000004</v>
      </c>
      <c r="N684" t="b">
        <v>1</v>
      </c>
      <c r="O684" t="b">
        <v>0</v>
      </c>
      <c r="P684" t="s">
        <v>1</v>
      </c>
      <c r="Q684" s="62" t="s">
        <v>1</v>
      </c>
      <c r="R684" t="b">
        <v>0</v>
      </c>
      <c r="S684" t="s">
        <v>1</v>
      </c>
      <c r="T684" t="b">
        <v>1</v>
      </c>
      <c r="U684" t="b">
        <v>0</v>
      </c>
      <c r="V684" t="s">
        <v>1</v>
      </c>
      <c r="W684" t="s">
        <v>1</v>
      </c>
      <c r="X684" t="b">
        <v>0</v>
      </c>
      <c r="Y684" t="s">
        <v>569</v>
      </c>
      <c r="Z684">
        <v>999</v>
      </c>
    </row>
    <row r="685" spans="1:26">
      <c r="A685" t="s">
        <v>464</v>
      </c>
      <c r="B685" s="59" t="s">
        <v>480</v>
      </c>
      <c r="C685" s="59">
        <v>2018</v>
      </c>
      <c r="D685" s="59" t="s">
        <v>472</v>
      </c>
      <c r="E685" s="61">
        <v>1090.03</v>
      </c>
      <c r="F685">
        <v>4</v>
      </c>
      <c r="G685">
        <v>4</v>
      </c>
      <c r="H685" s="61">
        <f t="shared" si="70"/>
        <v>1.0900300000000001</v>
      </c>
      <c r="I685" s="61">
        <f t="shared" si="71"/>
        <v>4.0000000000000001E-3</v>
      </c>
      <c r="J685" s="61">
        <f t="shared" si="72"/>
        <v>4.0000000000000001E-3</v>
      </c>
      <c r="K685" s="13">
        <v>223.46260000000001</v>
      </c>
      <c r="L685" s="13">
        <v>24.856599999999986</v>
      </c>
      <c r="M685" s="13">
        <v>22.667700000000025</v>
      </c>
      <c r="N685" t="b">
        <v>1</v>
      </c>
      <c r="O685" t="b">
        <v>0</v>
      </c>
      <c r="P685" t="s">
        <v>1</v>
      </c>
      <c r="Q685" s="62" t="s">
        <v>1</v>
      </c>
      <c r="R685" t="b">
        <v>0</v>
      </c>
      <c r="S685" t="s">
        <v>1</v>
      </c>
      <c r="T685" t="b">
        <v>1</v>
      </c>
      <c r="U685" t="b">
        <v>0</v>
      </c>
      <c r="V685" t="s">
        <v>1</v>
      </c>
      <c r="W685" t="s">
        <v>1</v>
      </c>
      <c r="X685" t="b">
        <v>0</v>
      </c>
      <c r="Y685" t="s">
        <v>569</v>
      </c>
      <c r="Z685">
        <v>999</v>
      </c>
    </row>
    <row r="686" spans="1:26">
      <c r="A686" t="s">
        <v>464</v>
      </c>
      <c r="B686" s="59" t="s">
        <v>480</v>
      </c>
      <c r="C686" s="59">
        <v>2018</v>
      </c>
      <c r="D686" s="59" t="s">
        <v>472</v>
      </c>
      <c r="E686" s="61">
        <v>1092.67</v>
      </c>
      <c r="F686">
        <v>4</v>
      </c>
      <c r="G686">
        <v>4</v>
      </c>
      <c r="H686" s="61">
        <f t="shared" si="70"/>
        <v>1.09267</v>
      </c>
      <c r="I686" s="61">
        <f t="shared" si="71"/>
        <v>4.0000000000000001E-3</v>
      </c>
      <c r="J686" s="61">
        <f t="shared" si="72"/>
        <v>4.0000000000000001E-3</v>
      </c>
      <c r="K686" s="13">
        <v>242.1379</v>
      </c>
      <c r="L686" s="13">
        <v>28.255100000000027</v>
      </c>
      <c r="M686" s="13">
        <v>25.537700000000001</v>
      </c>
      <c r="N686" t="b">
        <v>1</v>
      </c>
      <c r="O686" t="b">
        <v>0</v>
      </c>
      <c r="P686" t="s">
        <v>1</v>
      </c>
      <c r="Q686" s="62" t="s">
        <v>1</v>
      </c>
      <c r="R686" t="b">
        <v>0</v>
      </c>
      <c r="S686" t="s">
        <v>1</v>
      </c>
      <c r="T686" t="b">
        <v>1</v>
      </c>
      <c r="U686" t="b">
        <v>0</v>
      </c>
      <c r="V686" t="s">
        <v>1</v>
      </c>
      <c r="W686" t="s">
        <v>1</v>
      </c>
      <c r="X686" t="b">
        <v>0</v>
      </c>
      <c r="Y686" t="s">
        <v>569</v>
      </c>
      <c r="Z686">
        <v>999</v>
      </c>
    </row>
    <row r="687" spans="1:26">
      <c r="A687" t="s">
        <v>464</v>
      </c>
      <c r="B687" s="59" t="s">
        <v>480</v>
      </c>
      <c r="C687" s="59">
        <v>2018</v>
      </c>
      <c r="D687" s="59" t="s">
        <v>472</v>
      </c>
      <c r="E687" s="61">
        <v>1094.71</v>
      </c>
      <c r="F687">
        <v>4</v>
      </c>
      <c r="G687">
        <v>4</v>
      </c>
      <c r="H687" s="61">
        <f t="shared" si="70"/>
        <v>1.0947100000000001</v>
      </c>
      <c r="I687" s="61">
        <f t="shared" si="71"/>
        <v>4.0000000000000001E-3</v>
      </c>
      <c r="J687" s="61">
        <f t="shared" si="72"/>
        <v>4.0000000000000001E-3</v>
      </c>
      <c r="K687" s="13">
        <v>251.15949999999998</v>
      </c>
      <c r="L687" s="13">
        <v>30.958100000000059</v>
      </c>
      <c r="M687" s="13">
        <v>26.88039999999998</v>
      </c>
      <c r="N687" t="b">
        <v>1</v>
      </c>
      <c r="O687" t="b">
        <v>0</v>
      </c>
      <c r="P687" t="s">
        <v>1</v>
      </c>
      <c r="Q687" s="62" t="s">
        <v>1</v>
      </c>
      <c r="R687" t="b">
        <v>0</v>
      </c>
      <c r="S687" t="s">
        <v>1</v>
      </c>
      <c r="T687" t="b">
        <v>1</v>
      </c>
      <c r="U687" t="b">
        <v>0</v>
      </c>
      <c r="V687" t="s">
        <v>1</v>
      </c>
      <c r="W687" t="s">
        <v>1</v>
      </c>
      <c r="X687" t="b">
        <v>0</v>
      </c>
      <c r="Y687" t="s">
        <v>569</v>
      </c>
      <c r="Z687">
        <v>999</v>
      </c>
    </row>
    <row r="688" spans="1:26">
      <c r="A688" t="s">
        <v>464</v>
      </c>
      <c r="B688" s="59" t="s">
        <v>480</v>
      </c>
      <c r="C688" s="59">
        <v>2018</v>
      </c>
      <c r="D688" s="59" t="s">
        <v>472</v>
      </c>
      <c r="E688" s="61">
        <v>1099.46</v>
      </c>
      <c r="F688">
        <v>4</v>
      </c>
      <c r="G688">
        <v>4</v>
      </c>
      <c r="H688" s="61">
        <f t="shared" si="70"/>
        <v>1.0994600000000001</v>
      </c>
      <c r="I688" s="61">
        <f t="shared" si="71"/>
        <v>4.0000000000000001E-3</v>
      </c>
      <c r="J688" s="61">
        <f t="shared" si="72"/>
        <v>4.0000000000000001E-3</v>
      </c>
      <c r="K688" s="13">
        <v>320.95049999999998</v>
      </c>
      <c r="L688" s="13">
        <v>39.692700000000059</v>
      </c>
      <c r="M688" s="13">
        <v>33.753599999999949</v>
      </c>
      <c r="N688" t="b">
        <v>1</v>
      </c>
      <c r="O688" t="b">
        <v>0</v>
      </c>
      <c r="P688" t="s">
        <v>1</v>
      </c>
      <c r="Q688" s="62" t="s">
        <v>1</v>
      </c>
      <c r="R688" t="b">
        <v>0</v>
      </c>
      <c r="S688" t="s">
        <v>1</v>
      </c>
      <c r="T688" t="b">
        <v>1</v>
      </c>
      <c r="U688" t="b">
        <v>0</v>
      </c>
      <c r="V688" t="s">
        <v>1</v>
      </c>
      <c r="W688" t="s">
        <v>1</v>
      </c>
      <c r="X688" t="b">
        <v>0</v>
      </c>
      <c r="Y688" t="s">
        <v>569</v>
      </c>
      <c r="Z688">
        <v>999</v>
      </c>
    </row>
    <row r="689" spans="1:26">
      <c r="A689" t="s">
        <v>464</v>
      </c>
      <c r="B689" s="59" t="s">
        <v>480</v>
      </c>
      <c r="C689" s="59">
        <v>2018</v>
      </c>
      <c r="D689" s="59" t="s">
        <v>472</v>
      </c>
      <c r="E689" s="61">
        <v>1102.42</v>
      </c>
      <c r="F689">
        <v>4</v>
      </c>
      <c r="G689">
        <v>4</v>
      </c>
      <c r="H689" s="61">
        <f t="shared" si="70"/>
        <v>1.1024200000000002</v>
      </c>
      <c r="I689" s="61">
        <f t="shared" si="71"/>
        <v>4.0000000000000001E-3</v>
      </c>
      <c r="J689" s="61">
        <f t="shared" si="72"/>
        <v>4.0000000000000001E-3</v>
      </c>
      <c r="K689" s="13">
        <v>301.80630000000002</v>
      </c>
      <c r="L689" s="13">
        <v>36.053999999999974</v>
      </c>
      <c r="M689" s="13">
        <v>32.598000000000013</v>
      </c>
      <c r="N689" t="b">
        <v>1</v>
      </c>
      <c r="O689" t="b">
        <v>0</v>
      </c>
      <c r="P689" t="s">
        <v>1</v>
      </c>
      <c r="Q689" s="62" t="s">
        <v>1</v>
      </c>
      <c r="R689" t="b">
        <v>0</v>
      </c>
      <c r="S689" t="s">
        <v>1</v>
      </c>
      <c r="T689" t="b">
        <v>1</v>
      </c>
      <c r="U689" t="b">
        <v>0</v>
      </c>
      <c r="V689" t="s">
        <v>1</v>
      </c>
      <c r="W689" t="s">
        <v>1</v>
      </c>
      <c r="X689" t="b">
        <v>0</v>
      </c>
      <c r="Y689" t="s">
        <v>569</v>
      </c>
      <c r="Z689">
        <v>999</v>
      </c>
    </row>
    <row r="690" spans="1:26">
      <c r="A690" t="s">
        <v>464</v>
      </c>
      <c r="B690" s="59" t="s">
        <v>480</v>
      </c>
      <c r="C690" s="59">
        <v>2018</v>
      </c>
      <c r="D690" s="59" t="s">
        <v>472</v>
      </c>
      <c r="E690" s="61">
        <v>1103.1600000000001</v>
      </c>
      <c r="F690">
        <v>4</v>
      </c>
      <c r="G690">
        <v>4</v>
      </c>
      <c r="H690" s="61">
        <f t="shared" si="70"/>
        <v>1.1031600000000001</v>
      </c>
      <c r="I690" s="61">
        <f t="shared" si="71"/>
        <v>4.0000000000000001E-3</v>
      </c>
      <c r="J690" s="61">
        <f t="shared" si="72"/>
        <v>4.0000000000000001E-3</v>
      </c>
      <c r="K690" s="13">
        <v>286.05280000000005</v>
      </c>
      <c r="L690" s="13">
        <v>38.764299999999992</v>
      </c>
      <c r="M690" s="13">
        <v>33.812100000000044</v>
      </c>
      <c r="N690" t="b">
        <v>1</v>
      </c>
      <c r="O690" t="b">
        <v>0</v>
      </c>
      <c r="P690" t="s">
        <v>1</v>
      </c>
      <c r="Q690" s="62" t="s">
        <v>1</v>
      </c>
      <c r="R690" t="b">
        <v>0</v>
      </c>
      <c r="S690" t="s">
        <v>1</v>
      </c>
      <c r="T690" t="b">
        <v>1</v>
      </c>
      <c r="U690" t="b">
        <v>0</v>
      </c>
      <c r="V690" t="s">
        <v>1</v>
      </c>
      <c r="W690" t="s">
        <v>1</v>
      </c>
      <c r="X690" t="b">
        <v>0</v>
      </c>
      <c r="Y690" t="s">
        <v>569</v>
      </c>
      <c r="Z690">
        <v>999</v>
      </c>
    </row>
    <row r="691" spans="1:26">
      <c r="A691" t="s">
        <v>464</v>
      </c>
      <c r="B691" s="59" t="s">
        <v>480</v>
      </c>
      <c r="C691" s="59">
        <v>2018</v>
      </c>
      <c r="D691" s="59" t="s">
        <v>472</v>
      </c>
      <c r="E691" s="61">
        <v>1106.2</v>
      </c>
      <c r="F691">
        <v>4</v>
      </c>
      <c r="G691">
        <v>4</v>
      </c>
      <c r="H691" s="61">
        <f t="shared" si="70"/>
        <v>1.1062000000000001</v>
      </c>
      <c r="I691" s="61">
        <f t="shared" si="71"/>
        <v>4.0000000000000001E-3</v>
      </c>
      <c r="J691" s="61">
        <f t="shared" si="72"/>
        <v>4.0000000000000001E-3</v>
      </c>
      <c r="K691" s="13">
        <v>246.54759999999999</v>
      </c>
      <c r="L691" s="13">
        <v>27.484900000000039</v>
      </c>
      <c r="M691" s="13">
        <v>24.835899999999981</v>
      </c>
      <c r="N691" t="b">
        <v>1</v>
      </c>
      <c r="O691" t="b">
        <v>0</v>
      </c>
      <c r="P691" t="s">
        <v>1</v>
      </c>
      <c r="Q691" s="62" t="s">
        <v>1</v>
      </c>
      <c r="R691" t="b">
        <v>0</v>
      </c>
      <c r="S691" t="s">
        <v>1</v>
      </c>
      <c r="T691" t="b">
        <v>1</v>
      </c>
      <c r="U691" t="b">
        <v>0</v>
      </c>
      <c r="V691" t="s">
        <v>1</v>
      </c>
      <c r="W691" t="s">
        <v>1</v>
      </c>
      <c r="X691" t="b">
        <v>0</v>
      </c>
      <c r="Y691" t="s">
        <v>569</v>
      </c>
      <c r="Z691">
        <v>999</v>
      </c>
    </row>
    <row r="692" spans="1:26">
      <c r="A692" t="s">
        <v>464</v>
      </c>
      <c r="B692" s="59" t="s">
        <v>480</v>
      </c>
      <c r="C692" s="59">
        <v>2018</v>
      </c>
      <c r="D692" s="59" t="s">
        <v>472</v>
      </c>
      <c r="E692" s="61">
        <v>1107.82</v>
      </c>
      <c r="F692">
        <v>4</v>
      </c>
      <c r="G692">
        <v>4</v>
      </c>
      <c r="H692" s="61">
        <f t="shared" si="70"/>
        <v>1.10782</v>
      </c>
      <c r="I692" s="61">
        <f t="shared" si="71"/>
        <v>4.0000000000000001E-3</v>
      </c>
      <c r="J692" s="61">
        <f t="shared" si="72"/>
        <v>4.0000000000000001E-3</v>
      </c>
      <c r="K692" s="13">
        <v>262.51069999999999</v>
      </c>
      <c r="L692" s="13">
        <v>31.080100000000016</v>
      </c>
      <c r="M692" s="13">
        <v>27.719699999999989</v>
      </c>
      <c r="N692" t="b">
        <v>1</v>
      </c>
      <c r="O692" t="b">
        <v>0</v>
      </c>
      <c r="P692" t="s">
        <v>1</v>
      </c>
      <c r="Q692" s="62" t="s">
        <v>1</v>
      </c>
      <c r="R692" t="b">
        <v>0</v>
      </c>
      <c r="S692" t="s">
        <v>1</v>
      </c>
      <c r="T692" t="b">
        <v>1</v>
      </c>
      <c r="U692" t="b">
        <v>0</v>
      </c>
      <c r="V692" t="s">
        <v>1</v>
      </c>
      <c r="W692" t="s">
        <v>1</v>
      </c>
      <c r="X692" t="b">
        <v>0</v>
      </c>
      <c r="Y692" t="s">
        <v>569</v>
      </c>
      <c r="Z692">
        <v>999</v>
      </c>
    </row>
    <row r="693" spans="1:26">
      <c r="A693" t="s">
        <v>464</v>
      </c>
      <c r="B693" s="59" t="s">
        <v>480</v>
      </c>
      <c r="C693" s="59">
        <v>2018</v>
      </c>
      <c r="D693" s="59" t="s">
        <v>472</v>
      </c>
      <c r="E693" s="61">
        <v>1110.3</v>
      </c>
      <c r="F693">
        <v>4</v>
      </c>
      <c r="G693">
        <v>4</v>
      </c>
      <c r="H693" s="61">
        <f t="shared" si="70"/>
        <v>1.1103000000000001</v>
      </c>
      <c r="I693" s="61">
        <f t="shared" si="71"/>
        <v>4.0000000000000001E-3</v>
      </c>
      <c r="J693" s="61">
        <f t="shared" si="72"/>
        <v>4.0000000000000001E-3</v>
      </c>
      <c r="K693" s="13">
        <v>284.02249999999998</v>
      </c>
      <c r="L693" s="13">
        <v>33.261300000000062</v>
      </c>
      <c r="M693" s="13">
        <v>30.194899999999961</v>
      </c>
      <c r="N693" t="b">
        <v>1</v>
      </c>
      <c r="O693" t="b">
        <v>0</v>
      </c>
      <c r="P693" t="s">
        <v>1</v>
      </c>
      <c r="Q693" s="62" t="s">
        <v>1</v>
      </c>
      <c r="R693" t="b">
        <v>0</v>
      </c>
      <c r="S693" t="s">
        <v>1</v>
      </c>
      <c r="T693" t="b">
        <v>1</v>
      </c>
      <c r="U693" t="b">
        <v>0</v>
      </c>
      <c r="V693" t="s">
        <v>1</v>
      </c>
      <c r="W693" t="s">
        <v>1</v>
      </c>
      <c r="X693" t="b">
        <v>0</v>
      </c>
      <c r="Y693" t="s">
        <v>569</v>
      </c>
      <c r="Z693">
        <v>999</v>
      </c>
    </row>
    <row r="694" spans="1:26">
      <c r="A694" t="s">
        <v>464</v>
      </c>
      <c r="B694" s="59" t="s">
        <v>480</v>
      </c>
      <c r="C694" s="59">
        <v>2018</v>
      </c>
      <c r="D694" s="59" t="s">
        <v>472</v>
      </c>
      <c r="E694" s="61">
        <v>1112.8</v>
      </c>
      <c r="F694">
        <v>4</v>
      </c>
      <c r="G694">
        <v>4</v>
      </c>
      <c r="H694" s="61">
        <f t="shared" si="70"/>
        <v>1.1128</v>
      </c>
      <c r="I694" s="61">
        <f t="shared" si="71"/>
        <v>4.0000000000000001E-3</v>
      </c>
      <c r="J694" s="61">
        <f t="shared" si="72"/>
        <v>4.0000000000000001E-3</v>
      </c>
      <c r="K694" s="13">
        <v>246.2131</v>
      </c>
      <c r="L694" s="13">
        <v>28.141800000000046</v>
      </c>
      <c r="M694" s="13">
        <v>26.092000000000013</v>
      </c>
      <c r="N694" t="b">
        <v>1</v>
      </c>
      <c r="O694" t="b">
        <v>0</v>
      </c>
      <c r="P694" t="s">
        <v>1</v>
      </c>
      <c r="Q694" s="62" t="s">
        <v>1</v>
      </c>
      <c r="R694" t="b">
        <v>0</v>
      </c>
      <c r="S694" t="s">
        <v>1</v>
      </c>
      <c r="T694" t="b">
        <v>1</v>
      </c>
      <c r="U694" t="b">
        <v>0</v>
      </c>
      <c r="V694" t="s">
        <v>1</v>
      </c>
      <c r="W694" t="s">
        <v>1</v>
      </c>
      <c r="X694" t="b">
        <v>0</v>
      </c>
      <c r="Y694" t="s">
        <v>569</v>
      </c>
      <c r="Z694">
        <v>999</v>
      </c>
    </row>
    <row r="695" spans="1:26">
      <c r="A695" t="s">
        <v>464</v>
      </c>
      <c r="B695" s="59" t="s">
        <v>480</v>
      </c>
      <c r="C695" s="59">
        <v>2018</v>
      </c>
      <c r="D695" s="59" t="s">
        <v>472</v>
      </c>
      <c r="E695" s="61">
        <v>1115.26</v>
      </c>
      <c r="F695">
        <v>4</v>
      </c>
      <c r="G695">
        <v>4</v>
      </c>
      <c r="H695" s="61">
        <f t="shared" si="70"/>
        <v>1.1152599999999999</v>
      </c>
      <c r="I695" s="61">
        <f t="shared" si="71"/>
        <v>4.0000000000000001E-3</v>
      </c>
      <c r="J695" s="61">
        <f t="shared" si="72"/>
        <v>4.0000000000000001E-3</v>
      </c>
      <c r="K695" s="13">
        <v>227.64230000000001</v>
      </c>
      <c r="L695" s="13">
        <v>26.651700000000005</v>
      </c>
      <c r="M695" s="13">
        <v>24.039500000000004</v>
      </c>
      <c r="N695" t="b">
        <v>1</v>
      </c>
      <c r="O695" t="b">
        <v>0</v>
      </c>
      <c r="P695" t="s">
        <v>1</v>
      </c>
      <c r="Q695" s="62" t="s">
        <v>1</v>
      </c>
      <c r="R695" t="b">
        <v>0</v>
      </c>
      <c r="S695" t="s">
        <v>1</v>
      </c>
      <c r="T695" t="b">
        <v>1</v>
      </c>
      <c r="U695" t="b">
        <v>0</v>
      </c>
      <c r="V695" t="s">
        <v>1</v>
      </c>
      <c r="W695" t="s">
        <v>1</v>
      </c>
      <c r="X695" t="b">
        <v>0</v>
      </c>
      <c r="Y695" t="s">
        <v>569</v>
      </c>
      <c r="Z695">
        <v>999</v>
      </c>
    </row>
    <row r="696" spans="1:26">
      <c r="A696" t="s">
        <v>464</v>
      </c>
      <c r="B696" s="59" t="s">
        <v>480</v>
      </c>
      <c r="C696" s="59">
        <v>2018</v>
      </c>
      <c r="D696" s="59" t="s">
        <v>472</v>
      </c>
      <c r="E696" s="61">
        <v>1117.8599999999999</v>
      </c>
      <c r="F696">
        <v>4</v>
      </c>
      <c r="G696">
        <v>4</v>
      </c>
      <c r="H696" s="61">
        <f t="shared" si="70"/>
        <v>1.1178599999999999</v>
      </c>
      <c r="I696" s="61">
        <f t="shared" si="71"/>
        <v>4.0000000000000001E-3</v>
      </c>
      <c r="J696" s="61">
        <f t="shared" si="72"/>
        <v>4.0000000000000001E-3</v>
      </c>
      <c r="K696" s="13">
        <v>215.33460000000002</v>
      </c>
      <c r="L696" s="13">
        <v>24.034899999999965</v>
      </c>
      <c r="M696" s="13">
        <v>21.610700000000008</v>
      </c>
      <c r="N696" t="b">
        <v>1</v>
      </c>
      <c r="O696" t="b">
        <v>0</v>
      </c>
      <c r="P696" t="s">
        <v>1</v>
      </c>
      <c r="Q696" s="62" t="s">
        <v>1</v>
      </c>
      <c r="R696" t="b">
        <v>0</v>
      </c>
      <c r="S696" t="s">
        <v>1</v>
      </c>
      <c r="T696" t="b">
        <v>1</v>
      </c>
      <c r="U696" t="b">
        <v>0</v>
      </c>
      <c r="V696" t="s">
        <v>1</v>
      </c>
      <c r="W696" t="s">
        <v>1</v>
      </c>
      <c r="X696" t="b">
        <v>0</v>
      </c>
      <c r="Y696" t="s">
        <v>569</v>
      </c>
      <c r="Z696">
        <v>999</v>
      </c>
    </row>
    <row r="697" spans="1:26">
      <c r="A697" t="s">
        <v>464</v>
      </c>
      <c r="B697" s="59" t="s">
        <v>480</v>
      </c>
      <c r="C697" s="59">
        <v>2018</v>
      </c>
      <c r="D697" s="59" t="s">
        <v>472</v>
      </c>
      <c r="E697" s="61">
        <v>1120.3599999999999</v>
      </c>
      <c r="F697">
        <v>4</v>
      </c>
      <c r="G697">
        <v>4</v>
      </c>
      <c r="H697" s="61">
        <f t="shared" si="70"/>
        <v>1.1203599999999998</v>
      </c>
      <c r="I697" s="61">
        <f t="shared" si="71"/>
        <v>4.0000000000000001E-3</v>
      </c>
      <c r="J697" s="61">
        <f t="shared" si="72"/>
        <v>4.0000000000000001E-3</v>
      </c>
      <c r="K697" s="13">
        <v>248.31020000000004</v>
      </c>
      <c r="L697" s="13">
        <v>27.331999999999965</v>
      </c>
      <c r="M697" s="13">
        <v>24.688100000000048</v>
      </c>
      <c r="N697" t="b">
        <v>1</v>
      </c>
      <c r="O697" t="b">
        <v>0</v>
      </c>
      <c r="P697" t="s">
        <v>1</v>
      </c>
      <c r="Q697" s="62" t="s">
        <v>1</v>
      </c>
      <c r="R697" t="b">
        <v>0</v>
      </c>
      <c r="S697" t="s">
        <v>1</v>
      </c>
      <c r="T697" t="b">
        <v>1</v>
      </c>
      <c r="U697" t="b">
        <v>0</v>
      </c>
      <c r="V697" t="s">
        <v>1</v>
      </c>
      <c r="W697" t="s">
        <v>1</v>
      </c>
      <c r="X697" t="b">
        <v>0</v>
      </c>
      <c r="Y697" t="s">
        <v>569</v>
      </c>
      <c r="Z697">
        <v>999</v>
      </c>
    </row>
    <row r="698" spans="1:26">
      <c r="A698" t="s">
        <v>464</v>
      </c>
      <c r="B698" s="59" t="s">
        <v>480</v>
      </c>
      <c r="C698" s="59">
        <v>2018</v>
      </c>
      <c r="D698" s="59" t="s">
        <v>472</v>
      </c>
      <c r="E698" s="61">
        <v>1123.0899999999999</v>
      </c>
      <c r="F698">
        <v>4</v>
      </c>
      <c r="G698">
        <v>4</v>
      </c>
      <c r="H698" s="61">
        <f t="shared" ref="H698:H733" si="73">E698/1000</f>
        <v>1.1230899999999999</v>
      </c>
      <c r="I698" s="61">
        <f t="shared" ref="I698:I733" si="74">F698/1000</f>
        <v>4.0000000000000001E-3</v>
      </c>
      <c r="J698" s="61">
        <f t="shared" ref="J698:J733" si="75">G698/1000</f>
        <v>4.0000000000000001E-3</v>
      </c>
      <c r="K698" s="13">
        <v>205.25210000000001</v>
      </c>
      <c r="L698" s="13">
        <v>22.593499999999977</v>
      </c>
      <c r="M698" s="13">
        <v>21.248400000000032</v>
      </c>
      <c r="N698" t="b">
        <v>1</v>
      </c>
      <c r="O698" t="b">
        <v>0</v>
      </c>
      <c r="P698" t="s">
        <v>1</v>
      </c>
      <c r="Q698" s="62" t="s">
        <v>1</v>
      </c>
      <c r="R698" t="b">
        <v>0</v>
      </c>
      <c r="S698" t="s">
        <v>1</v>
      </c>
      <c r="T698" t="b">
        <v>1</v>
      </c>
      <c r="U698" t="b">
        <v>0</v>
      </c>
      <c r="V698" t="s">
        <v>1</v>
      </c>
      <c r="W698" t="s">
        <v>1</v>
      </c>
      <c r="X698" t="b">
        <v>0</v>
      </c>
      <c r="Y698" t="s">
        <v>569</v>
      </c>
      <c r="Z698">
        <v>999</v>
      </c>
    </row>
    <row r="699" spans="1:26">
      <c r="A699" t="s">
        <v>464</v>
      </c>
      <c r="B699" s="59" t="s">
        <v>480</v>
      </c>
      <c r="C699" s="59">
        <v>2018</v>
      </c>
      <c r="D699" s="59" t="s">
        <v>472</v>
      </c>
      <c r="E699" s="61">
        <v>1126.06</v>
      </c>
      <c r="F699">
        <v>4</v>
      </c>
      <c r="G699">
        <v>4</v>
      </c>
      <c r="H699" s="61">
        <f t="shared" si="73"/>
        <v>1.1260599999999998</v>
      </c>
      <c r="I699" s="61">
        <f t="shared" si="74"/>
        <v>4.0000000000000001E-3</v>
      </c>
      <c r="J699" s="61">
        <f t="shared" si="75"/>
        <v>4.0000000000000001E-3</v>
      </c>
      <c r="K699" s="13">
        <v>246.4349</v>
      </c>
      <c r="L699" s="13">
        <v>29.021899999999988</v>
      </c>
      <c r="M699" s="13">
        <v>26.761899999999997</v>
      </c>
      <c r="N699" t="b">
        <v>1</v>
      </c>
      <c r="O699" t="b">
        <v>0</v>
      </c>
      <c r="P699" t="s">
        <v>1</v>
      </c>
      <c r="Q699" s="62" t="s">
        <v>1</v>
      </c>
      <c r="R699" t="b">
        <v>0</v>
      </c>
      <c r="S699" t="s">
        <v>1</v>
      </c>
      <c r="T699" t="b">
        <v>1</v>
      </c>
      <c r="U699" t="b">
        <v>0</v>
      </c>
      <c r="V699" t="s">
        <v>1</v>
      </c>
      <c r="W699" t="s">
        <v>1</v>
      </c>
      <c r="X699" t="b">
        <v>0</v>
      </c>
      <c r="Y699" t="s">
        <v>569</v>
      </c>
      <c r="Z699">
        <v>999</v>
      </c>
    </row>
    <row r="700" spans="1:26">
      <c r="A700" t="s">
        <v>464</v>
      </c>
      <c r="B700" s="59" t="s">
        <v>480</v>
      </c>
      <c r="C700" s="59">
        <v>2018</v>
      </c>
      <c r="D700" s="59" t="s">
        <v>472</v>
      </c>
      <c r="E700" s="61">
        <v>1127.81</v>
      </c>
      <c r="F700">
        <v>4</v>
      </c>
      <c r="G700">
        <v>4</v>
      </c>
      <c r="H700" s="61">
        <f t="shared" si="73"/>
        <v>1.12781</v>
      </c>
      <c r="I700" s="61">
        <f t="shared" si="74"/>
        <v>4.0000000000000001E-3</v>
      </c>
      <c r="J700" s="61">
        <f t="shared" si="75"/>
        <v>4.0000000000000001E-3</v>
      </c>
      <c r="K700" s="13">
        <v>244.73310000000001</v>
      </c>
      <c r="L700" s="13">
        <v>29.617399999999947</v>
      </c>
      <c r="M700" s="13">
        <v>27.083300000000008</v>
      </c>
      <c r="N700" t="b">
        <v>1</v>
      </c>
      <c r="O700" t="b">
        <v>0</v>
      </c>
      <c r="P700" t="s">
        <v>1</v>
      </c>
      <c r="Q700" s="62" t="s">
        <v>1</v>
      </c>
      <c r="R700" t="b">
        <v>0</v>
      </c>
      <c r="S700" t="s">
        <v>1</v>
      </c>
      <c r="T700" t="b">
        <v>1</v>
      </c>
      <c r="U700" t="b">
        <v>0</v>
      </c>
      <c r="V700" t="s">
        <v>1</v>
      </c>
      <c r="W700" t="s">
        <v>1</v>
      </c>
      <c r="X700" t="b">
        <v>0</v>
      </c>
      <c r="Y700" t="s">
        <v>569</v>
      </c>
      <c r="Z700">
        <v>999</v>
      </c>
    </row>
    <row r="701" spans="1:26">
      <c r="A701" t="s">
        <v>464</v>
      </c>
      <c r="B701" s="59" t="s">
        <v>480</v>
      </c>
      <c r="C701" s="59">
        <v>2018</v>
      </c>
      <c r="D701" s="59" t="s">
        <v>472</v>
      </c>
      <c r="E701" s="61">
        <v>1130.97</v>
      </c>
      <c r="F701">
        <v>4</v>
      </c>
      <c r="G701">
        <v>4</v>
      </c>
      <c r="H701" s="61">
        <f t="shared" si="73"/>
        <v>1.13097</v>
      </c>
      <c r="I701" s="61">
        <f t="shared" si="74"/>
        <v>4.0000000000000001E-3</v>
      </c>
      <c r="J701" s="61">
        <f t="shared" si="75"/>
        <v>4.0000000000000001E-3</v>
      </c>
      <c r="K701" s="13">
        <v>249.58709999999999</v>
      </c>
      <c r="L701" s="13">
        <v>28.546300000000002</v>
      </c>
      <c r="M701" s="13">
        <v>25.97120000000001</v>
      </c>
      <c r="N701" t="b">
        <v>1</v>
      </c>
      <c r="O701" t="b">
        <v>0</v>
      </c>
      <c r="P701" t="s">
        <v>1</v>
      </c>
      <c r="Q701" s="62" t="s">
        <v>1</v>
      </c>
      <c r="R701" t="b">
        <v>0</v>
      </c>
      <c r="S701" t="s">
        <v>1</v>
      </c>
      <c r="T701" t="b">
        <v>1</v>
      </c>
      <c r="U701" t="b">
        <v>0</v>
      </c>
      <c r="V701" t="s">
        <v>1</v>
      </c>
      <c r="W701" t="s">
        <v>1</v>
      </c>
      <c r="X701" t="b">
        <v>0</v>
      </c>
      <c r="Y701" t="s">
        <v>569</v>
      </c>
      <c r="Z701">
        <v>999</v>
      </c>
    </row>
    <row r="702" spans="1:26">
      <c r="A702" t="s">
        <v>464</v>
      </c>
      <c r="B702" s="59" t="s">
        <v>480</v>
      </c>
      <c r="C702" s="59">
        <v>2018</v>
      </c>
      <c r="D702" s="59" t="s">
        <v>472</v>
      </c>
      <c r="E702" s="61">
        <v>1136.57</v>
      </c>
      <c r="F702">
        <v>4</v>
      </c>
      <c r="G702">
        <v>4</v>
      </c>
      <c r="H702" s="61">
        <f t="shared" si="73"/>
        <v>1.1365699999999999</v>
      </c>
      <c r="I702" s="61">
        <f t="shared" si="74"/>
        <v>4.0000000000000001E-3</v>
      </c>
      <c r="J702" s="61">
        <f t="shared" si="75"/>
        <v>4.0000000000000001E-3</v>
      </c>
      <c r="K702" s="13">
        <v>291.67320000000001</v>
      </c>
      <c r="L702" s="13">
        <v>34.304299999999955</v>
      </c>
      <c r="M702" s="13">
        <v>29.862000000000023</v>
      </c>
      <c r="N702" t="b">
        <v>1</v>
      </c>
      <c r="O702" t="b">
        <v>0</v>
      </c>
      <c r="P702" t="s">
        <v>1</v>
      </c>
      <c r="Q702" s="62" t="s">
        <v>1</v>
      </c>
      <c r="R702" t="b">
        <v>0</v>
      </c>
      <c r="S702" t="s">
        <v>1</v>
      </c>
      <c r="T702" t="b">
        <v>1</v>
      </c>
      <c r="U702" t="b">
        <v>0</v>
      </c>
      <c r="V702" t="s">
        <v>1</v>
      </c>
      <c r="W702" t="s">
        <v>1</v>
      </c>
      <c r="X702" t="b">
        <v>0</v>
      </c>
      <c r="Y702" t="s">
        <v>569</v>
      </c>
      <c r="Z702">
        <v>999</v>
      </c>
    </row>
    <row r="703" spans="1:26">
      <c r="A703" t="s">
        <v>464</v>
      </c>
      <c r="B703" s="59" t="s">
        <v>480</v>
      </c>
      <c r="C703" s="59">
        <v>2018</v>
      </c>
      <c r="D703" s="59" t="s">
        <v>472</v>
      </c>
      <c r="E703" s="61">
        <v>1140.03</v>
      </c>
      <c r="F703">
        <v>4</v>
      </c>
      <c r="G703">
        <v>4</v>
      </c>
      <c r="H703" s="61">
        <f t="shared" si="73"/>
        <v>1.1400299999999999</v>
      </c>
      <c r="I703" s="61">
        <f t="shared" si="74"/>
        <v>4.0000000000000001E-3</v>
      </c>
      <c r="J703" s="61">
        <f t="shared" si="75"/>
        <v>4.0000000000000001E-3</v>
      </c>
      <c r="K703" s="13">
        <v>305.43129999999996</v>
      </c>
      <c r="L703" s="13">
        <v>37.854400000000055</v>
      </c>
      <c r="M703" s="13">
        <v>33.225599999999986</v>
      </c>
      <c r="N703" t="b">
        <v>1</v>
      </c>
      <c r="O703" t="b">
        <v>0</v>
      </c>
      <c r="P703" t="s">
        <v>1</v>
      </c>
      <c r="Q703" s="62" t="s">
        <v>1</v>
      </c>
      <c r="R703" t="b">
        <v>0</v>
      </c>
      <c r="S703" t="s">
        <v>1</v>
      </c>
      <c r="T703" t="b">
        <v>1</v>
      </c>
      <c r="U703" t="b">
        <v>0</v>
      </c>
      <c r="V703" t="s">
        <v>1</v>
      </c>
      <c r="W703" t="s">
        <v>1</v>
      </c>
      <c r="X703" t="b">
        <v>0</v>
      </c>
      <c r="Y703" t="s">
        <v>569</v>
      </c>
      <c r="Z703">
        <v>999</v>
      </c>
    </row>
    <row r="704" spans="1:26">
      <c r="A704" t="s">
        <v>464</v>
      </c>
      <c r="B704" s="59" t="s">
        <v>480</v>
      </c>
      <c r="C704" s="59">
        <v>2018</v>
      </c>
      <c r="D704" s="59" t="s">
        <v>472</v>
      </c>
      <c r="E704" s="61">
        <v>1143.23</v>
      </c>
      <c r="F704">
        <v>4</v>
      </c>
      <c r="G704">
        <v>4</v>
      </c>
      <c r="H704" s="61">
        <f t="shared" si="73"/>
        <v>1.14323</v>
      </c>
      <c r="I704" s="61">
        <f t="shared" si="74"/>
        <v>4.0000000000000001E-3</v>
      </c>
      <c r="J704" s="61">
        <f t="shared" si="75"/>
        <v>4.0000000000000001E-3</v>
      </c>
      <c r="K704" s="13">
        <v>278.1429</v>
      </c>
      <c r="L704" s="13">
        <v>35.691599999999994</v>
      </c>
      <c r="M704" s="13">
        <v>31.868800000000022</v>
      </c>
      <c r="N704" t="b">
        <v>1</v>
      </c>
      <c r="O704" t="b">
        <v>0</v>
      </c>
      <c r="P704" t="s">
        <v>1</v>
      </c>
      <c r="Q704" s="62" t="s">
        <v>1</v>
      </c>
      <c r="R704" t="b">
        <v>0</v>
      </c>
      <c r="S704" t="s">
        <v>1</v>
      </c>
      <c r="T704" t="b">
        <v>1</v>
      </c>
      <c r="U704" t="b">
        <v>0</v>
      </c>
      <c r="V704" t="s">
        <v>1</v>
      </c>
      <c r="W704" t="s">
        <v>1</v>
      </c>
      <c r="X704" t="b">
        <v>0</v>
      </c>
      <c r="Y704" t="s">
        <v>569</v>
      </c>
      <c r="Z704">
        <v>999</v>
      </c>
    </row>
    <row r="705" spans="1:26">
      <c r="A705" t="s">
        <v>464</v>
      </c>
      <c r="B705" s="59" t="s">
        <v>480</v>
      </c>
      <c r="C705" s="59">
        <v>2018</v>
      </c>
      <c r="D705" s="59" t="s">
        <v>472</v>
      </c>
      <c r="E705" s="61">
        <v>1145.33</v>
      </c>
      <c r="F705">
        <v>4</v>
      </c>
      <c r="G705">
        <v>4</v>
      </c>
      <c r="H705" s="61">
        <f t="shared" si="73"/>
        <v>1.14533</v>
      </c>
      <c r="I705" s="61">
        <f t="shared" si="74"/>
        <v>4.0000000000000001E-3</v>
      </c>
      <c r="J705" s="61">
        <f t="shared" si="75"/>
        <v>4.0000000000000001E-3</v>
      </c>
      <c r="K705" s="13">
        <v>295.73500000000001</v>
      </c>
      <c r="L705" s="13">
        <v>38.823599999999942</v>
      </c>
      <c r="M705" s="13">
        <v>33.681300000000022</v>
      </c>
      <c r="N705" t="b">
        <v>1</v>
      </c>
      <c r="O705" t="b">
        <v>0</v>
      </c>
      <c r="P705" t="s">
        <v>1</v>
      </c>
      <c r="Q705" s="62" t="s">
        <v>1</v>
      </c>
      <c r="R705" t="b">
        <v>0</v>
      </c>
      <c r="S705" t="s">
        <v>1</v>
      </c>
      <c r="T705" t="b">
        <v>1</v>
      </c>
      <c r="U705" t="b">
        <v>0</v>
      </c>
      <c r="V705" t="s">
        <v>1</v>
      </c>
      <c r="W705" t="s">
        <v>1</v>
      </c>
      <c r="X705" t="b">
        <v>0</v>
      </c>
      <c r="Y705" t="s">
        <v>569</v>
      </c>
      <c r="Z705">
        <v>999</v>
      </c>
    </row>
    <row r="706" spans="1:26">
      <c r="A706" t="s">
        <v>464</v>
      </c>
      <c r="B706" s="59" t="s">
        <v>480</v>
      </c>
      <c r="C706" s="59">
        <v>2018</v>
      </c>
      <c r="D706" s="59" t="s">
        <v>472</v>
      </c>
      <c r="E706" s="61">
        <v>1148.9000000000001</v>
      </c>
      <c r="F706">
        <v>4</v>
      </c>
      <c r="G706">
        <v>4</v>
      </c>
      <c r="H706" s="61">
        <f t="shared" si="73"/>
        <v>1.1489</v>
      </c>
      <c r="I706" s="61">
        <f t="shared" si="74"/>
        <v>4.0000000000000001E-3</v>
      </c>
      <c r="J706" s="61">
        <f t="shared" si="75"/>
        <v>4.0000000000000001E-3</v>
      </c>
      <c r="K706" s="13">
        <v>310.43960000000004</v>
      </c>
      <c r="L706" s="13">
        <v>47.36889999999994</v>
      </c>
      <c r="M706" s="13">
        <v>39.866900000000044</v>
      </c>
      <c r="N706" t="b">
        <v>1</v>
      </c>
      <c r="O706" t="b">
        <v>0</v>
      </c>
      <c r="P706" t="s">
        <v>1</v>
      </c>
      <c r="Q706" s="62" t="s">
        <v>1</v>
      </c>
      <c r="R706" t="b">
        <v>0</v>
      </c>
      <c r="S706" t="s">
        <v>1</v>
      </c>
      <c r="T706" t="b">
        <v>1</v>
      </c>
      <c r="U706" t="b">
        <v>0</v>
      </c>
      <c r="V706" t="s">
        <v>1</v>
      </c>
      <c r="W706" t="s">
        <v>1</v>
      </c>
      <c r="X706" t="b">
        <v>0</v>
      </c>
      <c r="Y706" t="s">
        <v>569</v>
      </c>
      <c r="Z706">
        <v>999</v>
      </c>
    </row>
    <row r="707" spans="1:26">
      <c r="A707" t="s">
        <v>464</v>
      </c>
      <c r="B707" s="59" t="s">
        <v>480</v>
      </c>
      <c r="C707" s="59">
        <v>2018</v>
      </c>
      <c r="D707" s="59" t="s">
        <v>472</v>
      </c>
      <c r="E707" s="61">
        <v>1150.94</v>
      </c>
      <c r="F707">
        <v>4</v>
      </c>
      <c r="G707">
        <v>4</v>
      </c>
      <c r="H707" s="61">
        <f t="shared" si="73"/>
        <v>1.1509400000000001</v>
      </c>
      <c r="I707" s="61">
        <f t="shared" si="74"/>
        <v>4.0000000000000001E-3</v>
      </c>
      <c r="J707" s="61">
        <f t="shared" si="75"/>
        <v>4.0000000000000001E-3</v>
      </c>
      <c r="K707" s="13">
        <v>260.50390000000004</v>
      </c>
      <c r="L707" s="13">
        <v>34.061199999999928</v>
      </c>
      <c r="M707" s="13">
        <v>29.860700000000037</v>
      </c>
      <c r="N707" t="b">
        <v>1</v>
      </c>
      <c r="O707" t="b">
        <v>0</v>
      </c>
      <c r="P707" t="s">
        <v>1</v>
      </c>
      <c r="Q707" s="62" t="s">
        <v>1</v>
      </c>
      <c r="R707" t="b">
        <v>0</v>
      </c>
      <c r="S707" t="s">
        <v>1</v>
      </c>
      <c r="T707" t="b">
        <v>1</v>
      </c>
      <c r="U707" t="b">
        <v>0</v>
      </c>
      <c r="V707" t="s">
        <v>1</v>
      </c>
      <c r="W707" t="s">
        <v>1</v>
      </c>
      <c r="X707" t="b">
        <v>0</v>
      </c>
      <c r="Y707" t="s">
        <v>569</v>
      </c>
      <c r="Z707">
        <v>999</v>
      </c>
    </row>
    <row r="708" spans="1:26">
      <c r="A708" t="s">
        <v>464</v>
      </c>
      <c r="B708" s="59" t="s">
        <v>480</v>
      </c>
      <c r="C708" s="59">
        <v>2018</v>
      </c>
      <c r="D708" s="59" t="s">
        <v>472</v>
      </c>
      <c r="E708" s="61">
        <v>1154.0899999999999</v>
      </c>
      <c r="F708">
        <v>4</v>
      </c>
      <c r="G708">
        <v>4</v>
      </c>
      <c r="H708" s="61">
        <f t="shared" si="73"/>
        <v>1.1540899999999998</v>
      </c>
      <c r="I708" s="61">
        <f t="shared" si="74"/>
        <v>4.0000000000000001E-3</v>
      </c>
      <c r="J708" s="61">
        <f t="shared" si="75"/>
        <v>4.0000000000000001E-3</v>
      </c>
      <c r="K708" s="13">
        <v>248.04839999999999</v>
      </c>
      <c r="L708" s="13">
        <v>31.156599999999997</v>
      </c>
      <c r="M708" s="13">
        <v>27.954099999999983</v>
      </c>
      <c r="N708" t="b">
        <v>1</v>
      </c>
      <c r="O708" t="b">
        <v>0</v>
      </c>
      <c r="P708" t="s">
        <v>1</v>
      </c>
      <c r="Q708" s="62" t="s">
        <v>1</v>
      </c>
      <c r="R708" t="b">
        <v>0</v>
      </c>
      <c r="S708" t="s">
        <v>1</v>
      </c>
      <c r="T708" t="b">
        <v>1</v>
      </c>
      <c r="U708" t="b">
        <v>0</v>
      </c>
      <c r="V708" t="s">
        <v>1</v>
      </c>
      <c r="W708" t="s">
        <v>1</v>
      </c>
      <c r="X708" t="b">
        <v>0</v>
      </c>
      <c r="Y708" t="s">
        <v>569</v>
      </c>
      <c r="Z708">
        <v>999</v>
      </c>
    </row>
    <row r="709" spans="1:26">
      <c r="A709" t="s">
        <v>464</v>
      </c>
      <c r="B709" s="59" t="s">
        <v>480</v>
      </c>
      <c r="C709" s="59">
        <v>2018</v>
      </c>
      <c r="D709" s="59" t="s">
        <v>472</v>
      </c>
      <c r="E709" s="61">
        <v>1157.77</v>
      </c>
      <c r="F709">
        <v>4</v>
      </c>
      <c r="G709">
        <v>4</v>
      </c>
      <c r="H709" s="61">
        <f t="shared" si="73"/>
        <v>1.15777</v>
      </c>
      <c r="I709" s="61">
        <f t="shared" si="74"/>
        <v>4.0000000000000001E-3</v>
      </c>
      <c r="J709" s="61">
        <f t="shared" si="75"/>
        <v>4.0000000000000001E-3</v>
      </c>
      <c r="K709" s="13">
        <v>299.71730000000002</v>
      </c>
      <c r="L709" s="13">
        <v>38.193500000000029</v>
      </c>
      <c r="M709" s="13">
        <v>34.120700000000056</v>
      </c>
      <c r="N709" t="b">
        <v>1</v>
      </c>
      <c r="O709" t="b">
        <v>0</v>
      </c>
      <c r="P709" t="s">
        <v>1</v>
      </c>
      <c r="Q709" s="62" t="s">
        <v>1</v>
      </c>
      <c r="R709" t="b">
        <v>0</v>
      </c>
      <c r="S709" t="s">
        <v>1</v>
      </c>
      <c r="T709" t="b">
        <v>1</v>
      </c>
      <c r="U709" t="b">
        <v>0</v>
      </c>
      <c r="V709" t="s">
        <v>1</v>
      </c>
      <c r="W709" t="s">
        <v>1</v>
      </c>
      <c r="X709" t="b">
        <v>0</v>
      </c>
      <c r="Y709" t="s">
        <v>569</v>
      </c>
      <c r="Z709">
        <v>999</v>
      </c>
    </row>
    <row r="710" spans="1:26">
      <c r="A710" t="s">
        <v>464</v>
      </c>
      <c r="B710" s="59" t="s">
        <v>480</v>
      </c>
      <c r="C710" s="59">
        <v>2018</v>
      </c>
      <c r="D710" s="59" t="s">
        <v>472</v>
      </c>
      <c r="E710" s="61">
        <v>1160.73</v>
      </c>
      <c r="F710">
        <v>4</v>
      </c>
      <c r="G710">
        <v>4</v>
      </c>
      <c r="H710" s="61">
        <f t="shared" si="73"/>
        <v>1.16073</v>
      </c>
      <c r="I710" s="61">
        <f t="shared" si="74"/>
        <v>4.0000000000000001E-3</v>
      </c>
      <c r="J710" s="61">
        <f t="shared" si="75"/>
        <v>4.0000000000000001E-3</v>
      </c>
      <c r="K710" s="13">
        <v>307.68169999999998</v>
      </c>
      <c r="L710" s="13">
        <v>39.382000000000062</v>
      </c>
      <c r="M710" s="13">
        <v>35.487899999999968</v>
      </c>
      <c r="N710" t="b">
        <v>1</v>
      </c>
      <c r="O710" t="b">
        <v>0</v>
      </c>
      <c r="P710" t="s">
        <v>1</v>
      </c>
      <c r="Q710" s="62" t="s">
        <v>1</v>
      </c>
      <c r="R710" t="b">
        <v>0</v>
      </c>
      <c r="S710" t="s">
        <v>1</v>
      </c>
      <c r="T710" t="b">
        <v>1</v>
      </c>
      <c r="U710" t="b">
        <v>0</v>
      </c>
      <c r="V710" t="s">
        <v>1</v>
      </c>
      <c r="W710" t="s">
        <v>1</v>
      </c>
      <c r="X710" t="b">
        <v>0</v>
      </c>
      <c r="Y710" t="s">
        <v>569</v>
      </c>
      <c r="Z710">
        <v>999</v>
      </c>
    </row>
    <row r="711" spans="1:26">
      <c r="A711" t="s">
        <v>464</v>
      </c>
      <c r="B711" s="59" t="s">
        <v>480</v>
      </c>
      <c r="C711" s="59">
        <v>2018</v>
      </c>
      <c r="D711" s="59" t="s">
        <v>472</v>
      </c>
      <c r="E711" s="61">
        <v>1162.8499999999999</v>
      </c>
      <c r="F711">
        <v>4</v>
      </c>
      <c r="G711">
        <v>4</v>
      </c>
      <c r="H711" s="61">
        <f t="shared" si="73"/>
        <v>1.1628499999999999</v>
      </c>
      <c r="I711" s="61">
        <f t="shared" si="74"/>
        <v>4.0000000000000001E-3</v>
      </c>
      <c r="J711" s="61">
        <f t="shared" si="75"/>
        <v>4.0000000000000001E-3</v>
      </c>
      <c r="K711" s="13">
        <v>275.13739999999996</v>
      </c>
      <c r="L711" s="13">
        <v>33.116100000000017</v>
      </c>
      <c r="M711" s="13">
        <v>29.226299999999952</v>
      </c>
      <c r="N711" t="b">
        <v>1</v>
      </c>
      <c r="O711" t="b">
        <v>0</v>
      </c>
      <c r="P711" t="s">
        <v>1</v>
      </c>
      <c r="Q711" s="62" t="s">
        <v>1</v>
      </c>
      <c r="R711" t="b">
        <v>0</v>
      </c>
      <c r="S711" t="s">
        <v>1</v>
      </c>
      <c r="T711" t="b">
        <v>1</v>
      </c>
      <c r="U711" t="b">
        <v>0</v>
      </c>
      <c r="V711" t="s">
        <v>1</v>
      </c>
      <c r="W711" t="s">
        <v>1</v>
      </c>
      <c r="X711" t="b">
        <v>0</v>
      </c>
      <c r="Y711" t="s">
        <v>569</v>
      </c>
      <c r="Z711">
        <v>999</v>
      </c>
    </row>
    <row r="712" spans="1:26">
      <c r="A712" t="s">
        <v>464</v>
      </c>
      <c r="B712" s="59" t="s">
        <v>480</v>
      </c>
      <c r="C712" s="59">
        <v>2018</v>
      </c>
      <c r="D712" s="59" t="s">
        <v>472</v>
      </c>
      <c r="E712" s="61">
        <v>1169.8599999999999</v>
      </c>
      <c r="F712">
        <v>4</v>
      </c>
      <c r="G712">
        <v>4</v>
      </c>
      <c r="H712" s="61">
        <f t="shared" si="73"/>
        <v>1.1698599999999999</v>
      </c>
      <c r="I712" s="61">
        <f t="shared" si="74"/>
        <v>4.0000000000000001E-3</v>
      </c>
      <c r="J712" s="61">
        <f t="shared" si="75"/>
        <v>4.0000000000000001E-3</v>
      </c>
      <c r="K712" s="13">
        <v>283.63439999999997</v>
      </c>
      <c r="L712" s="13">
        <v>33.146900000000073</v>
      </c>
      <c r="M712" s="13">
        <v>30.069499999999977</v>
      </c>
      <c r="N712" t="b">
        <v>1</v>
      </c>
      <c r="O712" t="b">
        <v>0</v>
      </c>
      <c r="P712" t="s">
        <v>1</v>
      </c>
      <c r="Q712" s="62" t="s">
        <v>1</v>
      </c>
      <c r="R712" t="b">
        <v>0</v>
      </c>
      <c r="S712" t="s">
        <v>1</v>
      </c>
      <c r="T712" t="b">
        <v>1</v>
      </c>
      <c r="U712" t="b">
        <v>0</v>
      </c>
      <c r="V712" t="s">
        <v>1</v>
      </c>
      <c r="W712" t="s">
        <v>1</v>
      </c>
      <c r="X712" t="b">
        <v>0</v>
      </c>
      <c r="Y712" t="s">
        <v>569</v>
      </c>
      <c r="Z712">
        <v>999</v>
      </c>
    </row>
    <row r="713" spans="1:26">
      <c r="A713" t="s">
        <v>464</v>
      </c>
      <c r="B713" s="59" t="s">
        <v>480</v>
      </c>
      <c r="C713" s="59">
        <v>2018</v>
      </c>
      <c r="D713" s="59" t="s">
        <v>472</v>
      </c>
      <c r="E713" s="61">
        <v>1177.57</v>
      </c>
      <c r="F713">
        <v>4</v>
      </c>
      <c r="G713">
        <v>4</v>
      </c>
      <c r="H713" s="61">
        <f t="shared" si="73"/>
        <v>1.17757</v>
      </c>
      <c r="I713" s="61">
        <f t="shared" si="74"/>
        <v>4.0000000000000001E-3</v>
      </c>
      <c r="J713" s="61">
        <f t="shared" si="75"/>
        <v>4.0000000000000001E-3</v>
      </c>
      <c r="K713" s="13">
        <v>273.19870000000003</v>
      </c>
      <c r="L713" s="13">
        <v>33.872699999999952</v>
      </c>
      <c r="M713" s="13">
        <v>30.388100000000037</v>
      </c>
      <c r="N713" t="b">
        <v>1</v>
      </c>
      <c r="O713" t="b">
        <v>0</v>
      </c>
      <c r="P713" t="s">
        <v>1</v>
      </c>
      <c r="Q713" s="62" t="s">
        <v>1</v>
      </c>
      <c r="R713" t="b">
        <v>0</v>
      </c>
      <c r="S713" t="s">
        <v>1</v>
      </c>
      <c r="T713" t="b">
        <v>1</v>
      </c>
      <c r="U713" t="b">
        <v>0</v>
      </c>
      <c r="V713" t="s">
        <v>1</v>
      </c>
      <c r="W713" t="s">
        <v>1</v>
      </c>
      <c r="X713" t="b">
        <v>0</v>
      </c>
      <c r="Y713" t="s">
        <v>569</v>
      </c>
      <c r="Z713">
        <v>999</v>
      </c>
    </row>
    <row r="714" spans="1:26">
      <c r="A714" t="s">
        <v>464</v>
      </c>
      <c r="B714" s="59" t="s">
        <v>480</v>
      </c>
      <c r="C714" s="59">
        <v>2018</v>
      </c>
      <c r="D714" s="59" t="s">
        <v>472</v>
      </c>
      <c r="E714" s="61">
        <v>1179.6600000000001</v>
      </c>
      <c r="F714">
        <v>4</v>
      </c>
      <c r="G714">
        <v>4</v>
      </c>
      <c r="H714" s="61">
        <f t="shared" si="73"/>
        <v>1.1796600000000002</v>
      </c>
      <c r="I714" s="61">
        <f t="shared" si="74"/>
        <v>4.0000000000000001E-3</v>
      </c>
      <c r="J714" s="61">
        <f t="shared" si="75"/>
        <v>4.0000000000000001E-3</v>
      </c>
      <c r="K714" s="13">
        <v>263.28059999999999</v>
      </c>
      <c r="L714" s="13">
        <v>32.397400000000005</v>
      </c>
      <c r="M714" s="13">
        <v>29.430499999999995</v>
      </c>
      <c r="N714" t="b">
        <v>1</v>
      </c>
      <c r="O714" t="b">
        <v>0</v>
      </c>
      <c r="P714" t="s">
        <v>1</v>
      </c>
      <c r="Q714" s="62" t="s">
        <v>1</v>
      </c>
      <c r="R714" t="b">
        <v>0</v>
      </c>
      <c r="S714" t="s">
        <v>1</v>
      </c>
      <c r="T714" t="b">
        <v>1</v>
      </c>
      <c r="U714" t="b">
        <v>0</v>
      </c>
      <c r="V714" t="s">
        <v>1</v>
      </c>
      <c r="W714" t="s">
        <v>1</v>
      </c>
      <c r="X714" t="b">
        <v>0</v>
      </c>
      <c r="Y714" t="s">
        <v>569</v>
      </c>
      <c r="Z714">
        <v>999</v>
      </c>
    </row>
    <row r="715" spans="1:26">
      <c r="A715" t="s">
        <v>464</v>
      </c>
      <c r="B715" s="59" t="s">
        <v>480</v>
      </c>
      <c r="C715" s="59">
        <v>2018</v>
      </c>
      <c r="D715" s="59" t="s">
        <v>472</v>
      </c>
      <c r="E715" s="61">
        <v>1181.75</v>
      </c>
      <c r="F715">
        <v>4</v>
      </c>
      <c r="G715">
        <v>4</v>
      </c>
      <c r="H715" s="61">
        <f t="shared" si="73"/>
        <v>1.1817500000000001</v>
      </c>
      <c r="I715" s="61">
        <f t="shared" si="74"/>
        <v>4.0000000000000001E-3</v>
      </c>
      <c r="J715" s="61">
        <f t="shared" si="75"/>
        <v>4.0000000000000001E-3</v>
      </c>
      <c r="K715" s="13">
        <v>233.36360000000002</v>
      </c>
      <c r="L715" s="13">
        <v>27.093299999999942</v>
      </c>
      <c r="M715" s="13">
        <v>24.496600000000001</v>
      </c>
      <c r="N715" t="b">
        <v>1</v>
      </c>
      <c r="O715" t="b">
        <v>0</v>
      </c>
      <c r="P715" t="s">
        <v>1</v>
      </c>
      <c r="Q715" s="62" t="s">
        <v>1</v>
      </c>
      <c r="R715" t="b">
        <v>0</v>
      </c>
      <c r="S715" t="s">
        <v>1</v>
      </c>
      <c r="T715" t="b">
        <v>1</v>
      </c>
      <c r="U715" t="b">
        <v>0</v>
      </c>
      <c r="V715" t="s">
        <v>1</v>
      </c>
      <c r="W715" t="s">
        <v>1</v>
      </c>
      <c r="X715" t="b">
        <v>0</v>
      </c>
      <c r="Y715" t="s">
        <v>569</v>
      </c>
      <c r="Z715">
        <v>999</v>
      </c>
    </row>
    <row r="716" spans="1:26">
      <c r="A716" t="s">
        <v>464</v>
      </c>
      <c r="B716" s="59" t="s">
        <v>480</v>
      </c>
      <c r="C716" s="59">
        <v>2018</v>
      </c>
      <c r="D716" s="59" t="s">
        <v>472</v>
      </c>
      <c r="E716" s="61">
        <v>1184.06</v>
      </c>
      <c r="F716">
        <v>4</v>
      </c>
      <c r="G716">
        <v>4</v>
      </c>
      <c r="H716" s="61">
        <f t="shared" si="73"/>
        <v>1.1840599999999999</v>
      </c>
      <c r="I716" s="61">
        <f t="shared" si="74"/>
        <v>4.0000000000000001E-3</v>
      </c>
      <c r="J716" s="61">
        <f t="shared" si="75"/>
        <v>4.0000000000000001E-3</v>
      </c>
      <c r="K716" s="13">
        <v>226.2835</v>
      </c>
      <c r="L716" s="13">
        <v>27.112099999999998</v>
      </c>
      <c r="M716" s="13">
        <v>23.812299999999993</v>
      </c>
      <c r="N716" t="b">
        <v>1</v>
      </c>
      <c r="O716" t="b">
        <v>0</v>
      </c>
      <c r="P716" t="s">
        <v>1</v>
      </c>
      <c r="Q716" s="62" t="s">
        <v>1</v>
      </c>
      <c r="R716" t="b">
        <v>0</v>
      </c>
      <c r="S716" t="s">
        <v>1</v>
      </c>
      <c r="T716" t="b">
        <v>1</v>
      </c>
      <c r="U716" t="b">
        <v>0</v>
      </c>
      <c r="V716" t="s">
        <v>1</v>
      </c>
      <c r="W716" t="s">
        <v>1</v>
      </c>
      <c r="X716" t="b">
        <v>0</v>
      </c>
      <c r="Y716" t="s">
        <v>569</v>
      </c>
      <c r="Z716">
        <v>999</v>
      </c>
    </row>
    <row r="717" spans="1:26">
      <c r="A717" t="s">
        <v>464</v>
      </c>
      <c r="B717" s="59" t="s">
        <v>480</v>
      </c>
      <c r="C717" s="59">
        <v>2018</v>
      </c>
      <c r="D717" s="59" t="s">
        <v>472</v>
      </c>
      <c r="E717" s="61">
        <v>1185.97</v>
      </c>
      <c r="F717">
        <v>4</v>
      </c>
      <c r="G717">
        <v>4</v>
      </c>
      <c r="H717" s="61">
        <f t="shared" si="73"/>
        <v>1.18597</v>
      </c>
      <c r="I717" s="61">
        <f t="shared" si="74"/>
        <v>4.0000000000000001E-3</v>
      </c>
      <c r="J717" s="61">
        <f t="shared" si="75"/>
        <v>4.0000000000000001E-3</v>
      </c>
      <c r="K717" s="13">
        <v>257.13210000000004</v>
      </c>
      <c r="L717" s="13">
        <v>30.72649999999993</v>
      </c>
      <c r="M717" s="13">
        <v>28.025100000000037</v>
      </c>
      <c r="N717" t="b">
        <v>1</v>
      </c>
      <c r="O717" t="b">
        <v>0</v>
      </c>
      <c r="P717" t="s">
        <v>1</v>
      </c>
      <c r="Q717" s="62" t="s">
        <v>1</v>
      </c>
      <c r="R717" t="b">
        <v>0</v>
      </c>
      <c r="S717" t="s">
        <v>1</v>
      </c>
      <c r="T717" t="b">
        <v>1</v>
      </c>
      <c r="U717" t="b">
        <v>0</v>
      </c>
      <c r="V717" t="s">
        <v>1</v>
      </c>
      <c r="W717" t="s">
        <v>1</v>
      </c>
      <c r="X717" t="b">
        <v>0</v>
      </c>
      <c r="Y717" t="s">
        <v>569</v>
      </c>
      <c r="Z717">
        <v>999</v>
      </c>
    </row>
    <row r="718" spans="1:26">
      <c r="A718" t="s">
        <v>464</v>
      </c>
      <c r="B718" s="59" t="s">
        <v>480</v>
      </c>
      <c r="C718" s="59">
        <v>2018</v>
      </c>
      <c r="D718" s="59" t="s">
        <v>472</v>
      </c>
      <c r="E718" s="61">
        <v>1188.07</v>
      </c>
      <c r="F718">
        <v>4</v>
      </c>
      <c r="G718">
        <v>4</v>
      </c>
      <c r="H718" s="61">
        <f t="shared" si="73"/>
        <v>1.18807</v>
      </c>
      <c r="I718" s="61">
        <f t="shared" si="74"/>
        <v>4.0000000000000001E-3</v>
      </c>
      <c r="J718" s="61">
        <f t="shared" si="75"/>
        <v>4.0000000000000001E-3</v>
      </c>
      <c r="K718" s="13">
        <v>265.35910000000001</v>
      </c>
      <c r="L718" s="13">
        <v>31.662800000000004</v>
      </c>
      <c r="M718" s="13">
        <v>28.277500000000003</v>
      </c>
      <c r="N718" t="b">
        <v>1</v>
      </c>
      <c r="O718" t="b">
        <v>0</v>
      </c>
      <c r="P718" t="s">
        <v>1</v>
      </c>
      <c r="Q718" s="62" t="s">
        <v>1</v>
      </c>
      <c r="R718" t="b">
        <v>0</v>
      </c>
      <c r="S718" t="s">
        <v>1</v>
      </c>
      <c r="T718" t="b">
        <v>1</v>
      </c>
      <c r="U718" t="b">
        <v>0</v>
      </c>
      <c r="V718" t="s">
        <v>1</v>
      </c>
      <c r="W718" t="s">
        <v>1</v>
      </c>
      <c r="X718" t="b">
        <v>0</v>
      </c>
      <c r="Y718" t="s">
        <v>569</v>
      </c>
      <c r="Z718">
        <v>999</v>
      </c>
    </row>
    <row r="719" spans="1:26">
      <c r="A719" t="s">
        <v>464</v>
      </c>
      <c r="B719" s="59" t="s">
        <v>480</v>
      </c>
      <c r="C719" s="59">
        <v>2018</v>
      </c>
      <c r="D719" s="59" t="s">
        <v>472</v>
      </c>
      <c r="E719" s="61">
        <v>1191.31</v>
      </c>
      <c r="F719">
        <v>4</v>
      </c>
      <c r="G719">
        <v>4</v>
      </c>
      <c r="H719" s="61">
        <f t="shared" si="73"/>
        <v>1.1913099999999999</v>
      </c>
      <c r="I719" s="61">
        <f t="shared" si="74"/>
        <v>4.0000000000000001E-3</v>
      </c>
      <c r="J719" s="61">
        <f t="shared" si="75"/>
        <v>4.0000000000000001E-3</v>
      </c>
      <c r="K719" s="13">
        <v>215.80159999999998</v>
      </c>
      <c r="L719" s="13">
        <v>24.294800000000009</v>
      </c>
      <c r="M719" s="13">
        <v>22.655199999999979</v>
      </c>
      <c r="N719" t="b">
        <v>1</v>
      </c>
      <c r="O719" t="b">
        <v>0</v>
      </c>
      <c r="P719" t="s">
        <v>1</v>
      </c>
      <c r="Q719" s="62" t="s">
        <v>1</v>
      </c>
      <c r="R719" t="b">
        <v>0</v>
      </c>
      <c r="S719" t="s">
        <v>1</v>
      </c>
      <c r="T719" t="b">
        <v>1</v>
      </c>
      <c r="U719" t="b">
        <v>0</v>
      </c>
      <c r="V719" t="s">
        <v>1</v>
      </c>
      <c r="W719" t="s">
        <v>1</v>
      </c>
      <c r="X719" t="b">
        <v>0</v>
      </c>
      <c r="Y719" t="s">
        <v>569</v>
      </c>
      <c r="Z719">
        <v>999</v>
      </c>
    </row>
    <row r="720" spans="1:26">
      <c r="A720" t="s">
        <v>464</v>
      </c>
      <c r="B720" s="59" t="s">
        <v>480</v>
      </c>
      <c r="C720" s="59">
        <v>2018</v>
      </c>
      <c r="D720" s="59" t="s">
        <v>472</v>
      </c>
      <c r="E720" s="61">
        <v>1195.1500000000001</v>
      </c>
      <c r="F720">
        <v>4</v>
      </c>
      <c r="G720">
        <v>4</v>
      </c>
      <c r="H720" s="61">
        <f t="shared" si="73"/>
        <v>1.1951500000000002</v>
      </c>
      <c r="I720" s="61">
        <f t="shared" si="74"/>
        <v>4.0000000000000001E-3</v>
      </c>
      <c r="J720" s="61">
        <f t="shared" si="75"/>
        <v>4.0000000000000001E-3</v>
      </c>
      <c r="K720" s="13">
        <v>208.27420000000001</v>
      </c>
      <c r="L720" s="13">
        <v>25.125299999999982</v>
      </c>
      <c r="M720" s="13">
        <v>22.806300000000022</v>
      </c>
      <c r="N720" t="b">
        <v>1</v>
      </c>
      <c r="O720" t="b">
        <v>0</v>
      </c>
      <c r="P720" t="s">
        <v>1</v>
      </c>
      <c r="Q720" s="62" t="s">
        <v>1</v>
      </c>
      <c r="R720" t="b">
        <v>0</v>
      </c>
      <c r="S720" t="s">
        <v>1</v>
      </c>
      <c r="T720" t="b">
        <v>1</v>
      </c>
      <c r="U720" t="b">
        <v>0</v>
      </c>
      <c r="V720" t="s">
        <v>1</v>
      </c>
      <c r="W720" t="s">
        <v>1</v>
      </c>
      <c r="X720" t="b">
        <v>0</v>
      </c>
      <c r="Y720" t="s">
        <v>569</v>
      </c>
      <c r="Z720">
        <v>999</v>
      </c>
    </row>
    <row r="721" spans="1:26">
      <c r="A721" t="s">
        <v>464</v>
      </c>
      <c r="B721" s="59" t="s">
        <v>480</v>
      </c>
      <c r="C721" s="59">
        <v>2018</v>
      </c>
      <c r="D721" s="59" t="s">
        <v>472</v>
      </c>
      <c r="E721" s="61">
        <v>1203.26</v>
      </c>
      <c r="F721">
        <v>4</v>
      </c>
      <c r="G721">
        <v>4</v>
      </c>
      <c r="H721" s="61">
        <f t="shared" si="73"/>
        <v>1.20326</v>
      </c>
      <c r="I721" s="61">
        <f t="shared" si="74"/>
        <v>4.0000000000000001E-3</v>
      </c>
      <c r="J721" s="61">
        <f t="shared" si="75"/>
        <v>4.0000000000000001E-3</v>
      </c>
      <c r="K721" s="13">
        <v>195.49719999999999</v>
      </c>
      <c r="L721" s="13">
        <v>22.304400000000015</v>
      </c>
      <c r="M721" s="13">
        <v>20.352599999999995</v>
      </c>
      <c r="N721" t="b">
        <v>1</v>
      </c>
      <c r="O721" t="b">
        <v>0</v>
      </c>
      <c r="P721" t="s">
        <v>1</v>
      </c>
      <c r="Q721" s="62" t="s">
        <v>1</v>
      </c>
      <c r="R721" t="b">
        <v>0</v>
      </c>
      <c r="S721" t="s">
        <v>1</v>
      </c>
      <c r="T721" t="b">
        <v>1</v>
      </c>
      <c r="U721" t="b">
        <v>0</v>
      </c>
      <c r="V721" t="s">
        <v>1</v>
      </c>
      <c r="W721" t="s">
        <v>1</v>
      </c>
      <c r="X721" t="b">
        <v>0</v>
      </c>
      <c r="Y721" t="s">
        <v>569</v>
      </c>
      <c r="Z721">
        <v>999</v>
      </c>
    </row>
    <row r="722" spans="1:26">
      <c r="A722" t="s">
        <v>464</v>
      </c>
      <c r="B722" s="59" t="s">
        <v>480</v>
      </c>
      <c r="C722" s="59">
        <v>2018</v>
      </c>
      <c r="D722" s="59" t="s">
        <v>472</v>
      </c>
      <c r="E722" s="61">
        <v>1206.76</v>
      </c>
      <c r="F722">
        <v>4</v>
      </c>
      <c r="G722">
        <v>4</v>
      </c>
      <c r="H722" s="61">
        <f t="shared" si="73"/>
        <v>1.2067600000000001</v>
      </c>
      <c r="I722" s="61">
        <f t="shared" si="74"/>
        <v>4.0000000000000001E-3</v>
      </c>
      <c r="J722" s="61">
        <f t="shared" si="75"/>
        <v>4.0000000000000001E-3</v>
      </c>
      <c r="K722" s="13">
        <v>219.15170000000001</v>
      </c>
      <c r="L722" s="13">
        <v>25.177300000000002</v>
      </c>
      <c r="M722" s="13">
        <v>22.268000000000029</v>
      </c>
      <c r="N722" t="b">
        <v>1</v>
      </c>
      <c r="O722" t="b">
        <v>0</v>
      </c>
      <c r="P722" t="s">
        <v>1</v>
      </c>
      <c r="Q722" s="62" t="s">
        <v>1</v>
      </c>
      <c r="R722" t="b">
        <v>0</v>
      </c>
      <c r="S722" t="s">
        <v>1</v>
      </c>
      <c r="T722" t="b">
        <v>1</v>
      </c>
      <c r="U722" t="b">
        <v>0</v>
      </c>
      <c r="V722" t="s">
        <v>1</v>
      </c>
      <c r="W722" t="s">
        <v>1</v>
      </c>
      <c r="X722" t="b">
        <v>0</v>
      </c>
      <c r="Y722" t="s">
        <v>569</v>
      </c>
      <c r="Z722">
        <v>999</v>
      </c>
    </row>
    <row r="723" spans="1:26">
      <c r="A723" t="s">
        <v>464</v>
      </c>
      <c r="B723" s="59" t="s">
        <v>480</v>
      </c>
      <c r="C723" s="59">
        <v>2018</v>
      </c>
      <c r="D723" s="59" t="s">
        <v>472</v>
      </c>
      <c r="E723" s="61">
        <v>1209.99</v>
      </c>
      <c r="F723">
        <v>4</v>
      </c>
      <c r="G723">
        <v>4</v>
      </c>
      <c r="H723" s="61">
        <f t="shared" si="73"/>
        <v>1.2099899999999999</v>
      </c>
      <c r="I723" s="61">
        <f t="shared" si="74"/>
        <v>4.0000000000000001E-3</v>
      </c>
      <c r="J723" s="61">
        <f t="shared" si="75"/>
        <v>4.0000000000000001E-3</v>
      </c>
      <c r="K723" s="13">
        <v>238.8818</v>
      </c>
      <c r="L723" s="13">
        <v>29.189900000000023</v>
      </c>
      <c r="M723" s="13">
        <v>26.001800000000003</v>
      </c>
      <c r="N723" t="b">
        <v>1</v>
      </c>
      <c r="O723" t="b">
        <v>0</v>
      </c>
      <c r="P723" t="s">
        <v>1</v>
      </c>
      <c r="Q723" s="62" t="s">
        <v>1</v>
      </c>
      <c r="R723" t="b">
        <v>0</v>
      </c>
      <c r="S723" t="s">
        <v>1</v>
      </c>
      <c r="T723" t="b">
        <v>1</v>
      </c>
      <c r="U723" t="b">
        <v>0</v>
      </c>
      <c r="V723" t="s">
        <v>1</v>
      </c>
      <c r="W723" t="s">
        <v>1</v>
      </c>
      <c r="X723" t="b">
        <v>0</v>
      </c>
      <c r="Y723" t="s">
        <v>569</v>
      </c>
      <c r="Z723">
        <v>999</v>
      </c>
    </row>
    <row r="724" spans="1:26">
      <c r="A724" t="s">
        <v>464</v>
      </c>
      <c r="B724" s="59" t="s">
        <v>480</v>
      </c>
      <c r="C724" s="59">
        <v>2018</v>
      </c>
      <c r="D724" s="59" t="s">
        <v>472</v>
      </c>
      <c r="E724" s="61">
        <v>1214.48</v>
      </c>
      <c r="F724">
        <v>4</v>
      </c>
      <c r="G724">
        <v>4</v>
      </c>
      <c r="H724" s="61">
        <f t="shared" si="73"/>
        <v>1.21448</v>
      </c>
      <c r="I724" s="61">
        <f t="shared" si="74"/>
        <v>4.0000000000000001E-3</v>
      </c>
      <c r="J724" s="61">
        <f t="shared" si="75"/>
        <v>4.0000000000000001E-3</v>
      </c>
      <c r="K724" s="13">
        <v>287.93779999999998</v>
      </c>
      <c r="L724" s="13">
        <v>36.152100000000019</v>
      </c>
      <c r="M724" s="13">
        <v>31.248199999999997</v>
      </c>
      <c r="N724" t="b">
        <v>1</v>
      </c>
      <c r="O724" t="b">
        <v>0</v>
      </c>
      <c r="P724" t="s">
        <v>1</v>
      </c>
      <c r="Q724" s="62" t="s">
        <v>1</v>
      </c>
      <c r="R724" t="b">
        <v>0</v>
      </c>
      <c r="S724" t="s">
        <v>1</v>
      </c>
      <c r="T724" t="b">
        <v>1</v>
      </c>
      <c r="U724" t="b">
        <v>0</v>
      </c>
      <c r="V724" t="s">
        <v>1</v>
      </c>
      <c r="W724" t="s">
        <v>1</v>
      </c>
      <c r="X724" t="b">
        <v>0</v>
      </c>
      <c r="Y724" t="s">
        <v>569</v>
      </c>
      <c r="Z724">
        <v>999</v>
      </c>
    </row>
    <row r="725" spans="1:26">
      <c r="A725" t="s">
        <v>464</v>
      </c>
      <c r="B725" s="59" t="s">
        <v>480</v>
      </c>
      <c r="C725" s="59">
        <v>2018</v>
      </c>
      <c r="D725" s="59" t="s">
        <v>472</v>
      </c>
      <c r="E725" s="61">
        <v>1216.42</v>
      </c>
      <c r="F725">
        <v>4</v>
      </c>
      <c r="G725">
        <v>4</v>
      </c>
      <c r="H725" s="61">
        <f t="shared" si="73"/>
        <v>1.2164200000000001</v>
      </c>
      <c r="I725" s="61">
        <f t="shared" si="74"/>
        <v>4.0000000000000001E-3</v>
      </c>
      <c r="J725" s="61">
        <f t="shared" si="75"/>
        <v>4.0000000000000001E-3</v>
      </c>
      <c r="K725" s="13">
        <v>272.1481</v>
      </c>
      <c r="L725" s="13">
        <v>34.240600000000029</v>
      </c>
      <c r="M725" s="13">
        <v>30.635199999999998</v>
      </c>
      <c r="N725" t="b">
        <v>1</v>
      </c>
      <c r="O725" t="b">
        <v>0</v>
      </c>
      <c r="P725" t="s">
        <v>1</v>
      </c>
      <c r="Q725" s="62" t="s">
        <v>1</v>
      </c>
      <c r="R725" t="b">
        <v>0</v>
      </c>
      <c r="S725" t="s">
        <v>1</v>
      </c>
      <c r="T725" t="b">
        <v>1</v>
      </c>
      <c r="U725" t="b">
        <v>0</v>
      </c>
      <c r="V725" t="s">
        <v>1</v>
      </c>
      <c r="W725" t="s">
        <v>1</v>
      </c>
      <c r="X725" t="b">
        <v>0</v>
      </c>
      <c r="Y725" t="s">
        <v>569</v>
      </c>
      <c r="Z725">
        <v>999</v>
      </c>
    </row>
    <row r="726" spans="1:26">
      <c r="A726" t="s">
        <v>464</v>
      </c>
      <c r="B726" s="59" t="s">
        <v>480</v>
      </c>
      <c r="C726" s="59">
        <v>2018</v>
      </c>
      <c r="D726" s="59" t="s">
        <v>472</v>
      </c>
      <c r="E726" s="61">
        <v>1218.54</v>
      </c>
      <c r="F726">
        <v>4</v>
      </c>
      <c r="G726">
        <v>4</v>
      </c>
      <c r="H726" s="61">
        <f t="shared" si="73"/>
        <v>1.21854</v>
      </c>
      <c r="I726" s="61">
        <f t="shared" si="74"/>
        <v>4.0000000000000001E-3</v>
      </c>
      <c r="J726" s="61">
        <f t="shared" si="75"/>
        <v>4.0000000000000001E-3</v>
      </c>
      <c r="K726" s="13">
        <v>298.35860000000002</v>
      </c>
      <c r="L726" s="13">
        <v>38.226799999999969</v>
      </c>
      <c r="M726" s="13">
        <v>34.065600000000018</v>
      </c>
      <c r="N726" t="b">
        <v>1</v>
      </c>
      <c r="O726" t="b">
        <v>0</v>
      </c>
      <c r="P726" t="s">
        <v>1</v>
      </c>
      <c r="Q726" s="62" t="s">
        <v>1</v>
      </c>
      <c r="R726" t="b">
        <v>0</v>
      </c>
      <c r="S726" t="s">
        <v>1</v>
      </c>
      <c r="T726" t="b">
        <v>1</v>
      </c>
      <c r="U726" t="b">
        <v>0</v>
      </c>
      <c r="V726" t="s">
        <v>1</v>
      </c>
      <c r="W726" t="s">
        <v>1</v>
      </c>
      <c r="X726" t="b">
        <v>0</v>
      </c>
      <c r="Y726" t="s">
        <v>569</v>
      </c>
      <c r="Z726">
        <v>999</v>
      </c>
    </row>
    <row r="727" spans="1:26">
      <c r="A727" t="s">
        <v>464</v>
      </c>
      <c r="B727" s="59" t="s">
        <v>480</v>
      </c>
      <c r="C727" s="59">
        <v>2018</v>
      </c>
      <c r="D727" s="59" t="s">
        <v>472</v>
      </c>
      <c r="E727" s="61">
        <v>1224.18</v>
      </c>
      <c r="F727">
        <v>4</v>
      </c>
      <c r="G727">
        <v>4</v>
      </c>
      <c r="H727" s="61">
        <f t="shared" si="73"/>
        <v>1.22418</v>
      </c>
      <c r="I727" s="61">
        <f t="shared" si="74"/>
        <v>4.0000000000000001E-3</v>
      </c>
      <c r="J727" s="61">
        <f t="shared" si="75"/>
        <v>4.0000000000000001E-3</v>
      </c>
      <c r="K727" s="13">
        <v>255.14059999999998</v>
      </c>
      <c r="L727" s="13">
        <v>33.40250000000006</v>
      </c>
      <c r="M727" s="13">
        <v>29.552799999999991</v>
      </c>
      <c r="N727" t="b">
        <v>1</v>
      </c>
      <c r="O727" t="b">
        <v>0</v>
      </c>
      <c r="P727" t="s">
        <v>1</v>
      </c>
      <c r="Q727" s="62" t="s">
        <v>1</v>
      </c>
      <c r="R727" t="b">
        <v>0</v>
      </c>
      <c r="S727" t="s">
        <v>1</v>
      </c>
      <c r="T727" t="b">
        <v>1</v>
      </c>
      <c r="U727" t="b">
        <v>0</v>
      </c>
      <c r="V727" t="s">
        <v>1</v>
      </c>
      <c r="W727" t="s">
        <v>1</v>
      </c>
      <c r="X727" t="b">
        <v>0</v>
      </c>
      <c r="Y727" t="s">
        <v>569</v>
      </c>
      <c r="Z727">
        <v>999</v>
      </c>
    </row>
    <row r="728" spans="1:26">
      <c r="A728" t="s">
        <v>464</v>
      </c>
      <c r="B728" s="59" t="s">
        <v>480</v>
      </c>
      <c r="C728" s="59">
        <v>2018</v>
      </c>
      <c r="D728" s="59" t="s">
        <v>472</v>
      </c>
      <c r="E728" s="61">
        <v>1227.17</v>
      </c>
      <c r="F728">
        <v>4</v>
      </c>
      <c r="G728">
        <v>4</v>
      </c>
      <c r="H728" s="61">
        <f t="shared" si="73"/>
        <v>1.2271700000000001</v>
      </c>
      <c r="I728" s="61">
        <f t="shared" si="74"/>
        <v>4.0000000000000001E-3</v>
      </c>
      <c r="J728" s="61">
        <f t="shared" si="75"/>
        <v>4.0000000000000001E-3</v>
      </c>
      <c r="K728" s="13">
        <v>271.51960000000003</v>
      </c>
      <c r="L728" s="13">
        <v>35.044600000000003</v>
      </c>
      <c r="M728" s="13">
        <v>30.596400000000017</v>
      </c>
      <c r="N728" t="b">
        <v>1</v>
      </c>
      <c r="O728" t="b">
        <v>0</v>
      </c>
      <c r="P728" t="s">
        <v>1</v>
      </c>
      <c r="Q728" s="62" t="s">
        <v>1</v>
      </c>
      <c r="R728" t="b">
        <v>0</v>
      </c>
      <c r="S728" t="s">
        <v>1</v>
      </c>
      <c r="T728" t="b">
        <v>1</v>
      </c>
      <c r="U728" t="b">
        <v>0</v>
      </c>
      <c r="V728" t="s">
        <v>1</v>
      </c>
      <c r="W728" t="s">
        <v>1</v>
      </c>
      <c r="X728" t="b">
        <v>0</v>
      </c>
      <c r="Y728" t="s">
        <v>569</v>
      </c>
      <c r="Z728">
        <v>999</v>
      </c>
    </row>
    <row r="729" spans="1:26">
      <c r="A729" t="s">
        <v>464</v>
      </c>
      <c r="B729" s="59" t="s">
        <v>480</v>
      </c>
      <c r="C729" s="59">
        <v>2018</v>
      </c>
      <c r="D729" s="59" t="s">
        <v>472</v>
      </c>
      <c r="E729" s="61">
        <v>1230.72</v>
      </c>
      <c r="F729">
        <v>4</v>
      </c>
      <c r="G729">
        <v>4</v>
      </c>
      <c r="H729" s="61">
        <f t="shared" si="73"/>
        <v>1.23072</v>
      </c>
      <c r="I729" s="61">
        <f t="shared" si="74"/>
        <v>4.0000000000000001E-3</v>
      </c>
      <c r="J729" s="61">
        <f t="shared" si="75"/>
        <v>4.0000000000000001E-3</v>
      </c>
      <c r="K729" s="13">
        <v>312.45459999999997</v>
      </c>
      <c r="L729" s="13">
        <v>43.087100000000021</v>
      </c>
      <c r="M729" s="13">
        <v>37.098699999999951</v>
      </c>
      <c r="N729" t="b">
        <v>1</v>
      </c>
      <c r="O729" t="b">
        <v>0</v>
      </c>
      <c r="P729" t="s">
        <v>1</v>
      </c>
      <c r="Q729" s="62" t="s">
        <v>1</v>
      </c>
      <c r="R729" t="b">
        <v>0</v>
      </c>
      <c r="S729" t="s">
        <v>1</v>
      </c>
      <c r="T729" t="b">
        <v>1</v>
      </c>
      <c r="U729" t="b">
        <v>0</v>
      </c>
      <c r="V729" t="s">
        <v>1</v>
      </c>
      <c r="W729" t="s">
        <v>1</v>
      </c>
      <c r="X729" t="b">
        <v>0</v>
      </c>
      <c r="Y729" t="s">
        <v>569</v>
      </c>
      <c r="Z729">
        <v>999</v>
      </c>
    </row>
    <row r="730" spans="1:26">
      <c r="A730" t="s">
        <v>464</v>
      </c>
      <c r="B730" s="59" t="s">
        <v>480</v>
      </c>
      <c r="C730" s="59">
        <v>2018</v>
      </c>
      <c r="D730" s="59" t="s">
        <v>472</v>
      </c>
      <c r="E730" s="61">
        <v>1233.9000000000001</v>
      </c>
      <c r="F730">
        <v>4</v>
      </c>
      <c r="G730">
        <v>4</v>
      </c>
      <c r="H730" s="61">
        <f t="shared" si="73"/>
        <v>1.2339</v>
      </c>
      <c r="I730" s="61">
        <f t="shared" si="74"/>
        <v>4.0000000000000001E-3</v>
      </c>
      <c r="J730" s="61">
        <f t="shared" si="75"/>
        <v>4.0000000000000001E-3</v>
      </c>
      <c r="K730" s="13">
        <v>295.82000000000005</v>
      </c>
      <c r="L730" s="13">
        <v>37.785399999999925</v>
      </c>
      <c r="M730" s="13">
        <v>33.136600000000044</v>
      </c>
      <c r="N730" t="b">
        <v>1</v>
      </c>
      <c r="O730" t="b">
        <v>0</v>
      </c>
      <c r="P730" t="s">
        <v>1</v>
      </c>
      <c r="Q730" s="62" t="s">
        <v>1</v>
      </c>
      <c r="R730" t="b">
        <v>0</v>
      </c>
      <c r="S730" t="s">
        <v>1</v>
      </c>
      <c r="T730" t="b">
        <v>1</v>
      </c>
      <c r="U730" t="b">
        <v>0</v>
      </c>
      <c r="V730" t="s">
        <v>1</v>
      </c>
      <c r="W730" t="s">
        <v>1</v>
      </c>
      <c r="X730" t="b">
        <v>0</v>
      </c>
      <c r="Y730" t="s">
        <v>569</v>
      </c>
      <c r="Z730">
        <v>999</v>
      </c>
    </row>
    <row r="731" spans="1:26">
      <c r="A731" t="s">
        <v>464</v>
      </c>
      <c r="B731" s="59" t="s">
        <v>480</v>
      </c>
      <c r="C731" s="59">
        <v>2018</v>
      </c>
      <c r="D731" s="59" t="s">
        <v>472</v>
      </c>
      <c r="E731" s="61">
        <v>1236.18</v>
      </c>
      <c r="F731">
        <v>4</v>
      </c>
      <c r="G731">
        <v>4</v>
      </c>
      <c r="H731" s="61">
        <f t="shared" si="73"/>
        <v>1.2361800000000001</v>
      </c>
      <c r="I731" s="61">
        <f t="shared" si="74"/>
        <v>4.0000000000000001E-3</v>
      </c>
      <c r="J731" s="61">
        <f t="shared" si="75"/>
        <v>4.0000000000000001E-3</v>
      </c>
      <c r="K731" s="13">
        <v>262.84460000000001</v>
      </c>
      <c r="L731" s="13">
        <v>31.533000000000015</v>
      </c>
      <c r="M731" s="13">
        <v>27.705600000000004</v>
      </c>
      <c r="N731" t="b">
        <v>1</v>
      </c>
      <c r="O731" t="b">
        <v>0</v>
      </c>
      <c r="P731" t="s">
        <v>1</v>
      </c>
      <c r="Q731" s="62" t="s">
        <v>1</v>
      </c>
      <c r="R731" t="b">
        <v>0</v>
      </c>
      <c r="S731" t="s">
        <v>1</v>
      </c>
      <c r="T731" t="b">
        <v>1</v>
      </c>
      <c r="U731" t="b">
        <v>0</v>
      </c>
      <c r="V731" t="s">
        <v>1</v>
      </c>
      <c r="W731" t="s">
        <v>1</v>
      </c>
      <c r="X731" t="b">
        <v>0</v>
      </c>
      <c r="Y731" t="s">
        <v>569</v>
      </c>
      <c r="Z731">
        <v>999</v>
      </c>
    </row>
    <row r="732" spans="1:26">
      <c r="A732" t="s">
        <v>464</v>
      </c>
      <c r="B732" s="59" t="s">
        <v>480</v>
      </c>
      <c r="C732" s="59">
        <v>2018</v>
      </c>
      <c r="D732" s="59" t="s">
        <v>472</v>
      </c>
      <c r="E732" s="61">
        <v>1239.83</v>
      </c>
      <c r="F732">
        <v>4</v>
      </c>
      <c r="G732">
        <v>4</v>
      </c>
      <c r="H732" s="61">
        <f t="shared" si="73"/>
        <v>1.23983</v>
      </c>
      <c r="I732" s="61">
        <f t="shared" si="74"/>
        <v>4.0000000000000001E-3</v>
      </c>
      <c r="J732" s="61">
        <f t="shared" si="75"/>
        <v>4.0000000000000001E-3</v>
      </c>
      <c r="K732" s="13">
        <v>269.29570000000001</v>
      </c>
      <c r="L732" s="13">
        <v>33.064899999999966</v>
      </c>
      <c r="M732" s="13">
        <v>29.433600000000013</v>
      </c>
      <c r="N732" t="b">
        <v>1</v>
      </c>
      <c r="O732" t="b">
        <v>0</v>
      </c>
      <c r="P732" t="s">
        <v>1</v>
      </c>
      <c r="Q732" s="62" t="s">
        <v>1</v>
      </c>
      <c r="R732" t="b">
        <v>0</v>
      </c>
      <c r="S732" t="s">
        <v>1</v>
      </c>
      <c r="T732" t="b">
        <v>1</v>
      </c>
      <c r="U732" t="b">
        <v>0</v>
      </c>
      <c r="V732" t="s">
        <v>1</v>
      </c>
      <c r="W732" t="s">
        <v>1</v>
      </c>
      <c r="X732" t="b">
        <v>0</v>
      </c>
      <c r="Y732" t="s">
        <v>569</v>
      </c>
      <c r="Z732">
        <v>999</v>
      </c>
    </row>
    <row r="733" spans="1:26">
      <c r="A733" t="s">
        <v>464</v>
      </c>
      <c r="B733" s="59" t="s">
        <v>480</v>
      </c>
      <c r="C733" s="59">
        <v>2018</v>
      </c>
      <c r="D733" s="59" t="s">
        <v>472</v>
      </c>
      <c r="E733" s="61">
        <v>1243.25</v>
      </c>
      <c r="F733">
        <v>4</v>
      </c>
      <c r="G733">
        <v>4</v>
      </c>
      <c r="H733" s="61">
        <f t="shared" si="73"/>
        <v>1.24325</v>
      </c>
      <c r="I733" s="61">
        <f t="shared" si="74"/>
        <v>4.0000000000000001E-3</v>
      </c>
      <c r="J733" s="61">
        <f t="shared" si="75"/>
        <v>4.0000000000000001E-3</v>
      </c>
      <c r="K733" s="13">
        <v>292.57239999999996</v>
      </c>
      <c r="L733" s="13">
        <v>34.632200000000012</v>
      </c>
      <c r="M733" s="13">
        <v>30.691899999999976</v>
      </c>
      <c r="N733" t="b">
        <v>1</v>
      </c>
      <c r="O733" t="b">
        <v>0</v>
      </c>
      <c r="P733" t="s">
        <v>1</v>
      </c>
      <c r="Q733" s="62" t="s">
        <v>1</v>
      </c>
      <c r="R733" t="b">
        <v>0</v>
      </c>
      <c r="S733" t="s">
        <v>1</v>
      </c>
      <c r="T733" t="b">
        <v>1</v>
      </c>
      <c r="U733" t="b">
        <v>0</v>
      </c>
      <c r="V733" t="s">
        <v>1</v>
      </c>
      <c r="W733" t="s">
        <v>1</v>
      </c>
      <c r="X733" t="b">
        <v>0</v>
      </c>
      <c r="Y733" t="s">
        <v>569</v>
      </c>
      <c r="Z733">
        <v>999</v>
      </c>
    </row>
  </sheetData>
  <phoneticPr fontId="28"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4"/>
  <sheetViews>
    <sheetView topLeftCell="G1" workbookViewId="0">
      <selection activeCell="Z5" sqref="Z5"/>
    </sheetView>
  </sheetViews>
  <sheetFormatPr defaultColWidth="11" defaultRowHeight="16"/>
  <sheetData>
    <row r="1" spans="1:26" ht="80">
      <c r="A1" s="2" t="s">
        <v>2</v>
      </c>
      <c r="B1" s="3" t="s">
        <v>3</v>
      </c>
      <c r="C1" s="3" t="s">
        <v>4</v>
      </c>
      <c r="D1" s="4" t="s">
        <v>5</v>
      </c>
      <c r="E1" s="4" t="s">
        <v>6</v>
      </c>
      <c r="F1" s="5" t="s">
        <v>7</v>
      </c>
      <c r="G1" s="5" t="s">
        <v>8</v>
      </c>
      <c r="H1" s="4" t="s">
        <v>88</v>
      </c>
      <c r="I1" s="5" t="s">
        <v>89</v>
      </c>
      <c r="J1" s="5" t="s">
        <v>90</v>
      </c>
      <c r="K1" s="3" t="s">
        <v>103</v>
      </c>
      <c r="L1" s="5" t="s">
        <v>104</v>
      </c>
      <c r="M1" s="6" t="s">
        <v>105</v>
      </c>
      <c r="N1" s="7" t="s">
        <v>9</v>
      </c>
      <c r="O1" s="7" t="s">
        <v>10</v>
      </c>
      <c r="P1" s="7" t="s">
        <v>11</v>
      </c>
      <c r="Q1" s="7" t="s">
        <v>12</v>
      </c>
      <c r="R1" s="8" t="s">
        <v>13</v>
      </c>
      <c r="S1" s="9" t="s">
        <v>14</v>
      </c>
      <c r="T1" s="10" t="s">
        <v>15</v>
      </c>
      <c r="U1" s="7" t="s">
        <v>16</v>
      </c>
      <c r="V1" s="7" t="s">
        <v>11</v>
      </c>
      <c r="W1" s="7" t="s">
        <v>17</v>
      </c>
      <c r="X1" s="11" t="s">
        <v>18</v>
      </c>
      <c r="Y1" s="12" t="s">
        <v>19</v>
      </c>
      <c r="Z1" s="100" t="s">
        <v>572</v>
      </c>
    </row>
    <row r="2" spans="1:26">
      <c r="A2" t="s">
        <v>23</v>
      </c>
      <c r="B2" t="s">
        <v>24</v>
      </c>
      <c r="C2">
        <v>2008</v>
      </c>
      <c r="D2" t="s">
        <v>25</v>
      </c>
      <c r="E2">
        <v>51900</v>
      </c>
      <c r="F2">
        <v>4100.0000000000018</v>
      </c>
      <c r="G2">
        <v>4100.0000000000018</v>
      </c>
      <c r="H2">
        <f t="shared" ref="H2:J4" si="0">E2/1000</f>
        <v>51.9</v>
      </c>
      <c r="I2">
        <f t="shared" si="0"/>
        <v>4.1000000000000014</v>
      </c>
      <c r="J2">
        <f t="shared" si="0"/>
        <v>4.1000000000000014</v>
      </c>
      <c r="K2">
        <v>1967</v>
      </c>
      <c r="L2">
        <v>1534</v>
      </c>
      <c r="M2">
        <v>875</v>
      </c>
      <c r="N2" t="b">
        <v>1</v>
      </c>
      <c r="O2" t="b">
        <v>0</v>
      </c>
      <c r="R2" t="b">
        <v>0</v>
      </c>
      <c r="T2" t="b">
        <v>1</v>
      </c>
      <c r="U2" t="b">
        <v>0</v>
      </c>
      <c r="X2" t="b">
        <v>0</v>
      </c>
      <c r="Z2" t="s">
        <v>573</v>
      </c>
    </row>
    <row r="3" spans="1:26">
      <c r="A3" t="s">
        <v>23</v>
      </c>
      <c r="B3" t="s">
        <v>24</v>
      </c>
      <c r="C3">
        <v>2008</v>
      </c>
      <c r="D3" t="s">
        <v>26</v>
      </c>
      <c r="E3">
        <v>58800</v>
      </c>
      <c r="F3">
        <v>2800</v>
      </c>
      <c r="G3">
        <v>2800</v>
      </c>
      <c r="H3">
        <f t="shared" si="0"/>
        <v>58.8</v>
      </c>
      <c r="I3">
        <f t="shared" si="0"/>
        <v>2.8</v>
      </c>
      <c r="J3">
        <f t="shared" si="0"/>
        <v>2.8</v>
      </c>
      <c r="K3">
        <v>683</v>
      </c>
      <c r="L3">
        <v>199</v>
      </c>
      <c r="M3">
        <v>201</v>
      </c>
      <c r="N3" t="b">
        <v>1</v>
      </c>
      <c r="O3" t="b">
        <v>0</v>
      </c>
      <c r="R3" t="b">
        <v>0</v>
      </c>
      <c r="T3" t="b">
        <v>0</v>
      </c>
      <c r="U3" t="b">
        <v>0</v>
      </c>
      <c r="W3" s="1"/>
      <c r="X3" s="1" t="b">
        <v>1</v>
      </c>
      <c r="Y3" s="1" t="s">
        <v>22</v>
      </c>
      <c r="Z3" t="s">
        <v>574</v>
      </c>
    </row>
    <row r="4" spans="1:26">
      <c r="A4" t="s">
        <v>23</v>
      </c>
      <c r="B4" t="s">
        <v>27</v>
      </c>
      <c r="C4">
        <v>2018</v>
      </c>
      <c r="D4" t="s">
        <v>21</v>
      </c>
      <c r="E4">
        <v>63800</v>
      </c>
      <c r="F4">
        <v>200.00000000000284</v>
      </c>
      <c r="G4">
        <v>200.00000000000284</v>
      </c>
      <c r="H4">
        <f t="shared" si="0"/>
        <v>63.8</v>
      </c>
      <c r="I4">
        <f t="shared" si="0"/>
        <v>0.20000000000000284</v>
      </c>
      <c r="J4">
        <f t="shared" si="0"/>
        <v>0.20000000000000284</v>
      </c>
      <c r="K4">
        <v>813</v>
      </c>
      <c r="L4">
        <v>592</v>
      </c>
      <c r="M4">
        <v>304</v>
      </c>
      <c r="N4" t="b">
        <v>1</v>
      </c>
      <c r="O4" t="b">
        <v>0</v>
      </c>
      <c r="R4" t="b">
        <v>0</v>
      </c>
      <c r="T4" t="b">
        <v>1</v>
      </c>
      <c r="U4" t="b">
        <v>0</v>
      </c>
      <c r="X4" t="b">
        <v>0</v>
      </c>
      <c r="Z4" t="s">
        <v>575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219DA6-3835-1E47-938B-F8189CBD70ED}">
  <dimension ref="A1"/>
  <sheetViews>
    <sheetView workbookViewId="0"/>
  </sheetViews>
  <sheetFormatPr defaultColWidth="11" defaultRowHeight="16"/>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5"/>
  <sheetViews>
    <sheetView workbookViewId="0">
      <selection activeCell="Z15" sqref="Z12:Z15"/>
    </sheetView>
  </sheetViews>
  <sheetFormatPr defaultColWidth="11" defaultRowHeight="16"/>
  <cols>
    <col min="15" max="15" width="10.875" style="1"/>
  </cols>
  <sheetData>
    <row r="1" spans="1:26" ht="80">
      <c r="A1" s="2" t="s">
        <v>2</v>
      </c>
      <c r="B1" s="3" t="s">
        <v>3</v>
      </c>
      <c r="C1" s="3" t="s">
        <v>4</v>
      </c>
      <c r="D1" s="4" t="s">
        <v>5</v>
      </c>
      <c r="E1" s="4" t="s">
        <v>6</v>
      </c>
      <c r="F1" s="5" t="s">
        <v>7</v>
      </c>
      <c r="G1" s="5" t="s">
        <v>8</v>
      </c>
      <c r="H1" s="4" t="s">
        <v>88</v>
      </c>
      <c r="I1" s="5" t="s">
        <v>89</v>
      </c>
      <c r="J1" s="5" t="s">
        <v>90</v>
      </c>
      <c r="K1" s="3" t="s">
        <v>103</v>
      </c>
      <c r="L1" s="5" t="s">
        <v>104</v>
      </c>
      <c r="M1" s="6" t="s">
        <v>105</v>
      </c>
      <c r="N1" s="7" t="s">
        <v>9</v>
      </c>
      <c r="O1" s="7" t="s">
        <v>10</v>
      </c>
      <c r="P1" s="7" t="s">
        <v>11</v>
      </c>
      <c r="Q1" s="7" t="s">
        <v>12</v>
      </c>
      <c r="R1" s="8" t="s">
        <v>13</v>
      </c>
      <c r="S1" s="9" t="s">
        <v>14</v>
      </c>
      <c r="T1" s="10" t="s">
        <v>15</v>
      </c>
      <c r="U1" s="7" t="s">
        <v>16</v>
      </c>
      <c r="V1" s="7" t="s">
        <v>11</v>
      </c>
      <c r="W1" s="7" t="s">
        <v>17</v>
      </c>
      <c r="X1" s="11" t="s">
        <v>18</v>
      </c>
      <c r="Y1" s="12" t="s">
        <v>19</v>
      </c>
      <c r="Z1" s="100" t="s">
        <v>572</v>
      </c>
    </row>
    <row r="2" spans="1:26">
      <c r="A2" t="s">
        <v>28</v>
      </c>
      <c r="B2" t="s">
        <v>27</v>
      </c>
      <c r="C2">
        <v>2021</v>
      </c>
      <c r="D2" t="s">
        <v>21</v>
      </c>
      <c r="E2">
        <v>63800</v>
      </c>
      <c r="F2">
        <v>200.00000000000284</v>
      </c>
      <c r="G2">
        <v>200.00000000000284</v>
      </c>
      <c r="H2">
        <f>E2/1000</f>
        <v>63.8</v>
      </c>
      <c r="I2">
        <f>F2/1000</f>
        <v>0.20000000000000284</v>
      </c>
      <c r="J2">
        <f>G2/1000</f>
        <v>0.20000000000000284</v>
      </c>
      <c r="K2">
        <v>559.33333333333337</v>
      </c>
      <c r="L2">
        <v>68.674999999999841</v>
      </c>
      <c r="M2">
        <v>59.333333333333371</v>
      </c>
      <c r="N2" t="s">
        <v>29</v>
      </c>
      <c r="O2" s="1" t="b">
        <v>0</v>
      </c>
      <c r="R2" t="b">
        <v>1</v>
      </c>
      <c r="S2" t="s">
        <v>30</v>
      </c>
      <c r="T2" t="b">
        <v>1</v>
      </c>
      <c r="U2" t="b">
        <v>0</v>
      </c>
      <c r="X2" t="b">
        <v>0</v>
      </c>
      <c r="Z2" t="s">
        <v>576</v>
      </c>
    </row>
    <row r="3" spans="1:26">
      <c r="A3" t="s">
        <v>28</v>
      </c>
      <c r="B3" t="s">
        <v>31</v>
      </c>
      <c r="C3">
        <v>2018</v>
      </c>
      <c r="D3" t="s">
        <v>32</v>
      </c>
      <c r="E3">
        <v>18100</v>
      </c>
      <c r="F3">
        <v>199.99999999999929</v>
      </c>
      <c r="G3">
        <v>200.00000000000284</v>
      </c>
      <c r="H3">
        <f t="shared" ref="H3:H9" si="0">E3/1000</f>
        <v>18.100000000000001</v>
      </c>
      <c r="I3">
        <f t="shared" ref="I3:I9" si="1">F3/1000</f>
        <v>0.19999999999999929</v>
      </c>
      <c r="J3">
        <f t="shared" ref="J3:J9" si="2">G3/1000</f>
        <v>0.20000000000000284</v>
      </c>
      <c r="K3">
        <v>827.97065864586966</v>
      </c>
      <c r="L3">
        <v>152.44846703940209</v>
      </c>
      <c r="M3">
        <v>112.18918234543719</v>
      </c>
      <c r="N3" t="s">
        <v>29</v>
      </c>
      <c r="O3" s="1" t="b">
        <v>0</v>
      </c>
      <c r="R3" t="b">
        <v>0</v>
      </c>
      <c r="T3" t="b">
        <v>1</v>
      </c>
      <c r="U3" t="b">
        <v>0</v>
      </c>
      <c r="X3" t="b">
        <v>1</v>
      </c>
      <c r="Y3" t="s">
        <v>33</v>
      </c>
      <c r="Z3" t="s">
        <v>579</v>
      </c>
    </row>
    <row r="4" spans="1:26">
      <c r="A4" t="s">
        <v>28</v>
      </c>
      <c r="B4" t="s">
        <v>34</v>
      </c>
      <c r="C4">
        <v>2014</v>
      </c>
      <c r="D4" t="s">
        <v>35</v>
      </c>
      <c r="E4">
        <v>42900</v>
      </c>
      <c r="F4">
        <v>5000</v>
      </c>
      <c r="G4">
        <v>5100.0000000000018</v>
      </c>
      <c r="H4">
        <f t="shared" si="0"/>
        <v>42.9</v>
      </c>
      <c r="I4">
        <f t="shared" si="1"/>
        <v>5</v>
      </c>
      <c r="J4">
        <f t="shared" si="2"/>
        <v>5.1000000000000014</v>
      </c>
      <c r="K4">
        <v>424</v>
      </c>
      <c r="L4">
        <v>99</v>
      </c>
      <c r="M4">
        <v>73</v>
      </c>
      <c r="N4" t="b">
        <v>1</v>
      </c>
      <c r="O4" s="1" t="b">
        <v>0</v>
      </c>
      <c r="R4" t="b">
        <v>0</v>
      </c>
      <c r="T4" t="b">
        <v>1</v>
      </c>
      <c r="U4" t="b">
        <v>0</v>
      </c>
      <c r="X4" t="b">
        <v>0</v>
      </c>
      <c r="Z4" t="s">
        <v>580</v>
      </c>
    </row>
    <row r="5" spans="1:26">
      <c r="A5" t="s">
        <v>28</v>
      </c>
      <c r="B5" t="s">
        <v>36</v>
      </c>
      <c r="C5">
        <v>2019</v>
      </c>
      <c r="D5" t="s">
        <v>37</v>
      </c>
      <c r="E5">
        <v>66042.5</v>
      </c>
      <c r="F5">
        <v>0.50000000000238742</v>
      </c>
      <c r="G5">
        <v>0.50000000000238742</v>
      </c>
      <c r="H5">
        <f t="shared" si="0"/>
        <v>66.042500000000004</v>
      </c>
      <c r="I5">
        <f t="shared" si="1"/>
        <v>5.0000000000238742E-4</v>
      </c>
      <c r="J5">
        <f t="shared" si="2"/>
        <v>5.0000000000238742E-4</v>
      </c>
      <c r="K5">
        <v>873</v>
      </c>
      <c r="L5">
        <v>567</v>
      </c>
      <c r="M5">
        <v>320</v>
      </c>
      <c r="N5" t="b">
        <v>1</v>
      </c>
      <c r="O5" s="1" t="b">
        <v>0</v>
      </c>
      <c r="R5" t="b">
        <v>0</v>
      </c>
      <c r="T5" t="b">
        <v>1</v>
      </c>
      <c r="U5" t="b">
        <v>0</v>
      </c>
      <c r="X5" t="b">
        <v>0</v>
      </c>
      <c r="Z5" t="s">
        <v>577</v>
      </c>
    </row>
    <row r="6" spans="1:26">
      <c r="A6" t="s">
        <v>28</v>
      </c>
      <c r="B6" t="s">
        <v>36</v>
      </c>
      <c r="C6">
        <v>2019</v>
      </c>
      <c r="D6" t="s">
        <v>37</v>
      </c>
      <c r="E6">
        <v>65543</v>
      </c>
      <c r="F6">
        <v>500</v>
      </c>
      <c r="G6">
        <v>500</v>
      </c>
      <c r="H6">
        <f t="shared" si="0"/>
        <v>65.543000000000006</v>
      </c>
      <c r="I6">
        <f t="shared" si="1"/>
        <v>0.5</v>
      </c>
      <c r="J6">
        <f t="shared" si="2"/>
        <v>0.5</v>
      </c>
      <c r="K6">
        <v>630</v>
      </c>
      <c r="L6">
        <v>551</v>
      </c>
      <c r="M6">
        <v>222</v>
      </c>
      <c r="N6" t="b">
        <v>1</v>
      </c>
      <c r="O6" s="1" t="b">
        <v>0</v>
      </c>
      <c r="R6" t="b">
        <v>0</v>
      </c>
      <c r="T6" t="b">
        <v>1</v>
      </c>
      <c r="U6" t="b">
        <v>0</v>
      </c>
      <c r="X6" t="b">
        <v>0</v>
      </c>
      <c r="Z6" t="s">
        <v>577</v>
      </c>
    </row>
    <row r="7" spans="1:26">
      <c r="A7" t="s">
        <v>28</v>
      </c>
      <c r="B7" t="s">
        <v>36</v>
      </c>
      <c r="C7">
        <v>2019</v>
      </c>
      <c r="D7" t="s">
        <v>37</v>
      </c>
      <c r="E7">
        <v>66543</v>
      </c>
      <c r="F7">
        <v>200.00000000000284</v>
      </c>
      <c r="G7">
        <v>200.00000000000284</v>
      </c>
      <c r="H7">
        <f t="shared" si="0"/>
        <v>66.543000000000006</v>
      </c>
      <c r="I7">
        <f t="shared" si="1"/>
        <v>0.20000000000000284</v>
      </c>
      <c r="J7">
        <f t="shared" si="2"/>
        <v>0.20000000000000284</v>
      </c>
      <c r="K7">
        <v>624</v>
      </c>
      <c r="L7">
        <v>258</v>
      </c>
      <c r="M7">
        <v>170</v>
      </c>
      <c r="N7" t="b">
        <v>1</v>
      </c>
      <c r="O7" s="1" t="b">
        <v>0</v>
      </c>
      <c r="R7" t="b">
        <v>0</v>
      </c>
      <c r="T7" t="b">
        <v>1</v>
      </c>
      <c r="U7" t="b">
        <v>0</v>
      </c>
      <c r="X7" t="b">
        <v>0</v>
      </c>
      <c r="Z7" t="s">
        <v>577</v>
      </c>
    </row>
    <row r="8" spans="1:26">
      <c r="A8" t="s">
        <v>28</v>
      </c>
      <c r="B8" t="s">
        <v>39</v>
      </c>
      <c r="C8">
        <v>2017</v>
      </c>
      <c r="D8" t="s">
        <v>40</v>
      </c>
      <c r="E8">
        <v>21730</v>
      </c>
      <c r="F8">
        <v>30.000000000001137</v>
      </c>
      <c r="G8">
        <v>30.000000000001137</v>
      </c>
      <c r="H8">
        <f t="shared" si="0"/>
        <v>21.73</v>
      </c>
      <c r="I8">
        <f t="shared" si="1"/>
        <v>3.0000000000001137E-2</v>
      </c>
      <c r="J8">
        <f t="shared" si="2"/>
        <v>3.0000000000001137E-2</v>
      </c>
      <c r="K8">
        <v>809</v>
      </c>
      <c r="L8">
        <v>300</v>
      </c>
      <c r="M8">
        <v>168</v>
      </c>
      <c r="N8" t="b">
        <v>1</v>
      </c>
      <c r="O8" s="1" t="b">
        <v>0</v>
      </c>
      <c r="R8" t="b">
        <v>0</v>
      </c>
      <c r="T8" t="b">
        <v>1</v>
      </c>
      <c r="U8" t="b">
        <v>0</v>
      </c>
      <c r="X8" t="b">
        <v>0</v>
      </c>
      <c r="Z8" t="s">
        <v>581</v>
      </c>
    </row>
    <row r="9" spans="1:26">
      <c r="A9" t="s">
        <v>28</v>
      </c>
      <c r="B9" t="s">
        <v>39</v>
      </c>
      <c r="C9">
        <v>2017</v>
      </c>
      <c r="D9" t="s">
        <v>40</v>
      </c>
      <c r="E9">
        <v>27230</v>
      </c>
      <c r="F9">
        <v>30.000000000001137</v>
      </c>
      <c r="G9">
        <v>30.000000000001137</v>
      </c>
      <c r="H9">
        <f t="shared" si="0"/>
        <v>27.23</v>
      </c>
      <c r="I9">
        <f t="shared" si="1"/>
        <v>3.0000000000001137E-2</v>
      </c>
      <c r="J9">
        <f t="shared" si="2"/>
        <v>3.0000000000001137E-2</v>
      </c>
      <c r="K9">
        <v>384</v>
      </c>
      <c r="L9">
        <v>59</v>
      </c>
      <c r="M9">
        <v>46</v>
      </c>
      <c r="N9" t="b">
        <v>1</v>
      </c>
      <c r="O9" s="1" t="b">
        <v>0</v>
      </c>
      <c r="R9" t="b">
        <v>0</v>
      </c>
      <c r="T9" t="b">
        <v>1</v>
      </c>
      <c r="U9" t="b">
        <v>0</v>
      </c>
      <c r="X9" t="b">
        <v>0</v>
      </c>
      <c r="Z9" t="s">
        <v>581</v>
      </c>
    </row>
    <row r="10" spans="1:26">
      <c r="A10" t="s">
        <v>28</v>
      </c>
      <c r="B10" t="s">
        <v>87</v>
      </c>
      <c r="C10">
        <v>2021</v>
      </c>
      <c r="D10" t="s">
        <v>481</v>
      </c>
      <c r="E10" s="62">
        <v>15780</v>
      </c>
      <c r="F10">
        <v>38.999999999999702</v>
      </c>
      <c r="G10">
        <v>38.999999999999702</v>
      </c>
      <c r="H10">
        <f t="shared" ref="H10:H11" si="3">E10/1000</f>
        <v>15.78</v>
      </c>
      <c r="I10">
        <f t="shared" ref="I10:I11" si="4">F10/1000</f>
        <v>3.8999999999999702E-2</v>
      </c>
      <c r="J10">
        <f t="shared" ref="J10:J11" si="5">G10/1000</f>
        <v>3.8999999999999702E-2</v>
      </c>
      <c r="K10" s="13">
        <v>479</v>
      </c>
      <c r="L10" s="68">
        <v>237.96839999999997</v>
      </c>
      <c r="M10" s="68">
        <v>127.06610000000001</v>
      </c>
      <c r="N10" t="b">
        <v>1</v>
      </c>
      <c r="O10" t="b">
        <v>0</v>
      </c>
      <c r="P10" t="s">
        <v>1</v>
      </c>
      <c r="Q10" t="b">
        <v>0</v>
      </c>
      <c r="R10" t="b">
        <v>0</v>
      </c>
      <c r="S10" t="s">
        <v>1</v>
      </c>
      <c r="T10" t="b">
        <v>0</v>
      </c>
      <c r="U10" t="b">
        <v>0</v>
      </c>
      <c r="V10" t="s">
        <v>1</v>
      </c>
      <c r="Z10" t="s">
        <v>582</v>
      </c>
    </row>
    <row r="11" spans="1:26">
      <c r="A11" t="s">
        <v>28</v>
      </c>
      <c r="B11" t="s">
        <v>87</v>
      </c>
      <c r="C11">
        <v>2021</v>
      </c>
      <c r="D11" t="s">
        <v>481</v>
      </c>
      <c r="E11" s="62">
        <v>15780</v>
      </c>
      <c r="F11">
        <v>38.999999999999702</v>
      </c>
      <c r="G11">
        <v>38.999999999999702</v>
      </c>
      <c r="H11">
        <f t="shared" si="3"/>
        <v>15.78</v>
      </c>
      <c r="I11">
        <f t="shared" si="4"/>
        <v>3.8999999999999702E-2</v>
      </c>
      <c r="J11">
        <f t="shared" si="5"/>
        <v>3.8999999999999702E-2</v>
      </c>
      <c r="K11" s="13">
        <v>548</v>
      </c>
      <c r="L11" s="68">
        <v>300.16250000000002</v>
      </c>
      <c r="M11" s="68">
        <v>225.28089999999997</v>
      </c>
      <c r="N11" t="b">
        <v>1</v>
      </c>
      <c r="O11" t="b">
        <v>0</v>
      </c>
      <c r="P11" t="s">
        <v>1</v>
      </c>
      <c r="Q11" t="b">
        <v>0</v>
      </c>
      <c r="R11" t="b">
        <v>0</v>
      </c>
      <c r="S11" t="s">
        <v>1</v>
      </c>
      <c r="T11" t="b">
        <v>0</v>
      </c>
      <c r="U11" t="b">
        <v>0</v>
      </c>
      <c r="V11" t="s">
        <v>1</v>
      </c>
      <c r="Z11" t="s">
        <v>582</v>
      </c>
    </row>
    <row r="12" spans="1:26">
      <c r="A12" t="s">
        <v>28</v>
      </c>
      <c r="B12" t="s">
        <v>38</v>
      </c>
      <c r="C12" s="74">
        <v>2020</v>
      </c>
      <c r="D12" t="s">
        <v>506</v>
      </c>
      <c r="E12" s="62">
        <v>22946</v>
      </c>
      <c r="F12" s="62">
        <v>1.9999999999988916</v>
      </c>
      <c r="G12" s="62">
        <v>7.0000000000014495</v>
      </c>
      <c r="H12">
        <f t="shared" ref="H12:H15" si="6">E12/1000</f>
        <v>22.946000000000002</v>
      </c>
      <c r="I12">
        <f t="shared" ref="I12:I15" si="7">F12/1000</f>
        <v>1.9999999999988916E-3</v>
      </c>
      <c r="J12">
        <f t="shared" ref="J12:J15" si="8">G12/1000</f>
        <v>7.0000000000014495E-3</v>
      </c>
      <c r="K12" s="13">
        <v>442</v>
      </c>
      <c r="L12" s="68">
        <v>2438</v>
      </c>
      <c r="M12" s="68">
        <v>220</v>
      </c>
      <c r="N12" t="b">
        <v>0</v>
      </c>
      <c r="O12" t="b">
        <v>0</v>
      </c>
      <c r="P12" t="s">
        <v>1</v>
      </c>
      <c r="Q12" t="s">
        <v>1</v>
      </c>
      <c r="R12" t="b">
        <v>1</v>
      </c>
      <c r="S12" t="s">
        <v>505</v>
      </c>
      <c r="T12" t="b">
        <v>1</v>
      </c>
      <c r="U12" t="b">
        <v>0</v>
      </c>
      <c r="V12" t="s">
        <v>1</v>
      </c>
      <c r="W12" t="s">
        <v>1</v>
      </c>
      <c r="X12" t="b">
        <v>0</v>
      </c>
      <c r="Y12" t="s">
        <v>1</v>
      </c>
      <c r="Z12" t="s">
        <v>578</v>
      </c>
    </row>
    <row r="13" spans="1:26">
      <c r="A13" t="s">
        <v>28</v>
      </c>
      <c r="B13" t="s">
        <v>38</v>
      </c>
      <c r="C13" s="74">
        <v>2020</v>
      </c>
      <c r="D13" s="74" t="s">
        <v>506</v>
      </c>
      <c r="E13" s="62">
        <v>22968</v>
      </c>
      <c r="F13" s="62">
        <v>4.0000000000013358</v>
      </c>
      <c r="G13" s="62">
        <v>7.0000000000014495</v>
      </c>
      <c r="H13">
        <f t="shared" si="6"/>
        <v>22.968</v>
      </c>
      <c r="I13">
        <f t="shared" si="7"/>
        <v>4.0000000000013358E-3</v>
      </c>
      <c r="J13">
        <f t="shared" si="8"/>
        <v>7.0000000000014495E-3</v>
      </c>
      <c r="K13" s="13">
        <v>538</v>
      </c>
      <c r="L13" s="68">
        <v>1538</v>
      </c>
      <c r="M13" s="68">
        <v>362</v>
      </c>
      <c r="N13" t="b">
        <v>0</v>
      </c>
      <c r="O13" t="b">
        <v>0</v>
      </c>
      <c r="P13" t="s">
        <v>1</v>
      </c>
      <c r="Q13" t="s">
        <v>1</v>
      </c>
      <c r="R13" t="b">
        <v>1</v>
      </c>
      <c r="S13" t="s">
        <v>505</v>
      </c>
      <c r="T13" t="b">
        <v>1</v>
      </c>
      <c r="U13" t="b">
        <v>0</v>
      </c>
      <c r="V13" t="s">
        <v>1</v>
      </c>
      <c r="W13" t="s">
        <v>1</v>
      </c>
      <c r="X13" t="b">
        <v>0</v>
      </c>
      <c r="Y13" t="s">
        <v>1</v>
      </c>
      <c r="Z13" t="s">
        <v>578</v>
      </c>
    </row>
    <row r="14" spans="1:26">
      <c r="A14" t="s">
        <v>28</v>
      </c>
      <c r="B14" t="s">
        <v>38</v>
      </c>
      <c r="C14" s="74">
        <v>2020</v>
      </c>
      <c r="D14" s="74" t="s">
        <v>506</v>
      </c>
      <c r="E14" s="62">
        <v>22988</v>
      </c>
      <c r="F14" s="62">
        <v>4.9999999999990052</v>
      </c>
      <c r="G14" s="62">
        <v>15.000000000000568</v>
      </c>
      <c r="H14">
        <f t="shared" si="6"/>
        <v>22.988</v>
      </c>
      <c r="I14">
        <f t="shared" si="7"/>
        <v>4.9999999999990052E-3</v>
      </c>
      <c r="J14">
        <f t="shared" si="8"/>
        <v>1.5000000000000568E-2</v>
      </c>
      <c r="K14" s="13">
        <v>529</v>
      </c>
      <c r="L14" s="68">
        <v>2318</v>
      </c>
      <c r="M14" s="68">
        <v>250</v>
      </c>
      <c r="N14" t="b">
        <v>0</v>
      </c>
      <c r="O14" t="b">
        <v>0</v>
      </c>
      <c r="P14" t="s">
        <v>1</v>
      </c>
      <c r="Q14" t="s">
        <v>1</v>
      </c>
      <c r="R14" t="b">
        <v>1</v>
      </c>
      <c r="S14" t="s">
        <v>505</v>
      </c>
      <c r="T14" t="b">
        <v>1</v>
      </c>
      <c r="U14" t="b">
        <v>0</v>
      </c>
      <c r="V14" t="s">
        <v>1</v>
      </c>
      <c r="W14" t="s">
        <v>1</v>
      </c>
      <c r="X14" t="b">
        <v>0</v>
      </c>
      <c r="Y14" t="s">
        <v>1</v>
      </c>
      <c r="Z14" t="s">
        <v>578</v>
      </c>
    </row>
    <row r="15" spans="1:26">
      <c r="A15" t="s">
        <v>28</v>
      </c>
      <c r="B15" t="s">
        <v>38</v>
      </c>
      <c r="C15" s="74">
        <v>2020</v>
      </c>
      <c r="D15" s="74" t="s">
        <v>506</v>
      </c>
      <c r="E15" s="62">
        <v>23019</v>
      </c>
      <c r="F15" s="62">
        <v>12.000000000000455</v>
      </c>
      <c r="G15" s="62">
        <v>6.0000000000002274</v>
      </c>
      <c r="H15">
        <f t="shared" si="6"/>
        <v>23.018999999999998</v>
      </c>
      <c r="I15">
        <f t="shared" si="7"/>
        <v>1.2000000000000455E-2</v>
      </c>
      <c r="J15">
        <f t="shared" si="8"/>
        <v>6.0000000000002274E-3</v>
      </c>
      <c r="K15" s="13">
        <v>444</v>
      </c>
      <c r="L15" s="68">
        <v>1146</v>
      </c>
      <c r="M15" s="68">
        <v>190</v>
      </c>
      <c r="N15" t="b">
        <v>0</v>
      </c>
      <c r="O15" t="b">
        <v>0</v>
      </c>
      <c r="P15" t="s">
        <v>1</v>
      </c>
      <c r="Q15" t="s">
        <v>1</v>
      </c>
      <c r="R15" t="b">
        <v>1</v>
      </c>
      <c r="S15" t="s">
        <v>505</v>
      </c>
      <c r="T15" t="b">
        <v>1</v>
      </c>
      <c r="U15" t="b">
        <v>0</v>
      </c>
      <c r="V15" t="s">
        <v>1</v>
      </c>
      <c r="W15" t="s">
        <v>1</v>
      </c>
      <c r="X15" t="b">
        <v>0</v>
      </c>
      <c r="Y15" t="s">
        <v>1</v>
      </c>
      <c r="Z15" t="s">
        <v>578</v>
      </c>
    </row>
  </sheetData>
  <phoneticPr fontId="28"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B24"/>
  <sheetViews>
    <sheetView topLeftCell="A5" workbookViewId="0">
      <selection activeCell="Z25" sqref="Z25"/>
    </sheetView>
  </sheetViews>
  <sheetFormatPr defaultColWidth="11" defaultRowHeight="16"/>
  <sheetData>
    <row r="1" spans="1:28" ht="80">
      <c r="A1" s="2" t="s">
        <v>2</v>
      </c>
      <c r="B1" s="3" t="s">
        <v>3</v>
      </c>
      <c r="C1" s="3" t="s">
        <v>4</v>
      </c>
      <c r="D1" s="4" t="s">
        <v>5</v>
      </c>
      <c r="E1" s="4" t="s">
        <v>6</v>
      </c>
      <c r="F1" s="5" t="s">
        <v>7</v>
      </c>
      <c r="G1" s="5" t="s">
        <v>8</v>
      </c>
      <c r="H1" s="4" t="s">
        <v>88</v>
      </c>
      <c r="I1" s="5" t="s">
        <v>89</v>
      </c>
      <c r="J1" s="5" t="s">
        <v>90</v>
      </c>
      <c r="K1" s="3" t="s">
        <v>103</v>
      </c>
      <c r="L1" s="5" t="s">
        <v>104</v>
      </c>
      <c r="M1" s="6" t="s">
        <v>105</v>
      </c>
      <c r="N1" s="7" t="s">
        <v>9</v>
      </c>
      <c r="O1" s="7" t="s">
        <v>10</v>
      </c>
      <c r="P1" s="7" t="s">
        <v>11</v>
      </c>
      <c r="Q1" s="7" t="s">
        <v>12</v>
      </c>
      <c r="R1" s="8" t="s">
        <v>13</v>
      </c>
      <c r="S1" s="9" t="s">
        <v>14</v>
      </c>
      <c r="T1" s="10" t="s">
        <v>15</v>
      </c>
      <c r="U1" s="7" t="s">
        <v>16</v>
      </c>
      <c r="V1" s="7" t="s">
        <v>11</v>
      </c>
      <c r="W1" s="7" t="s">
        <v>17</v>
      </c>
      <c r="X1" s="11" t="s">
        <v>18</v>
      </c>
      <c r="Y1" s="12" t="s">
        <v>19</v>
      </c>
      <c r="Z1" s="100" t="s">
        <v>572</v>
      </c>
    </row>
    <row r="2" spans="1:28">
      <c r="A2" s="69" t="s">
        <v>41</v>
      </c>
      <c r="B2" s="69" t="s">
        <v>42</v>
      </c>
      <c r="C2" s="69">
        <v>2012</v>
      </c>
      <c r="D2" t="s">
        <v>483</v>
      </c>
      <c r="E2" s="62">
        <v>29500</v>
      </c>
      <c r="F2" s="62">
        <v>2500</v>
      </c>
      <c r="G2" s="62">
        <v>2500</v>
      </c>
      <c r="H2">
        <f t="shared" ref="H2" si="0">E2/1000</f>
        <v>29.5</v>
      </c>
      <c r="I2">
        <f t="shared" ref="I2" si="1">F2/1000</f>
        <v>2.5</v>
      </c>
      <c r="J2">
        <f t="shared" ref="J2" si="2">G2/1000</f>
        <v>2.5</v>
      </c>
      <c r="K2" s="13">
        <v>719</v>
      </c>
      <c r="L2" s="98">
        <v>551</v>
      </c>
      <c r="M2" s="98">
        <v>272</v>
      </c>
      <c r="N2" t="s">
        <v>1</v>
      </c>
      <c r="O2" s="69" t="b">
        <v>0</v>
      </c>
      <c r="P2" t="s">
        <v>1</v>
      </c>
      <c r="Q2" s="69" t="s">
        <v>1</v>
      </c>
      <c r="R2" s="69" t="b">
        <v>1</v>
      </c>
      <c r="S2" t="s">
        <v>30</v>
      </c>
      <c r="T2" s="69" t="b">
        <v>0</v>
      </c>
      <c r="U2" s="69" t="b">
        <v>0</v>
      </c>
      <c r="V2" s="69" t="s">
        <v>1</v>
      </c>
      <c r="W2" s="69" t="s">
        <v>1</v>
      </c>
      <c r="X2" s="69" t="b">
        <v>1</v>
      </c>
      <c r="Y2" s="69" t="s">
        <v>1</v>
      </c>
      <c r="Z2" s="137" t="s">
        <v>583</v>
      </c>
      <c r="AA2" s="69" t="b">
        <v>1</v>
      </c>
      <c r="AB2" s="69" t="s">
        <v>482</v>
      </c>
    </row>
    <row r="3" spans="1:28">
      <c r="A3" t="s">
        <v>41</v>
      </c>
      <c r="B3" t="s">
        <v>43</v>
      </c>
      <c r="C3">
        <v>2011</v>
      </c>
      <c r="D3" t="s">
        <v>44</v>
      </c>
      <c r="E3">
        <v>47800</v>
      </c>
      <c r="F3">
        <v>200.00000000000284</v>
      </c>
      <c r="G3">
        <v>199.99999999999574</v>
      </c>
      <c r="H3">
        <f t="shared" ref="H3:H23" si="3">E3/1000</f>
        <v>47.8</v>
      </c>
      <c r="I3">
        <f t="shared" ref="I3:I23" si="4">F3/1000</f>
        <v>0.20000000000000284</v>
      </c>
      <c r="J3">
        <f t="shared" ref="J3:J23" si="5">G3/1000</f>
        <v>0.19999999999999574</v>
      </c>
      <c r="K3">
        <v>1148.914155952011</v>
      </c>
      <c r="L3" s="61">
        <v>539.52108025430539</v>
      </c>
      <c r="M3" s="61">
        <v>355.09357787118438</v>
      </c>
      <c r="N3" t="s">
        <v>29</v>
      </c>
      <c r="O3" t="b">
        <v>0</v>
      </c>
      <c r="R3" t="b">
        <v>1</v>
      </c>
      <c r="S3" t="s">
        <v>30</v>
      </c>
      <c r="T3" t="b">
        <v>1</v>
      </c>
      <c r="U3" t="b">
        <v>0</v>
      </c>
      <c r="X3" t="b">
        <v>0</v>
      </c>
      <c r="Z3" t="s">
        <v>584</v>
      </c>
    </row>
    <row r="4" spans="1:28">
      <c r="A4" t="s">
        <v>41</v>
      </c>
      <c r="B4" t="s">
        <v>27</v>
      </c>
      <c r="C4">
        <v>2018</v>
      </c>
      <c r="D4" t="s">
        <v>21</v>
      </c>
      <c r="E4">
        <v>63800</v>
      </c>
      <c r="F4">
        <v>200.00000000000284</v>
      </c>
      <c r="G4">
        <v>200.00000000000284</v>
      </c>
      <c r="H4">
        <f t="shared" si="3"/>
        <v>63.8</v>
      </c>
      <c r="I4">
        <f t="shared" si="4"/>
        <v>0.20000000000000284</v>
      </c>
      <c r="J4">
        <f t="shared" si="5"/>
        <v>0.20000000000000284</v>
      </c>
      <c r="K4">
        <v>745.5</v>
      </c>
      <c r="L4" s="61">
        <v>256.5</v>
      </c>
      <c r="M4" s="61">
        <v>206</v>
      </c>
      <c r="N4" t="s">
        <v>29</v>
      </c>
      <c r="O4" t="b">
        <v>0</v>
      </c>
      <c r="R4" t="b">
        <v>1</v>
      </c>
      <c r="S4" t="s">
        <v>46</v>
      </c>
      <c r="T4" t="b">
        <v>1</v>
      </c>
      <c r="U4" t="b">
        <v>0</v>
      </c>
      <c r="X4" t="b">
        <v>0</v>
      </c>
      <c r="Z4" t="s">
        <v>585</v>
      </c>
    </row>
    <row r="5" spans="1:28">
      <c r="A5" t="s">
        <v>41</v>
      </c>
      <c r="B5" t="s">
        <v>47</v>
      </c>
      <c r="C5">
        <v>2019</v>
      </c>
      <c r="D5" t="s">
        <v>48</v>
      </c>
      <c r="E5">
        <v>35600</v>
      </c>
      <c r="F5">
        <v>199.99999999999574</v>
      </c>
      <c r="G5">
        <v>200.00000000000284</v>
      </c>
      <c r="H5">
        <f t="shared" si="3"/>
        <v>35.6</v>
      </c>
      <c r="I5">
        <f t="shared" si="4"/>
        <v>0.19999999999999574</v>
      </c>
      <c r="J5">
        <f t="shared" si="5"/>
        <v>0.20000000000000284</v>
      </c>
      <c r="K5">
        <v>509.28316252984246</v>
      </c>
      <c r="L5" s="61">
        <v>770.47154996645963</v>
      </c>
      <c r="M5" s="61">
        <v>272.49364896174757</v>
      </c>
      <c r="N5" t="b">
        <v>0</v>
      </c>
      <c r="O5" t="b">
        <v>0</v>
      </c>
      <c r="R5" t="b">
        <v>1</v>
      </c>
      <c r="S5" t="s">
        <v>45</v>
      </c>
      <c r="T5" t="b">
        <v>1</v>
      </c>
      <c r="U5" t="b">
        <v>0</v>
      </c>
      <c r="Z5" t="s">
        <v>586</v>
      </c>
    </row>
    <row r="6" spans="1:28">
      <c r="A6" t="s">
        <v>41</v>
      </c>
      <c r="B6" t="s">
        <v>47</v>
      </c>
      <c r="C6">
        <v>2019</v>
      </c>
      <c r="D6" t="s">
        <v>48</v>
      </c>
      <c r="E6">
        <v>35600</v>
      </c>
      <c r="F6">
        <v>199.99999999999574</v>
      </c>
      <c r="G6">
        <v>200.00000000000284</v>
      </c>
      <c r="H6">
        <f t="shared" si="3"/>
        <v>35.6</v>
      </c>
      <c r="I6">
        <f t="shared" si="4"/>
        <v>0.19999999999999574</v>
      </c>
      <c r="J6">
        <f t="shared" si="5"/>
        <v>0.20000000000000284</v>
      </c>
      <c r="K6">
        <v>412.02873131975002</v>
      </c>
      <c r="L6" s="61">
        <v>362.18075853844698</v>
      </c>
      <c r="M6" s="61">
        <v>218.86016456988261</v>
      </c>
      <c r="N6" t="b">
        <v>0</v>
      </c>
      <c r="O6" t="b">
        <v>0</v>
      </c>
      <c r="R6" t="b">
        <v>1</v>
      </c>
      <c r="S6" t="s">
        <v>45</v>
      </c>
      <c r="T6" t="b">
        <v>1</v>
      </c>
      <c r="U6" t="b">
        <v>0</v>
      </c>
      <c r="Z6" t="s">
        <v>586</v>
      </c>
    </row>
    <row r="7" spans="1:28">
      <c r="A7" t="s">
        <v>41</v>
      </c>
      <c r="B7" t="s">
        <v>47</v>
      </c>
      <c r="C7">
        <v>2019</v>
      </c>
      <c r="D7" t="s">
        <v>48</v>
      </c>
      <c r="E7">
        <v>35900</v>
      </c>
      <c r="F7">
        <v>1100.0000000000014</v>
      </c>
      <c r="G7">
        <v>1100.0000000000014</v>
      </c>
      <c r="H7">
        <f t="shared" si="3"/>
        <v>35.9</v>
      </c>
      <c r="I7">
        <f t="shared" si="4"/>
        <v>1.1000000000000014</v>
      </c>
      <c r="J7">
        <f t="shared" si="5"/>
        <v>1.1000000000000014</v>
      </c>
      <c r="K7">
        <v>526.05320630095457</v>
      </c>
      <c r="L7" s="61">
        <v>490.73136781270659</v>
      </c>
      <c r="M7" s="61">
        <v>278.85484757540848</v>
      </c>
      <c r="N7" t="b">
        <v>0</v>
      </c>
      <c r="O7" t="b">
        <v>0</v>
      </c>
      <c r="R7" t="b">
        <v>1</v>
      </c>
      <c r="S7" t="s">
        <v>45</v>
      </c>
      <c r="T7" t="b">
        <v>1</v>
      </c>
      <c r="U7" t="b">
        <v>0</v>
      </c>
      <c r="Z7" t="s">
        <v>586</v>
      </c>
    </row>
    <row r="8" spans="1:28">
      <c r="A8" t="s">
        <v>41</v>
      </c>
      <c r="B8" t="s">
        <v>47</v>
      </c>
      <c r="C8">
        <v>2019</v>
      </c>
      <c r="D8" t="s">
        <v>48</v>
      </c>
      <c r="E8">
        <v>36150</v>
      </c>
      <c r="F8">
        <v>1350.0000000000014</v>
      </c>
      <c r="G8">
        <v>1350.0000000000014</v>
      </c>
      <c r="H8">
        <f t="shared" si="3"/>
        <v>36.15</v>
      </c>
      <c r="I8">
        <f t="shared" si="4"/>
        <v>1.3500000000000014</v>
      </c>
      <c r="J8">
        <f t="shared" si="5"/>
        <v>1.3500000000000014</v>
      </c>
      <c r="K8">
        <v>479.89364182907798</v>
      </c>
      <c r="L8" s="61">
        <v>318.22669382382151</v>
      </c>
      <c r="M8" s="61">
        <v>209.87968971467444</v>
      </c>
      <c r="N8" t="b">
        <v>0</v>
      </c>
      <c r="O8" t="b">
        <v>0</v>
      </c>
      <c r="R8" t="b">
        <v>1</v>
      </c>
      <c r="S8" t="s">
        <v>45</v>
      </c>
      <c r="T8" t="b">
        <v>1</v>
      </c>
      <c r="U8" t="b">
        <v>0</v>
      </c>
      <c r="Z8" t="s">
        <v>586</v>
      </c>
    </row>
    <row r="9" spans="1:28">
      <c r="A9" t="s">
        <v>41</v>
      </c>
      <c r="B9" t="s">
        <v>47</v>
      </c>
      <c r="C9">
        <v>2019</v>
      </c>
      <c r="D9" t="s">
        <v>48</v>
      </c>
      <c r="E9">
        <v>36550</v>
      </c>
      <c r="F9">
        <v>150.00000000000568</v>
      </c>
      <c r="G9">
        <v>149.99999999999858</v>
      </c>
      <c r="H9">
        <f t="shared" si="3"/>
        <v>36.549999999999997</v>
      </c>
      <c r="I9">
        <f t="shared" si="4"/>
        <v>0.15000000000000568</v>
      </c>
      <c r="J9">
        <f t="shared" si="5"/>
        <v>0.14999999999999858</v>
      </c>
      <c r="K9">
        <v>373.14807573410553</v>
      </c>
      <c r="L9" s="61">
        <v>415.32293396818727</v>
      </c>
      <c r="M9" s="61">
        <v>214.22347083639116</v>
      </c>
      <c r="N9" t="b">
        <v>0</v>
      </c>
      <c r="O9" t="b">
        <v>0</v>
      </c>
      <c r="R9" t="b">
        <v>1</v>
      </c>
      <c r="S9" t="s">
        <v>45</v>
      </c>
      <c r="T9" t="b">
        <v>1</v>
      </c>
      <c r="U9" t="b">
        <v>0</v>
      </c>
      <c r="Z9" t="s">
        <v>586</v>
      </c>
    </row>
    <row r="10" spans="1:28">
      <c r="A10" t="s">
        <v>41</v>
      </c>
      <c r="B10" t="s">
        <v>47</v>
      </c>
      <c r="C10">
        <v>2019</v>
      </c>
      <c r="D10" t="s">
        <v>48</v>
      </c>
      <c r="E10">
        <v>38250</v>
      </c>
      <c r="F10">
        <v>250</v>
      </c>
      <c r="G10">
        <v>250</v>
      </c>
      <c r="H10">
        <f t="shared" si="3"/>
        <v>38.25</v>
      </c>
      <c r="I10">
        <f t="shared" si="4"/>
        <v>0.25</v>
      </c>
      <c r="J10">
        <f t="shared" si="5"/>
        <v>0.25</v>
      </c>
      <c r="K10">
        <v>610.626021351904</v>
      </c>
      <c r="L10" s="61">
        <v>508.88100322113178</v>
      </c>
      <c r="M10" s="61">
        <v>278.66083172395719</v>
      </c>
      <c r="N10" t="b">
        <v>0</v>
      </c>
      <c r="O10" t="b">
        <v>0</v>
      </c>
      <c r="R10" t="b">
        <v>1</v>
      </c>
      <c r="S10" t="s">
        <v>45</v>
      </c>
      <c r="T10" t="b">
        <v>1</v>
      </c>
      <c r="U10" t="b">
        <v>0</v>
      </c>
      <c r="Z10" t="s">
        <v>586</v>
      </c>
    </row>
    <row r="11" spans="1:28">
      <c r="A11" t="s">
        <v>41</v>
      </c>
      <c r="B11" t="s">
        <v>47</v>
      </c>
      <c r="C11">
        <v>2019</v>
      </c>
      <c r="D11" t="s">
        <v>48</v>
      </c>
      <c r="E11">
        <v>38250</v>
      </c>
      <c r="F11">
        <v>250</v>
      </c>
      <c r="G11">
        <v>250</v>
      </c>
      <c r="H11">
        <f t="shared" si="3"/>
        <v>38.25</v>
      </c>
      <c r="I11">
        <f t="shared" si="4"/>
        <v>0.25</v>
      </c>
      <c r="J11">
        <f t="shared" si="5"/>
        <v>0.25</v>
      </c>
      <c r="K11">
        <v>422.76665641225702</v>
      </c>
      <c r="L11" s="61">
        <v>351.21056405443403</v>
      </c>
      <c r="M11" s="61">
        <v>217.65855051567448</v>
      </c>
      <c r="N11" t="b">
        <v>0</v>
      </c>
      <c r="O11" t="b">
        <v>0</v>
      </c>
      <c r="R11" t="b">
        <v>1</v>
      </c>
      <c r="S11" t="s">
        <v>45</v>
      </c>
      <c r="T11" t="b">
        <v>1</v>
      </c>
      <c r="U11" t="b">
        <v>0</v>
      </c>
      <c r="Z11" t="s">
        <v>586</v>
      </c>
    </row>
    <row r="12" spans="1:28">
      <c r="A12" t="s">
        <v>41</v>
      </c>
      <c r="B12" t="s">
        <v>47</v>
      </c>
      <c r="C12">
        <v>2019</v>
      </c>
      <c r="D12" t="s">
        <v>48</v>
      </c>
      <c r="E12">
        <v>23750</v>
      </c>
      <c r="F12">
        <v>750</v>
      </c>
      <c r="G12">
        <v>750</v>
      </c>
      <c r="H12">
        <f t="shared" si="3"/>
        <v>23.75</v>
      </c>
      <c r="I12">
        <f t="shared" si="4"/>
        <v>0.75</v>
      </c>
      <c r="J12">
        <f t="shared" si="5"/>
        <v>0.75</v>
      </c>
      <c r="K12">
        <v>619</v>
      </c>
      <c r="L12" s="61">
        <v>612</v>
      </c>
      <c r="M12" s="61">
        <v>333</v>
      </c>
      <c r="N12" t="b">
        <v>0</v>
      </c>
      <c r="O12" t="b">
        <v>0</v>
      </c>
      <c r="R12" t="b">
        <v>1</v>
      </c>
      <c r="S12" t="s">
        <v>45</v>
      </c>
      <c r="T12" t="b">
        <v>1</v>
      </c>
      <c r="U12" t="b">
        <v>0</v>
      </c>
      <c r="Z12" t="s">
        <v>586</v>
      </c>
    </row>
    <row r="13" spans="1:28">
      <c r="A13" t="s">
        <v>41</v>
      </c>
      <c r="B13" t="s">
        <v>47</v>
      </c>
      <c r="C13">
        <v>2019</v>
      </c>
      <c r="D13" t="s">
        <v>48</v>
      </c>
      <c r="E13">
        <v>25000</v>
      </c>
      <c r="F13">
        <v>500</v>
      </c>
      <c r="G13">
        <v>500</v>
      </c>
      <c r="H13">
        <f t="shared" si="3"/>
        <v>25</v>
      </c>
      <c r="I13">
        <f t="shared" si="4"/>
        <v>0.5</v>
      </c>
      <c r="J13">
        <f t="shared" si="5"/>
        <v>0.5</v>
      </c>
      <c r="K13">
        <v>443.60837019938651</v>
      </c>
      <c r="L13" s="61">
        <v>445.64148318223033</v>
      </c>
      <c r="M13" s="61">
        <v>236.93290217685342</v>
      </c>
      <c r="N13" t="b">
        <v>0</v>
      </c>
      <c r="O13" t="b">
        <v>0</v>
      </c>
      <c r="R13" t="b">
        <v>1</v>
      </c>
      <c r="S13" t="s">
        <v>45</v>
      </c>
      <c r="T13" t="b">
        <v>1</v>
      </c>
      <c r="U13" t="b">
        <v>0</v>
      </c>
      <c r="Z13" t="s">
        <v>586</v>
      </c>
    </row>
    <row r="14" spans="1:28">
      <c r="A14" t="s">
        <v>41</v>
      </c>
      <c r="B14" t="s">
        <v>47</v>
      </c>
      <c r="C14">
        <v>2019</v>
      </c>
      <c r="D14" t="s">
        <v>48</v>
      </c>
      <c r="E14">
        <v>25000</v>
      </c>
      <c r="F14">
        <v>500</v>
      </c>
      <c r="G14">
        <v>500</v>
      </c>
      <c r="H14">
        <f t="shared" si="3"/>
        <v>25</v>
      </c>
      <c r="I14">
        <f t="shared" si="4"/>
        <v>0.5</v>
      </c>
      <c r="J14">
        <f t="shared" si="5"/>
        <v>0.5</v>
      </c>
      <c r="K14">
        <v>489.16755712918098</v>
      </c>
      <c r="L14" s="61">
        <v>499.58876798208223</v>
      </c>
      <c r="M14" s="61">
        <v>253.94117420966052</v>
      </c>
      <c r="N14" t="b">
        <v>0</v>
      </c>
      <c r="O14" t="b">
        <v>0</v>
      </c>
      <c r="R14" t="b">
        <v>1</v>
      </c>
      <c r="S14" t="s">
        <v>45</v>
      </c>
      <c r="T14" t="b">
        <v>1</v>
      </c>
      <c r="U14" t="b">
        <v>0</v>
      </c>
      <c r="Z14" t="s">
        <v>586</v>
      </c>
    </row>
    <row r="15" spans="1:28">
      <c r="A15" t="s">
        <v>41</v>
      </c>
      <c r="B15" t="s">
        <v>47</v>
      </c>
      <c r="C15">
        <v>2019</v>
      </c>
      <c r="D15" t="s">
        <v>48</v>
      </c>
      <c r="E15">
        <v>30450</v>
      </c>
      <c r="F15">
        <v>550.00000000000068</v>
      </c>
      <c r="G15">
        <v>550.00000000000068</v>
      </c>
      <c r="H15">
        <f t="shared" si="3"/>
        <v>30.45</v>
      </c>
      <c r="I15">
        <f t="shared" si="4"/>
        <v>0.55000000000000071</v>
      </c>
      <c r="J15">
        <f t="shared" si="5"/>
        <v>0.55000000000000071</v>
      </c>
      <c r="K15">
        <v>564.23573984259997</v>
      </c>
      <c r="L15" s="61">
        <v>422.55746394089181</v>
      </c>
      <c r="M15" s="61">
        <v>258.79803268145025</v>
      </c>
      <c r="N15" t="b">
        <v>0</v>
      </c>
      <c r="O15" t="b">
        <v>0</v>
      </c>
      <c r="R15" t="b">
        <v>1</v>
      </c>
      <c r="S15" t="s">
        <v>45</v>
      </c>
      <c r="T15" t="b">
        <v>1</v>
      </c>
      <c r="U15" t="b">
        <v>0</v>
      </c>
      <c r="Z15" t="s">
        <v>586</v>
      </c>
    </row>
    <row r="16" spans="1:28">
      <c r="A16" t="s">
        <v>41</v>
      </c>
      <c r="B16" t="s">
        <v>47</v>
      </c>
      <c r="C16">
        <v>2019</v>
      </c>
      <c r="D16" t="s">
        <v>48</v>
      </c>
      <c r="E16">
        <v>30700</v>
      </c>
      <c r="F16">
        <v>699.99999999999932</v>
      </c>
      <c r="G16">
        <v>699.99999999999932</v>
      </c>
      <c r="H16">
        <f t="shared" si="3"/>
        <v>30.7</v>
      </c>
      <c r="I16">
        <f t="shared" si="4"/>
        <v>0.69999999999999929</v>
      </c>
      <c r="J16">
        <f t="shared" si="5"/>
        <v>0.69999999999999929</v>
      </c>
      <c r="K16">
        <v>303.72948495356098</v>
      </c>
      <c r="L16" s="61">
        <v>427.79158440256498</v>
      </c>
      <c r="M16" s="61">
        <v>202.10862610575299</v>
      </c>
      <c r="N16" t="b">
        <v>0</v>
      </c>
      <c r="O16" t="b">
        <v>0</v>
      </c>
      <c r="R16" t="b">
        <v>1</v>
      </c>
      <c r="S16" t="s">
        <v>45</v>
      </c>
      <c r="T16" t="b">
        <v>1</v>
      </c>
      <c r="U16" t="b">
        <v>0</v>
      </c>
      <c r="Z16" t="s">
        <v>586</v>
      </c>
    </row>
    <row r="17" spans="1:27">
      <c r="A17" t="s">
        <v>41</v>
      </c>
      <c r="B17" t="s">
        <v>47</v>
      </c>
      <c r="C17">
        <v>2019</v>
      </c>
      <c r="D17" t="s">
        <v>48</v>
      </c>
      <c r="E17">
        <v>31450</v>
      </c>
      <c r="F17">
        <v>949.99999999999932</v>
      </c>
      <c r="G17">
        <v>949.99999999999932</v>
      </c>
      <c r="H17">
        <f t="shared" si="3"/>
        <v>31.45</v>
      </c>
      <c r="I17">
        <f t="shared" si="4"/>
        <v>0.94999999999999929</v>
      </c>
      <c r="J17">
        <f t="shared" si="5"/>
        <v>0.94999999999999929</v>
      </c>
      <c r="K17">
        <v>465.10247239019799</v>
      </c>
      <c r="L17" s="61">
        <v>430.57855208335644</v>
      </c>
      <c r="M17" s="61">
        <v>246.18552665985226</v>
      </c>
      <c r="N17" t="b">
        <v>0</v>
      </c>
      <c r="O17" t="b">
        <v>0</v>
      </c>
      <c r="R17" t="b">
        <v>1</v>
      </c>
      <c r="S17" t="s">
        <v>45</v>
      </c>
      <c r="T17" t="b">
        <v>1</v>
      </c>
      <c r="U17" t="b">
        <v>0</v>
      </c>
      <c r="Z17" t="s">
        <v>586</v>
      </c>
    </row>
    <row r="18" spans="1:27">
      <c r="A18" t="s">
        <v>41</v>
      </c>
      <c r="B18" t="s">
        <v>47</v>
      </c>
      <c r="C18">
        <v>2019</v>
      </c>
      <c r="D18" t="s">
        <v>48</v>
      </c>
      <c r="E18">
        <v>33450</v>
      </c>
      <c r="F18">
        <v>449.99999999999574</v>
      </c>
      <c r="G18">
        <v>450.00000000000284</v>
      </c>
      <c r="H18">
        <f t="shared" si="3"/>
        <v>33.450000000000003</v>
      </c>
      <c r="I18">
        <f t="shared" si="4"/>
        <v>0.44999999999999574</v>
      </c>
      <c r="J18">
        <f t="shared" si="5"/>
        <v>0.45000000000000284</v>
      </c>
      <c r="K18">
        <v>368.335277717537</v>
      </c>
      <c r="L18" s="61">
        <v>410.38097855269075</v>
      </c>
      <c r="M18" s="61">
        <v>232.03107903496161</v>
      </c>
      <c r="N18" t="b">
        <v>0</v>
      </c>
      <c r="O18" t="b">
        <v>0</v>
      </c>
      <c r="R18" t="b">
        <v>1</v>
      </c>
      <c r="S18" t="s">
        <v>45</v>
      </c>
      <c r="T18" t="b">
        <v>1</v>
      </c>
      <c r="U18" t="b">
        <v>0</v>
      </c>
      <c r="Z18" t="s">
        <v>586</v>
      </c>
    </row>
    <row r="19" spans="1:27">
      <c r="A19" t="s">
        <v>41</v>
      </c>
      <c r="B19" t="s">
        <v>49</v>
      </c>
      <c r="C19">
        <v>2014</v>
      </c>
      <c r="D19" t="s">
        <v>50</v>
      </c>
      <c r="E19">
        <v>33450</v>
      </c>
      <c r="F19">
        <v>449.99999999999574</v>
      </c>
      <c r="G19">
        <v>450.00000000000284</v>
      </c>
      <c r="H19">
        <f t="shared" si="3"/>
        <v>33.450000000000003</v>
      </c>
      <c r="I19">
        <f t="shared" si="4"/>
        <v>0.44999999999999574</v>
      </c>
      <c r="J19">
        <f t="shared" si="5"/>
        <v>0.45000000000000284</v>
      </c>
      <c r="K19">
        <v>333</v>
      </c>
      <c r="L19" s="61">
        <v>361</v>
      </c>
      <c r="M19" s="61">
        <v>220</v>
      </c>
      <c r="N19" t="b">
        <v>0</v>
      </c>
      <c r="O19" t="b">
        <v>0</v>
      </c>
      <c r="R19" t="b">
        <v>1</v>
      </c>
      <c r="S19" t="s">
        <v>45</v>
      </c>
      <c r="T19" t="b">
        <v>1</v>
      </c>
      <c r="U19" t="b">
        <v>0</v>
      </c>
      <c r="Z19" t="s">
        <v>587</v>
      </c>
    </row>
    <row r="20" spans="1:27">
      <c r="A20" t="s">
        <v>41</v>
      </c>
      <c r="B20" t="s">
        <v>49</v>
      </c>
      <c r="C20">
        <v>2014</v>
      </c>
      <c r="D20" t="s">
        <v>50</v>
      </c>
      <c r="E20">
        <v>26500</v>
      </c>
      <c r="F20">
        <v>500</v>
      </c>
      <c r="G20">
        <v>500</v>
      </c>
      <c r="H20">
        <f t="shared" si="3"/>
        <v>26.5</v>
      </c>
      <c r="I20">
        <f t="shared" si="4"/>
        <v>0.5</v>
      </c>
      <c r="J20">
        <f t="shared" si="5"/>
        <v>0.5</v>
      </c>
      <c r="K20">
        <v>371</v>
      </c>
      <c r="L20" s="61">
        <v>557</v>
      </c>
      <c r="M20" s="61">
        <v>251</v>
      </c>
      <c r="N20" t="b">
        <v>0</v>
      </c>
      <c r="O20" t="b">
        <v>0</v>
      </c>
      <c r="R20" t="b">
        <v>1</v>
      </c>
      <c r="S20" t="s">
        <v>45</v>
      </c>
      <c r="T20" t="b">
        <v>1</v>
      </c>
      <c r="U20" t="b">
        <v>0</v>
      </c>
      <c r="Z20" t="s">
        <v>587</v>
      </c>
    </row>
    <row r="21" spans="1:27">
      <c r="A21" t="s">
        <v>41</v>
      </c>
      <c r="B21" t="s">
        <v>49</v>
      </c>
      <c r="C21">
        <v>2014</v>
      </c>
      <c r="D21" t="s">
        <v>50</v>
      </c>
      <c r="E21">
        <v>25000</v>
      </c>
      <c r="F21">
        <v>500</v>
      </c>
      <c r="G21">
        <v>500</v>
      </c>
      <c r="H21">
        <f t="shared" si="3"/>
        <v>25</v>
      </c>
      <c r="I21">
        <f t="shared" si="4"/>
        <v>0.5</v>
      </c>
      <c r="J21">
        <f t="shared" si="5"/>
        <v>0.5</v>
      </c>
      <c r="K21">
        <v>291</v>
      </c>
      <c r="L21" s="61">
        <v>326</v>
      </c>
      <c r="M21" s="61">
        <v>192</v>
      </c>
      <c r="N21" t="b">
        <v>0</v>
      </c>
      <c r="O21" t="b">
        <v>0</v>
      </c>
      <c r="R21" t="b">
        <v>1</v>
      </c>
      <c r="S21" t="s">
        <v>45</v>
      </c>
      <c r="T21" t="b">
        <v>1</v>
      </c>
      <c r="U21" t="b">
        <v>0</v>
      </c>
      <c r="Z21" t="s">
        <v>587</v>
      </c>
    </row>
    <row r="22" spans="1:27">
      <c r="A22" t="s">
        <v>41</v>
      </c>
      <c r="B22" t="s">
        <v>49</v>
      </c>
      <c r="C22">
        <v>2014</v>
      </c>
      <c r="D22" t="s">
        <v>50</v>
      </c>
      <c r="E22">
        <v>24000</v>
      </c>
      <c r="F22">
        <v>1000</v>
      </c>
      <c r="G22">
        <v>1000</v>
      </c>
      <c r="H22">
        <f t="shared" si="3"/>
        <v>24</v>
      </c>
      <c r="I22">
        <f t="shared" si="4"/>
        <v>1</v>
      </c>
      <c r="J22">
        <f t="shared" si="5"/>
        <v>1</v>
      </c>
      <c r="K22">
        <v>546</v>
      </c>
      <c r="L22" s="61">
        <v>454</v>
      </c>
      <c r="M22" s="61">
        <v>346</v>
      </c>
      <c r="N22" t="b">
        <v>0</v>
      </c>
      <c r="O22" t="b">
        <v>0</v>
      </c>
      <c r="R22" t="b">
        <v>1</v>
      </c>
      <c r="S22" t="s">
        <v>45</v>
      </c>
      <c r="T22" t="b">
        <v>1</v>
      </c>
      <c r="U22" t="b">
        <v>0</v>
      </c>
      <c r="Z22" t="s">
        <v>587</v>
      </c>
    </row>
    <row r="23" spans="1:27">
      <c r="A23" t="s">
        <v>41</v>
      </c>
      <c r="B23" t="s">
        <v>49</v>
      </c>
      <c r="C23">
        <v>2014</v>
      </c>
      <c r="D23" t="s">
        <v>50</v>
      </c>
      <c r="E23">
        <v>23800</v>
      </c>
      <c r="F23">
        <v>699.99999999999932</v>
      </c>
      <c r="G23">
        <v>800.00000000000068</v>
      </c>
      <c r="H23">
        <f t="shared" si="3"/>
        <v>23.8</v>
      </c>
      <c r="I23">
        <f t="shared" si="4"/>
        <v>0.69999999999999929</v>
      </c>
      <c r="J23">
        <f t="shared" si="5"/>
        <v>0.80000000000000071</v>
      </c>
      <c r="K23">
        <v>436</v>
      </c>
      <c r="L23" s="61">
        <v>415</v>
      </c>
      <c r="M23" s="61">
        <v>281</v>
      </c>
      <c r="N23" t="b">
        <v>0</v>
      </c>
      <c r="O23" t="b">
        <v>0</v>
      </c>
      <c r="R23" t="b">
        <v>1</v>
      </c>
      <c r="S23" t="s">
        <v>45</v>
      </c>
      <c r="T23" t="b">
        <v>1</v>
      </c>
      <c r="U23" t="b">
        <v>0</v>
      </c>
      <c r="Z23" t="s">
        <v>587</v>
      </c>
    </row>
    <row r="24" spans="1:27">
      <c r="A24" s="69" t="s">
        <v>51</v>
      </c>
      <c r="B24" s="69" t="s">
        <v>52</v>
      </c>
      <c r="C24" s="69">
        <v>2017</v>
      </c>
      <c r="D24" s="69" t="s">
        <v>53</v>
      </c>
      <c r="E24" s="69">
        <v>28500</v>
      </c>
      <c r="F24" s="69">
        <v>5399.9999999999982</v>
      </c>
      <c r="G24" s="69">
        <v>5460.0000000000009</v>
      </c>
      <c r="H24">
        <f t="shared" ref="H24" si="6">E24/1000</f>
        <v>28.5</v>
      </c>
      <c r="I24">
        <f t="shared" ref="I24" si="7">F24/1000</f>
        <v>5.3999999999999986</v>
      </c>
      <c r="J24">
        <f t="shared" ref="J24" si="8">G24/1000</f>
        <v>5.4600000000000009</v>
      </c>
      <c r="K24" s="75">
        <v>390</v>
      </c>
      <c r="L24" s="99">
        <v>335.33333333333337</v>
      </c>
      <c r="M24" s="99">
        <v>125.33333333333331</v>
      </c>
      <c r="N24" s="69" t="s">
        <v>1</v>
      </c>
      <c r="O24" s="69" t="b">
        <v>0</v>
      </c>
      <c r="P24" s="69" t="s">
        <v>1</v>
      </c>
      <c r="Q24" s="69" t="s">
        <v>1</v>
      </c>
      <c r="R24" s="69" t="b">
        <v>1</v>
      </c>
      <c r="S24" s="69" t="s">
        <v>30</v>
      </c>
      <c r="T24" s="69" t="b">
        <v>0</v>
      </c>
      <c r="U24" s="69" t="b">
        <v>0</v>
      </c>
      <c r="V24" s="69" t="s">
        <v>1</v>
      </c>
      <c r="W24" s="69" t="s">
        <v>1</v>
      </c>
      <c r="X24" s="69" t="b">
        <v>1</v>
      </c>
      <c r="Y24" s="69" t="s">
        <v>482</v>
      </c>
      <c r="Z24" s="137" t="s">
        <v>588</v>
      </c>
      <c r="AA24" t="b">
        <v>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B6"/>
  <sheetViews>
    <sheetView tabSelected="1" topLeftCell="O1" workbookViewId="0">
      <selection activeCell="Z7" sqref="Z7"/>
    </sheetView>
  </sheetViews>
  <sheetFormatPr defaultColWidth="11" defaultRowHeight="16"/>
  <sheetData>
    <row r="1" spans="1:28" ht="80">
      <c r="A1" s="2" t="s">
        <v>2</v>
      </c>
      <c r="B1" s="3" t="s">
        <v>3</v>
      </c>
      <c r="C1" s="3" t="s">
        <v>4</v>
      </c>
      <c r="D1" s="4" t="s">
        <v>5</v>
      </c>
      <c r="E1" s="4" t="s">
        <v>6</v>
      </c>
      <c r="F1" s="5" t="s">
        <v>7</v>
      </c>
      <c r="G1" s="5" t="s">
        <v>8</v>
      </c>
      <c r="H1" s="4" t="s">
        <v>88</v>
      </c>
      <c r="I1" s="5" t="s">
        <v>89</v>
      </c>
      <c r="J1" s="5" t="s">
        <v>90</v>
      </c>
      <c r="K1" s="3" t="s">
        <v>103</v>
      </c>
      <c r="L1" s="5" t="s">
        <v>104</v>
      </c>
      <c r="M1" s="6" t="s">
        <v>105</v>
      </c>
      <c r="N1" s="7" t="s">
        <v>9</v>
      </c>
      <c r="O1" s="7" t="s">
        <v>10</v>
      </c>
      <c r="P1" s="7" t="s">
        <v>11</v>
      </c>
      <c r="Q1" s="7" t="s">
        <v>12</v>
      </c>
      <c r="R1" s="8" t="s">
        <v>13</v>
      </c>
      <c r="S1" s="9" t="s">
        <v>14</v>
      </c>
      <c r="T1" s="10" t="s">
        <v>15</v>
      </c>
      <c r="U1" s="7" t="s">
        <v>16</v>
      </c>
      <c r="V1" s="7" t="s">
        <v>11</v>
      </c>
      <c r="W1" s="7" t="s">
        <v>17</v>
      </c>
      <c r="X1" s="11" t="s">
        <v>18</v>
      </c>
      <c r="Y1" s="12" t="s">
        <v>19</v>
      </c>
      <c r="Z1" s="100" t="s">
        <v>572</v>
      </c>
    </row>
    <row r="2" spans="1:28">
      <c r="A2" t="s">
        <v>54</v>
      </c>
      <c r="B2" t="s">
        <v>55</v>
      </c>
      <c r="C2">
        <v>2016</v>
      </c>
      <c r="D2" t="s">
        <v>484</v>
      </c>
      <c r="E2">
        <v>55690</v>
      </c>
      <c r="F2">
        <v>50</v>
      </c>
      <c r="G2">
        <v>50</v>
      </c>
      <c r="H2">
        <f t="shared" ref="H2" si="0">E2/1000</f>
        <v>55.69</v>
      </c>
      <c r="I2">
        <f t="shared" ref="I2" si="1">F2/1000</f>
        <v>0.05</v>
      </c>
      <c r="J2">
        <f t="shared" ref="J2" si="2">G2/1000</f>
        <v>0.05</v>
      </c>
      <c r="K2">
        <v>323</v>
      </c>
      <c r="L2">
        <v>79</v>
      </c>
      <c r="M2">
        <v>33</v>
      </c>
      <c r="N2" t="b">
        <v>0</v>
      </c>
      <c r="O2" t="b">
        <v>0</v>
      </c>
      <c r="P2" t="s">
        <v>1</v>
      </c>
      <c r="Q2" t="s">
        <v>1</v>
      </c>
      <c r="R2" t="b">
        <v>1</v>
      </c>
      <c r="S2" t="s">
        <v>485</v>
      </c>
      <c r="T2" t="b">
        <v>1</v>
      </c>
      <c r="U2" t="b">
        <v>0</v>
      </c>
      <c r="V2" t="s">
        <v>1</v>
      </c>
      <c r="W2" t="s">
        <v>1</v>
      </c>
      <c r="X2" t="s">
        <v>1</v>
      </c>
      <c r="Y2" t="s">
        <v>1</v>
      </c>
      <c r="Z2" t="s">
        <v>589</v>
      </c>
    </row>
    <row r="3" spans="1:28">
      <c r="A3" t="s">
        <v>54</v>
      </c>
      <c r="B3" t="s">
        <v>56</v>
      </c>
      <c r="C3">
        <v>2011</v>
      </c>
      <c r="D3" t="s">
        <v>57</v>
      </c>
      <c r="E3">
        <v>37840</v>
      </c>
      <c r="F3">
        <v>1990.000000000002</v>
      </c>
      <c r="G3">
        <v>1990.000000000002</v>
      </c>
      <c r="H3">
        <f t="shared" ref="H3:H4" si="3">E3/1000</f>
        <v>37.840000000000003</v>
      </c>
      <c r="I3">
        <f t="shared" ref="I3:I4" si="4">F3/1000</f>
        <v>1.990000000000002</v>
      </c>
      <c r="J3">
        <f t="shared" ref="J3:J4" si="5">G3/1000</f>
        <v>1.990000000000002</v>
      </c>
      <c r="K3">
        <v>634</v>
      </c>
      <c r="L3">
        <v>490</v>
      </c>
      <c r="M3">
        <v>201</v>
      </c>
      <c r="N3" t="b">
        <v>1</v>
      </c>
      <c r="O3" t="b">
        <v>0</v>
      </c>
      <c r="R3" t="b">
        <v>0</v>
      </c>
      <c r="T3" t="b">
        <v>1</v>
      </c>
      <c r="U3" t="b">
        <v>0</v>
      </c>
      <c r="X3" t="b">
        <v>0</v>
      </c>
      <c r="Z3" t="s">
        <v>590</v>
      </c>
    </row>
    <row r="4" spans="1:28">
      <c r="A4" t="s">
        <v>54</v>
      </c>
      <c r="B4" t="s">
        <v>58</v>
      </c>
      <c r="C4">
        <v>2008</v>
      </c>
      <c r="D4" t="s">
        <v>59</v>
      </c>
      <c r="E4">
        <v>17600</v>
      </c>
      <c r="F4">
        <v>399.99999999999858</v>
      </c>
      <c r="G4">
        <v>399.99999999999858</v>
      </c>
      <c r="H4">
        <f t="shared" si="3"/>
        <v>17.600000000000001</v>
      </c>
      <c r="I4">
        <f t="shared" si="4"/>
        <v>0.39999999999999858</v>
      </c>
      <c r="J4">
        <f t="shared" si="5"/>
        <v>0.39999999999999858</v>
      </c>
      <c r="K4">
        <v>367</v>
      </c>
      <c r="L4" s="138">
        <v>50</v>
      </c>
      <c r="M4">
        <v>17</v>
      </c>
      <c r="N4" t="b">
        <v>0</v>
      </c>
      <c r="O4" t="b">
        <v>0</v>
      </c>
      <c r="R4" t="b">
        <v>1</v>
      </c>
      <c r="S4" t="s">
        <v>60</v>
      </c>
      <c r="T4" t="b">
        <v>1</v>
      </c>
      <c r="U4" t="b">
        <v>0</v>
      </c>
      <c r="Z4" t="s">
        <v>591</v>
      </c>
    </row>
    <row r="5" spans="1:28">
      <c r="A5" t="s">
        <v>54</v>
      </c>
      <c r="B5" t="s">
        <v>61</v>
      </c>
      <c r="C5">
        <v>2015</v>
      </c>
      <c r="D5" t="s">
        <v>62</v>
      </c>
      <c r="E5">
        <v>13810</v>
      </c>
      <c r="F5">
        <v>2179.9999999999995</v>
      </c>
      <c r="G5">
        <v>2179.9999999999995</v>
      </c>
      <c r="H5">
        <f t="shared" ref="H5" si="6">E5/1000</f>
        <v>13.81</v>
      </c>
      <c r="I5">
        <f t="shared" ref="I5" si="7">F5/1000</f>
        <v>2.1799999999999997</v>
      </c>
      <c r="J5">
        <f t="shared" ref="J5" si="8">G5/1000</f>
        <v>2.1799999999999997</v>
      </c>
      <c r="K5">
        <v>487</v>
      </c>
      <c r="L5">
        <v>892</v>
      </c>
      <c r="M5">
        <v>172</v>
      </c>
      <c r="N5" t="b">
        <v>0</v>
      </c>
      <c r="O5" t="b">
        <v>0</v>
      </c>
      <c r="P5" t="s">
        <v>1</v>
      </c>
      <c r="Q5" t="s">
        <v>1</v>
      </c>
      <c r="R5" t="b">
        <v>1</v>
      </c>
      <c r="S5" t="s">
        <v>486</v>
      </c>
      <c r="T5" t="b">
        <v>0</v>
      </c>
      <c r="U5" t="b">
        <v>0</v>
      </c>
      <c r="V5" t="s">
        <v>1</v>
      </c>
      <c r="W5" t="s">
        <v>1</v>
      </c>
      <c r="X5" t="b">
        <v>1</v>
      </c>
      <c r="Y5" t="s">
        <v>487</v>
      </c>
      <c r="Z5" t="s">
        <v>592</v>
      </c>
      <c r="AA5" t="b">
        <v>1</v>
      </c>
      <c r="AB5" t="s">
        <v>487</v>
      </c>
    </row>
    <row r="6" spans="1:28">
      <c r="A6" s="62" t="s">
        <v>54</v>
      </c>
      <c r="B6" s="62" t="s">
        <v>61</v>
      </c>
      <c r="C6" s="62">
        <v>2020</v>
      </c>
      <c r="D6" s="62" t="s">
        <v>504</v>
      </c>
      <c r="E6" s="62">
        <v>60000</v>
      </c>
      <c r="F6" s="62" t="s">
        <v>1</v>
      </c>
      <c r="G6" s="62" t="s">
        <v>1</v>
      </c>
      <c r="H6">
        <f t="shared" ref="H6" si="9">E6/1000</f>
        <v>60</v>
      </c>
      <c r="I6" s="138">
        <v>3</v>
      </c>
      <c r="J6" s="138">
        <v>3</v>
      </c>
      <c r="K6" s="62">
        <v>517</v>
      </c>
      <c r="L6" s="62">
        <v>833</v>
      </c>
      <c r="M6" s="62">
        <v>174</v>
      </c>
      <c r="N6" s="62" t="b">
        <v>0</v>
      </c>
      <c r="O6" s="62" t="b">
        <v>0</v>
      </c>
      <c r="P6" s="62" t="s">
        <v>1</v>
      </c>
      <c r="Q6" s="62" t="s">
        <v>1</v>
      </c>
      <c r="R6" s="62" t="b">
        <v>1</v>
      </c>
      <c r="S6" s="62" t="s">
        <v>486</v>
      </c>
      <c r="T6" s="62" t="b">
        <v>1</v>
      </c>
      <c r="U6" s="62" t="b">
        <v>0</v>
      </c>
      <c r="V6" s="62" t="s">
        <v>1</v>
      </c>
      <c r="W6" s="62" t="s">
        <v>1</v>
      </c>
      <c r="X6" s="62" t="s">
        <v>1</v>
      </c>
      <c r="Y6" s="62" t="s">
        <v>1</v>
      </c>
      <c r="Z6" t="s">
        <v>594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all data product</vt:lpstr>
      <vt:lpstr>all qual data</vt:lpstr>
      <vt:lpstr>ice core CO2</vt:lpstr>
      <vt:lpstr>d11B</vt:lpstr>
      <vt:lpstr>liverwort</vt:lpstr>
      <vt:lpstr>Sheet1</vt:lpstr>
      <vt:lpstr>stomata_Franks</vt:lpstr>
      <vt:lpstr>stomata_Konrad</vt:lpstr>
      <vt:lpstr>SD_SI_SR</vt:lpstr>
      <vt:lpstr>paleosol</vt:lpstr>
      <vt:lpstr>algae_qual</vt:lpstr>
      <vt:lpstr>C3_qual</vt:lpstr>
      <vt:lpstr>nahcolite_qual</vt:lpstr>
      <vt:lpstr>SI_SR_qual</vt:lpstr>
      <vt:lpstr>paleosol qual</vt:lpstr>
      <vt:lpstr>B_Ca qual</vt:lpstr>
      <vt:lpstr>age uncertainty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Baerbel Hoenisch</dc:creator>
  <cp:lastModifiedBy>u0133977</cp:lastModifiedBy>
  <dcterms:created xsi:type="dcterms:W3CDTF">2019-11-18T22:22:12Z</dcterms:created>
  <dcterms:modified xsi:type="dcterms:W3CDTF">2021-11-09T22:32:53Z</dcterms:modified>
</cp:coreProperties>
</file>