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3977\Dropbox\Navajo Research\Papers\Stable isotopes in precip paper\Worksheets\"/>
    </mc:Choice>
  </mc:AlternateContent>
  <bookViews>
    <workbookView xWindow="0" yWindow="0" windowWidth="19200" windowHeight="78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5" i="1" l="1"/>
  <c r="R165" i="1"/>
  <c r="Q165" i="1"/>
  <c r="S164" i="1"/>
  <c r="Q164" i="1"/>
  <c r="R164" i="1" s="1"/>
  <c r="Q163" i="1"/>
  <c r="S163" i="1" s="1"/>
  <c r="Q162" i="1"/>
  <c r="R162" i="1" s="1"/>
  <c r="S161" i="1"/>
  <c r="R161" i="1"/>
  <c r="Q161" i="1"/>
  <c r="Q160" i="1"/>
  <c r="S160" i="1" s="1"/>
  <c r="S159" i="1"/>
  <c r="R159" i="1"/>
  <c r="Q159" i="1"/>
  <c r="S151" i="1"/>
  <c r="R151" i="1"/>
  <c r="Q151" i="1"/>
  <c r="Q158" i="1"/>
  <c r="S158" i="1" s="1"/>
  <c r="S157" i="1"/>
  <c r="R157" i="1"/>
  <c r="Q157" i="1"/>
  <c r="R156" i="1"/>
  <c r="Q156" i="1"/>
  <c r="S156" i="1" s="1"/>
  <c r="Q155" i="1"/>
  <c r="R155" i="1" s="1"/>
  <c r="S154" i="1"/>
  <c r="R154" i="1"/>
  <c r="Q154" i="1"/>
  <c r="Q153" i="1"/>
  <c r="S153" i="1" s="1"/>
  <c r="S152" i="1"/>
  <c r="R152" i="1"/>
  <c r="Q152" i="1"/>
  <c r="S150" i="1"/>
  <c r="R150" i="1"/>
  <c r="Q150" i="1"/>
  <c r="S149" i="1"/>
  <c r="R149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Q144" i="1"/>
  <c r="Q145" i="1"/>
  <c r="Q146" i="1"/>
  <c r="Q147" i="1"/>
  <c r="Q148" i="1"/>
  <c r="Q149" i="1"/>
  <c r="Q143" i="1"/>
  <c r="S125" i="1"/>
  <c r="R125" i="1"/>
  <c r="S122" i="1"/>
  <c r="R122" i="1"/>
  <c r="S121" i="1"/>
  <c r="R121" i="1"/>
  <c r="S120" i="1"/>
  <c r="R120" i="1"/>
  <c r="S118" i="1"/>
  <c r="R118" i="1"/>
  <c r="Q119" i="1"/>
  <c r="Q126" i="1" s="1"/>
  <c r="Q125" i="1"/>
  <c r="Q122" i="1"/>
  <c r="Q121" i="1"/>
  <c r="Q120" i="1"/>
  <c r="Q118" i="1"/>
  <c r="S117" i="1"/>
  <c r="R117" i="1"/>
  <c r="S116" i="1"/>
  <c r="R116" i="1"/>
  <c r="S115" i="1"/>
  <c r="R115" i="1"/>
  <c r="S114" i="1"/>
  <c r="R114" i="1"/>
  <c r="Q117" i="1"/>
  <c r="Q115" i="1"/>
  <c r="Q116" i="1"/>
  <c r="Q114" i="1"/>
  <c r="Q76" i="1"/>
  <c r="R76" i="1" s="1"/>
  <c r="Q75" i="1"/>
  <c r="S75" i="1" s="1"/>
  <c r="Q74" i="1"/>
  <c r="S74" i="1" s="1"/>
  <c r="Q73" i="1"/>
  <c r="S73" i="1" s="1"/>
  <c r="Q72" i="1"/>
  <c r="R72" i="1" s="1"/>
  <c r="Q70" i="1"/>
  <c r="R70" i="1" s="1"/>
  <c r="Q69" i="1"/>
  <c r="S69" i="1" s="1"/>
  <c r="Q68" i="1"/>
  <c r="S68" i="1" s="1"/>
  <c r="Q67" i="1"/>
  <c r="S67" i="1" s="1"/>
  <c r="Q66" i="1"/>
  <c r="R66" i="1" s="1"/>
  <c r="Q65" i="1"/>
  <c r="Q63" i="1"/>
  <c r="S63" i="1" s="1"/>
  <c r="Q62" i="1"/>
  <c r="Q60" i="1"/>
  <c r="S60" i="1" s="1"/>
  <c r="Q59" i="1"/>
  <c r="S59" i="1" s="1"/>
  <c r="Q52" i="1"/>
  <c r="S52" i="1" s="1"/>
  <c r="Q51" i="1"/>
  <c r="S51" i="1" s="1"/>
  <c r="Q50" i="1"/>
  <c r="R50" i="1" s="1"/>
  <c r="Q49" i="1"/>
  <c r="S49" i="1" s="1"/>
  <c r="Q47" i="1"/>
  <c r="S47" i="1" s="1"/>
  <c r="Q46" i="1"/>
  <c r="S46" i="1" s="1"/>
  <c r="Q44" i="1"/>
  <c r="R44" i="1" s="1"/>
  <c r="Q43" i="1"/>
  <c r="S43" i="1" s="1"/>
  <c r="Q42" i="1"/>
  <c r="S42" i="1" s="1"/>
  <c r="Q41" i="1"/>
  <c r="R41" i="1" s="1"/>
  <c r="Q40" i="1"/>
  <c r="Q38" i="1"/>
  <c r="S38" i="1" s="1"/>
  <c r="Q36" i="1"/>
  <c r="S36" i="1" s="1"/>
  <c r="Q35" i="1"/>
  <c r="S35" i="1" s="1"/>
  <c r="Q34" i="1"/>
  <c r="R34" i="1" s="1"/>
  <c r="Q33" i="1"/>
  <c r="S33" i="1" s="1"/>
  <c r="Q32" i="1"/>
  <c r="R32" i="1" s="1"/>
  <c r="Q30" i="1"/>
  <c r="S30" i="1" s="1"/>
  <c r="Q29" i="1"/>
  <c r="R29" i="1" s="1"/>
  <c r="Q28" i="1"/>
  <c r="S28" i="1" s="1"/>
  <c r="Q27" i="1"/>
  <c r="S27" i="1" s="1"/>
  <c r="Q26" i="1"/>
  <c r="S26" i="1" s="1"/>
  <c r="Q25" i="1"/>
  <c r="Q21" i="1"/>
  <c r="S21" i="1" s="1"/>
  <c r="Q20" i="1"/>
  <c r="R20" i="1" s="1"/>
  <c r="Q19" i="1"/>
  <c r="S19" i="1" s="1"/>
  <c r="Q18" i="1"/>
  <c r="R18" i="1" s="1"/>
  <c r="Q17" i="1"/>
  <c r="S17" i="1" s="1"/>
  <c r="Q16" i="1"/>
  <c r="S16" i="1" s="1"/>
  <c r="Q6" i="1"/>
  <c r="S6" i="1" s="1"/>
  <c r="Q7" i="1"/>
  <c r="R7" i="1" s="1"/>
  <c r="Q8" i="1"/>
  <c r="S8" i="1" s="1"/>
  <c r="S162" i="1" l="1"/>
  <c r="R160" i="1"/>
  <c r="R163" i="1"/>
  <c r="S155" i="1"/>
  <c r="R158" i="1"/>
  <c r="R153" i="1"/>
  <c r="S119" i="1"/>
  <c r="S126" i="1" s="1"/>
  <c r="R119" i="1"/>
  <c r="R126" i="1" s="1"/>
  <c r="Q71" i="1"/>
  <c r="R69" i="1"/>
  <c r="R65" i="1"/>
  <c r="S72" i="1"/>
  <c r="R75" i="1"/>
  <c r="S65" i="1"/>
  <c r="S70" i="1"/>
  <c r="S66" i="1"/>
  <c r="S76" i="1"/>
  <c r="Q77" i="1"/>
  <c r="R74" i="1"/>
  <c r="R73" i="1"/>
  <c r="R68" i="1"/>
  <c r="R67" i="1"/>
  <c r="R59" i="1"/>
  <c r="Q64" i="1"/>
  <c r="R62" i="1"/>
  <c r="S62" i="1"/>
  <c r="R63" i="1"/>
  <c r="S29" i="1"/>
  <c r="Q39" i="1"/>
  <c r="Q45" i="1" s="1"/>
  <c r="R49" i="1"/>
  <c r="R60" i="1"/>
  <c r="Q61" i="1"/>
  <c r="S61" i="1" s="1"/>
  <c r="R51" i="1"/>
  <c r="R52" i="1"/>
  <c r="Q48" i="1"/>
  <c r="S48" i="1" s="1"/>
  <c r="S50" i="1"/>
  <c r="R47" i="1"/>
  <c r="R46" i="1"/>
  <c r="Q31" i="1"/>
  <c r="R6" i="1"/>
  <c r="R35" i="1"/>
  <c r="R43" i="1"/>
  <c r="Q37" i="1"/>
  <c r="R21" i="1"/>
  <c r="R17" i="1"/>
  <c r="R26" i="1"/>
  <c r="R30" i="1"/>
  <c r="R40" i="1"/>
  <c r="S44" i="1"/>
  <c r="Q5" i="1"/>
  <c r="Q22" i="1"/>
  <c r="R36" i="1"/>
  <c r="S40" i="1"/>
  <c r="Q4" i="1"/>
  <c r="S7" i="1"/>
  <c r="S41" i="1"/>
  <c r="R8" i="1"/>
  <c r="S34" i="1"/>
  <c r="R38" i="1"/>
  <c r="R42" i="1"/>
  <c r="S18" i="1"/>
  <c r="R33" i="1"/>
  <c r="S32" i="1"/>
  <c r="R27" i="1"/>
  <c r="R25" i="1"/>
  <c r="S25" i="1"/>
  <c r="R28" i="1"/>
  <c r="R16" i="1"/>
  <c r="R19" i="1"/>
  <c r="S20" i="1"/>
  <c r="R71" i="1" l="1"/>
  <c r="R77" i="1" s="1"/>
  <c r="S71" i="1"/>
  <c r="S77" i="1" s="1"/>
  <c r="S31" i="1"/>
  <c r="S64" i="1"/>
  <c r="R64" i="1"/>
  <c r="R39" i="1"/>
  <c r="R61" i="1"/>
  <c r="S39" i="1"/>
  <c r="S45" i="1" s="1"/>
  <c r="R48" i="1"/>
  <c r="R37" i="1"/>
  <c r="Q53" i="1"/>
  <c r="S53" i="1" s="1"/>
  <c r="S22" i="1"/>
  <c r="S37" i="1"/>
  <c r="R45" i="1"/>
  <c r="R22" i="1"/>
  <c r="R31" i="1"/>
  <c r="S5" i="1"/>
  <c r="R5" i="1"/>
  <c r="Q9" i="1"/>
  <c r="R4" i="1"/>
  <c r="S4" i="1"/>
  <c r="R53" i="1" l="1"/>
  <c r="S9" i="1"/>
  <c r="R9" i="1"/>
</calcChain>
</file>

<file path=xl/sharedStrings.xml><?xml version="1.0" encoding="utf-8"?>
<sst xmlns="http://schemas.openxmlformats.org/spreadsheetml/2006/main" count="1673" uniqueCount="559">
  <si>
    <t>Site_ID</t>
  </si>
  <si>
    <t>d2H</t>
  </si>
  <si>
    <t>d18O</t>
  </si>
  <si>
    <t>NN051</t>
  </si>
  <si>
    <t>Fort Defiance WMB</t>
  </si>
  <si>
    <t>NN-466</t>
  </si>
  <si>
    <t>Precipitation</t>
  </si>
  <si>
    <t>2015-04-30 14:45:00</t>
  </si>
  <si>
    <t>2015-06-02 08:14:00</t>
  </si>
  <si>
    <t>NN-472</t>
  </si>
  <si>
    <t>2015-05-26 08:15:00</t>
  </si>
  <si>
    <t>2015-06-05 16:30:00</t>
  </si>
  <si>
    <t>NN-476</t>
  </si>
  <si>
    <t>2015-05-15 08:12:00</t>
  </si>
  <si>
    <t>2015-05-18 08:36:00</t>
  </si>
  <si>
    <t>NN-477</t>
  </si>
  <si>
    <t>2015-06-08 10:41:00</t>
  </si>
  <si>
    <t>NN-478</t>
  </si>
  <si>
    <t>2015-05-19 08:05:00</t>
  </si>
  <si>
    <t>2015-05-26 08:12:00</t>
  </si>
  <si>
    <t>NN-479</t>
  </si>
  <si>
    <t>2015-05-06 07:15:00</t>
  </si>
  <si>
    <t>NN-480</t>
  </si>
  <si>
    <t>2015-05-05 13:57:00</t>
  </si>
  <si>
    <t>NN-481</t>
  </si>
  <si>
    <t>NN-485</t>
  </si>
  <si>
    <t>NN-486</t>
  </si>
  <si>
    <t>2015-06-10 11:17:00</t>
  </si>
  <si>
    <t>NN-487</t>
  </si>
  <si>
    <t>2015-06-10 11:20:00</t>
  </si>
  <si>
    <t>2015-06-12 07:50:00</t>
  </si>
  <si>
    <t>NN-509</t>
  </si>
  <si>
    <t>2015-06-12 07:53:00</t>
  </si>
  <si>
    <t>2015-06-26 13:05:00</t>
  </si>
  <si>
    <t>NN-514</t>
  </si>
  <si>
    <t>2015-06-30 16:26:00</t>
  </si>
  <si>
    <t>NN-531</t>
  </si>
  <si>
    <t>2015-07-06 16:32:00</t>
  </si>
  <si>
    <t>NN-532</t>
  </si>
  <si>
    <t>2015-07-08 13:30:00</t>
  </si>
  <si>
    <t>2015-07-10 08:10:00</t>
  </si>
  <si>
    <t>NN-534</t>
  </si>
  <si>
    <t>2015-07-10 08:00:00</t>
  </si>
  <si>
    <t>2015-07-13 14:50:00</t>
  </si>
  <si>
    <t>NN-734</t>
  </si>
  <si>
    <t>NA</t>
  </si>
  <si>
    <t>NN-735</t>
  </si>
  <si>
    <t>2015-07-14 10:30:00</t>
  </si>
  <si>
    <t>NN-736</t>
  </si>
  <si>
    <t>2015-07-15 08:20:00</t>
  </si>
  <si>
    <t>NN-737</t>
  </si>
  <si>
    <t>2015-07-24 14:45:00</t>
  </si>
  <si>
    <t>NN-738</t>
  </si>
  <si>
    <t>2015-08-05 15:15:00</t>
  </si>
  <si>
    <t>NN-739</t>
  </si>
  <si>
    <t>2015-07-31 16:00:00</t>
  </si>
  <si>
    <t>NN-750</t>
  </si>
  <si>
    <t>2015-07-31 11:30:00</t>
  </si>
  <si>
    <t>NN-789</t>
  </si>
  <si>
    <t>2015-08-05 15:17:00</t>
  </si>
  <si>
    <t>2015-08-11 08:52:00</t>
  </si>
  <si>
    <t>NN-791</t>
  </si>
  <si>
    <t>2015-08-13 09:05:00</t>
  </si>
  <si>
    <t>2015-08-26 10:50:00</t>
  </si>
  <si>
    <t>NN-793</t>
  </si>
  <si>
    <t>2015-08-11 08:55:00</t>
  </si>
  <si>
    <t>2015-08-13 09:00:00</t>
  </si>
  <si>
    <t>NN-818</t>
  </si>
  <si>
    <t>2015-09-03 10:55:00</t>
  </si>
  <si>
    <t>NN-820</t>
  </si>
  <si>
    <t>2015-08-26 10:52:00</t>
  </si>
  <si>
    <t>2015-09-03 10:53:00</t>
  </si>
  <si>
    <t>NN-858</t>
  </si>
  <si>
    <t>2015-10-01 11:52:00</t>
  </si>
  <si>
    <t>NN-864</t>
  </si>
  <si>
    <t>2015-10-01 11:57:00</t>
  </si>
  <si>
    <t>2015-11-02 08:14:00</t>
  </si>
  <si>
    <t>NN-904</t>
  </si>
  <si>
    <t>2015-10-01 11:55:00</t>
  </si>
  <si>
    <t>2015-11-02 08:15:00</t>
  </si>
  <si>
    <t>NN-910</t>
  </si>
  <si>
    <t>2015-09-03 10:57:00</t>
  </si>
  <si>
    <t>NN-914</t>
  </si>
  <si>
    <t>2015-10-05 07:09:00</t>
  </si>
  <si>
    <t>NN-900</t>
  </si>
  <si>
    <t>2015-09-09 07:25:00</t>
  </si>
  <si>
    <t>NN-964</t>
  </si>
  <si>
    <t>2016-05-02 17:00:00</t>
  </si>
  <si>
    <t>2016-05-31 10:09:00</t>
  </si>
  <si>
    <t>NN-975</t>
  </si>
  <si>
    <t>2016-05-18 07:18:00</t>
  </si>
  <si>
    <t>NN-1003</t>
  </si>
  <si>
    <t>2016-05-31 10:07:00</t>
  </si>
  <si>
    <t>2016-06-23 07:20:00</t>
  </si>
  <si>
    <t>NN-1044</t>
  </si>
  <si>
    <t>2016-05-31 10:11:00</t>
  </si>
  <si>
    <t>2016-07-01 07:13:00</t>
  </si>
  <si>
    <t>NN-1045</t>
  </si>
  <si>
    <t>2016-06-23 07:25:00</t>
  </si>
  <si>
    <t>2016-07-01 07:18:00</t>
  </si>
  <si>
    <t>NN-1046</t>
  </si>
  <si>
    <t>2016-07-06 07:33:00</t>
  </si>
  <si>
    <t>NN-1067</t>
  </si>
  <si>
    <t>2016-07-01 07:14:00</t>
  </si>
  <si>
    <t>2016-08-02 07:55:00</t>
  </si>
  <si>
    <t>NN-1077</t>
  </si>
  <si>
    <t>2016-07-06 07:35:00</t>
  </si>
  <si>
    <t>2016-07-20 07:22:00</t>
  </si>
  <si>
    <t>NN-1078</t>
  </si>
  <si>
    <t>2016-07-21 07:25:00</t>
  </si>
  <si>
    <t>NN-1079</t>
  </si>
  <si>
    <t>2016-07-25 08:15:00</t>
  </si>
  <si>
    <t>NN-1080</t>
  </si>
  <si>
    <t>2016-07-26 13:00:00</t>
  </si>
  <si>
    <t>NN-1081</t>
  </si>
  <si>
    <t>2016-08-02 08:00:00</t>
  </si>
  <si>
    <t>NN-1108</t>
  </si>
  <si>
    <t>2016-08-02 08:03:00</t>
  </si>
  <si>
    <t>2016-08-04 09:43:00</t>
  </si>
  <si>
    <t>NN-1109</t>
  </si>
  <si>
    <t>2016-08-08 08:00:00</t>
  </si>
  <si>
    <t>NN-1110</t>
  </si>
  <si>
    <t>2016-08-22 12:50:00</t>
  </si>
  <si>
    <t>NN-1111</t>
  </si>
  <si>
    <t>2016-08-24 07:30:00</t>
  </si>
  <si>
    <t>NN-976</t>
  </si>
  <si>
    <t>2016-05-31 10:05:00</t>
  </si>
  <si>
    <t>NN-1233</t>
  </si>
  <si>
    <t>2016-08-02 07:57:00</t>
  </si>
  <si>
    <t>2016-09-06 07:27:00</t>
  </si>
  <si>
    <t>NN-1234</t>
  </si>
  <si>
    <t>2016-08-24 07:34:00</t>
  </si>
  <si>
    <t>2016-09-02 08:11:00</t>
  </si>
  <si>
    <t>2016 Navajo Nation_NN-1307</t>
  </si>
  <si>
    <t>2016-09-02 08:14:00</t>
  </si>
  <si>
    <t>2016-09-13 08:05:00</t>
  </si>
  <si>
    <t>2016 Navajo Nation_NN-1308</t>
  </si>
  <si>
    <t>2016-09-22 08:03:00</t>
  </si>
  <si>
    <t>2016 Navajo Nation_NN-1415</t>
  </si>
  <si>
    <t>2016-10-03 08:05:00</t>
  </si>
  <si>
    <t>2016-11-01 09:50:00</t>
  </si>
  <si>
    <t>2016 Navajo Nation_NN-1430</t>
  </si>
  <si>
    <t>2016-10-03 08:10:00</t>
  </si>
  <si>
    <t>2016-11-01 09:51:00</t>
  </si>
  <si>
    <t>17-185_NN-1564</t>
  </si>
  <si>
    <t>2017-05-11 14:42:00</t>
  </si>
  <si>
    <t>2017-05-19 14:20:00</t>
  </si>
  <si>
    <t>17-185_NN-1565</t>
  </si>
  <si>
    <t>2017-05-09 14:34:00</t>
  </si>
  <si>
    <t>17-185_NN-1566</t>
  </si>
  <si>
    <t>2017-05-01 14:34:00</t>
  </si>
  <si>
    <t>17-185_NN-1571</t>
  </si>
  <si>
    <t>2017-04-03 15:05:00</t>
  </si>
  <si>
    <t>2017-05-01 14:37:00</t>
  </si>
  <si>
    <t>17-185_NN-1624</t>
  </si>
  <si>
    <t>2017-05-19 14:30:00</t>
  </si>
  <si>
    <t>2017-06-05 15:52:00</t>
  </si>
  <si>
    <t>17-185_NN-1631</t>
  </si>
  <si>
    <t>2017-05-01 16:42:00</t>
  </si>
  <si>
    <t>2017-06-05 15:49:00</t>
  </si>
  <si>
    <t>17-185_NN-1579</t>
  </si>
  <si>
    <t>2017-04-03 15:00:00</t>
  </si>
  <si>
    <t>2017-05-01 14:32:00</t>
  </si>
  <si>
    <t>17-196_NN-1717</t>
  </si>
  <si>
    <t>2017-07-12 14:15:00</t>
  </si>
  <si>
    <t>2017-07-17 14:19:00</t>
  </si>
  <si>
    <t>17-196_NN-1718</t>
  </si>
  <si>
    <t>2017-07-17 14:21:00</t>
  </si>
  <si>
    <t>2017-07-19 14:29:00</t>
  </si>
  <si>
    <t>17-196_NN-1719</t>
  </si>
  <si>
    <t>2017-07-19 14:31:00</t>
  </si>
  <si>
    <t>2017-07-24 14:43:00</t>
  </si>
  <si>
    <t>17-196_NN-1720</t>
  </si>
  <si>
    <t>2017-07-26 19:21:00</t>
  </si>
  <si>
    <t>2017-07-31 15:50:00</t>
  </si>
  <si>
    <t>17-196_NN-1701</t>
  </si>
  <si>
    <t>2017-07-05 18:50:00</t>
  </si>
  <si>
    <t>2017-08-01 14:50:00</t>
  </si>
  <si>
    <t>17-196_NN-1802</t>
  </si>
  <si>
    <t>2017-07-24 14:45:00</t>
  </si>
  <si>
    <t>2017-07-26 19:19:00</t>
  </si>
  <si>
    <t>17-196_NN-1810</t>
  </si>
  <si>
    <t>2017-07-05 18:47:00</t>
  </si>
  <si>
    <t>2017-07-12 14:13:00</t>
  </si>
  <si>
    <t>17-196_NN-1634</t>
  </si>
  <si>
    <t>2017-06-05 15:51:00</t>
  </si>
  <si>
    <t>2017-07-05 18:49:00</t>
  </si>
  <si>
    <t>17-209_NN-1922</t>
  </si>
  <si>
    <t>2017-08-01 14:55:00</t>
  </si>
  <si>
    <t>2017-09-06 14:43:00</t>
  </si>
  <si>
    <t>17-209_NN-1929</t>
  </si>
  <si>
    <t>2017-07-31 15:51:00</t>
  </si>
  <si>
    <t>2017-08-22 14:43:00</t>
  </si>
  <si>
    <t>17-209_NN-1930</t>
  </si>
  <si>
    <t>2017-08-24 15:57:00</t>
  </si>
  <si>
    <t>17-209_NN-1931</t>
  </si>
  <si>
    <t>2017-08-30 14:36:00</t>
  </si>
  <si>
    <t>17-258_NN-1978</t>
  </si>
  <si>
    <t>2017-09-06 14:49:00</t>
  </si>
  <si>
    <t>2017-10-02 17:08:00</t>
  </si>
  <si>
    <t>17-258_NN-1997</t>
  </si>
  <si>
    <t>2017-08-30 14:38:00</t>
  </si>
  <si>
    <t>2017-09-11 14:40:00</t>
  </si>
  <si>
    <t>17-258_NN-1998</t>
  </si>
  <si>
    <t>2017-09-25 20:12:00</t>
  </si>
  <si>
    <t>17-258_NN-1999</t>
  </si>
  <si>
    <t>2017-09-29 23:02:00</t>
  </si>
  <si>
    <t>17-264_NN-2058</t>
  </si>
  <si>
    <t>2017-09-29 21:05:00</t>
  </si>
  <si>
    <t>2017-11-01 15:05:00</t>
  </si>
  <si>
    <t>NN-140710-117</t>
  </si>
  <si>
    <t>2014-07-07 13:30:00</t>
  </si>
  <si>
    <t>2014-07-10 09:20:00</t>
  </si>
  <si>
    <t>NN-140714-120</t>
  </si>
  <si>
    <t>2014-07-14 17:00:00</t>
  </si>
  <si>
    <t>NN-140715-163</t>
  </si>
  <si>
    <t>2014-07-14 08:00:00</t>
  </si>
  <si>
    <t>2014-07-15 17:35:00</t>
  </si>
  <si>
    <t>NN-140716-165</t>
  </si>
  <si>
    <t>2014-07-16 13:00:00</t>
  </si>
  <si>
    <t>NN-140717-167</t>
  </si>
  <si>
    <t>2014-07-16 12:04:00</t>
  </si>
  <si>
    <t>2014-07-17 08:11:00</t>
  </si>
  <si>
    <t>NN-140707-57</t>
  </si>
  <si>
    <t>2014-07-01 15:20:00</t>
  </si>
  <si>
    <t>2014-07-07 12:30:00</t>
  </si>
  <si>
    <t>NN-140731-282</t>
  </si>
  <si>
    <t>2014-07-29 20:00:00</t>
  </si>
  <si>
    <t>2014-07-31 06:20:00</t>
  </si>
  <si>
    <t>NN-140729-286</t>
  </si>
  <si>
    <t>2014-07-27 08:00:00</t>
  </si>
  <si>
    <t>2014-07-29 08:00:00</t>
  </si>
  <si>
    <t>NN-140728-287</t>
  </si>
  <si>
    <t>2014-07-07 08:11:00</t>
  </si>
  <si>
    <t>2014-07-28 08:00:00</t>
  </si>
  <si>
    <t>NN-140806-251</t>
  </si>
  <si>
    <t>2014-07-31 16:20:00</t>
  </si>
  <si>
    <t>2014-08-06 15:44:00</t>
  </si>
  <si>
    <t>NN-140815-272</t>
  </si>
  <si>
    <t>2014-08-13 08:30:00</t>
  </si>
  <si>
    <t>2014-08-15 07:00:00</t>
  </si>
  <si>
    <t>NN-140827-331</t>
  </si>
  <si>
    <t>2014-08-27 09:33:00</t>
  </si>
  <si>
    <t>NN-140905-338</t>
  </si>
  <si>
    <t>2014-08-27 09:36:00</t>
  </si>
  <si>
    <t>2014-09-05 08:30:00</t>
  </si>
  <si>
    <t>NN-140909-364</t>
  </si>
  <si>
    <t>2014-09-09 08:26:00</t>
  </si>
  <si>
    <t>NN-140915-365</t>
  </si>
  <si>
    <t>2014-09-09 08:30:00</t>
  </si>
  <si>
    <t>2014-09-15 08:48:00</t>
  </si>
  <si>
    <t>NN-140922-368</t>
  </si>
  <si>
    <t>2014-09-16 09:30:00</t>
  </si>
  <si>
    <t>2014-09-22 07:35:00</t>
  </si>
  <si>
    <t>NN-141001-369</t>
  </si>
  <si>
    <t>2014-09-05 09:42:00</t>
  </si>
  <si>
    <t>2014-10-01 13:10:00</t>
  </si>
  <si>
    <t>NN-140930-377</t>
  </si>
  <si>
    <t>2014-09-23 07:25:00</t>
  </si>
  <si>
    <t>2014-09-30 08:00:00</t>
  </si>
  <si>
    <t>NN-140916-385</t>
  </si>
  <si>
    <t>2014-09-15 08:50:00</t>
  </si>
  <si>
    <t>2014-09-16 09:25:00</t>
  </si>
  <si>
    <t>NN-140923-393</t>
  </si>
  <si>
    <t>2014-09-22 07:40:00</t>
  </si>
  <si>
    <t>2014-09-23 07:20:00</t>
  </si>
  <si>
    <t>NN-141015-401</t>
  </si>
  <si>
    <t>2014-09-30 08:02:00</t>
  </si>
  <si>
    <t>2014-10-15 08:00:00</t>
  </si>
  <si>
    <t>NN-141031-407</t>
  </si>
  <si>
    <t>2014-10-01 13:13:00</t>
  </si>
  <si>
    <t>2014-10-31 10:13:00</t>
  </si>
  <si>
    <t>17-264_NN-2038</t>
  </si>
  <si>
    <t>2017-10-02 17:10:00</t>
  </si>
  <si>
    <t>2017-11-01 15:15:00</t>
  </si>
  <si>
    <t>NN-140528-21</t>
  </si>
  <si>
    <t>2014-05-22 13:40:00</t>
  </si>
  <si>
    <t>2014-05-28 16:40:00</t>
  </si>
  <si>
    <t>e</t>
  </si>
  <si>
    <t>m</t>
  </si>
  <si>
    <t>2015-10-02 19:05:00</t>
  </si>
  <si>
    <t>SiteID</t>
  </si>
  <si>
    <t>SiteName</t>
  </si>
  <si>
    <t>SampleID</t>
  </si>
  <si>
    <t>StartDate</t>
  </si>
  <si>
    <t>EndDate</t>
  </si>
  <si>
    <t>Event</t>
  </si>
  <si>
    <t>Vol</t>
  </si>
  <si>
    <t>Year</t>
  </si>
  <si>
    <t>Month</t>
  </si>
  <si>
    <t>Amt</t>
  </si>
  <si>
    <t>wtd2H</t>
  </si>
  <si>
    <t>wtd18O</t>
  </si>
  <si>
    <t>NN052</t>
  </si>
  <si>
    <t>Rock Springs</t>
  </si>
  <si>
    <t>NN-482</t>
  </si>
  <si>
    <t>2015-05-17 19:00:00</t>
  </si>
  <si>
    <t>2015-05-24 08:05:00</t>
  </si>
  <si>
    <t>NN-451</t>
  </si>
  <si>
    <t>2015-05-10 19:59:00</t>
  </si>
  <si>
    <t>2015-06-01 19:00:00</t>
  </si>
  <si>
    <t>NN-473</t>
  </si>
  <si>
    <t>2015-05-26 07:32:00</t>
  </si>
  <si>
    <t>2015-06-06 07:00:00</t>
  </si>
  <si>
    <t>NN-474</t>
  </si>
  <si>
    <t>NN-475</t>
  </si>
  <si>
    <t>2015-06-01 17:00:00</t>
  </si>
  <si>
    <t>NN-483</t>
  </si>
  <si>
    <t>NN-484</t>
  </si>
  <si>
    <t>2015-05-10 19:54:00</t>
  </si>
  <si>
    <t>NN-488</t>
  </si>
  <si>
    <t>2015-06-11 18:00:00</t>
  </si>
  <si>
    <t>NN-489</t>
  </si>
  <si>
    <t>2015-06-24 20:00:00</t>
  </si>
  <si>
    <t>NN-513</t>
  </si>
  <si>
    <t>2015-06-01 10:41:00</t>
  </si>
  <si>
    <t>2015-06-30 21:23:00</t>
  </si>
  <si>
    <t>NN-530</t>
  </si>
  <si>
    <t>2015-07-05 19:54:00</t>
  </si>
  <si>
    <t>NN-533</t>
  </si>
  <si>
    <t>2015-07-08 19:00:00</t>
  </si>
  <si>
    <t>2015-07-10 07:15:00</t>
  </si>
  <si>
    <t>NN-535</t>
  </si>
  <si>
    <t>2015-07-13 10:24:00</t>
  </si>
  <si>
    <t>NN-536</t>
  </si>
  <si>
    <t>2015-07-14 19:00:00</t>
  </si>
  <si>
    <t>NN-740</t>
  </si>
  <si>
    <t>2015-03-01 18:00:00</t>
  </si>
  <si>
    <t>NN-741</t>
  </si>
  <si>
    <t>2015-07-08 10:00:00</t>
  </si>
  <si>
    <t>NN-742</t>
  </si>
  <si>
    <t>NN-743</t>
  </si>
  <si>
    <t>2015-08-01 10:30:00</t>
  </si>
  <si>
    <t>NN-744</t>
  </si>
  <si>
    <t>2015-08-03 13:30:00</t>
  </si>
  <si>
    <t>NN-745</t>
  </si>
  <si>
    <t>2015-08-08 08:25:00</t>
  </si>
  <si>
    <t>NN-746</t>
  </si>
  <si>
    <t>2015-07-31 18:00:00</t>
  </si>
  <si>
    <t>NN-784</t>
  </si>
  <si>
    <t>NN-786</t>
  </si>
  <si>
    <t>2015-08-12 12:40:00</t>
  </si>
  <si>
    <t>NN-788</t>
  </si>
  <si>
    <t>2015-08-30 18:00:00</t>
  </si>
  <si>
    <t>NN-794</t>
  </si>
  <si>
    <t>2015-08-30 17:45:00</t>
  </si>
  <si>
    <t>NN-815</t>
  </si>
  <si>
    <t>2015-09-02 16:00:00</t>
  </si>
  <si>
    <t>NN-835</t>
  </si>
  <si>
    <t>2015-09-23 19:05:00</t>
  </si>
  <si>
    <t>NN-906</t>
  </si>
  <si>
    <t>NN-911</t>
  </si>
  <si>
    <t>2015-10-05 07:05:00</t>
  </si>
  <si>
    <t>2015-10-21 07:15:00</t>
  </si>
  <si>
    <t>NN-894</t>
  </si>
  <si>
    <t>2015-10-02 07:00:00</t>
  </si>
  <si>
    <t>2015-11-05 06:00:00</t>
  </si>
  <si>
    <t>NN-967</t>
  </si>
  <si>
    <t>2016-05-02 20:05:00</t>
  </si>
  <si>
    <t>2016-06-01 09:21:00</t>
  </si>
  <si>
    <t>NN-972</t>
  </si>
  <si>
    <t>2016-04-29 15:30:00</t>
  </si>
  <si>
    <t>NN-973</t>
  </si>
  <si>
    <t>2016-05-18 17:39:00</t>
  </si>
  <si>
    <t>NN-980</t>
  </si>
  <si>
    <t>2016-07-02 00:00:00</t>
  </si>
  <si>
    <t>2016-07-18 00:00:00</t>
  </si>
  <si>
    <t>NN-1060</t>
  </si>
  <si>
    <t>2016-07-01 07:40:00</t>
  </si>
  <si>
    <t>2016-08-02 06:58:00</t>
  </si>
  <si>
    <t>NN-1047</t>
  </si>
  <si>
    <t>2016-07-01 00:00:00</t>
  </si>
  <si>
    <t>NN-1082</t>
  </si>
  <si>
    <t>2016-07-18 18:33:00</t>
  </si>
  <si>
    <t>2016-07-20 15:00:00</t>
  </si>
  <si>
    <t>NN-1083</t>
  </si>
  <si>
    <t>2016-07-24 08:30:00</t>
  </si>
  <si>
    <t>2016-07-28 21:23:00</t>
  </si>
  <si>
    <t>NN-1084</t>
  </si>
  <si>
    <t>NN-1085</t>
  </si>
  <si>
    <t>2016-08-01 05:30:00</t>
  </si>
  <si>
    <t>NN-1086</t>
  </si>
  <si>
    <t>2016-08-02 06:45:00</t>
  </si>
  <si>
    <t>NN-1087</t>
  </si>
  <si>
    <t>2016-08-03 05:30:00</t>
  </si>
  <si>
    <t>NN-1088</t>
  </si>
  <si>
    <t>2016-08-04 05:18:00</t>
  </si>
  <si>
    <t>NN-1090</t>
  </si>
  <si>
    <t>2016-08-01 06:43:00</t>
  </si>
  <si>
    <t>2016-08-28 20:00:00</t>
  </si>
  <si>
    <t>NN-1112</t>
  </si>
  <si>
    <t>2016-08-06 13:00:00</t>
  </si>
  <si>
    <t>NN-1113</t>
  </si>
  <si>
    <t>2016-08-05 04:30:00</t>
  </si>
  <si>
    <t>NN-1114</t>
  </si>
  <si>
    <t>2016-08-19 06:30:00</t>
  </si>
  <si>
    <t>NN-1115</t>
  </si>
  <si>
    <t>2016-08-24 06:00:00</t>
  </si>
  <si>
    <t>NN-1116</t>
  </si>
  <si>
    <t>2016-08-25 18:00:00</t>
  </si>
  <si>
    <t>NN-1117</t>
  </si>
  <si>
    <t>NN-971</t>
  </si>
  <si>
    <t>2016-04-25 16:00:00</t>
  </si>
  <si>
    <t>2016 Navajo Nation_NN-1282</t>
  </si>
  <si>
    <t>2016-09-02 18:30:00</t>
  </si>
  <si>
    <t>2016 Navajo Nation_NN-1283</t>
  </si>
  <si>
    <t>2016-09-12 20:00:00</t>
  </si>
  <si>
    <t>2016 Navajo Nation_NN-1284</t>
  </si>
  <si>
    <t>2016-09-28 18:20:00</t>
  </si>
  <si>
    <t>2016 Navajo Nation_NN-1285</t>
  </si>
  <si>
    <t>2016-09-29 19:40:00</t>
  </si>
  <si>
    <t>2016 Navajo Nation_NN-1286</t>
  </si>
  <si>
    <t>2016-09-30 07:00:00</t>
  </si>
  <si>
    <t>2016 Navajo Nation_NN-1287</t>
  </si>
  <si>
    <t>2016-10-09 08:30:00</t>
  </si>
  <si>
    <t>2016 Navajo Nation_NN-1288</t>
  </si>
  <si>
    <t>2016-10-13 16:00:00</t>
  </si>
  <si>
    <t>2016 Navajo Nation_NN-1314</t>
  </si>
  <si>
    <t>2016-10-02 08:25:00</t>
  </si>
  <si>
    <t>2016 Navajo Nation_NN-1398</t>
  </si>
  <si>
    <t>2016-11-03 18:45:00</t>
  </si>
  <si>
    <t>2016 Navajo Nation_NN-1441</t>
  </si>
  <si>
    <t>2016-11-03 18:41:00</t>
  </si>
  <si>
    <t>2016-11-14 13:30:00</t>
  </si>
  <si>
    <t>2016 Navajo Nation_NN-1442</t>
  </si>
  <si>
    <t>2016 Navajo Nation_NN-1443</t>
  </si>
  <si>
    <t>2016-10-25 07:30:00</t>
  </si>
  <si>
    <t>2016 Navajo Nation_NN-1444</t>
  </si>
  <si>
    <t>2016-11-04 08:00:00</t>
  </si>
  <si>
    <t>2016 Navajo Nation_NN-1445</t>
  </si>
  <si>
    <t>2016 Navajo Nation_NN-1446</t>
  </si>
  <si>
    <t>2016-04-16 11:00:00</t>
  </si>
  <si>
    <t>2016 Navajo Nation_NN-1447</t>
  </si>
  <si>
    <t>2016-05-02 11:22:00</t>
  </si>
  <si>
    <t>2016 Navajo Nation_NN-1448</t>
  </si>
  <si>
    <t>2016-11-21 21:48:00</t>
  </si>
  <si>
    <t>2016 Navajo Nation_NN-1450</t>
  </si>
  <si>
    <t>2016-11-27 16:30:00</t>
  </si>
  <si>
    <t>2016-12-19 10:00:00</t>
  </si>
  <si>
    <t>2016 Navajo Nation_NN-1451</t>
  </si>
  <si>
    <t>2016-12-22 20:37:00</t>
  </si>
  <si>
    <t>2016 Navajo Nation_NN-1452</t>
  </si>
  <si>
    <t>2016-12-23 19:00:00</t>
  </si>
  <si>
    <t>2016 Navajo Nation_NN-1453</t>
  </si>
  <si>
    <t>2016-12-26 15:30:00</t>
  </si>
  <si>
    <t>2017 Navajo Nation_NN-1454</t>
  </si>
  <si>
    <t>2017-01-01 17:04:00</t>
  </si>
  <si>
    <t>2017 Navajo Nation_NN-1455</t>
  </si>
  <si>
    <t>2017-01-06 18:45:00</t>
  </si>
  <si>
    <t>2017 Navajo Nation_NN-1456</t>
  </si>
  <si>
    <t>2017-01-15 07:40:00</t>
  </si>
  <si>
    <t>2017 Navajo Nation_NN-1457</t>
  </si>
  <si>
    <t>2017-01-17 06:40:00</t>
  </si>
  <si>
    <t>2017 Navajo Nation_NN-1458</t>
  </si>
  <si>
    <t>2017-01-20 06:20:00</t>
  </si>
  <si>
    <t>2017 Navajo Nation_NN-1459</t>
  </si>
  <si>
    <t>2017-01-23 06:00:00</t>
  </si>
  <si>
    <t>2017 Navajo Nation_NN-1460</t>
  </si>
  <si>
    <t>2017-01-29 05:30:00</t>
  </si>
  <si>
    <t>2017 Navajo Nation_NN-1461</t>
  </si>
  <si>
    <t>2017-02-18 17:26:00</t>
  </si>
  <si>
    <t>2017 Navajo Nation_NN-1462</t>
  </si>
  <si>
    <t>2017-02-20 09:00:00</t>
  </si>
  <si>
    <t>17-106_NN-1494</t>
  </si>
  <si>
    <t>2017-02-20 16:00:00</t>
  </si>
  <si>
    <t>2017-02-28 18:18:00</t>
  </si>
  <si>
    <t>17-106_NN-1495</t>
  </si>
  <si>
    <t>2017-03-02 15:45:00</t>
  </si>
  <si>
    <t>17-106_NN-1512</t>
  </si>
  <si>
    <t>2017-03-02 15:50:00</t>
  </si>
  <si>
    <t>2017-03-26 15:00:00</t>
  </si>
  <si>
    <t>17-106_NN-1513</t>
  </si>
  <si>
    <t>2017-03-28 18:35:00</t>
  </si>
  <si>
    <t>17-106_NN-1514</t>
  </si>
  <si>
    <t>2017-03-29 16:30:00</t>
  </si>
  <si>
    <t>17-106_NN-1515</t>
  </si>
  <si>
    <t>2017-04-01 15:00:00</t>
  </si>
  <si>
    <t>17-106_NN-1516</t>
  </si>
  <si>
    <t>2017-04-04 12:20:00</t>
  </si>
  <si>
    <t>17-185_NN-1562</t>
  </si>
  <si>
    <t>2017-04-25 01:00:00</t>
  </si>
  <si>
    <t>2017-05-01 01:45:00</t>
  </si>
  <si>
    <t>17-185_NN-1567</t>
  </si>
  <si>
    <t>2017-05-09 01:11:00</t>
  </si>
  <si>
    <t>2017-05-11 21:22:00</t>
  </si>
  <si>
    <t>17-185_NN-1568</t>
  </si>
  <si>
    <t>17-185_NN-1569</t>
  </si>
  <si>
    <t>2017-05-18 00:00:00</t>
  </si>
  <si>
    <t>17-185_NN-1570</t>
  </si>
  <si>
    <t>17-196_NN-1709</t>
  </si>
  <si>
    <t>2017-07-29 13:00:00</t>
  </si>
  <si>
    <t>2017-07-31 14:00:00</t>
  </si>
  <si>
    <t>17-196_NN-1712</t>
  </si>
  <si>
    <t>2017-07-05 02:29:00</t>
  </si>
  <si>
    <t>2017-08-01 22:00:00</t>
  </si>
  <si>
    <t>17-196_NN-1682</t>
  </si>
  <si>
    <t>2017-05-30 13:48:00</t>
  </si>
  <si>
    <t>17-196_NN-1683</t>
  </si>
  <si>
    <t>2017-05-21 17:36:00</t>
  </si>
  <si>
    <t>2017-07-08 13:20:00</t>
  </si>
  <si>
    <t>17-196_NN-1685</t>
  </si>
  <si>
    <t>2017-07-09 14:05:00</t>
  </si>
  <si>
    <t>2017-07-10 00:55:00</t>
  </si>
  <si>
    <t>17-196_NN-1687</t>
  </si>
  <si>
    <t>2017-07-14 14:10:00</t>
  </si>
  <si>
    <t>2017-07-16 14:00:00</t>
  </si>
  <si>
    <t>17-196_NN-1688</t>
  </si>
  <si>
    <t>2017-07-17 13:45:00</t>
  </si>
  <si>
    <t>17-196_NN-1689</t>
  </si>
  <si>
    <t>2017-07-19 15:49:00</t>
  </si>
  <si>
    <t>17-196_NN-1690</t>
  </si>
  <si>
    <t>2017-07-21 13:45:00</t>
  </si>
  <si>
    <t>17-196_NN-1692</t>
  </si>
  <si>
    <t>2017-07-22 15:37:00</t>
  </si>
  <si>
    <t>17-196_NN-1704</t>
  </si>
  <si>
    <t>2017-07-23 18:55:00</t>
  </si>
  <si>
    <t>17-196_NN-1705</t>
  </si>
  <si>
    <t>2017-07-27 23:00:00</t>
  </si>
  <si>
    <t>17-196_NN-1706</t>
  </si>
  <si>
    <t>17-209_NN-1925</t>
  </si>
  <si>
    <t>2017-08-07 16:00:00</t>
  </si>
  <si>
    <t>2017-09-12 23:28:00</t>
  </si>
  <si>
    <t>17-209_NN-1932</t>
  </si>
  <si>
    <t>17-209_NN-1933</t>
  </si>
  <si>
    <t>2017-08-14 02:20:00</t>
  </si>
  <si>
    <t>17-209_NN-1934</t>
  </si>
  <si>
    <t>2017-08-21 16:13:00</t>
  </si>
  <si>
    <t>17-209_NN-1935</t>
  </si>
  <si>
    <t>2017-08-24 15:56:00</t>
  </si>
  <si>
    <t>17-209_NN-1936</t>
  </si>
  <si>
    <t>2017-09-10 00:39:00</t>
  </si>
  <si>
    <t>17-209_NN-1937</t>
  </si>
  <si>
    <t>2017-09-14 00:45:00</t>
  </si>
  <si>
    <t>17-264_NN-2032</t>
  </si>
  <si>
    <t>2017-09-28 15:38:00</t>
  </si>
  <si>
    <t>17-264_NN-2054</t>
  </si>
  <si>
    <t>2017-09-30 02:20:00</t>
  </si>
  <si>
    <t>2017-11-16 21:00:00</t>
  </si>
  <si>
    <t>17-264_NN-2059</t>
  </si>
  <si>
    <t>2017-09-28 15:42:00</t>
  </si>
  <si>
    <t>2017-09-29 15:32:00</t>
  </si>
  <si>
    <t>17-264_NN-2060</t>
  </si>
  <si>
    <t>2017-09-30 02:16:00</t>
  </si>
  <si>
    <t>d2H.m</t>
  </si>
  <si>
    <t>d18O.m</t>
  </si>
  <si>
    <t>Vol.m</t>
  </si>
  <si>
    <t>Vol.e</t>
  </si>
  <si>
    <t>d2H.e</t>
  </si>
  <si>
    <t>d18O.e</t>
  </si>
  <si>
    <t>Qual</t>
  </si>
  <si>
    <t>p</t>
  </si>
  <si>
    <t>g</t>
  </si>
  <si>
    <t>Symbol</t>
  </si>
  <si>
    <t>Color</t>
  </si>
  <si>
    <t>Line</t>
  </si>
  <si>
    <t>light blue</t>
  </si>
  <si>
    <t>orange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</si>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</sst>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>
      <selection activeCell="A67" sqref="A67"/>
    </sheetView>
  </sheetViews>
  <sheetFormatPr defaultRowHeight="14.75" x14ac:dyDescent="0.75"/>
  <cols>
    <col min="3" max="3" width="0" hidden="1" customWidth="1"/>
    <col min="4" max="5" width="8.7265625" hidden="1" customWidth="1"/>
    <col min="6" max="6" width="8.7265625" customWidth="1"/>
    <col min="7" max="7" width="3.76953125" hidden="1" customWidth="1"/>
    <col min="8" max="8" width="17.5" customWidth="1"/>
    <col min="9" max="9" width="8.7265625" hidden="1" customWidth="1"/>
    <col min="10" max="10" width="17.5" bestFit="1" customWidth="1"/>
    <col min="11" max="11" width="17.5" customWidth="1"/>
  </cols>
  <sheetData>
    <row r="1" spans="1:19" x14ac:dyDescent="0.75">
      <c r="A1" t="s">
        <v>281</v>
      </c>
      <c r="B1" t="s">
        <v>282</v>
      </c>
      <c r="F1" t="s">
        <v>283</v>
      </c>
      <c r="H1" t="s">
        <v>284</v>
      </c>
      <c r="J1" t="s">
        <v>285</v>
      </c>
      <c r="K1" t="s">
        <v>286</v>
      </c>
      <c r="L1" t="s">
        <v>1</v>
      </c>
      <c r="M1" t="s">
        <v>2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</row>
    <row r="2" spans="1:19" x14ac:dyDescent="0.75">
      <c r="A2" t="s">
        <v>3</v>
      </c>
      <c r="B2" t="s">
        <v>4</v>
      </c>
      <c r="C2">
        <v>35.74465</v>
      </c>
      <c r="D2">
        <v>-109.07210000000001</v>
      </c>
      <c r="E2">
        <v>2086.3560000000002</v>
      </c>
      <c r="F2" t="s">
        <v>275</v>
      </c>
      <c r="G2" t="s">
        <v>6</v>
      </c>
      <c r="H2" t="s">
        <v>276</v>
      </c>
      <c r="I2">
        <v>-7</v>
      </c>
      <c r="J2" t="s">
        <v>277</v>
      </c>
      <c r="K2" t="s">
        <v>278</v>
      </c>
      <c r="L2">
        <v>-59.004181000000003</v>
      </c>
      <c r="M2">
        <v>-4.4773821600000003</v>
      </c>
      <c r="N2">
        <v>4.6900000000000004</v>
      </c>
    </row>
    <row r="3" spans="1:19" x14ac:dyDescent="0.75">
      <c r="A3" t="s">
        <v>3</v>
      </c>
      <c r="B3" t="s">
        <v>4</v>
      </c>
      <c r="C3">
        <v>35.74465</v>
      </c>
      <c r="D3">
        <v>-109.07210000000001</v>
      </c>
      <c r="E3">
        <v>2086.3560000000002</v>
      </c>
      <c r="F3" t="s">
        <v>223</v>
      </c>
      <c r="G3" t="s">
        <v>6</v>
      </c>
      <c r="H3" t="s">
        <v>224</v>
      </c>
      <c r="I3">
        <v>-7</v>
      </c>
      <c r="J3" t="s">
        <v>225</v>
      </c>
      <c r="K3" t="s">
        <v>278</v>
      </c>
      <c r="L3">
        <v>-40.909309999999998</v>
      </c>
      <c r="M3">
        <v>-3.80719422</v>
      </c>
      <c r="N3" t="s">
        <v>45</v>
      </c>
    </row>
    <row r="4" spans="1:19" x14ac:dyDescent="0.75">
      <c r="A4" t="s">
        <v>3</v>
      </c>
      <c r="B4" t="s">
        <v>4</v>
      </c>
      <c r="C4">
        <v>35.74465</v>
      </c>
      <c r="D4">
        <v>-109.07210000000001</v>
      </c>
      <c r="E4">
        <v>2086.3560000000002</v>
      </c>
      <c r="F4" t="s">
        <v>210</v>
      </c>
      <c r="G4" t="s">
        <v>6</v>
      </c>
      <c r="H4" t="s">
        <v>211</v>
      </c>
      <c r="I4">
        <v>-7</v>
      </c>
      <c r="J4" t="s">
        <v>212</v>
      </c>
      <c r="K4" t="s">
        <v>278</v>
      </c>
      <c r="L4">
        <v>-49.094042999999999</v>
      </c>
      <c r="M4">
        <v>-6.4342307500000002</v>
      </c>
      <c r="N4" t="s">
        <v>45</v>
      </c>
      <c r="O4" s="2">
        <v>2014</v>
      </c>
      <c r="P4" s="2">
        <v>7</v>
      </c>
      <c r="Q4" s="2">
        <f>AVERAGE($Q$6:$Q$8)</f>
        <v>79.966666666666654</v>
      </c>
      <c r="R4">
        <f>L4*$Q4</f>
        <v>-3925.8869718999995</v>
      </c>
      <c r="S4">
        <f>M4*$Q4</f>
        <v>-514.52398564166663</v>
      </c>
    </row>
    <row r="5" spans="1:19" x14ac:dyDescent="0.75">
      <c r="A5" t="s">
        <v>3</v>
      </c>
      <c r="B5" t="s">
        <v>4</v>
      </c>
      <c r="C5">
        <v>35.74465</v>
      </c>
      <c r="D5">
        <v>-109.07210000000001</v>
      </c>
      <c r="E5">
        <v>2086.3560000000002</v>
      </c>
      <c r="F5" t="s">
        <v>213</v>
      </c>
      <c r="G5" t="s">
        <v>6</v>
      </c>
      <c r="H5" t="s">
        <v>212</v>
      </c>
      <c r="I5">
        <v>-7</v>
      </c>
      <c r="J5" t="s">
        <v>214</v>
      </c>
      <c r="K5" t="s">
        <v>278</v>
      </c>
      <c r="L5">
        <v>-36.226795000000003</v>
      </c>
      <c r="M5">
        <v>-5.0032479700000003</v>
      </c>
      <c r="N5" t="s">
        <v>45</v>
      </c>
      <c r="O5" s="2">
        <v>2014</v>
      </c>
      <c r="P5" s="2">
        <v>7</v>
      </c>
      <c r="Q5" s="2">
        <f>AVERAGE($Q$6:$Q$8)</f>
        <v>79.966666666666654</v>
      </c>
      <c r="R5">
        <f t="shared" ref="R5:S8" si="0">L5*$Q5</f>
        <v>-2896.9360401666663</v>
      </c>
      <c r="S5">
        <f t="shared" si="0"/>
        <v>-400.09306266766663</v>
      </c>
    </row>
    <row r="6" spans="1:19" x14ac:dyDescent="0.75">
      <c r="A6" t="s">
        <v>3</v>
      </c>
      <c r="B6" t="s">
        <v>4</v>
      </c>
      <c r="C6">
        <v>35.74465</v>
      </c>
      <c r="D6">
        <v>-109.07210000000001</v>
      </c>
      <c r="E6">
        <v>2086.3560000000002</v>
      </c>
      <c r="F6" t="s">
        <v>215</v>
      </c>
      <c r="G6" t="s">
        <v>6</v>
      </c>
      <c r="H6" t="s">
        <v>216</v>
      </c>
      <c r="I6">
        <v>-7</v>
      </c>
      <c r="J6" t="s">
        <v>217</v>
      </c>
      <c r="K6" t="s">
        <v>278</v>
      </c>
      <c r="L6">
        <v>-49.353116</v>
      </c>
      <c r="M6">
        <v>-7.5449744499999998</v>
      </c>
      <c r="N6">
        <v>34.299999999999997</v>
      </c>
      <c r="O6" s="2">
        <v>2014</v>
      </c>
      <c r="P6" s="2">
        <v>7</v>
      </c>
      <c r="Q6">
        <f t="shared" ref="Q6:Q8" si="1">N6</f>
        <v>34.299999999999997</v>
      </c>
      <c r="R6">
        <f t="shared" si="0"/>
        <v>-1692.8118787999999</v>
      </c>
      <c r="S6">
        <f t="shared" si="0"/>
        <v>-258.79262363499998</v>
      </c>
    </row>
    <row r="7" spans="1:19" x14ac:dyDescent="0.75">
      <c r="A7" t="s">
        <v>3</v>
      </c>
      <c r="B7" t="s">
        <v>4</v>
      </c>
      <c r="C7">
        <v>35.74465</v>
      </c>
      <c r="D7">
        <v>-109.07210000000001</v>
      </c>
      <c r="E7">
        <v>2086.3560000000002</v>
      </c>
      <c r="F7" t="s">
        <v>218</v>
      </c>
      <c r="G7" t="s">
        <v>6</v>
      </c>
      <c r="H7" t="s">
        <v>217</v>
      </c>
      <c r="I7">
        <v>-7</v>
      </c>
      <c r="J7" t="s">
        <v>219</v>
      </c>
      <c r="K7" t="s">
        <v>278</v>
      </c>
      <c r="L7">
        <v>-78.660933999999997</v>
      </c>
      <c r="M7">
        <v>-11.555476049999999</v>
      </c>
      <c r="N7">
        <v>191.6</v>
      </c>
      <c r="O7" s="2">
        <v>2014</v>
      </c>
      <c r="P7" s="2">
        <v>7</v>
      </c>
      <c r="Q7">
        <f t="shared" si="1"/>
        <v>191.6</v>
      </c>
      <c r="R7">
        <f t="shared" si="0"/>
        <v>-15071.4349544</v>
      </c>
      <c r="S7">
        <f t="shared" si="0"/>
        <v>-2214.0292111799999</v>
      </c>
    </row>
    <row r="8" spans="1:19" x14ac:dyDescent="0.75">
      <c r="A8" t="s">
        <v>3</v>
      </c>
      <c r="B8" t="s">
        <v>4</v>
      </c>
      <c r="C8">
        <v>35.74465</v>
      </c>
      <c r="D8">
        <v>-109.07210000000001</v>
      </c>
      <c r="E8">
        <v>2086.3560000000002</v>
      </c>
      <c r="F8" t="s">
        <v>220</v>
      </c>
      <c r="G8" t="s">
        <v>6</v>
      </c>
      <c r="H8" t="s">
        <v>221</v>
      </c>
      <c r="I8">
        <v>-7</v>
      </c>
      <c r="J8" t="s">
        <v>222</v>
      </c>
      <c r="K8" t="s">
        <v>278</v>
      </c>
      <c r="L8">
        <v>-39.107433999999998</v>
      </c>
      <c r="M8">
        <v>-4.6962686400000004</v>
      </c>
      <c r="N8">
        <v>14</v>
      </c>
      <c r="O8" s="2">
        <v>2014</v>
      </c>
      <c r="P8" s="2">
        <v>7</v>
      </c>
      <c r="Q8">
        <f t="shared" si="1"/>
        <v>14</v>
      </c>
      <c r="R8">
        <f t="shared" si="0"/>
        <v>-547.50407599999994</v>
      </c>
      <c r="S8">
        <f t="shared" si="0"/>
        <v>-65.747760960000008</v>
      </c>
    </row>
    <row r="9" spans="1:19" x14ac:dyDescent="0.75">
      <c r="A9" t="s">
        <v>3</v>
      </c>
      <c r="B9" t="s">
        <v>4</v>
      </c>
      <c r="C9">
        <v>35.74465</v>
      </c>
      <c r="D9">
        <v>-109.07210000000001</v>
      </c>
      <c r="E9">
        <v>2086.3560000000002</v>
      </c>
      <c r="F9" t="s">
        <v>232</v>
      </c>
      <c r="G9" t="s">
        <v>6</v>
      </c>
      <c r="H9" t="s">
        <v>233</v>
      </c>
      <c r="I9">
        <v>-7</v>
      </c>
      <c r="J9" t="s">
        <v>234</v>
      </c>
      <c r="K9" t="s">
        <v>279</v>
      </c>
      <c r="L9">
        <v>-1.2943979999999999</v>
      </c>
      <c r="M9">
        <v>2.3270462900000002</v>
      </c>
      <c r="N9">
        <v>6.1</v>
      </c>
      <c r="O9" s="2">
        <v>2014</v>
      </c>
      <c r="P9" s="2">
        <v>7</v>
      </c>
      <c r="Q9">
        <f>SUM(Q4:Q8)</f>
        <v>399.83333333333326</v>
      </c>
      <c r="R9">
        <f>SUM(R4:R8)/$Q9</f>
        <v>-60.361585463776585</v>
      </c>
      <c r="S9">
        <f>SUM(S4:S8)/$Q9</f>
        <v>-8.6365651790354327</v>
      </c>
    </row>
    <row r="10" spans="1:19" x14ac:dyDescent="0.75">
      <c r="A10" t="s">
        <v>3</v>
      </c>
      <c r="B10" t="s">
        <v>4</v>
      </c>
      <c r="C10">
        <v>35.74465</v>
      </c>
      <c r="D10">
        <v>-109.07210000000001</v>
      </c>
      <c r="E10">
        <v>2086.3560000000002</v>
      </c>
      <c r="F10" t="s">
        <v>229</v>
      </c>
      <c r="G10" t="s">
        <v>6</v>
      </c>
      <c r="H10" t="s">
        <v>230</v>
      </c>
      <c r="I10">
        <v>-7</v>
      </c>
      <c r="J10" t="s">
        <v>231</v>
      </c>
      <c r="K10" t="s">
        <v>278</v>
      </c>
      <c r="L10">
        <v>-23.402287000000001</v>
      </c>
      <c r="M10">
        <v>-3.6549875900000002</v>
      </c>
      <c r="N10">
        <v>11.4</v>
      </c>
    </row>
    <row r="11" spans="1:19" x14ac:dyDescent="0.75">
      <c r="A11" t="s">
        <v>3</v>
      </c>
      <c r="B11" t="s">
        <v>4</v>
      </c>
      <c r="C11">
        <v>35.74465</v>
      </c>
      <c r="D11">
        <v>-109.07210000000001</v>
      </c>
      <c r="E11">
        <v>2086.3560000000002</v>
      </c>
      <c r="F11" t="s">
        <v>226</v>
      </c>
      <c r="G11" t="s">
        <v>6</v>
      </c>
      <c r="H11" t="s">
        <v>227</v>
      </c>
      <c r="I11">
        <v>-7</v>
      </c>
      <c r="J11" t="s">
        <v>228</v>
      </c>
      <c r="K11" t="s">
        <v>278</v>
      </c>
      <c r="L11">
        <v>-55.286673999999998</v>
      </c>
      <c r="M11">
        <v>-8.0560167899999993</v>
      </c>
      <c r="N11">
        <v>53.4</v>
      </c>
    </row>
    <row r="12" spans="1:19" x14ac:dyDescent="0.75">
      <c r="A12" t="s">
        <v>3</v>
      </c>
      <c r="B12" t="s">
        <v>4</v>
      </c>
      <c r="C12">
        <v>35.74465</v>
      </c>
      <c r="D12">
        <v>-109.07210000000001</v>
      </c>
      <c r="E12">
        <v>2086.3560000000002</v>
      </c>
      <c r="F12" t="s">
        <v>235</v>
      </c>
      <c r="G12" t="s">
        <v>6</v>
      </c>
      <c r="H12" t="s">
        <v>236</v>
      </c>
      <c r="I12">
        <v>-7</v>
      </c>
      <c r="J12" t="s">
        <v>237</v>
      </c>
      <c r="K12" t="s">
        <v>278</v>
      </c>
      <c r="L12">
        <v>-59.719315999999999</v>
      </c>
      <c r="M12">
        <v>-8.4260011499999994</v>
      </c>
      <c r="N12">
        <v>39.9</v>
      </c>
    </row>
    <row r="13" spans="1:19" x14ac:dyDescent="0.75">
      <c r="A13" t="s">
        <v>3</v>
      </c>
      <c r="B13" t="s">
        <v>4</v>
      </c>
      <c r="C13">
        <v>35.74465</v>
      </c>
      <c r="D13">
        <v>-109.07210000000001</v>
      </c>
      <c r="E13">
        <v>2086.3560000000002</v>
      </c>
      <c r="F13" t="s">
        <v>238</v>
      </c>
      <c r="G13" t="s">
        <v>6</v>
      </c>
      <c r="H13" t="s">
        <v>239</v>
      </c>
      <c r="I13">
        <v>-7</v>
      </c>
      <c r="J13" t="s">
        <v>240</v>
      </c>
      <c r="K13" t="s">
        <v>278</v>
      </c>
      <c r="L13">
        <v>-31.830622000000002</v>
      </c>
      <c r="M13">
        <v>-4.1190868900000002</v>
      </c>
      <c r="N13">
        <v>15</v>
      </c>
    </row>
    <row r="14" spans="1:19" x14ac:dyDescent="0.75">
      <c r="A14" t="s">
        <v>3</v>
      </c>
      <c r="B14" t="s">
        <v>4</v>
      </c>
      <c r="C14">
        <v>35.74465</v>
      </c>
      <c r="D14">
        <v>-109.07210000000001</v>
      </c>
      <c r="E14">
        <v>2086.3560000000002</v>
      </c>
      <c r="F14" t="s">
        <v>241</v>
      </c>
      <c r="G14" t="s">
        <v>6</v>
      </c>
      <c r="H14" t="s">
        <v>240</v>
      </c>
      <c r="I14">
        <v>-7</v>
      </c>
      <c r="J14" t="s">
        <v>242</v>
      </c>
      <c r="K14" t="s">
        <v>278</v>
      </c>
      <c r="L14">
        <v>-63.769168000000001</v>
      </c>
      <c r="M14">
        <v>-8.8999136300000004</v>
      </c>
      <c r="N14">
        <v>129</v>
      </c>
    </row>
    <row r="15" spans="1:19" x14ac:dyDescent="0.75">
      <c r="A15" t="s">
        <v>3</v>
      </c>
      <c r="B15" t="s">
        <v>4</v>
      </c>
      <c r="C15">
        <v>35.74465</v>
      </c>
      <c r="D15">
        <v>-109.07210000000001</v>
      </c>
      <c r="E15">
        <v>2086.3560000000002</v>
      </c>
      <c r="F15" t="s">
        <v>243</v>
      </c>
      <c r="G15" t="s">
        <v>6</v>
      </c>
      <c r="H15" t="s">
        <v>244</v>
      </c>
      <c r="I15">
        <v>-7</v>
      </c>
      <c r="J15" t="s">
        <v>245</v>
      </c>
      <c r="K15" t="s">
        <v>278</v>
      </c>
      <c r="L15">
        <v>-1.574492</v>
      </c>
      <c r="M15">
        <v>-0.62705325000000001</v>
      </c>
      <c r="N15">
        <v>10.9</v>
      </c>
    </row>
    <row r="16" spans="1:19" x14ac:dyDescent="0.75">
      <c r="A16" t="s">
        <v>3</v>
      </c>
      <c r="B16" t="s">
        <v>4</v>
      </c>
      <c r="C16">
        <v>35.74465</v>
      </c>
      <c r="D16">
        <v>-109.07210000000001</v>
      </c>
      <c r="E16">
        <v>2086.3560000000002</v>
      </c>
      <c r="F16" t="s">
        <v>246</v>
      </c>
      <c r="G16" t="s">
        <v>6</v>
      </c>
      <c r="H16" t="s">
        <v>245</v>
      </c>
      <c r="I16">
        <v>-7</v>
      </c>
      <c r="J16" t="s">
        <v>247</v>
      </c>
      <c r="K16" t="s">
        <v>278</v>
      </c>
      <c r="L16">
        <v>-68.494727999999995</v>
      </c>
      <c r="M16">
        <v>-9.0468276200000002</v>
      </c>
      <c r="N16">
        <v>23.8</v>
      </c>
      <c r="O16" s="3">
        <v>2014</v>
      </c>
      <c r="P16" s="3">
        <v>9</v>
      </c>
      <c r="Q16">
        <f t="shared" ref="Q16:Q21" si="2">N16</f>
        <v>23.8</v>
      </c>
      <c r="R16">
        <f t="shared" ref="R16:R21" si="3">L16*$Q16</f>
        <v>-1630.1745263999999</v>
      </c>
      <c r="S16">
        <f t="shared" ref="S16:S21" si="4">M16*$Q16</f>
        <v>-215.314497356</v>
      </c>
    </row>
    <row r="17" spans="1:19" x14ac:dyDescent="0.75">
      <c r="A17" t="s">
        <v>3</v>
      </c>
      <c r="B17" t="s">
        <v>4</v>
      </c>
      <c r="C17">
        <v>35.74465</v>
      </c>
      <c r="D17">
        <v>-109.07210000000001</v>
      </c>
      <c r="E17">
        <v>2086.3560000000002</v>
      </c>
      <c r="F17" t="s">
        <v>248</v>
      </c>
      <c r="G17" t="s">
        <v>6</v>
      </c>
      <c r="H17" t="s">
        <v>249</v>
      </c>
      <c r="I17">
        <v>-7</v>
      </c>
      <c r="J17" t="s">
        <v>250</v>
      </c>
      <c r="K17" t="s">
        <v>278</v>
      </c>
      <c r="L17">
        <v>-30.938365999999998</v>
      </c>
      <c r="M17">
        <v>-2.4820634099999999</v>
      </c>
      <c r="N17">
        <v>9.4</v>
      </c>
      <c r="O17" s="3">
        <v>2014</v>
      </c>
      <c r="P17" s="3">
        <v>9</v>
      </c>
      <c r="Q17">
        <f t="shared" si="2"/>
        <v>9.4</v>
      </c>
      <c r="R17">
        <f t="shared" si="3"/>
        <v>-290.8206404</v>
      </c>
      <c r="S17">
        <f t="shared" si="4"/>
        <v>-23.331396053999999</v>
      </c>
    </row>
    <row r="18" spans="1:19" x14ac:dyDescent="0.75">
      <c r="A18" t="s">
        <v>3</v>
      </c>
      <c r="B18" t="s">
        <v>4</v>
      </c>
      <c r="C18">
        <v>35.74465</v>
      </c>
      <c r="D18">
        <v>-109.07210000000001</v>
      </c>
      <c r="E18">
        <v>2086.3560000000002</v>
      </c>
      <c r="F18" t="s">
        <v>260</v>
      </c>
      <c r="G18" t="s">
        <v>6</v>
      </c>
      <c r="H18" t="s">
        <v>261</v>
      </c>
      <c r="I18">
        <v>-7</v>
      </c>
      <c r="J18" t="s">
        <v>262</v>
      </c>
      <c r="K18" t="s">
        <v>278</v>
      </c>
      <c r="L18">
        <v>-22.688912999999999</v>
      </c>
      <c r="M18">
        <v>-0.68498267999999995</v>
      </c>
      <c r="N18">
        <v>8.6</v>
      </c>
      <c r="O18" s="3">
        <v>2014</v>
      </c>
      <c r="P18" s="3">
        <v>9</v>
      </c>
      <c r="Q18">
        <f t="shared" si="2"/>
        <v>8.6</v>
      </c>
      <c r="R18">
        <f t="shared" si="3"/>
        <v>-195.12465179999998</v>
      </c>
      <c r="S18">
        <f t="shared" si="4"/>
        <v>-5.8908510479999991</v>
      </c>
    </row>
    <row r="19" spans="1:19" x14ac:dyDescent="0.75">
      <c r="A19" t="s">
        <v>3</v>
      </c>
      <c r="B19" t="s">
        <v>4</v>
      </c>
      <c r="C19">
        <v>35.74465</v>
      </c>
      <c r="D19">
        <v>-109.07210000000001</v>
      </c>
      <c r="E19">
        <v>2086.3560000000002</v>
      </c>
      <c r="F19" t="s">
        <v>251</v>
      </c>
      <c r="G19" t="s">
        <v>6</v>
      </c>
      <c r="H19" t="s">
        <v>252</v>
      </c>
      <c r="I19">
        <v>-7</v>
      </c>
      <c r="J19" t="s">
        <v>253</v>
      </c>
      <c r="K19" t="s">
        <v>278</v>
      </c>
      <c r="L19">
        <v>-105.272701</v>
      </c>
      <c r="M19">
        <v>-14.36421895</v>
      </c>
      <c r="N19">
        <v>124.4</v>
      </c>
      <c r="O19" s="3">
        <v>2014</v>
      </c>
      <c r="P19" s="3">
        <v>9</v>
      </c>
      <c r="Q19">
        <f t="shared" si="2"/>
        <v>124.4</v>
      </c>
      <c r="R19">
        <f t="shared" si="3"/>
        <v>-13095.9240044</v>
      </c>
      <c r="S19">
        <f t="shared" si="4"/>
        <v>-1786.90883738</v>
      </c>
    </row>
    <row r="20" spans="1:19" x14ac:dyDescent="0.75">
      <c r="A20" t="s">
        <v>3</v>
      </c>
      <c r="B20" t="s">
        <v>4</v>
      </c>
      <c r="C20">
        <v>35.74465</v>
      </c>
      <c r="D20">
        <v>-109.07210000000001</v>
      </c>
      <c r="E20">
        <v>2086.3560000000002</v>
      </c>
      <c r="F20" t="s">
        <v>263</v>
      </c>
      <c r="G20" t="s">
        <v>6</v>
      </c>
      <c r="H20" t="s">
        <v>264</v>
      </c>
      <c r="I20">
        <v>-7</v>
      </c>
      <c r="J20" t="s">
        <v>265</v>
      </c>
      <c r="K20" t="s">
        <v>278</v>
      </c>
      <c r="L20">
        <v>-90.139069000000006</v>
      </c>
      <c r="M20">
        <v>-12.705408220000001</v>
      </c>
      <c r="N20">
        <v>58.6</v>
      </c>
      <c r="O20" s="3">
        <v>2014</v>
      </c>
      <c r="P20" s="3">
        <v>9</v>
      </c>
      <c r="Q20">
        <f t="shared" si="2"/>
        <v>58.6</v>
      </c>
      <c r="R20">
        <f t="shared" si="3"/>
        <v>-5282.1494434000006</v>
      </c>
      <c r="S20">
        <f t="shared" si="4"/>
        <v>-744.53692169200008</v>
      </c>
    </row>
    <row r="21" spans="1:19" x14ac:dyDescent="0.75">
      <c r="A21" t="s">
        <v>3</v>
      </c>
      <c r="B21" t="s">
        <v>4</v>
      </c>
      <c r="C21">
        <v>35.74465</v>
      </c>
      <c r="D21">
        <v>-109.07210000000001</v>
      </c>
      <c r="E21">
        <v>2086.3560000000002</v>
      </c>
      <c r="F21" t="s">
        <v>257</v>
      </c>
      <c r="G21" t="s">
        <v>6</v>
      </c>
      <c r="H21" t="s">
        <v>258</v>
      </c>
      <c r="I21">
        <v>-7</v>
      </c>
      <c r="J21" t="s">
        <v>259</v>
      </c>
      <c r="K21" t="s">
        <v>278</v>
      </c>
      <c r="L21">
        <v>-78.943813000000006</v>
      </c>
      <c r="M21">
        <v>-12.00331841</v>
      </c>
      <c r="N21">
        <v>231</v>
      </c>
      <c r="O21" s="3">
        <v>2014</v>
      </c>
      <c r="P21" s="3">
        <v>9</v>
      </c>
      <c r="Q21">
        <f t="shared" si="2"/>
        <v>231</v>
      </c>
      <c r="R21">
        <f t="shared" si="3"/>
        <v>-18236.020803000003</v>
      </c>
      <c r="S21">
        <f t="shared" si="4"/>
        <v>-2772.7665527100003</v>
      </c>
    </row>
    <row r="22" spans="1:19" x14ac:dyDescent="0.75">
      <c r="A22" t="s">
        <v>3</v>
      </c>
      <c r="B22" t="s">
        <v>4</v>
      </c>
      <c r="C22">
        <v>35.74465</v>
      </c>
      <c r="D22">
        <v>-109.07210000000001</v>
      </c>
      <c r="E22">
        <v>2086.3560000000002</v>
      </c>
      <c r="F22" t="s">
        <v>254</v>
      </c>
      <c r="G22" t="s">
        <v>6</v>
      </c>
      <c r="H22" t="s">
        <v>255</v>
      </c>
      <c r="I22">
        <v>-7</v>
      </c>
      <c r="J22" t="s">
        <v>256</v>
      </c>
      <c r="K22" t="s">
        <v>279</v>
      </c>
      <c r="L22">
        <v>-75.282798999999997</v>
      </c>
      <c r="M22">
        <v>-9.6393066100000002</v>
      </c>
      <c r="N22">
        <v>77.599999999999994</v>
      </c>
      <c r="O22" s="3">
        <v>2014</v>
      </c>
      <c r="P22" s="3">
        <v>9</v>
      </c>
      <c r="Q22">
        <f>SUM(Q16:Q21)</f>
        <v>455.8</v>
      </c>
      <c r="R22">
        <f>SUM(R16:R21)/$Q22</f>
        <v>-84.971948375164558</v>
      </c>
      <c r="S22">
        <f>SUM(S16:S21)/$Q22</f>
        <v>-12.173648653444493</v>
      </c>
    </row>
    <row r="23" spans="1:19" x14ac:dyDescent="0.75">
      <c r="A23" t="s">
        <v>3</v>
      </c>
      <c r="B23" t="s">
        <v>4</v>
      </c>
      <c r="C23">
        <v>35.74465</v>
      </c>
      <c r="D23">
        <v>-109.07210000000001</v>
      </c>
      <c r="E23">
        <v>2086.3560000000002</v>
      </c>
      <c r="F23" t="s">
        <v>266</v>
      </c>
      <c r="G23" t="s">
        <v>6</v>
      </c>
      <c r="H23" t="s">
        <v>267</v>
      </c>
      <c r="I23">
        <v>-7</v>
      </c>
      <c r="J23" t="s">
        <v>268</v>
      </c>
      <c r="K23" t="s">
        <v>278</v>
      </c>
      <c r="L23">
        <v>-99.780551000000003</v>
      </c>
      <c r="M23">
        <v>-13.68441048</v>
      </c>
      <c r="N23">
        <v>65.900000000000006</v>
      </c>
    </row>
    <row r="24" spans="1:19" x14ac:dyDescent="0.75">
      <c r="A24" t="s">
        <v>3</v>
      </c>
      <c r="B24" t="s">
        <v>4</v>
      </c>
      <c r="C24">
        <v>35.74465</v>
      </c>
      <c r="D24">
        <v>-109.07210000000001</v>
      </c>
      <c r="E24">
        <v>2086.3560000000002</v>
      </c>
      <c r="F24" t="s">
        <v>269</v>
      </c>
      <c r="G24" t="s">
        <v>6</v>
      </c>
      <c r="H24" t="s">
        <v>270</v>
      </c>
      <c r="I24">
        <v>-7</v>
      </c>
      <c r="J24" t="s">
        <v>271</v>
      </c>
      <c r="K24" t="s">
        <v>279</v>
      </c>
      <c r="L24">
        <v>-78.312929999999994</v>
      </c>
      <c r="M24">
        <v>-8.92915612</v>
      </c>
      <c r="N24">
        <v>31.5</v>
      </c>
    </row>
    <row r="25" spans="1:19" x14ac:dyDescent="0.75">
      <c r="A25" t="s">
        <v>3</v>
      </c>
      <c r="B25" t="s">
        <v>4</v>
      </c>
      <c r="C25">
        <v>35.74465</v>
      </c>
      <c r="D25">
        <v>-109.07210000000001</v>
      </c>
      <c r="E25">
        <v>2086.3560000000002</v>
      </c>
      <c r="F25" t="s">
        <v>24</v>
      </c>
      <c r="G25" t="s">
        <v>6</v>
      </c>
      <c r="H25" t="s">
        <v>7</v>
      </c>
      <c r="I25">
        <v>-7</v>
      </c>
      <c r="J25" t="s">
        <v>23</v>
      </c>
      <c r="K25" t="s">
        <v>278</v>
      </c>
      <c r="L25">
        <v>-26.179057</v>
      </c>
      <c r="M25">
        <v>-4.4618001500000002</v>
      </c>
      <c r="N25">
        <v>104.9</v>
      </c>
      <c r="O25" s="3">
        <v>2015</v>
      </c>
      <c r="P25" s="3">
        <v>5</v>
      </c>
      <c r="Q25">
        <f t="shared" ref="Q25:Q30" si="5">N25</f>
        <v>104.9</v>
      </c>
      <c r="R25">
        <f t="shared" ref="R25:R30" si="6">L25*$Q25</f>
        <v>-2746.1830793000004</v>
      </c>
      <c r="S25">
        <f t="shared" ref="S25:S30" si="7">M25*$Q25</f>
        <v>-468.04283573500004</v>
      </c>
    </row>
    <row r="26" spans="1:19" x14ac:dyDescent="0.75">
      <c r="A26" t="s">
        <v>3</v>
      </c>
      <c r="B26" t="s">
        <v>4</v>
      </c>
      <c r="C26">
        <v>35.74465</v>
      </c>
      <c r="D26">
        <v>-109.07210000000001</v>
      </c>
      <c r="E26">
        <v>2086.3560000000002</v>
      </c>
      <c r="F26" t="s">
        <v>22</v>
      </c>
      <c r="G26" t="s">
        <v>6</v>
      </c>
      <c r="H26" t="s">
        <v>23</v>
      </c>
      <c r="I26">
        <v>-7</v>
      </c>
      <c r="J26" t="s">
        <v>21</v>
      </c>
      <c r="K26" t="s">
        <v>278</v>
      </c>
      <c r="L26">
        <v>-42.24953</v>
      </c>
      <c r="M26">
        <v>-6.66248722</v>
      </c>
      <c r="N26">
        <v>48.3</v>
      </c>
      <c r="O26" s="3">
        <v>2015</v>
      </c>
      <c r="P26" s="3">
        <v>5</v>
      </c>
      <c r="Q26">
        <f t="shared" si="5"/>
        <v>48.3</v>
      </c>
      <c r="R26">
        <f t="shared" si="6"/>
        <v>-2040.6522989999999</v>
      </c>
      <c r="S26">
        <f t="shared" si="7"/>
        <v>-321.79813272600001</v>
      </c>
    </row>
    <row r="27" spans="1:19" x14ac:dyDescent="0.75">
      <c r="A27" t="s">
        <v>3</v>
      </c>
      <c r="B27" t="s">
        <v>4</v>
      </c>
      <c r="C27">
        <v>35.74465</v>
      </c>
      <c r="D27">
        <v>-109.07210000000001</v>
      </c>
      <c r="E27">
        <v>2086.3560000000002</v>
      </c>
      <c r="F27" t="s">
        <v>20</v>
      </c>
      <c r="G27" t="s">
        <v>6</v>
      </c>
      <c r="H27" t="s">
        <v>21</v>
      </c>
      <c r="I27">
        <v>-7</v>
      </c>
      <c r="J27" t="s">
        <v>13</v>
      </c>
      <c r="K27" t="s">
        <v>278</v>
      </c>
      <c r="L27">
        <v>-41.625906000000001</v>
      </c>
      <c r="M27">
        <v>-6.5918762800000001</v>
      </c>
      <c r="N27">
        <v>33.5</v>
      </c>
      <c r="O27" s="3">
        <v>2015</v>
      </c>
      <c r="P27" s="3">
        <v>5</v>
      </c>
      <c r="Q27">
        <f t="shared" si="5"/>
        <v>33.5</v>
      </c>
      <c r="R27">
        <f t="shared" si="6"/>
        <v>-1394.4678510000001</v>
      </c>
      <c r="S27">
        <f t="shared" si="7"/>
        <v>-220.82785538000002</v>
      </c>
    </row>
    <row r="28" spans="1:19" x14ac:dyDescent="0.75">
      <c r="A28" t="s">
        <v>3</v>
      </c>
      <c r="B28" t="s">
        <v>4</v>
      </c>
      <c r="C28">
        <v>35.74465</v>
      </c>
      <c r="D28">
        <v>-109.07210000000001</v>
      </c>
      <c r="E28">
        <v>2086.3560000000002</v>
      </c>
      <c r="F28" t="s">
        <v>12</v>
      </c>
      <c r="G28" t="s">
        <v>6</v>
      </c>
      <c r="H28" t="s">
        <v>13</v>
      </c>
      <c r="I28">
        <v>-7</v>
      </c>
      <c r="J28" t="s">
        <v>14</v>
      </c>
      <c r="K28" t="s">
        <v>278</v>
      </c>
      <c r="L28">
        <v>-120.82628200000001</v>
      </c>
      <c r="M28">
        <v>-16.389509520000001</v>
      </c>
      <c r="N28">
        <v>142.5</v>
      </c>
      <c r="O28" s="3">
        <v>2015</v>
      </c>
      <c r="P28" s="3">
        <v>5</v>
      </c>
      <c r="Q28">
        <f t="shared" si="5"/>
        <v>142.5</v>
      </c>
      <c r="R28">
        <f t="shared" si="6"/>
        <v>-17217.745185</v>
      </c>
      <c r="S28">
        <f t="shared" si="7"/>
        <v>-2335.5051066000001</v>
      </c>
    </row>
    <row r="29" spans="1:19" x14ac:dyDescent="0.75">
      <c r="A29" t="s">
        <v>3</v>
      </c>
      <c r="B29" t="s">
        <v>4</v>
      </c>
      <c r="C29">
        <v>35.74465</v>
      </c>
      <c r="D29">
        <v>-109.07210000000001</v>
      </c>
      <c r="E29">
        <v>2086.3560000000002</v>
      </c>
      <c r="F29" t="s">
        <v>25</v>
      </c>
      <c r="G29" t="s">
        <v>6</v>
      </c>
      <c r="H29" t="s">
        <v>14</v>
      </c>
      <c r="I29">
        <v>-7</v>
      </c>
      <c r="J29" t="s">
        <v>18</v>
      </c>
      <c r="K29" t="s">
        <v>278</v>
      </c>
      <c r="L29">
        <v>-55.647221000000002</v>
      </c>
      <c r="M29">
        <v>-7.4183141499999996</v>
      </c>
      <c r="N29">
        <v>9.3000000000000007</v>
      </c>
      <c r="O29" s="3">
        <v>2015</v>
      </c>
      <c r="P29" s="3">
        <v>5</v>
      </c>
      <c r="Q29">
        <f t="shared" si="5"/>
        <v>9.3000000000000007</v>
      </c>
      <c r="R29">
        <f t="shared" si="6"/>
        <v>-517.51915530000008</v>
      </c>
      <c r="S29">
        <f t="shared" si="7"/>
        <v>-68.990321594999998</v>
      </c>
    </row>
    <row r="30" spans="1:19" x14ac:dyDescent="0.75">
      <c r="A30" t="s">
        <v>3</v>
      </c>
      <c r="B30" t="s">
        <v>4</v>
      </c>
      <c r="C30">
        <v>35.74465</v>
      </c>
      <c r="D30">
        <v>-109.07210000000001</v>
      </c>
      <c r="E30">
        <v>2086.3560000000002</v>
      </c>
      <c r="F30" t="s">
        <v>17</v>
      </c>
      <c r="G30" t="s">
        <v>6</v>
      </c>
      <c r="H30" t="s">
        <v>18</v>
      </c>
      <c r="I30">
        <v>-7</v>
      </c>
      <c r="J30" t="s">
        <v>19</v>
      </c>
      <c r="K30" t="s">
        <v>278</v>
      </c>
      <c r="L30">
        <v>-108.845608</v>
      </c>
      <c r="M30">
        <v>-13.92373671</v>
      </c>
      <c r="N30">
        <v>60.2</v>
      </c>
      <c r="O30" s="3">
        <v>2015</v>
      </c>
      <c r="P30" s="3">
        <v>5</v>
      </c>
      <c r="Q30">
        <f t="shared" si="5"/>
        <v>60.2</v>
      </c>
      <c r="R30">
        <f t="shared" si="6"/>
        <v>-6552.5056015999999</v>
      </c>
      <c r="S30">
        <f t="shared" si="7"/>
        <v>-838.208949942</v>
      </c>
    </row>
    <row r="31" spans="1:19" x14ac:dyDescent="0.75">
      <c r="A31" t="s">
        <v>3</v>
      </c>
      <c r="B31" t="s">
        <v>4</v>
      </c>
      <c r="C31">
        <v>35.74465</v>
      </c>
      <c r="D31">
        <v>-109.07210000000001</v>
      </c>
      <c r="E31">
        <v>2086.3560000000002</v>
      </c>
      <c r="F31" t="s">
        <v>5</v>
      </c>
      <c r="G31" t="s">
        <v>6</v>
      </c>
      <c r="H31" t="s">
        <v>7</v>
      </c>
      <c r="I31">
        <v>-7</v>
      </c>
      <c r="J31" t="s">
        <v>8</v>
      </c>
      <c r="K31" t="s">
        <v>279</v>
      </c>
      <c r="L31">
        <v>-69.571151</v>
      </c>
      <c r="M31">
        <v>-8.5389027800000008</v>
      </c>
      <c r="N31">
        <v>231.7</v>
      </c>
      <c r="O31" s="3">
        <v>2015</v>
      </c>
      <c r="P31" s="3">
        <v>5</v>
      </c>
      <c r="Q31">
        <f>SUM(Q25:Q30)</f>
        <v>398.7</v>
      </c>
      <c r="R31">
        <f>SUM(R25:R30)/$Q31</f>
        <v>-76.421051344870833</v>
      </c>
      <c r="S31">
        <f>SUM(S25:S30)/$Q31</f>
        <v>-10.668104344063206</v>
      </c>
    </row>
    <row r="32" spans="1:19" x14ac:dyDescent="0.75">
      <c r="A32" t="s">
        <v>3</v>
      </c>
      <c r="B32" t="s">
        <v>4</v>
      </c>
      <c r="C32">
        <v>35.74465</v>
      </c>
      <c r="D32">
        <v>-109.07210000000001</v>
      </c>
      <c r="E32">
        <v>2086.3560000000002</v>
      </c>
      <c r="F32" t="s">
        <v>9</v>
      </c>
      <c r="G32" t="s">
        <v>6</v>
      </c>
      <c r="H32" t="s">
        <v>10</v>
      </c>
      <c r="I32">
        <v>-7</v>
      </c>
      <c r="J32" t="s">
        <v>11</v>
      </c>
      <c r="K32" t="s">
        <v>278</v>
      </c>
      <c r="L32">
        <v>-92.566185000000004</v>
      </c>
      <c r="M32">
        <v>-12.41914991</v>
      </c>
      <c r="N32">
        <v>84.5</v>
      </c>
      <c r="O32" s="3">
        <v>2015</v>
      </c>
      <c r="P32" s="3">
        <v>6</v>
      </c>
      <c r="Q32">
        <f t="shared" ref="Q32:Q44" si="8">N32</f>
        <v>84.5</v>
      </c>
      <c r="R32">
        <f t="shared" ref="R32:R37" si="9">L32*$Q32</f>
        <v>-7821.8426325</v>
      </c>
      <c r="S32">
        <f t="shared" ref="S32:S37" si="10">M32*$Q32</f>
        <v>-1049.418167395</v>
      </c>
    </row>
    <row r="33" spans="1:19" x14ac:dyDescent="0.75">
      <c r="A33" t="s">
        <v>3</v>
      </c>
      <c r="B33" t="s">
        <v>4</v>
      </c>
      <c r="C33">
        <v>35.74465</v>
      </c>
      <c r="D33">
        <v>-109.07210000000001</v>
      </c>
      <c r="E33">
        <v>2086.3560000000002</v>
      </c>
      <c r="F33" t="s">
        <v>15</v>
      </c>
      <c r="G33" t="s">
        <v>6</v>
      </c>
      <c r="H33" t="s">
        <v>11</v>
      </c>
      <c r="I33">
        <v>-7</v>
      </c>
      <c r="J33" t="s">
        <v>16</v>
      </c>
      <c r="K33" t="s">
        <v>278</v>
      </c>
      <c r="L33">
        <v>-81.113867999999997</v>
      </c>
      <c r="M33">
        <v>-11.75052777</v>
      </c>
      <c r="N33">
        <v>104.2</v>
      </c>
      <c r="O33" s="3">
        <v>2015</v>
      </c>
      <c r="P33" s="3">
        <v>6</v>
      </c>
      <c r="Q33">
        <f t="shared" si="8"/>
        <v>104.2</v>
      </c>
      <c r="R33">
        <f t="shared" si="9"/>
        <v>-8452.0650456000003</v>
      </c>
      <c r="S33">
        <f t="shared" si="10"/>
        <v>-1224.404993634</v>
      </c>
    </row>
    <row r="34" spans="1:19" x14ac:dyDescent="0.75">
      <c r="A34" t="s">
        <v>3</v>
      </c>
      <c r="B34" t="s">
        <v>4</v>
      </c>
      <c r="C34">
        <v>35.74465</v>
      </c>
      <c r="D34">
        <v>-109.07210000000001</v>
      </c>
      <c r="E34">
        <v>2086.3560000000002</v>
      </c>
      <c r="F34" t="s">
        <v>26</v>
      </c>
      <c r="G34" t="s">
        <v>6</v>
      </c>
      <c r="H34" t="s">
        <v>16</v>
      </c>
      <c r="I34">
        <v>-7</v>
      </c>
      <c r="J34" t="s">
        <v>27</v>
      </c>
      <c r="K34" t="s">
        <v>278</v>
      </c>
      <c r="L34">
        <v>-53.531069000000002</v>
      </c>
      <c r="M34">
        <v>-7.9120527999999997</v>
      </c>
      <c r="N34">
        <v>42.4</v>
      </c>
      <c r="O34" s="3">
        <v>2015</v>
      </c>
      <c r="P34" s="3">
        <v>6</v>
      </c>
      <c r="Q34">
        <f t="shared" si="8"/>
        <v>42.4</v>
      </c>
      <c r="R34">
        <f t="shared" si="9"/>
        <v>-2269.7173256000001</v>
      </c>
      <c r="S34">
        <f t="shared" si="10"/>
        <v>-335.47103871999997</v>
      </c>
    </row>
    <row r="35" spans="1:19" x14ac:dyDescent="0.75">
      <c r="A35" t="s">
        <v>3</v>
      </c>
      <c r="B35" t="s">
        <v>4</v>
      </c>
      <c r="C35">
        <v>35.74465</v>
      </c>
      <c r="D35">
        <v>-109.07210000000001</v>
      </c>
      <c r="E35">
        <v>2086.3560000000002</v>
      </c>
      <c r="F35" t="s">
        <v>28</v>
      </c>
      <c r="G35" t="s">
        <v>6</v>
      </c>
      <c r="H35" t="s">
        <v>29</v>
      </c>
      <c r="I35">
        <v>-7</v>
      </c>
      <c r="J35" t="s">
        <v>30</v>
      </c>
      <c r="K35" t="s">
        <v>278</v>
      </c>
      <c r="L35">
        <v>-72.346136000000001</v>
      </c>
      <c r="M35">
        <v>-10.08705183</v>
      </c>
      <c r="N35">
        <v>56.6</v>
      </c>
      <c r="O35" s="3">
        <v>2015</v>
      </c>
      <c r="P35" s="3">
        <v>6</v>
      </c>
      <c r="Q35">
        <f t="shared" si="8"/>
        <v>56.6</v>
      </c>
      <c r="R35">
        <f t="shared" si="9"/>
        <v>-4094.7912976000002</v>
      </c>
      <c r="S35">
        <f t="shared" si="10"/>
        <v>-570.92713357800005</v>
      </c>
    </row>
    <row r="36" spans="1:19" x14ac:dyDescent="0.75">
      <c r="A36" t="s">
        <v>3</v>
      </c>
      <c r="B36" t="s">
        <v>4</v>
      </c>
      <c r="C36">
        <v>35.74465</v>
      </c>
      <c r="D36">
        <v>-109.07210000000001</v>
      </c>
      <c r="E36">
        <v>2086.3560000000002</v>
      </c>
      <c r="F36" t="s">
        <v>31</v>
      </c>
      <c r="G36" t="s">
        <v>6</v>
      </c>
      <c r="H36" t="s">
        <v>32</v>
      </c>
      <c r="I36">
        <v>-7</v>
      </c>
      <c r="J36" t="s">
        <v>33</v>
      </c>
      <c r="K36" t="s">
        <v>278</v>
      </c>
      <c r="L36">
        <v>-42.049353000000004</v>
      </c>
      <c r="M36">
        <v>-5.1342850100000001</v>
      </c>
      <c r="N36">
        <v>25.4</v>
      </c>
      <c r="O36" s="3">
        <v>2015</v>
      </c>
      <c r="P36" s="3">
        <v>6</v>
      </c>
      <c r="Q36">
        <f t="shared" si="8"/>
        <v>25.4</v>
      </c>
      <c r="R36">
        <f t="shared" si="9"/>
        <v>-1068.0535662</v>
      </c>
      <c r="S36">
        <f t="shared" si="10"/>
        <v>-130.410839254</v>
      </c>
    </row>
    <row r="37" spans="1:19" x14ac:dyDescent="0.75">
      <c r="A37" t="s">
        <v>3</v>
      </c>
      <c r="B37" t="s">
        <v>4</v>
      </c>
      <c r="C37">
        <v>35.74465</v>
      </c>
      <c r="D37">
        <v>-109.07210000000001</v>
      </c>
      <c r="E37">
        <v>2086.3560000000002</v>
      </c>
      <c r="F37" t="s">
        <v>34</v>
      </c>
      <c r="G37" t="s">
        <v>6</v>
      </c>
      <c r="H37" t="s">
        <v>8</v>
      </c>
      <c r="I37">
        <v>-7</v>
      </c>
      <c r="J37" t="s">
        <v>35</v>
      </c>
      <c r="K37" t="s">
        <v>279</v>
      </c>
      <c r="L37">
        <v>-74.318821999999997</v>
      </c>
      <c r="M37">
        <v>-10.43766759</v>
      </c>
      <c r="N37">
        <v>290.8</v>
      </c>
      <c r="O37" s="3">
        <v>2015</v>
      </c>
      <c r="P37" s="3">
        <v>6</v>
      </c>
      <c r="Q37">
        <f>SUM(Q32:Q36)</f>
        <v>313.09999999999997</v>
      </c>
      <c r="R37">
        <f>SUM(R32:R36)/$Q37</f>
        <v>-75.715330142127129</v>
      </c>
      <c r="S37">
        <f>SUM(S32:S36)/$Q37</f>
        <v>-10.573721407157459</v>
      </c>
    </row>
    <row r="38" spans="1:19" x14ac:dyDescent="0.75">
      <c r="A38" t="s">
        <v>3</v>
      </c>
      <c r="B38" t="s">
        <v>4</v>
      </c>
      <c r="C38">
        <v>35.74465</v>
      </c>
      <c r="D38">
        <v>-109.07210000000001</v>
      </c>
      <c r="E38">
        <v>2086.3560000000002</v>
      </c>
      <c r="F38" t="s">
        <v>36</v>
      </c>
      <c r="G38" t="s">
        <v>6</v>
      </c>
      <c r="H38" t="s">
        <v>33</v>
      </c>
      <c r="I38">
        <v>-7</v>
      </c>
      <c r="J38" t="s">
        <v>37</v>
      </c>
      <c r="K38" t="s">
        <v>278</v>
      </c>
      <c r="L38">
        <v>-24.528075999999999</v>
      </c>
      <c r="M38">
        <v>-2.5566508300000002</v>
      </c>
      <c r="N38">
        <v>33.6</v>
      </c>
      <c r="O38" s="2">
        <v>2015</v>
      </c>
      <c r="P38" s="2">
        <v>7</v>
      </c>
      <c r="Q38">
        <f t="shared" si="8"/>
        <v>33.6</v>
      </c>
      <c r="R38">
        <f t="shared" ref="R38:R43" si="11">L38*$Q38</f>
        <v>-824.14335359999995</v>
      </c>
      <c r="S38">
        <f t="shared" ref="S38:S43" si="12">M38*$Q38</f>
        <v>-85.903467888000009</v>
      </c>
    </row>
    <row r="39" spans="1:19" x14ac:dyDescent="0.75">
      <c r="A39" t="s">
        <v>3</v>
      </c>
      <c r="B39" t="s">
        <v>4</v>
      </c>
      <c r="C39">
        <v>35.74465</v>
      </c>
      <c r="D39">
        <v>-109.07210000000001</v>
      </c>
      <c r="E39">
        <v>2086.3560000000002</v>
      </c>
      <c r="F39" t="s">
        <v>44</v>
      </c>
      <c r="G39" t="s">
        <v>6</v>
      </c>
      <c r="H39" t="s">
        <v>37</v>
      </c>
      <c r="I39">
        <v>-7</v>
      </c>
      <c r="J39" t="s">
        <v>39</v>
      </c>
      <c r="K39" t="s">
        <v>278</v>
      </c>
      <c r="L39">
        <v>-2.7754629999999998</v>
      </c>
      <c r="M39">
        <v>1.2190938099999999</v>
      </c>
      <c r="N39" t="s">
        <v>45</v>
      </c>
      <c r="O39" s="2">
        <v>2015</v>
      </c>
      <c r="P39" s="2">
        <v>7</v>
      </c>
      <c r="Q39" s="2">
        <f>AVERAGE(Q38,Q40:Q44)</f>
        <v>52.083333333333336</v>
      </c>
      <c r="R39">
        <f t="shared" si="11"/>
        <v>-144.55536458333333</v>
      </c>
      <c r="S39">
        <f t="shared" si="12"/>
        <v>63.494469270833335</v>
      </c>
    </row>
    <row r="40" spans="1:19" x14ac:dyDescent="0.75">
      <c r="A40" t="s">
        <v>3</v>
      </c>
      <c r="B40" t="s">
        <v>4</v>
      </c>
      <c r="C40">
        <v>35.74465</v>
      </c>
      <c r="D40">
        <v>-109.07210000000001</v>
      </c>
      <c r="E40">
        <v>2086.3560000000002</v>
      </c>
      <c r="F40" t="s">
        <v>38</v>
      </c>
      <c r="G40" t="s">
        <v>6</v>
      </c>
      <c r="H40" t="s">
        <v>39</v>
      </c>
      <c r="I40">
        <v>-7</v>
      </c>
      <c r="J40" t="s">
        <v>40</v>
      </c>
      <c r="K40" t="s">
        <v>278</v>
      </c>
      <c r="L40">
        <v>-37.380709000000003</v>
      </c>
      <c r="M40">
        <v>-5.9216500999999999</v>
      </c>
      <c r="N40">
        <v>165.5</v>
      </c>
      <c r="O40" s="2">
        <v>2015</v>
      </c>
      <c r="P40" s="2">
        <v>7</v>
      </c>
      <c r="Q40">
        <f t="shared" si="8"/>
        <v>165.5</v>
      </c>
      <c r="R40">
        <f t="shared" si="11"/>
        <v>-6186.5073395000009</v>
      </c>
      <c r="S40">
        <f t="shared" si="12"/>
        <v>-980.03309154999999</v>
      </c>
    </row>
    <row r="41" spans="1:19" x14ac:dyDescent="0.75">
      <c r="A41" t="s">
        <v>3</v>
      </c>
      <c r="B41" t="s">
        <v>4</v>
      </c>
      <c r="C41">
        <v>35.74465</v>
      </c>
      <c r="D41">
        <v>-109.07210000000001</v>
      </c>
      <c r="E41">
        <v>2086.3560000000002</v>
      </c>
      <c r="F41" t="s">
        <v>41</v>
      </c>
      <c r="G41" t="s">
        <v>6</v>
      </c>
      <c r="H41" t="s">
        <v>42</v>
      </c>
      <c r="I41">
        <v>-7</v>
      </c>
      <c r="J41" t="s">
        <v>43</v>
      </c>
      <c r="K41" t="s">
        <v>278</v>
      </c>
      <c r="L41">
        <v>-38.631373000000004</v>
      </c>
      <c r="M41">
        <v>-5.5089786399999996</v>
      </c>
      <c r="N41">
        <v>36.700000000000003</v>
      </c>
      <c r="O41" s="2">
        <v>2015</v>
      </c>
      <c r="P41" s="2">
        <v>7</v>
      </c>
      <c r="Q41">
        <f t="shared" si="8"/>
        <v>36.700000000000003</v>
      </c>
      <c r="R41">
        <f t="shared" si="11"/>
        <v>-1417.7713891000003</v>
      </c>
      <c r="S41">
        <f t="shared" si="12"/>
        <v>-202.17951608800001</v>
      </c>
    </row>
    <row r="42" spans="1:19" x14ac:dyDescent="0.75">
      <c r="A42" t="s">
        <v>3</v>
      </c>
      <c r="B42" t="s">
        <v>4</v>
      </c>
      <c r="C42">
        <v>35.74465</v>
      </c>
      <c r="D42">
        <v>-109.07210000000001</v>
      </c>
      <c r="E42">
        <v>2086.3560000000002</v>
      </c>
      <c r="F42" t="s">
        <v>46</v>
      </c>
      <c r="G42" t="s">
        <v>6</v>
      </c>
      <c r="H42" t="s">
        <v>43</v>
      </c>
      <c r="I42">
        <v>-7</v>
      </c>
      <c r="J42" t="s">
        <v>47</v>
      </c>
      <c r="K42" t="s">
        <v>278</v>
      </c>
      <c r="L42">
        <v>-24.996542000000002</v>
      </c>
      <c r="M42">
        <v>-2.8958981700000002</v>
      </c>
      <c r="N42">
        <v>13.9</v>
      </c>
      <c r="O42" s="2">
        <v>2015</v>
      </c>
      <c r="P42" s="2">
        <v>7</v>
      </c>
      <c r="Q42">
        <f t="shared" si="8"/>
        <v>13.9</v>
      </c>
      <c r="R42">
        <f t="shared" si="11"/>
        <v>-347.45193380000001</v>
      </c>
      <c r="S42">
        <f t="shared" si="12"/>
        <v>-40.252984563000005</v>
      </c>
    </row>
    <row r="43" spans="1:19" x14ac:dyDescent="0.75">
      <c r="A43" t="s">
        <v>3</v>
      </c>
      <c r="B43" t="s">
        <v>4</v>
      </c>
      <c r="C43">
        <v>35.74465</v>
      </c>
      <c r="D43">
        <v>-109.07210000000001</v>
      </c>
      <c r="E43">
        <v>2086.3560000000002</v>
      </c>
      <c r="F43" t="s">
        <v>48</v>
      </c>
      <c r="G43" t="s">
        <v>6</v>
      </c>
      <c r="H43" t="s">
        <v>47</v>
      </c>
      <c r="I43">
        <v>-7</v>
      </c>
      <c r="J43" t="s">
        <v>49</v>
      </c>
      <c r="K43" t="s">
        <v>278</v>
      </c>
      <c r="L43">
        <v>-35.332872999999999</v>
      </c>
      <c r="M43">
        <v>-4.2545974199999996</v>
      </c>
      <c r="N43">
        <v>17.899999999999999</v>
      </c>
      <c r="O43" s="2">
        <v>2015</v>
      </c>
      <c r="P43" s="2">
        <v>7</v>
      </c>
      <c r="Q43">
        <f t="shared" si="8"/>
        <v>17.899999999999999</v>
      </c>
      <c r="R43">
        <f t="shared" si="11"/>
        <v>-632.4584266999999</v>
      </c>
      <c r="S43">
        <f t="shared" si="12"/>
        <v>-76.157293817999985</v>
      </c>
    </row>
    <row r="44" spans="1:19" x14ac:dyDescent="0.75">
      <c r="A44" t="s">
        <v>3</v>
      </c>
      <c r="B44" t="s">
        <v>4</v>
      </c>
      <c r="C44">
        <v>35.74465</v>
      </c>
      <c r="D44">
        <v>-109.07210000000001</v>
      </c>
      <c r="E44">
        <v>2086.3560000000002</v>
      </c>
      <c r="F44" t="s">
        <v>50</v>
      </c>
      <c r="G44" t="s">
        <v>6</v>
      </c>
      <c r="H44" t="s">
        <v>49</v>
      </c>
      <c r="I44">
        <v>-7</v>
      </c>
      <c r="J44" t="s">
        <v>51</v>
      </c>
      <c r="K44" t="s">
        <v>278</v>
      </c>
      <c r="L44">
        <v>-30.639289000000002</v>
      </c>
      <c r="M44">
        <v>-3.9348060999999999</v>
      </c>
      <c r="N44">
        <v>44.9</v>
      </c>
      <c r="O44" s="2">
        <v>2015</v>
      </c>
      <c r="P44" s="2">
        <v>7</v>
      </c>
      <c r="Q44">
        <f t="shared" si="8"/>
        <v>44.9</v>
      </c>
      <c r="R44">
        <f t="shared" ref="R44" si="13">L44*$Q44</f>
        <v>-1375.7040761000001</v>
      </c>
      <c r="S44">
        <f t="shared" ref="S44" si="14">M44*$Q44</f>
        <v>-176.67279388999998</v>
      </c>
    </row>
    <row r="45" spans="1:19" x14ac:dyDescent="0.75">
      <c r="A45" t="s">
        <v>3</v>
      </c>
      <c r="B45" t="s">
        <v>4</v>
      </c>
      <c r="C45">
        <v>35.74465</v>
      </c>
      <c r="D45">
        <v>-109.07210000000001</v>
      </c>
      <c r="E45">
        <v>2086.3560000000002</v>
      </c>
      <c r="F45" t="s">
        <v>56</v>
      </c>
      <c r="G45" t="s">
        <v>6</v>
      </c>
      <c r="H45" t="s">
        <v>35</v>
      </c>
      <c r="I45">
        <v>-7</v>
      </c>
      <c r="J45" t="s">
        <v>57</v>
      </c>
      <c r="K45" t="s">
        <v>279</v>
      </c>
      <c r="L45">
        <v>-34.381754999999998</v>
      </c>
      <c r="M45">
        <v>-4.7857097700000004</v>
      </c>
      <c r="N45">
        <v>142.69999999999999</v>
      </c>
      <c r="O45" s="2">
        <v>2015</v>
      </c>
      <c r="P45" s="2">
        <v>7</v>
      </c>
      <c r="Q45">
        <f>SUM(Q38:Q44)</f>
        <v>364.58333333333326</v>
      </c>
      <c r="R45">
        <f>SUM(R38:R44)/$Q45</f>
        <v>-29.975566308708576</v>
      </c>
      <c r="S45">
        <f>SUM(S38:S44)/$Q45</f>
        <v>-4.1079899753860571</v>
      </c>
    </row>
    <row r="46" spans="1:19" x14ac:dyDescent="0.75">
      <c r="A46" t="s">
        <v>3</v>
      </c>
      <c r="B46" t="s">
        <v>4</v>
      </c>
      <c r="C46">
        <v>35.74465</v>
      </c>
      <c r="D46">
        <v>-109.07210000000001</v>
      </c>
      <c r="E46">
        <v>2086.3560000000002</v>
      </c>
      <c r="F46" t="s">
        <v>54</v>
      </c>
      <c r="G46" t="s">
        <v>6</v>
      </c>
      <c r="H46" s="1" t="s">
        <v>51</v>
      </c>
      <c r="I46" s="1">
        <v>-7</v>
      </c>
      <c r="J46" t="s">
        <v>55</v>
      </c>
      <c r="K46" t="s">
        <v>278</v>
      </c>
      <c r="L46">
        <v>-68.902477000000005</v>
      </c>
      <c r="M46">
        <v>-9.7592402000000007</v>
      </c>
      <c r="N46">
        <v>115.6</v>
      </c>
      <c r="O46" s="2">
        <v>2015</v>
      </c>
      <c r="P46" s="2">
        <v>8</v>
      </c>
      <c r="Q46">
        <f t="shared" ref="Q46:Q52" si="15">N46</f>
        <v>115.6</v>
      </c>
      <c r="R46">
        <f t="shared" ref="R46:R52" si="16">L46*$Q46</f>
        <v>-7965.1263411999998</v>
      </c>
      <c r="S46">
        <f t="shared" ref="S46:S52" si="17">M46*$Q46</f>
        <v>-1128.1681671200001</v>
      </c>
    </row>
    <row r="47" spans="1:19" x14ac:dyDescent="0.75">
      <c r="A47" t="s">
        <v>3</v>
      </c>
      <c r="B47" t="s">
        <v>4</v>
      </c>
      <c r="C47">
        <v>35.74465</v>
      </c>
      <c r="D47">
        <v>-109.07210000000001</v>
      </c>
      <c r="E47">
        <v>2086.3560000000002</v>
      </c>
      <c r="F47" t="s">
        <v>52</v>
      </c>
      <c r="G47" t="s">
        <v>6</v>
      </c>
      <c r="H47" t="s">
        <v>51</v>
      </c>
      <c r="I47">
        <v>-7</v>
      </c>
      <c r="J47" t="s">
        <v>53</v>
      </c>
      <c r="K47" t="s">
        <v>278</v>
      </c>
      <c r="L47">
        <v>-49.818112999999997</v>
      </c>
      <c r="M47">
        <v>-6.5621515800000001</v>
      </c>
      <c r="N47">
        <v>41.6</v>
      </c>
      <c r="O47" s="2">
        <v>2015</v>
      </c>
      <c r="P47" s="2">
        <v>8</v>
      </c>
      <c r="Q47">
        <f t="shared" si="15"/>
        <v>41.6</v>
      </c>
      <c r="R47">
        <f t="shared" si="16"/>
        <v>-2072.4335007999998</v>
      </c>
      <c r="S47">
        <f t="shared" si="17"/>
        <v>-272.98550572800002</v>
      </c>
    </row>
    <row r="48" spans="1:19" x14ac:dyDescent="0.75">
      <c r="A48" t="s">
        <v>3</v>
      </c>
      <c r="B48" t="s">
        <v>4</v>
      </c>
      <c r="C48">
        <v>35.74465</v>
      </c>
      <c r="D48">
        <v>-109.07210000000001</v>
      </c>
      <c r="E48">
        <v>2086.3560000000002</v>
      </c>
      <c r="F48" t="s">
        <v>58</v>
      </c>
      <c r="G48" t="s">
        <v>6</v>
      </c>
      <c r="H48" t="s">
        <v>59</v>
      </c>
      <c r="I48">
        <v>-7</v>
      </c>
      <c r="J48" t="s">
        <v>60</v>
      </c>
      <c r="K48" t="s">
        <v>278</v>
      </c>
      <c r="L48">
        <v>-12.009373</v>
      </c>
      <c r="M48">
        <v>-2.55394217</v>
      </c>
      <c r="N48" t="s">
        <v>45</v>
      </c>
      <c r="O48" s="2">
        <v>2015</v>
      </c>
      <c r="P48" s="2">
        <v>8</v>
      </c>
      <c r="Q48" s="2">
        <f>AVERAGE(Q46:Q47,Q49:Q52)</f>
        <v>246.18333333333337</v>
      </c>
      <c r="R48">
        <f t="shared" si="16"/>
        <v>-2956.5074763833336</v>
      </c>
      <c r="S48">
        <f t="shared" si="17"/>
        <v>-628.7379965511667</v>
      </c>
    </row>
    <row r="49" spans="1:19" x14ac:dyDescent="0.75">
      <c r="A49" t="s">
        <v>3</v>
      </c>
      <c r="B49" t="s">
        <v>4</v>
      </c>
      <c r="C49">
        <v>35.74465</v>
      </c>
      <c r="D49">
        <v>-109.07210000000001</v>
      </c>
      <c r="E49">
        <v>2086.3560000000002</v>
      </c>
      <c r="F49" t="s">
        <v>64</v>
      </c>
      <c r="G49" t="s">
        <v>6</v>
      </c>
      <c r="H49" t="s">
        <v>65</v>
      </c>
      <c r="I49">
        <v>-7</v>
      </c>
      <c r="J49" t="s">
        <v>66</v>
      </c>
      <c r="K49" t="s">
        <v>278</v>
      </c>
      <c r="L49">
        <v>7.381977</v>
      </c>
      <c r="M49">
        <v>0.27382724000000003</v>
      </c>
      <c r="N49">
        <v>526.20000000000005</v>
      </c>
      <c r="O49" s="2">
        <v>2015</v>
      </c>
      <c r="P49" s="2">
        <v>8</v>
      </c>
      <c r="Q49">
        <f t="shared" si="15"/>
        <v>526.20000000000005</v>
      </c>
      <c r="R49">
        <f t="shared" si="16"/>
        <v>3884.3962974000005</v>
      </c>
      <c r="S49">
        <f t="shared" si="17"/>
        <v>144.08789368800004</v>
      </c>
    </row>
    <row r="50" spans="1:19" x14ac:dyDescent="0.75">
      <c r="A50" t="s">
        <v>3</v>
      </c>
      <c r="B50" t="s">
        <v>4</v>
      </c>
      <c r="C50">
        <v>35.74465</v>
      </c>
      <c r="D50">
        <v>-109.07210000000001</v>
      </c>
      <c r="E50">
        <v>2086.3560000000002</v>
      </c>
      <c r="F50" t="s">
        <v>61</v>
      </c>
      <c r="G50" t="s">
        <v>6</v>
      </c>
      <c r="H50" t="s">
        <v>62</v>
      </c>
      <c r="I50">
        <v>-7</v>
      </c>
      <c r="J50" t="s">
        <v>63</v>
      </c>
      <c r="K50" t="s">
        <v>278</v>
      </c>
      <c r="L50">
        <v>-13.49568</v>
      </c>
      <c r="M50">
        <v>-1.8802823500000001</v>
      </c>
      <c r="N50">
        <v>338.4</v>
      </c>
      <c r="O50" s="2">
        <v>2015</v>
      </c>
      <c r="P50" s="2">
        <v>8</v>
      </c>
      <c r="Q50">
        <f t="shared" si="15"/>
        <v>338.4</v>
      </c>
      <c r="R50">
        <f t="shared" si="16"/>
        <v>-4566.9381119999998</v>
      </c>
      <c r="S50">
        <f t="shared" si="17"/>
        <v>-636.28754723999998</v>
      </c>
    </row>
    <row r="51" spans="1:19" x14ac:dyDescent="0.75">
      <c r="A51" t="s">
        <v>3</v>
      </c>
      <c r="B51" t="s">
        <v>4</v>
      </c>
      <c r="C51">
        <v>35.74465</v>
      </c>
      <c r="D51">
        <v>-109.07210000000001</v>
      </c>
      <c r="E51">
        <v>2086.3560000000002</v>
      </c>
      <c r="F51" t="s">
        <v>69</v>
      </c>
      <c r="G51" t="s">
        <v>6</v>
      </c>
      <c r="H51" t="s">
        <v>70</v>
      </c>
      <c r="I51">
        <v>-7</v>
      </c>
      <c r="J51" t="s">
        <v>71</v>
      </c>
      <c r="K51" t="s">
        <v>278</v>
      </c>
      <c r="L51">
        <v>-20.523278999999999</v>
      </c>
      <c r="M51">
        <v>-3.5246223300000001</v>
      </c>
      <c r="N51">
        <v>409.1</v>
      </c>
      <c r="O51" s="2">
        <v>2015</v>
      </c>
      <c r="P51" s="2">
        <v>8</v>
      </c>
      <c r="Q51">
        <f t="shared" si="15"/>
        <v>409.1</v>
      </c>
      <c r="R51">
        <f t="shared" si="16"/>
        <v>-8396.0734389000008</v>
      </c>
      <c r="S51">
        <f t="shared" si="17"/>
        <v>-1441.922995203</v>
      </c>
    </row>
    <row r="52" spans="1:19" x14ac:dyDescent="0.75">
      <c r="A52" t="s">
        <v>3</v>
      </c>
      <c r="B52" t="s">
        <v>4</v>
      </c>
      <c r="C52">
        <v>35.74465</v>
      </c>
      <c r="D52">
        <v>-109.07210000000001</v>
      </c>
      <c r="E52">
        <v>2086.3560000000002</v>
      </c>
      <c r="F52" t="s">
        <v>84</v>
      </c>
      <c r="G52" t="s">
        <v>6</v>
      </c>
      <c r="H52" t="s">
        <v>68</v>
      </c>
      <c r="I52">
        <v>-7</v>
      </c>
      <c r="J52" t="s">
        <v>85</v>
      </c>
      <c r="K52" t="s">
        <v>278</v>
      </c>
      <c r="L52">
        <v>-26.459432</v>
      </c>
      <c r="M52">
        <v>-4.4843008199999996</v>
      </c>
      <c r="N52">
        <v>46.2</v>
      </c>
      <c r="O52" s="2">
        <v>2015</v>
      </c>
      <c r="P52" s="2">
        <v>8</v>
      </c>
      <c r="Q52">
        <f t="shared" si="15"/>
        <v>46.2</v>
      </c>
      <c r="R52">
        <f t="shared" si="16"/>
        <v>-1222.4257583999999</v>
      </c>
      <c r="S52">
        <f t="shared" si="17"/>
        <v>-207.17469788399998</v>
      </c>
    </row>
    <row r="53" spans="1:19" x14ac:dyDescent="0.75">
      <c r="A53" t="s">
        <v>3</v>
      </c>
      <c r="B53" t="s">
        <v>4</v>
      </c>
      <c r="C53">
        <v>35.74465</v>
      </c>
      <c r="D53">
        <v>-109.07210000000001</v>
      </c>
      <c r="E53">
        <v>2086.3560000000002</v>
      </c>
      <c r="F53" t="s">
        <v>67</v>
      </c>
      <c r="G53" t="s">
        <v>6</v>
      </c>
      <c r="H53" t="s">
        <v>57</v>
      </c>
      <c r="I53">
        <v>-7</v>
      </c>
      <c r="J53" t="s">
        <v>68</v>
      </c>
      <c r="K53" t="s">
        <v>279</v>
      </c>
      <c r="L53">
        <v>-19.416491000000001</v>
      </c>
      <c r="M53">
        <v>-3.2914337900000001</v>
      </c>
      <c r="N53">
        <v>312</v>
      </c>
      <c r="O53" s="2">
        <v>2015</v>
      </c>
      <c r="P53" s="2">
        <v>8</v>
      </c>
      <c r="Q53">
        <f>SUM(Q46:Q52)</f>
        <v>1723.2833333333335</v>
      </c>
      <c r="R53">
        <f>SUM(R46:R52)/$Q53</f>
        <v>-13.517863185750068</v>
      </c>
      <c r="S53">
        <f>SUM(S46:S52)/$Q53</f>
        <v>-2.4204893852074041</v>
      </c>
    </row>
    <row r="54" spans="1:19" x14ac:dyDescent="0.75">
      <c r="A54" t="s">
        <v>3</v>
      </c>
      <c r="B54" t="s">
        <v>4</v>
      </c>
      <c r="C54">
        <v>35.74465</v>
      </c>
      <c r="D54">
        <v>-109.07210000000001</v>
      </c>
      <c r="E54">
        <v>2086.3560000000002</v>
      </c>
      <c r="F54" t="s">
        <v>72</v>
      </c>
      <c r="G54" t="s">
        <v>6</v>
      </c>
      <c r="H54" t="s">
        <v>45</v>
      </c>
      <c r="I54" t="s">
        <v>45</v>
      </c>
      <c r="J54" t="s">
        <v>73</v>
      </c>
      <c r="L54">
        <v>-140.82280600000001</v>
      </c>
      <c r="M54">
        <v>-19.277769760000002</v>
      </c>
      <c r="N54">
        <v>331.4</v>
      </c>
    </row>
    <row r="55" spans="1:19" x14ac:dyDescent="0.75">
      <c r="A55" t="s">
        <v>3</v>
      </c>
      <c r="B55" t="s">
        <v>4</v>
      </c>
      <c r="C55">
        <v>35.74465</v>
      </c>
      <c r="D55">
        <v>-109.07210000000001</v>
      </c>
      <c r="E55">
        <v>2086.3560000000002</v>
      </c>
      <c r="F55" t="s">
        <v>80</v>
      </c>
      <c r="G55" t="s">
        <v>6</v>
      </c>
      <c r="H55" t="s">
        <v>81</v>
      </c>
      <c r="I55">
        <v>-7</v>
      </c>
      <c r="J55" t="s">
        <v>78</v>
      </c>
      <c r="K55" t="s">
        <v>279</v>
      </c>
      <c r="L55">
        <v>-74.869480999999993</v>
      </c>
      <c r="M55">
        <v>-10.797117070000001</v>
      </c>
      <c r="N55">
        <v>114.4</v>
      </c>
    </row>
    <row r="56" spans="1:19" x14ac:dyDescent="0.75">
      <c r="A56" t="s">
        <v>3</v>
      </c>
      <c r="B56" t="s">
        <v>4</v>
      </c>
      <c r="C56">
        <v>35.74465</v>
      </c>
      <c r="D56">
        <v>-109.07210000000001</v>
      </c>
      <c r="E56">
        <v>2086.3560000000002</v>
      </c>
      <c r="F56" t="s">
        <v>82</v>
      </c>
      <c r="G56" t="s">
        <v>6</v>
      </c>
      <c r="H56" s="1" t="s">
        <v>280</v>
      </c>
      <c r="I56">
        <v>-7</v>
      </c>
      <c r="J56" t="s">
        <v>83</v>
      </c>
      <c r="K56" t="s">
        <v>278</v>
      </c>
      <c r="L56">
        <v>-27.068156999999999</v>
      </c>
      <c r="M56">
        <v>-5.0320403499999999</v>
      </c>
      <c r="N56">
        <v>78.099999999999994</v>
      </c>
    </row>
    <row r="57" spans="1:19" x14ac:dyDescent="0.75">
      <c r="A57" t="s">
        <v>3</v>
      </c>
      <c r="B57" t="s">
        <v>4</v>
      </c>
      <c r="C57">
        <v>35.74465</v>
      </c>
      <c r="D57">
        <v>-109.07210000000001</v>
      </c>
      <c r="E57">
        <v>2086.3560000000002</v>
      </c>
      <c r="F57" t="s">
        <v>74</v>
      </c>
      <c r="G57" t="s">
        <v>6</v>
      </c>
      <c r="H57" t="s">
        <v>75</v>
      </c>
      <c r="I57">
        <v>-7</v>
      </c>
      <c r="J57" t="s">
        <v>76</v>
      </c>
      <c r="K57" t="s">
        <v>279</v>
      </c>
      <c r="L57">
        <v>-48.770847000000003</v>
      </c>
      <c r="M57">
        <v>-7.9202257400000002</v>
      </c>
      <c r="N57">
        <v>85.6</v>
      </c>
    </row>
    <row r="58" spans="1:19" x14ac:dyDescent="0.75">
      <c r="A58" t="s">
        <v>3</v>
      </c>
      <c r="B58" t="s">
        <v>4</v>
      </c>
      <c r="C58">
        <v>35.74465</v>
      </c>
      <c r="D58">
        <v>-109.07210000000001</v>
      </c>
      <c r="E58">
        <v>2086.3560000000002</v>
      </c>
      <c r="F58" t="s">
        <v>77</v>
      </c>
      <c r="G58" t="s">
        <v>6</v>
      </c>
      <c r="H58" t="s">
        <v>78</v>
      </c>
      <c r="I58">
        <v>-7</v>
      </c>
      <c r="J58" t="s">
        <v>79</v>
      </c>
      <c r="K58" t="s">
        <v>279</v>
      </c>
      <c r="L58">
        <v>-48.028874000000002</v>
      </c>
      <c r="M58">
        <v>-7.8176360899999997</v>
      </c>
      <c r="N58">
        <v>538</v>
      </c>
    </row>
    <row r="59" spans="1:19" x14ac:dyDescent="0.75">
      <c r="A59" t="s">
        <v>3</v>
      </c>
      <c r="B59" t="s">
        <v>4</v>
      </c>
      <c r="C59">
        <v>35.74465</v>
      </c>
      <c r="D59">
        <v>-109.07210000000001</v>
      </c>
      <c r="E59">
        <v>2086.3560000000002</v>
      </c>
      <c r="F59" t="s">
        <v>89</v>
      </c>
      <c r="G59" t="s">
        <v>6</v>
      </c>
      <c r="H59" t="s">
        <v>87</v>
      </c>
      <c r="I59">
        <v>-7</v>
      </c>
      <c r="J59" t="s">
        <v>90</v>
      </c>
      <c r="K59" t="s">
        <v>278</v>
      </c>
      <c r="L59">
        <v>-47.728814999999997</v>
      </c>
      <c r="M59">
        <v>-7.4697061299999996</v>
      </c>
      <c r="N59">
        <v>56.6</v>
      </c>
      <c r="O59" s="3">
        <v>2016</v>
      </c>
      <c r="P59" s="3">
        <v>5</v>
      </c>
      <c r="Q59">
        <f t="shared" ref="Q59:Q60" si="18">N59</f>
        <v>56.6</v>
      </c>
      <c r="R59">
        <f t="shared" ref="R59:R60" si="19">L59*$Q59</f>
        <v>-2701.4509290000001</v>
      </c>
      <c r="S59">
        <f t="shared" ref="S59:S60" si="20">M59*$Q59</f>
        <v>-422.785366958</v>
      </c>
    </row>
    <row r="60" spans="1:19" x14ac:dyDescent="0.75">
      <c r="A60" t="s">
        <v>3</v>
      </c>
      <c r="B60" t="s">
        <v>4</v>
      </c>
      <c r="C60">
        <v>35.74465</v>
      </c>
      <c r="D60">
        <v>-109.07210000000001</v>
      </c>
      <c r="E60">
        <v>2086.3560000000002</v>
      </c>
      <c r="F60" t="s">
        <v>125</v>
      </c>
      <c r="G60" t="s">
        <v>6</v>
      </c>
      <c r="H60" t="s">
        <v>90</v>
      </c>
      <c r="I60">
        <v>-7</v>
      </c>
      <c r="J60" t="s">
        <v>126</v>
      </c>
      <c r="K60" t="s">
        <v>278</v>
      </c>
      <c r="L60">
        <v>-50.828705999999997</v>
      </c>
      <c r="M60">
        <v>-6.93810387</v>
      </c>
      <c r="N60">
        <v>1.7</v>
      </c>
      <c r="O60" s="3">
        <v>2016</v>
      </c>
      <c r="P60" s="3">
        <v>5</v>
      </c>
      <c r="Q60">
        <f t="shared" si="18"/>
        <v>1.7</v>
      </c>
      <c r="R60">
        <f t="shared" si="19"/>
        <v>-86.408800199999988</v>
      </c>
      <c r="S60">
        <f t="shared" si="20"/>
        <v>-11.794776578999999</v>
      </c>
    </row>
    <row r="61" spans="1:19" x14ac:dyDescent="0.75">
      <c r="A61" t="s">
        <v>3</v>
      </c>
      <c r="B61" t="s">
        <v>4</v>
      </c>
      <c r="C61">
        <v>35.74465</v>
      </c>
      <c r="D61">
        <v>-109.07210000000001</v>
      </c>
      <c r="E61">
        <v>2086.3560000000002</v>
      </c>
      <c r="F61" t="s">
        <v>86</v>
      </c>
      <c r="G61" t="s">
        <v>6</v>
      </c>
      <c r="H61" t="s">
        <v>87</v>
      </c>
      <c r="I61">
        <v>-7</v>
      </c>
      <c r="J61" t="s">
        <v>88</v>
      </c>
      <c r="K61" t="s">
        <v>279</v>
      </c>
      <c r="L61">
        <v>-48.355317999999997</v>
      </c>
      <c r="M61">
        <v>-7.5410984000000001</v>
      </c>
      <c r="N61">
        <v>61.3</v>
      </c>
      <c r="O61" s="3">
        <v>2016</v>
      </c>
      <c r="P61" s="3">
        <v>5</v>
      </c>
      <c r="Q61">
        <f>SUM(Q59:Q60)</f>
        <v>58.300000000000004</v>
      </c>
      <c r="R61">
        <f>SUM(R59:R60)/$Q61</f>
        <v>-47.819206332761574</v>
      </c>
      <c r="S61">
        <f>SUM(S59:S60)/$Q61</f>
        <v>-7.454204863413378</v>
      </c>
    </row>
    <row r="62" spans="1:19" x14ac:dyDescent="0.75">
      <c r="A62" t="s">
        <v>3</v>
      </c>
      <c r="B62" t="s">
        <v>4</v>
      </c>
      <c r="C62">
        <v>35.74465</v>
      </c>
      <c r="D62">
        <v>-109.07210000000001</v>
      </c>
      <c r="E62">
        <v>2086.3560000000002</v>
      </c>
      <c r="F62" t="s">
        <v>91</v>
      </c>
      <c r="G62" t="s">
        <v>6</v>
      </c>
      <c r="H62" t="s">
        <v>92</v>
      </c>
      <c r="I62">
        <v>-7</v>
      </c>
      <c r="J62" t="s">
        <v>93</v>
      </c>
      <c r="K62" t="s">
        <v>278</v>
      </c>
      <c r="L62">
        <v>-29.720213000000001</v>
      </c>
      <c r="M62">
        <v>-2.9851407499999998</v>
      </c>
      <c r="N62">
        <v>16.399999999999999</v>
      </c>
      <c r="O62" s="3">
        <v>2016</v>
      </c>
      <c r="P62" s="3">
        <v>6</v>
      </c>
      <c r="Q62">
        <f t="shared" ref="Q62:Q63" si="21">N62</f>
        <v>16.399999999999999</v>
      </c>
      <c r="R62">
        <f t="shared" ref="R62:R63" si="22">L62*$Q62</f>
        <v>-487.4114932</v>
      </c>
      <c r="S62">
        <f t="shared" ref="S62:S63" si="23">M62*$Q62</f>
        <v>-48.956308299999989</v>
      </c>
    </row>
    <row r="63" spans="1:19" x14ac:dyDescent="0.75">
      <c r="A63" t="s">
        <v>3</v>
      </c>
      <c r="B63" t="s">
        <v>4</v>
      </c>
      <c r="C63">
        <v>35.74465</v>
      </c>
      <c r="D63">
        <v>-109.07210000000001</v>
      </c>
      <c r="E63">
        <v>2086.3560000000002</v>
      </c>
      <c r="F63" t="s">
        <v>97</v>
      </c>
      <c r="G63" t="s">
        <v>6</v>
      </c>
      <c r="H63" t="s">
        <v>98</v>
      </c>
      <c r="I63">
        <v>-7</v>
      </c>
      <c r="J63" t="s">
        <v>99</v>
      </c>
      <c r="K63" t="s">
        <v>278</v>
      </c>
      <c r="L63">
        <v>-44.610075999999999</v>
      </c>
      <c r="M63">
        <v>-6.9943427199999997</v>
      </c>
      <c r="N63">
        <v>258.39999999999998</v>
      </c>
      <c r="O63" s="3">
        <v>2016</v>
      </c>
      <c r="P63" s="3">
        <v>6</v>
      </c>
      <c r="Q63">
        <f t="shared" si="21"/>
        <v>258.39999999999998</v>
      </c>
      <c r="R63">
        <f t="shared" si="22"/>
        <v>-11527.243638399999</v>
      </c>
      <c r="S63">
        <f t="shared" si="23"/>
        <v>-1807.3381588479997</v>
      </c>
    </row>
    <row r="64" spans="1:19" x14ac:dyDescent="0.75">
      <c r="A64" t="s">
        <v>3</v>
      </c>
      <c r="B64" t="s">
        <v>4</v>
      </c>
      <c r="C64">
        <v>35.74465</v>
      </c>
      <c r="D64">
        <v>-109.07210000000001</v>
      </c>
      <c r="E64">
        <v>2086.3560000000002</v>
      </c>
      <c r="F64" t="s">
        <v>94</v>
      </c>
      <c r="G64" t="s">
        <v>6</v>
      </c>
      <c r="H64" t="s">
        <v>95</v>
      </c>
      <c r="I64">
        <v>-7</v>
      </c>
      <c r="J64" t="s">
        <v>96</v>
      </c>
      <c r="K64" t="s">
        <v>279</v>
      </c>
      <c r="L64">
        <v>-43.375830999999998</v>
      </c>
      <c r="M64">
        <v>-6.6770784399999998</v>
      </c>
      <c r="N64">
        <v>269.7</v>
      </c>
      <c r="O64" s="3">
        <v>2016</v>
      </c>
      <c r="P64" s="3">
        <v>6</v>
      </c>
      <c r="Q64">
        <f>SUM(Q62:Q63)</f>
        <v>274.79999999999995</v>
      </c>
      <c r="R64">
        <f>SUM(R62:R63)/$Q64</f>
        <v>-43.721452443959244</v>
      </c>
      <c r="S64">
        <f>SUM(S62:S63)/$Q64</f>
        <v>-6.7550744801601166</v>
      </c>
    </row>
    <row r="65" spans="1:19" x14ac:dyDescent="0.75">
      <c r="A65" t="s">
        <v>3</v>
      </c>
      <c r="B65" t="s">
        <v>4</v>
      </c>
      <c r="C65">
        <v>35.74465</v>
      </c>
      <c r="D65">
        <v>-109.07210000000001</v>
      </c>
      <c r="E65">
        <v>2086.3560000000002</v>
      </c>
      <c r="F65" t="s">
        <v>100</v>
      </c>
      <c r="G65" t="s">
        <v>6</v>
      </c>
      <c r="H65" t="s">
        <v>99</v>
      </c>
      <c r="I65">
        <v>-7</v>
      </c>
      <c r="J65" t="s">
        <v>101</v>
      </c>
      <c r="K65" t="s">
        <v>278</v>
      </c>
      <c r="L65">
        <v>-32.906635000000001</v>
      </c>
      <c r="M65">
        <v>-5.6424691999999999</v>
      </c>
      <c r="N65">
        <v>63.8</v>
      </c>
      <c r="O65" s="3">
        <v>2016</v>
      </c>
      <c r="P65" s="3">
        <v>7</v>
      </c>
      <c r="Q65">
        <f t="shared" ref="Q65:Q70" si="24">N65</f>
        <v>63.8</v>
      </c>
      <c r="R65">
        <f t="shared" ref="R65:R70" si="25">L65*$Q65</f>
        <v>-2099.4433130000002</v>
      </c>
      <c r="S65">
        <f t="shared" ref="S65:S70" si="26">M65*$Q65</f>
        <v>-359.98953495999996</v>
      </c>
    </row>
    <row r="66" spans="1:19" x14ac:dyDescent="0.75">
      <c r="A66" t="s">
        <v>3</v>
      </c>
      <c r="B66" t="s">
        <v>4</v>
      </c>
      <c r="C66">
        <v>35.74465</v>
      </c>
      <c r="D66">
        <v>-109.07210000000001</v>
      </c>
      <c r="E66">
        <v>2086.3560000000002</v>
      </c>
      <c r="F66" t="s">
        <v>105</v>
      </c>
      <c r="G66" t="s">
        <v>6</v>
      </c>
      <c r="H66" t="s">
        <v>106</v>
      </c>
      <c r="I66">
        <v>-7</v>
      </c>
      <c r="J66" t="s">
        <v>107</v>
      </c>
      <c r="K66" t="s">
        <v>278</v>
      </c>
      <c r="L66">
        <v>-12.862031</v>
      </c>
      <c r="M66">
        <v>-2.37535966</v>
      </c>
      <c r="N66">
        <v>42.9</v>
      </c>
      <c r="O66" s="3">
        <v>2016</v>
      </c>
      <c r="P66" s="3">
        <v>7</v>
      </c>
      <c r="Q66">
        <f t="shared" si="24"/>
        <v>42.9</v>
      </c>
      <c r="R66">
        <f t="shared" si="25"/>
        <v>-551.7811299</v>
      </c>
      <c r="S66">
        <f t="shared" si="26"/>
        <v>-101.902929414</v>
      </c>
    </row>
    <row r="67" spans="1:19" x14ac:dyDescent="0.75">
      <c r="A67" t="s">
        <v>3</v>
      </c>
      <c r="B67" t="s">
        <v>4</v>
      </c>
      <c r="C67">
        <v>35.74465</v>
      </c>
      <c r="D67">
        <v>-109.07210000000001</v>
      </c>
      <c r="E67">
        <v>2086.3560000000002</v>
      </c>
      <c r="F67" t="s">
        <v>108</v>
      </c>
      <c r="G67" t="s">
        <v>6</v>
      </c>
      <c r="H67" t="s">
        <v>107</v>
      </c>
      <c r="I67">
        <v>-7</v>
      </c>
      <c r="J67" t="s">
        <v>109</v>
      </c>
      <c r="K67" t="s">
        <v>278</v>
      </c>
      <c r="L67">
        <v>-26.971238</v>
      </c>
      <c r="M67">
        <v>-4.9956217699999996</v>
      </c>
      <c r="N67">
        <v>184.2</v>
      </c>
      <c r="O67" s="3">
        <v>2016</v>
      </c>
      <c r="P67" s="3">
        <v>7</v>
      </c>
      <c r="Q67">
        <f t="shared" si="24"/>
        <v>184.2</v>
      </c>
      <c r="R67">
        <f t="shared" si="25"/>
        <v>-4968.1020395999994</v>
      </c>
      <c r="S67">
        <f t="shared" si="26"/>
        <v>-920.19353003399988</v>
      </c>
    </row>
    <row r="68" spans="1:19" x14ac:dyDescent="0.75">
      <c r="A68" t="s">
        <v>3</v>
      </c>
      <c r="B68" t="s">
        <v>4</v>
      </c>
      <c r="C68">
        <v>35.74465</v>
      </c>
      <c r="D68">
        <v>-109.07210000000001</v>
      </c>
      <c r="E68">
        <v>2086.3560000000002</v>
      </c>
      <c r="F68" t="s">
        <v>110</v>
      </c>
      <c r="G68" t="s">
        <v>6</v>
      </c>
      <c r="H68" t="s">
        <v>109</v>
      </c>
      <c r="I68">
        <v>-7</v>
      </c>
      <c r="J68" t="s">
        <v>111</v>
      </c>
      <c r="K68" t="s">
        <v>278</v>
      </c>
      <c r="L68">
        <v>-19.037209000000001</v>
      </c>
      <c r="M68">
        <v>-2.2199398000000001</v>
      </c>
      <c r="N68">
        <v>23.2</v>
      </c>
      <c r="O68" s="3">
        <v>2016</v>
      </c>
      <c r="P68" s="3">
        <v>7</v>
      </c>
      <c r="Q68">
        <f t="shared" si="24"/>
        <v>23.2</v>
      </c>
      <c r="R68">
        <f t="shared" si="25"/>
        <v>-441.66324880000002</v>
      </c>
      <c r="S68">
        <f t="shared" si="26"/>
        <v>-51.502603360000002</v>
      </c>
    </row>
    <row r="69" spans="1:19" x14ac:dyDescent="0.75">
      <c r="A69" t="s">
        <v>3</v>
      </c>
      <c r="B69" t="s">
        <v>4</v>
      </c>
      <c r="C69">
        <v>35.74465</v>
      </c>
      <c r="D69">
        <v>-109.07210000000001</v>
      </c>
      <c r="E69">
        <v>2086.3560000000002</v>
      </c>
      <c r="F69" t="s">
        <v>112</v>
      </c>
      <c r="G69" t="s">
        <v>6</v>
      </c>
      <c r="H69" t="s">
        <v>111</v>
      </c>
      <c r="I69">
        <v>-7</v>
      </c>
      <c r="J69" t="s">
        <v>113</v>
      </c>
      <c r="K69" t="s">
        <v>278</v>
      </c>
      <c r="L69">
        <v>-3.541693</v>
      </c>
      <c r="M69">
        <v>1.01176384</v>
      </c>
      <c r="N69">
        <v>18.3</v>
      </c>
      <c r="O69" s="3">
        <v>2016</v>
      </c>
      <c r="P69" s="3">
        <v>7</v>
      </c>
      <c r="Q69">
        <f t="shared" si="24"/>
        <v>18.3</v>
      </c>
      <c r="R69">
        <f t="shared" si="25"/>
        <v>-64.812981899999997</v>
      </c>
      <c r="S69">
        <f t="shared" si="26"/>
        <v>18.515278272</v>
      </c>
    </row>
    <row r="70" spans="1:19" x14ac:dyDescent="0.75">
      <c r="A70" t="s">
        <v>3</v>
      </c>
      <c r="B70" t="s">
        <v>4</v>
      </c>
      <c r="C70">
        <v>35.74465</v>
      </c>
      <c r="D70">
        <v>-109.07210000000001</v>
      </c>
      <c r="E70">
        <v>2086.3560000000002</v>
      </c>
      <c r="F70" t="s">
        <v>114</v>
      </c>
      <c r="G70" t="s">
        <v>6</v>
      </c>
      <c r="H70" t="s">
        <v>113</v>
      </c>
      <c r="I70">
        <v>-7</v>
      </c>
      <c r="J70" t="s">
        <v>115</v>
      </c>
      <c r="K70" t="s">
        <v>278</v>
      </c>
      <c r="L70">
        <v>-23.811453</v>
      </c>
      <c r="M70">
        <v>-2.7013026999999998</v>
      </c>
      <c r="N70">
        <v>65.7</v>
      </c>
      <c r="O70" s="3">
        <v>2016</v>
      </c>
      <c r="P70" s="3">
        <v>7</v>
      </c>
      <c r="Q70">
        <f t="shared" si="24"/>
        <v>65.7</v>
      </c>
      <c r="R70">
        <f t="shared" si="25"/>
        <v>-1564.4124621000001</v>
      </c>
      <c r="S70">
        <f t="shared" si="26"/>
        <v>-177.47558738999999</v>
      </c>
    </row>
    <row r="71" spans="1:19" x14ac:dyDescent="0.75">
      <c r="A71" t="s">
        <v>3</v>
      </c>
      <c r="B71" t="s">
        <v>4</v>
      </c>
      <c r="C71">
        <v>35.74465</v>
      </c>
      <c r="D71">
        <v>-109.07210000000001</v>
      </c>
      <c r="E71">
        <v>2086.3560000000002</v>
      </c>
      <c r="F71" t="s">
        <v>102</v>
      </c>
      <c r="G71" t="s">
        <v>6</v>
      </c>
      <c r="H71" t="s">
        <v>103</v>
      </c>
      <c r="I71">
        <v>-7</v>
      </c>
      <c r="J71" t="s">
        <v>104</v>
      </c>
      <c r="K71" t="s">
        <v>279</v>
      </c>
      <c r="L71">
        <v>-24.085823999999999</v>
      </c>
      <c r="M71">
        <v>-3.9324201900000002</v>
      </c>
      <c r="N71">
        <v>398.7</v>
      </c>
      <c r="O71" s="3">
        <v>2016</v>
      </c>
      <c r="P71" s="3">
        <v>7</v>
      </c>
      <c r="Q71">
        <f>SUM(Q65:Q70)</f>
        <v>398.09999999999997</v>
      </c>
      <c r="R71">
        <f>SUM(R65:R70)/$Q71</f>
        <v>-24.341158440844012</v>
      </c>
      <c r="S71">
        <f>SUM(S65:S70)/$Q71</f>
        <v>-4.000374043923637</v>
      </c>
    </row>
    <row r="72" spans="1:19" x14ac:dyDescent="0.75">
      <c r="A72" t="s">
        <v>3</v>
      </c>
      <c r="B72" t="s">
        <v>4</v>
      </c>
      <c r="C72">
        <v>35.74465</v>
      </c>
      <c r="D72">
        <v>-109.07210000000001</v>
      </c>
      <c r="E72">
        <v>2086.3560000000002</v>
      </c>
      <c r="F72" t="s">
        <v>116</v>
      </c>
      <c r="G72" t="s">
        <v>6</v>
      </c>
      <c r="H72" t="s">
        <v>117</v>
      </c>
      <c r="I72">
        <v>-7</v>
      </c>
      <c r="J72" t="s">
        <v>118</v>
      </c>
      <c r="K72" t="s">
        <v>278</v>
      </c>
      <c r="L72">
        <v>-59.551696</v>
      </c>
      <c r="M72">
        <v>-9.02565229</v>
      </c>
      <c r="N72">
        <v>273.3</v>
      </c>
      <c r="O72" s="3">
        <v>2016</v>
      </c>
      <c r="P72" s="3">
        <v>8</v>
      </c>
      <c r="Q72">
        <f t="shared" ref="Q72:Q76" si="27">N72</f>
        <v>273.3</v>
      </c>
      <c r="R72">
        <f t="shared" ref="R72:R76" si="28">L72*$Q72</f>
        <v>-16275.4785168</v>
      </c>
      <c r="S72">
        <f t="shared" ref="S72:S76" si="29">M72*$Q72</f>
        <v>-2466.7107708570002</v>
      </c>
    </row>
    <row r="73" spans="1:19" x14ac:dyDescent="0.75">
      <c r="A73" t="s">
        <v>3</v>
      </c>
      <c r="B73" t="s">
        <v>4</v>
      </c>
      <c r="C73">
        <v>35.74465</v>
      </c>
      <c r="D73">
        <v>-109.07210000000001</v>
      </c>
      <c r="E73">
        <v>2086.3560000000002</v>
      </c>
      <c r="F73" t="s">
        <v>119</v>
      </c>
      <c r="G73" t="s">
        <v>6</v>
      </c>
      <c r="H73" t="s">
        <v>118</v>
      </c>
      <c r="I73">
        <v>-7</v>
      </c>
      <c r="J73" t="s">
        <v>120</v>
      </c>
      <c r="K73" t="s">
        <v>278</v>
      </c>
      <c r="L73">
        <v>-42.664029999999997</v>
      </c>
      <c r="M73">
        <v>-6.9165467200000004</v>
      </c>
      <c r="N73">
        <v>30.3</v>
      </c>
      <c r="O73" s="3">
        <v>2016</v>
      </c>
      <c r="P73" s="3">
        <v>8</v>
      </c>
      <c r="Q73">
        <f t="shared" si="27"/>
        <v>30.3</v>
      </c>
      <c r="R73">
        <f t="shared" si="28"/>
        <v>-1292.7201089999999</v>
      </c>
      <c r="S73">
        <f t="shared" si="29"/>
        <v>-209.57136561600001</v>
      </c>
    </row>
    <row r="74" spans="1:19" x14ac:dyDescent="0.75">
      <c r="A74" t="s">
        <v>3</v>
      </c>
      <c r="B74" t="s">
        <v>4</v>
      </c>
      <c r="C74">
        <v>35.74465</v>
      </c>
      <c r="D74">
        <v>-109.07210000000001</v>
      </c>
      <c r="E74">
        <v>2086.3560000000002</v>
      </c>
      <c r="F74" t="s">
        <v>121</v>
      </c>
      <c r="G74" t="s">
        <v>6</v>
      </c>
      <c r="H74" t="s">
        <v>120</v>
      </c>
      <c r="I74">
        <v>-7</v>
      </c>
      <c r="J74" t="s">
        <v>122</v>
      </c>
      <c r="K74" t="s">
        <v>278</v>
      </c>
      <c r="L74">
        <v>4.5949879999999999</v>
      </c>
      <c r="M74">
        <v>1.1304599500000001</v>
      </c>
      <c r="N74">
        <v>21.7</v>
      </c>
      <c r="O74" s="3">
        <v>2016</v>
      </c>
      <c r="P74" s="3">
        <v>8</v>
      </c>
      <c r="Q74">
        <f t="shared" si="27"/>
        <v>21.7</v>
      </c>
      <c r="R74">
        <f t="shared" si="28"/>
        <v>99.711239599999999</v>
      </c>
      <c r="S74">
        <f t="shared" si="29"/>
        <v>24.530980915000001</v>
      </c>
    </row>
    <row r="75" spans="1:19" x14ac:dyDescent="0.75">
      <c r="A75" t="s">
        <v>3</v>
      </c>
      <c r="B75" t="s">
        <v>4</v>
      </c>
      <c r="C75">
        <v>35.74465</v>
      </c>
      <c r="D75">
        <v>-109.07210000000001</v>
      </c>
      <c r="E75">
        <v>2086.3560000000002</v>
      </c>
      <c r="F75" t="s">
        <v>123</v>
      </c>
      <c r="G75" t="s">
        <v>6</v>
      </c>
      <c r="H75" t="s">
        <v>122</v>
      </c>
      <c r="I75">
        <v>-7</v>
      </c>
      <c r="J75" t="s">
        <v>124</v>
      </c>
      <c r="K75" t="s">
        <v>278</v>
      </c>
      <c r="L75">
        <v>-36.606679999999997</v>
      </c>
      <c r="M75">
        <v>-4.8508147800000003</v>
      </c>
      <c r="N75">
        <v>37.6</v>
      </c>
      <c r="O75" s="3">
        <v>2016</v>
      </c>
      <c r="P75" s="3">
        <v>8</v>
      </c>
      <c r="Q75">
        <f t="shared" si="27"/>
        <v>37.6</v>
      </c>
      <c r="R75">
        <f t="shared" si="28"/>
        <v>-1376.4111679999999</v>
      </c>
      <c r="S75">
        <f t="shared" si="29"/>
        <v>-182.39063572800001</v>
      </c>
    </row>
    <row r="76" spans="1:19" x14ac:dyDescent="0.75">
      <c r="A76" t="s">
        <v>3</v>
      </c>
      <c r="B76" t="s">
        <v>4</v>
      </c>
      <c r="C76">
        <v>35.74465</v>
      </c>
      <c r="D76">
        <v>-109.07210000000001</v>
      </c>
      <c r="E76">
        <v>2086.3560000000002</v>
      </c>
      <c r="F76" t="s">
        <v>130</v>
      </c>
      <c r="G76" t="s">
        <v>6</v>
      </c>
      <c r="H76" t="s">
        <v>131</v>
      </c>
      <c r="I76">
        <v>-7</v>
      </c>
      <c r="J76" t="s">
        <v>132</v>
      </c>
      <c r="K76" t="s">
        <v>278</v>
      </c>
      <c r="L76">
        <v>-38.911884999999998</v>
      </c>
      <c r="M76">
        <v>-6.6601074599999999</v>
      </c>
      <c r="N76">
        <v>133.30000000000001</v>
      </c>
      <c r="O76" s="3">
        <v>2016</v>
      </c>
      <c r="P76" s="3">
        <v>8</v>
      </c>
      <c r="Q76">
        <f t="shared" si="27"/>
        <v>133.30000000000001</v>
      </c>
      <c r="R76">
        <f t="shared" si="28"/>
        <v>-5186.9542705000003</v>
      </c>
      <c r="S76">
        <f t="shared" si="29"/>
        <v>-887.79232441800002</v>
      </c>
    </row>
    <row r="77" spans="1:19" x14ac:dyDescent="0.75">
      <c r="A77" t="s">
        <v>3</v>
      </c>
      <c r="B77" t="s">
        <v>4</v>
      </c>
      <c r="C77">
        <v>35.74465</v>
      </c>
      <c r="D77">
        <v>-109.07210000000001</v>
      </c>
      <c r="E77">
        <v>2086.3560000000002</v>
      </c>
      <c r="F77" t="s">
        <v>127</v>
      </c>
      <c r="G77" t="s">
        <v>6</v>
      </c>
      <c r="H77" t="s">
        <v>128</v>
      </c>
      <c r="I77">
        <v>-7</v>
      </c>
      <c r="J77" t="s">
        <v>129</v>
      </c>
      <c r="K77" t="s">
        <v>279</v>
      </c>
      <c r="L77">
        <v>-47.864215000000002</v>
      </c>
      <c r="M77">
        <v>-7.3716781300000003</v>
      </c>
      <c r="N77">
        <v>607</v>
      </c>
      <c r="O77" s="3">
        <v>2016</v>
      </c>
      <c r="P77" s="3">
        <v>8</v>
      </c>
      <c r="Q77">
        <f>SUM(Q72:Q76)</f>
        <v>496.20000000000005</v>
      </c>
      <c r="R77">
        <f>SUM(R71:R76)/$Q77</f>
        <v>-48.480842368280605</v>
      </c>
      <c r="S77">
        <f>SUM(S71:S76)/$Q77</f>
        <v>-7.5089368999353558</v>
      </c>
    </row>
    <row r="78" spans="1:19" x14ac:dyDescent="0.75">
      <c r="A78" t="s">
        <v>3</v>
      </c>
      <c r="B78" t="s">
        <v>4</v>
      </c>
      <c r="C78">
        <v>35.74465</v>
      </c>
      <c r="D78">
        <v>-109.07210000000001</v>
      </c>
      <c r="E78">
        <v>2086.3560000000002</v>
      </c>
      <c r="F78" t="s">
        <v>133</v>
      </c>
      <c r="G78" t="s">
        <v>6</v>
      </c>
      <c r="H78" t="s">
        <v>134</v>
      </c>
      <c r="I78">
        <v>-6</v>
      </c>
      <c r="J78" t="s">
        <v>135</v>
      </c>
      <c r="K78" t="s">
        <v>278</v>
      </c>
      <c r="L78">
        <v>-23.801379000000001</v>
      </c>
      <c r="M78">
        <v>-2.7337908</v>
      </c>
      <c r="N78">
        <v>18.7</v>
      </c>
    </row>
    <row r="79" spans="1:19" x14ac:dyDescent="0.75">
      <c r="A79" t="s">
        <v>3</v>
      </c>
      <c r="B79" t="s">
        <v>4</v>
      </c>
      <c r="C79">
        <v>35.74465</v>
      </c>
      <c r="D79">
        <v>-109.07210000000001</v>
      </c>
      <c r="E79">
        <v>2086.3560000000002</v>
      </c>
      <c r="F79" t="s">
        <v>136</v>
      </c>
      <c r="G79" t="s">
        <v>6</v>
      </c>
      <c r="H79" t="s">
        <v>135</v>
      </c>
      <c r="I79">
        <v>-6</v>
      </c>
      <c r="J79" t="s">
        <v>137</v>
      </c>
      <c r="K79" t="s">
        <v>278</v>
      </c>
      <c r="L79">
        <v>-51.341594999999998</v>
      </c>
      <c r="M79">
        <v>-5.8757755999999999</v>
      </c>
      <c r="N79">
        <v>26</v>
      </c>
    </row>
    <row r="80" spans="1:19" x14ac:dyDescent="0.75">
      <c r="A80" t="s">
        <v>3</v>
      </c>
      <c r="B80" t="s">
        <v>4</v>
      </c>
      <c r="C80">
        <v>35.74465</v>
      </c>
      <c r="D80">
        <v>-109.07210000000001</v>
      </c>
      <c r="E80">
        <v>2086.3560000000002</v>
      </c>
      <c r="F80" t="s">
        <v>138</v>
      </c>
      <c r="G80" t="s">
        <v>6</v>
      </c>
      <c r="H80" t="s">
        <v>139</v>
      </c>
      <c r="I80">
        <v>-6</v>
      </c>
      <c r="J80" t="s">
        <v>140</v>
      </c>
      <c r="K80" t="s">
        <v>279</v>
      </c>
      <c r="L80">
        <v>-37.107579999999999</v>
      </c>
      <c r="M80">
        <v>-5.9516814</v>
      </c>
      <c r="N80" t="s">
        <v>45</v>
      </c>
    </row>
    <row r="81" spans="1:14" x14ac:dyDescent="0.75">
      <c r="A81" t="s">
        <v>3</v>
      </c>
      <c r="B81" t="s">
        <v>4</v>
      </c>
      <c r="C81">
        <v>35.74465</v>
      </c>
      <c r="D81">
        <v>-109.07210000000001</v>
      </c>
      <c r="E81">
        <v>2086.3560000000002</v>
      </c>
      <c r="F81" t="s">
        <v>141</v>
      </c>
      <c r="G81" t="s">
        <v>6</v>
      </c>
      <c r="H81" t="s">
        <v>142</v>
      </c>
      <c r="I81">
        <v>-6</v>
      </c>
      <c r="J81" t="s">
        <v>143</v>
      </c>
      <c r="K81" t="s">
        <v>279</v>
      </c>
      <c r="L81">
        <v>-36.639876999999998</v>
      </c>
      <c r="M81">
        <v>-5.9225256699999997</v>
      </c>
      <c r="N81" t="s">
        <v>45</v>
      </c>
    </row>
    <row r="82" spans="1:14" x14ac:dyDescent="0.75">
      <c r="A82" t="s">
        <v>3</v>
      </c>
      <c r="B82" t="s">
        <v>4</v>
      </c>
      <c r="C82">
        <v>35.74465</v>
      </c>
      <c r="D82">
        <v>-109.07210000000001</v>
      </c>
      <c r="E82">
        <v>2086.3560000000002</v>
      </c>
      <c r="F82" t="s">
        <v>160</v>
      </c>
      <c r="G82" t="s">
        <v>6</v>
      </c>
      <c r="H82" t="s">
        <v>161</v>
      </c>
      <c r="I82">
        <v>-7</v>
      </c>
      <c r="J82" t="s">
        <v>162</v>
      </c>
      <c r="K82" t="s">
        <v>279</v>
      </c>
      <c r="L82">
        <v>-133.70385899999999</v>
      </c>
      <c r="M82">
        <v>-17.8946781</v>
      </c>
      <c r="N82" t="s">
        <v>45</v>
      </c>
    </row>
    <row r="83" spans="1:14" x14ac:dyDescent="0.75">
      <c r="A83" t="s">
        <v>3</v>
      </c>
      <c r="B83" t="s">
        <v>4</v>
      </c>
      <c r="C83">
        <v>35.74465</v>
      </c>
      <c r="D83">
        <v>-109.07210000000001</v>
      </c>
      <c r="E83">
        <v>2086.3560000000002</v>
      </c>
      <c r="F83" t="s">
        <v>151</v>
      </c>
      <c r="G83" t="s">
        <v>6</v>
      </c>
      <c r="H83" t="s">
        <v>152</v>
      </c>
      <c r="I83">
        <v>-7</v>
      </c>
      <c r="J83" t="s">
        <v>153</v>
      </c>
      <c r="K83" t="s">
        <v>279</v>
      </c>
      <c r="L83">
        <v>-136.15315100000001</v>
      </c>
      <c r="M83">
        <v>-18.079717680000002</v>
      </c>
      <c r="N83" t="s">
        <v>45</v>
      </c>
    </row>
    <row r="84" spans="1:14" x14ac:dyDescent="0.75">
      <c r="A84" t="s">
        <v>3</v>
      </c>
      <c r="B84" t="s">
        <v>4</v>
      </c>
      <c r="C84">
        <v>35.74465</v>
      </c>
      <c r="D84">
        <v>-109.07210000000001</v>
      </c>
      <c r="E84">
        <v>2086.3560000000002</v>
      </c>
      <c r="F84" t="s">
        <v>149</v>
      </c>
      <c r="G84" t="s">
        <v>6</v>
      </c>
      <c r="H84" t="s">
        <v>150</v>
      </c>
      <c r="I84">
        <v>-7</v>
      </c>
      <c r="J84" t="s">
        <v>148</v>
      </c>
      <c r="K84" t="s">
        <v>278</v>
      </c>
      <c r="L84">
        <v>-11.698335999999999</v>
      </c>
      <c r="M84">
        <v>-1.13557536</v>
      </c>
      <c r="N84" t="s">
        <v>45</v>
      </c>
    </row>
    <row r="85" spans="1:14" x14ac:dyDescent="0.75">
      <c r="A85" t="s">
        <v>3</v>
      </c>
      <c r="B85" t="s">
        <v>4</v>
      </c>
      <c r="C85">
        <v>35.74465</v>
      </c>
      <c r="D85">
        <v>-109.07210000000001</v>
      </c>
      <c r="E85">
        <v>2086.3560000000002</v>
      </c>
      <c r="F85" t="s">
        <v>147</v>
      </c>
      <c r="G85" t="s">
        <v>6</v>
      </c>
      <c r="H85" t="s">
        <v>148</v>
      </c>
      <c r="I85">
        <v>-7</v>
      </c>
      <c r="J85" t="s">
        <v>145</v>
      </c>
      <c r="K85" t="s">
        <v>278</v>
      </c>
      <c r="L85">
        <v>-43.982999</v>
      </c>
      <c r="M85">
        <v>-8.1420145999999995</v>
      </c>
      <c r="N85" t="s">
        <v>45</v>
      </c>
    </row>
    <row r="86" spans="1:14" x14ac:dyDescent="0.75">
      <c r="A86" t="s">
        <v>3</v>
      </c>
      <c r="B86" t="s">
        <v>4</v>
      </c>
      <c r="C86">
        <v>35.74465</v>
      </c>
      <c r="D86">
        <v>-109.07210000000001</v>
      </c>
      <c r="E86">
        <v>2086.3560000000002</v>
      </c>
      <c r="F86" t="s">
        <v>144</v>
      </c>
      <c r="G86" t="s">
        <v>6</v>
      </c>
      <c r="H86" t="s">
        <v>145</v>
      </c>
      <c r="I86">
        <v>-7</v>
      </c>
      <c r="J86" t="s">
        <v>146</v>
      </c>
      <c r="K86" t="s">
        <v>278</v>
      </c>
      <c r="L86">
        <v>-73.619400999999996</v>
      </c>
      <c r="M86">
        <v>-11.08719483</v>
      </c>
      <c r="N86" t="s">
        <v>45</v>
      </c>
    </row>
    <row r="87" spans="1:14" x14ac:dyDescent="0.75">
      <c r="A87" t="s">
        <v>3</v>
      </c>
      <c r="B87" t="s">
        <v>4</v>
      </c>
      <c r="C87">
        <v>35.74465</v>
      </c>
      <c r="D87">
        <v>-109.07210000000001</v>
      </c>
      <c r="E87">
        <v>2086.3560000000002</v>
      </c>
      <c r="F87" t="s">
        <v>157</v>
      </c>
      <c r="G87" t="s">
        <v>6</v>
      </c>
      <c r="H87" t="s">
        <v>158</v>
      </c>
      <c r="I87">
        <v>-7</v>
      </c>
      <c r="J87" t="s">
        <v>159</v>
      </c>
      <c r="K87" t="s">
        <v>279</v>
      </c>
      <c r="L87">
        <v>-44.084597000000002</v>
      </c>
      <c r="M87">
        <v>-7.2498813000000002</v>
      </c>
      <c r="N87" t="s">
        <v>45</v>
      </c>
    </row>
    <row r="88" spans="1:14" x14ac:dyDescent="0.75">
      <c r="A88" t="s">
        <v>3</v>
      </c>
      <c r="B88" t="s">
        <v>4</v>
      </c>
      <c r="C88">
        <v>35.74465</v>
      </c>
      <c r="D88">
        <v>-109.07210000000001</v>
      </c>
      <c r="E88">
        <v>2086.3560000000002</v>
      </c>
      <c r="F88" t="s">
        <v>154</v>
      </c>
      <c r="G88" t="s">
        <v>6</v>
      </c>
      <c r="H88" t="s">
        <v>155</v>
      </c>
      <c r="I88">
        <v>-7</v>
      </c>
      <c r="J88" t="s">
        <v>156</v>
      </c>
      <c r="K88" t="s">
        <v>278</v>
      </c>
      <c r="L88">
        <v>-38.068024999999999</v>
      </c>
      <c r="M88">
        <v>-5.3979465900000001</v>
      </c>
      <c r="N88" t="s">
        <v>45</v>
      </c>
    </row>
    <row r="89" spans="1:14" x14ac:dyDescent="0.75">
      <c r="A89" t="s">
        <v>3</v>
      </c>
      <c r="B89" t="s">
        <v>4</v>
      </c>
      <c r="C89">
        <v>35.74465</v>
      </c>
      <c r="D89">
        <v>-109.07210000000001</v>
      </c>
      <c r="E89">
        <v>2086.3560000000002</v>
      </c>
      <c r="F89" t="s">
        <v>184</v>
      </c>
      <c r="G89" t="s">
        <v>6</v>
      </c>
      <c r="H89" t="s">
        <v>185</v>
      </c>
      <c r="I89">
        <v>-7</v>
      </c>
      <c r="J89" t="s">
        <v>186</v>
      </c>
      <c r="K89" t="s">
        <v>279</v>
      </c>
      <c r="L89">
        <v>-42.336903</v>
      </c>
      <c r="M89">
        <v>4.5499880900000003</v>
      </c>
      <c r="N89" t="s">
        <v>45</v>
      </c>
    </row>
    <row r="90" spans="1:14" x14ac:dyDescent="0.75">
      <c r="A90" t="s">
        <v>3</v>
      </c>
      <c r="B90" t="s">
        <v>4</v>
      </c>
      <c r="C90">
        <v>35.74465</v>
      </c>
      <c r="D90">
        <v>-109.07210000000001</v>
      </c>
      <c r="E90">
        <v>2086.3560000000002</v>
      </c>
      <c r="F90" t="s">
        <v>181</v>
      </c>
      <c r="G90" t="s">
        <v>6</v>
      </c>
      <c r="H90" t="s">
        <v>182</v>
      </c>
      <c r="I90">
        <v>-7</v>
      </c>
      <c r="J90" t="s">
        <v>183</v>
      </c>
      <c r="K90" t="s">
        <v>278</v>
      </c>
      <c r="L90">
        <v>-7.556635</v>
      </c>
      <c r="M90">
        <v>-8.1306059999999999E-2</v>
      </c>
      <c r="N90" t="s">
        <v>45</v>
      </c>
    </row>
    <row r="91" spans="1:14" x14ac:dyDescent="0.75">
      <c r="A91" t="s">
        <v>3</v>
      </c>
      <c r="B91" t="s">
        <v>4</v>
      </c>
      <c r="C91">
        <v>35.74465</v>
      </c>
      <c r="D91">
        <v>-109.07210000000001</v>
      </c>
      <c r="E91">
        <v>2086.3560000000002</v>
      </c>
      <c r="F91" t="s">
        <v>163</v>
      </c>
      <c r="G91" t="s">
        <v>6</v>
      </c>
      <c r="H91" t="s">
        <v>164</v>
      </c>
      <c r="I91">
        <v>-7</v>
      </c>
      <c r="J91" t="s">
        <v>165</v>
      </c>
      <c r="K91" t="s">
        <v>278</v>
      </c>
      <c r="L91">
        <v>-38.240105</v>
      </c>
      <c r="M91">
        <v>-5.2805761000000002</v>
      </c>
      <c r="N91" t="s">
        <v>45</v>
      </c>
    </row>
    <row r="92" spans="1:14" x14ac:dyDescent="0.75">
      <c r="A92" t="s">
        <v>3</v>
      </c>
      <c r="B92" t="s">
        <v>4</v>
      </c>
      <c r="C92">
        <v>35.74465</v>
      </c>
      <c r="D92">
        <v>-109.07210000000001</v>
      </c>
      <c r="E92">
        <v>2086.3560000000002</v>
      </c>
      <c r="F92" t="s">
        <v>166</v>
      </c>
      <c r="G92" t="s">
        <v>6</v>
      </c>
      <c r="H92" t="s">
        <v>167</v>
      </c>
      <c r="I92">
        <v>-7</v>
      </c>
      <c r="J92" t="s">
        <v>168</v>
      </c>
      <c r="K92" t="s">
        <v>278</v>
      </c>
      <c r="L92">
        <v>-47.958201000000003</v>
      </c>
      <c r="M92">
        <v>-6.79747754</v>
      </c>
      <c r="N92" t="s">
        <v>45</v>
      </c>
    </row>
    <row r="93" spans="1:14" x14ac:dyDescent="0.75">
      <c r="A93" t="s">
        <v>3</v>
      </c>
      <c r="B93" t="s">
        <v>4</v>
      </c>
      <c r="C93">
        <v>35.74465</v>
      </c>
      <c r="D93">
        <v>-109.07210000000001</v>
      </c>
      <c r="E93">
        <v>2086.3560000000002</v>
      </c>
      <c r="F93" t="s">
        <v>169</v>
      </c>
      <c r="G93" t="s">
        <v>6</v>
      </c>
      <c r="H93" t="s">
        <v>170</v>
      </c>
      <c r="I93">
        <v>-7</v>
      </c>
      <c r="J93" t="s">
        <v>171</v>
      </c>
      <c r="K93" t="s">
        <v>278</v>
      </c>
      <c r="L93">
        <v>-47.041645000000003</v>
      </c>
      <c r="M93">
        <v>-7.1108751300000002</v>
      </c>
      <c r="N93" t="s">
        <v>45</v>
      </c>
    </row>
    <row r="94" spans="1:14" x14ac:dyDescent="0.75">
      <c r="A94" t="s">
        <v>3</v>
      </c>
      <c r="B94" t="s">
        <v>4</v>
      </c>
      <c r="C94">
        <v>35.74465</v>
      </c>
      <c r="D94">
        <v>-109.07210000000001</v>
      </c>
      <c r="E94">
        <v>2086.3560000000002</v>
      </c>
      <c r="F94" t="s">
        <v>178</v>
      </c>
      <c r="G94" t="s">
        <v>6</v>
      </c>
      <c r="H94" t="s">
        <v>179</v>
      </c>
      <c r="I94">
        <v>-7</v>
      </c>
      <c r="J94" t="s">
        <v>180</v>
      </c>
      <c r="K94" t="s">
        <v>278</v>
      </c>
      <c r="L94">
        <v>-37.86016</v>
      </c>
      <c r="M94">
        <v>-4.6865395200000002</v>
      </c>
      <c r="N94" t="s">
        <v>45</v>
      </c>
    </row>
    <row r="95" spans="1:14" x14ac:dyDescent="0.75">
      <c r="A95" t="s">
        <v>3</v>
      </c>
      <c r="B95" t="s">
        <v>4</v>
      </c>
      <c r="C95">
        <v>35.74465</v>
      </c>
      <c r="D95">
        <v>-109.07210000000001</v>
      </c>
      <c r="E95">
        <v>2086.3560000000002</v>
      </c>
      <c r="F95" t="s">
        <v>172</v>
      </c>
      <c r="G95" t="s">
        <v>6</v>
      </c>
      <c r="H95" t="s">
        <v>173</v>
      </c>
      <c r="I95">
        <v>-7</v>
      </c>
      <c r="J95" t="s">
        <v>174</v>
      </c>
      <c r="K95" t="s">
        <v>278</v>
      </c>
      <c r="L95">
        <v>-50.040846000000002</v>
      </c>
      <c r="M95">
        <v>-6.8582106999999999</v>
      </c>
      <c r="N95" t="s">
        <v>45</v>
      </c>
    </row>
    <row r="96" spans="1:14" x14ac:dyDescent="0.75">
      <c r="A96" t="s">
        <v>3</v>
      </c>
      <c r="B96" t="s">
        <v>4</v>
      </c>
      <c r="C96">
        <v>35.74465</v>
      </c>
      <c r="D96">
        <v>-109.07210000000001</v>
      </c>
      <c r="E96">
        <v>2086.3560000000002</v>
      </c>
      <c r="F96" t="s">
        <v>175</v>
      </c>
      <c r="G96" t="s">
        <v>6</v>
      </c>
      <c r="H96" t="s">
        <v>176</v>
      </c>
      <c r="I96">
        <v>-7</v>
      </c>
      <c r="J96" t="s">
        <v>177</v>
      </c>
      <c r="K96" t="s">
        <v>279</v>
      </c>
      <c r="L96">
        <v>-43.296376000000002</v>
      </c>
      <c r="M96">
        <v>-6.0822565800000001</v>
      </c>
      <c r="N96" t="s">
        <v>45</v>
      </c>
    </row>
    <row r="97" spans="1:14" x14ac:dyDescent="0.75">
      <c r="A97" t="s">
        <v>3</v>
      </c>
      <c r="B97" t="s">
        <v>4</v>
      </c>
      <c r="C97">
        <v>35.74465</v>
      </c>
      <c r="D97">
        <v>-109.07210000000001</v>
      </c>
      <c r="E97">
        <v>2086.3560000000002</v>
      </c>
      <c r="F97" t="s">
        <v>190</v>
      </c>
      <c r="G97" t="s">
        <v>6</v>
      </c>
      <c r="H97" t="s">
        <v>191</v>
      </c>
      <c r="I97">
        <v>-7</v>
      </c>
      <c r="J97" t="s">
        <v>192</v>
      </c>
      <c r="K97" t="s">
        <v>278</v>
      </c>
      <c r="L97">
        <v>-24.690814</v>
      </c>
      <c r="M97">
        <v>-3.4166592699999998</v>
      </c>
      <c r="N97" t="s">
        <v>45</v>
      </c>
    </row>
    <row r="98" spans="1:14" x14ac:dyDescent="0.75">
      <c r="A98" t="s">
        <v>3</v>
      </c>
      <c r="B98" t="s">
        <v>4</v>
      </c>
      <c r="C98">
        <v>35.74465</v>
      </c>
      <c r="D98">
        <v>-109.07210000000001</v>
      </c>
      <c r="E98">
        <v>2086.3560000000002</v>
      </c>
      <c r="F98" t="s">
        <v>193</v>
      </c>
      <c r="G98" t="s">
        <v>6</v>
      </c>
      <c r="H98" t="s">
        <v>192</v>
      </c>
      <c r="I98">
        <v>-7</v>
      </c>
      <c r="J98" t="s">
        <v>194</v>
      </c>
      <c r="K98" t="s">
        <v>278</v>
      </c>
      <c r="L98">
        <v>-45.76238</v>
      </c>
      <c r="M98">
        <v>-6.6118849300000004</v>
      </c>
      <c r="N98" t="s">
        <v>45</v>
      </c>
    </row>
    <row r="99" spans="1:14" x14ac:dyDescent="0.75">
      <c r="A99" t="s">
        <v>3</v>
      </c>
      <c r="B99" t="s">
        <v>4</v>
      </c>
      <c r="C99">
        <v>35.74465</v>
      </c>
      <c r="D99">
        <v>-109.07210000000001</v>
      </c>
      <c r="E99">
        <v>2086.3560000000002</v>
      </c>
      <c r="F99" t="s">
        <v>195</v>
      </c>
      <c r="G99" t="s">
        <v>6</v>
      </c>
      <c r="H99" t="s">
        <v>194</v>
      </c>
      <c r="I99">
        <v>-7</v>
      </c>
      <c r="J99" t="s">
        <v>196</v>
      </c>
      <c r="K99" t="s">
        <v>278</v>
      </c>
      <c r="L99">
        <v>-28.260932</v>
      </c>
      <c r="M99">
        <v>-4.2579408499999998</v>
      </c>
      <c r="N99" t="s">
        <v>45</v>
      </c>
    </row>
    <row r="100" spans="1:14" x14ac:dyDescent="0.75">
      <c r="A100" t="s">
        <v>3</v>
      </c>
      <c r="B100" t="s">
        <v>4</v>
      </c>
      <c r="C100">
        <v>35.74465</v>
      </c>
      <c r="D100">
        <v>-109.07210000000001</v>
      </c>
      <c r="E100">
        <v>2086.3560000000002</v>
      </c>
      <c r="F100" t="s">
        <v>187</v>
      </c>
      <c r="G100" t="s">
        <v>6</v>
      </c>
      <c r="H100" t="s">
        <v>188</v>
      </c>
      <c r="I100">
        <v>-7</v>
      </c>
      <c r="J100" t="s">
        <v>189</v>
      </c>
      <c r="K100" t="s">
        <v>279</v>
      </c>
      <c r="L100">
        <v>-32.135711000000001</v>
      </c>
      <c r="M100">
        <v>-4.7620283900000002</v>
      </c>
      <c r="N100" t="s">
        <v>45</v>
      </c>
    </row>
    <row r="101" spans="1:14" x14ac:dyDescent="0.75">
      <c r="A101" t="s">
        <v>3</v>
      </c>
      <c r="B101" t="s">
        <v>4</v>
      </c>
      <c r="C101">
        <v>35.74465</v>
      </c>
      <c r="D101">
        <v>-109.07210000000001</v>
      </c>
      <c r="E101">
        <v>2086.3560000000002</v>
      </c>
      <c r="F101" t="s">
        <v>200</v>
      </c>
      <c r="G101" t="s">
        <v>6</v>
      </c>
      <c r="H101" t="s">
        <v>201</v>
      </c>
      <c r="I101">
        <v>-6</v>
      </c>
      <c r="J101" t="s">
        <v>202</v>
      </c>
      <c r="K101" t="s">
        <v>278</v>
      </c>
      <c r="L101">
        <v>-18.172688000000001</v>
      </c>
      <c r="M101">
        <v>-2.4057156100000001</v>
      </c>
      <c r="N101" t="s">
        <v>45</v>
      </c>
    </row>
    <row r="102" spans="1:14" x14ac:dyDescent="0.75">
      <c r="A102" t="s">
        <v>3</v>
      </c>
      <c r="B102" t="s">
        <v>4</v>
      </c>
      <c r="C102">
        <v>35.74465</v>
      </c>
      <c r="D102">
        <v>-109.07210000000001</v>
      </c>
      <c r="E102">
        <v>2086.3560000000002</v>
      </c>
      <c r="F102" t="s">
        <v>203</v>
      </c>
      <c r="G102" t="s">
        <v>6</v>
      </c>
      <c r="H102" t="s">
        <v>202</v>
      </c>
      <c r="I102">
        <v>-6</v>
      </c>
      <c r="J102" t="s">
        <v>204</v>
      </c>
      <c r="K102" t="s">
        <v>278</v>
      </c>
      <c r="L102">
        <v>-67.995572999999993</v>
      </c>
      <c r="M102">
        <v>-8.4821699899999992</v>
      </c>
      <c r="N102" t="s">
        <v>45</v>
      </c>
    </row>
    <row r="103" spans="1:14" x14ac:dyDescent="0.75">
      <c r="A103" t="s">
        <v>3</v>
      </c>
      <c r="B103" t="s">
        <v>4</v>
      </c>
      <c r="C103">
        <v>35.74465</v>
      </c>
      <c r="D103">
        <v>-109.07210000000001</v>
      </c>
      <c r="E103">
        <v>2086.3560000000002</v>
      </c>
      <c r="F103" t="s">
        <v>205</v>
      </c>
      <c r="G103" t="s">
        <v>6</v>
      </c>
      <c r="H103" t="s">
        <v>204</v>
      </c>
      <c r="I103">
        <v>-6</v>
      </c>
      <c r="J103" t="s">
        <v>206</v>
      </c>
      <c r="K103" t="s">
        <v>278</v>
      </c>
      <c r="L103">
        <v>-60.306054000000003</v>
      </c>
      <c r="M103">
        <v>-9.6472319800000008</v>
      </c>
      <c r="N103" t="s">
        <v>45</v>
      </c>
    </row>
    <row r="104" spans="1:14" x14ac:dyDescent="0.75">
      <c r="A104" t="s">
        <v>3</v>
      </c>
      <c r="B104" t="s">
        <v>4</v>
      </c>
      <c r="C104">
        <v>35.74465</v>
      </c>
      <c r="D104">
        <v>-109.07210000000001</v>
      </c>
      <c r="E104">
        <v>2086.3560000000002</v>
      </c>
      <c r="F104" t="s">
        <v>197</v>
      </c>
      <c r="G104" t="s">
        <v>6</v>
      </c>
      <c r="H104" t="s">
        <v>198</v>
      </c>
      <c r="I104">
        <v>-6</v>
      </c>
      <c r="J104" t="s">
        <v>199</v>
      </c>
      <c r="K104" t="s">
        <v>279</v>
      </c>
      <c r="L104">
        <v>-52.832957999999998</v>
      </c>
      <c r="M104">
        <v>-7.3552036899999997</v>
      </c>
      <c r="N104" t="s">
        <v>45</v>
      </c>
    </row>
    <row r="105" spans="1:14" x14ac:dyDescent="0.75">
      <c r="A105" t="s">
        <v>3</v>
      </c>
      <c r="B105" t="s">
        <v>4</v>
      </c>
      <c r="C105">
        <v>35.74465</v>
      </c>
      <c r="D105">
        <v>-109.07210000000001</v>
      </c>
      <c r="E105">
        <v>2086.3560000000002</v>
      </c>
      <c r="F105" t="s">
        <v>207</v>
      </c>
      <c r="G105" t="s">
        <v>6</v>
      </c>
      <c r="H105" t="s">
        <v>208</v>
      </c>
      <c r="I105">
        <v>-6</v>
      </c>
      <c r="J105" t="s">
        <v>209</v>
      </c>
      <c r="K105" t="s">
        <v>279</v>
      </c>
      <c r="L105">
        <v>-68.913538000000003</v>
      </c>
      <c r="M105">
        <v>-8.8660110000000003</v>
      </c>
      <c r="N105" t="s">
        <v>45</v>
      </c>
    </row>
    <row r="106" spans="1:14" x14ac:dyDescent="0.75">
      <c r="A106" t="s">
        <v>3</v>
      </c>
      <c r="B106" t="s">
        <v>4</v>
      </c>
      <c r="C106">
        <v>35.74465</v>
      </c>
      <c r="D106">
        <v>-109.07210000000001</v>
      </c>
      <c r="E106">
        <v>2086.3560000000002</v>
      </c>
      <c r="F106" t="s">
        <v>272</v>
      </c>
      <c r="G106" t="s">
        <v>6</v>
      </c>
      <c r="H106" t="s">
        <v>273</v>
      </c>
      <c r="I106">
        <v>-6</v>
      </c>
      <c r="J106" t="s">
        <v>274</v>
      </c>
      <c r="K106" t="s">
        <v>279</v>
      </c>
      <c r="L106">
        <v>-85.163387999999998</v>
      </c>
      <c r="M106">
        <v>-10.825305719999999</v>
      </c>
      <c r="N106" t="s">
        <v>45</v>
      </c>
    </row>
    <row r="107" spans="1:14" x14ac:dyDescent="0.75">
      <c r="A107" t="s">
        <v>293</v>
      </c>
      <c r="B107" t="s">
        <v>294</v>
      </c>
      <c r="C107">
        <v>35.60801</v>
      </c>
      <c r="D107">
        <v>-108.8232</v>
      </c>
      <c r="E107">
        <v>2006.8030000000001</v>
      </c>
      <c r="F107" t="s">
        <v>326</v>
      </c>
      <c r="G107" t="s">
        <v>6</v>
      </c>
      <c r="H107" t="s">
        <v>45</v>
      </c>
      <c r="I107" t="s">
        <v>45</v>
      </c>
      <c r="J107" t="s">
        <v>327</v>
      </c>
      <c r="L107">
        <v>-110.0734592</v>
      </c>
      <c r="M107">
        <v>-15.106294200000001</v>
      </c>
      <c r="N107" t="s">
        <v>45</v>
      </c>
    </row>
    <row r="108" spans="1:14" x14ac:dyDescent="0.75">
      <c r="A108" t="s">
        <v>293</v>
      </c>
      <c r="B108" t="s">
        <v>294</v>
      </c>
      <c r="C108">
        <v>35.60801</v>
      </c>
      <c r="D108">
        <v>-108.8232</v>
      </c>
      <c r="E108">
        <v>2006.8030000000001</v>
      </c>
      <c r="F108" t="s">
        <v>308</v>
      </c>
      <c r="G108" t="s">
        <v>6</v>
      </c>
      <c r="H108" t="s">
        <v>309</v>
      </c>
      <c r="I108">
        <v>-7</v>
      </c>
      <c r="J108" t="s">
        <v>296</v>
      </c>
      <c r="K108" t="s">
        <v>278</v>
      </c>
      <c r="L108">
        <v>-106.3639974</v>
      </c>
      <c r="M108">
        <v>-14.842819799999999</v>
      </c>
      <c r="N108">
        <v>90.2</v>
      </c>
    </row>
    <row r="109" spans="1:14" x14ac:dyDescent="0.75">
      <c r="A109" t="s">
        <v>293</v>
      </c>
      <c r="B109" t="s">
        <v>294</v>
      </c>
      <c r="C109">
        <v>35.60801</v>
      </c>
      <c r="D109">
        <v>-108.8232</v>
      </c>
      <c r="E109">
        <v>2006.8030000000001</v>
      </c>
      <c r="F109" t="s">
        <v>295</v>
      </c>
      <c r="G109" t="s">
        <v>6</v>
      </c>
      <c r="H109" t="s">
        <v>296</v>
      </c>
      <c r="I109">
        <v>-7</v>
      </c>
      <c r="J109" t="s">
        <v>297</v>
      </c>
      <c r="K109" t="s">
        <v>278</v>
      </c>
      <c r="L109">
        <v>-58.688583000000001</v>
      </c>
      <c r="M109">
        <v>-7.9732661</v>
      </c>
      <c r="N109">
        <v>21.2</v>
      </c>
    </row>
    <row r="110" spans="1:14" x14ac:dyDescent="0.75">
      <c r="A110" t="s">
        <v>293</v>
      </c>
      <c r="B110" t="s">
        <v>294</v>
      </c>
      <c r="C110">
        <v>35.60801</v>
      </c>
      <c r="D110">
        <v>-108.8232</v>
      </c>
      <c r="E110">
        <v>2006.8030000000001</v>
      </c>
      <c r="F110" t="s">
        <v>307</v>
      </c>
      <c r="G110" t="s">
        <v>6</v>
      </c>
      <c r="H110" t="s">
        <v>297</v>
      </c>
      <c r="I110">
        <v>-7</v>
      </c>
      <c r="J110" t="s">
        <v>302</v>
      </c>
      <c r="K110" t="s">
        <v>278</v>
      </c>
      <c r="L110">
        <v>-93.452443700000003</v>
      </c>
      <c r="M110">
        <v>-11.6967225</v>
      </c>
      <c r="N110">
        <v>28.9</v>
      </c>
    </row>
    <row r="111" spans="1:14" x14ac:dyDescent="0.75">
      <c r="A111" t="s">
        <v>293</v>
      </c>
      <c r="B111" t="s">
        <v>294</v>
      </c>
      <c r="C111">
        <v>35.60801</v>
      </c>
      <c r="D111">
        <v>-108.8232</v>
      </c>
      <c r="E111">
        <v>2006.8030000000001</v>
      </c>
      <c r="F111" t="s">
        <v>298</v>
      </c>
      <c r="G111" t="s">
        <v>6</v>
      </c>
      <c r="H111" t="s">
        <v>299</v>
      </c>
      <c r="I111">
        <v>-7</v>
      </c>
      <c r="J111" t="s">
        <v>300</v>
      </c>
      <c r="K111" t="s">
        <v>279</v>
      </c>
      <c r="L111">
        <v>-92.705949799999999</v>
      </c>
      <c r="M111">
        <v>-12.534677500000001</v>
      </c>
      <c r="N111">
        <v>151.1</v>
      </c>
    </row>
    <row r="112" spans="1:14" x14ac:dyDescent="0.75">
      <c r="A112" t="s">
        <v>293</v>
      </c>
      <c r="B112" t="s">
        <v>294</v>
      </c>
      <c r="C112">
        <v>35.60801</v>
      </c>
      <c r="D112">
        <v>-108.8232</v>
      </c>
      <c r="E112">
        <v>2006.8030000000001</v>
      </c>
      <c r="F112" t="s">
        <v>301</v>
      </c>
      <c r="G112" t="s">
        <v>6</v>
      </c>
      <c r="H112" t="s">
        <v>302</v>
      </c>
      <c r="I112">
        <v>-7</v>
      </c>
      <c r="J112" t="s">
        <v>303</v>
      </c>
      <c r="K112" t="s">
        <v>278</v>
      </c>
      <c r="L112">
        <v>-93.869434999999996</v>
      </c>
      <c r="M112">
        <v>-12.7427402</v>
      </c>
      <c r="N112">
        <v>48.6</v>
      </c>
    </row>
    <row r="113" spans="1:19" x14ac:dyDescent="0.75">
      <c r="A113" t="s">
        <v>293</v>
      </c>
      <c r="B113" t="s">
        <v>294</v>
      </c>
      <c r="C113">
        <v>35.60801</v>
      </c>
      <c r="D113">
        <v>-108.8232</v>
      </c>
      <c r="E113">
        <v>2006.8030000000001</v>
      </c>
      <c r="F113" t="s">
        <v>304</v>
      </c>
      <c r="G113" t="s">
        <v>6</v>
      </c>
      <c r="H113" t="s">
        <v>303</v>
      </c>
      <c r="I113">
        <v>-7</v>
      </c>
      <c r="J113" t="s">
        <v>16</v>
      </c>
      <c r="K113" t="s">
        <v>278</v>
      </c>
      <c r="L113">
        <v>-74.020971000000003</v>
      </c>
      <c r="M113">
        <v>-11.617684000000001</v>
      </c>
      <c r="N113">
        <v>40.200000000000003</v>
      </c>
    </row>
    <row r="114" spans="1:19" x14ac:dyDescent="0.75">
      <c r="A114" t="s">
        <v>293</v>
      </c>
      <c r="B114" t="s">
        <v>294</v>
      </c>
      <c r="C114">
        <v>35.60801</v>
      </c>
      <c r="D114">
        <v>-108.8232</v>
      </c>
      <c r="E114">
        <v>2006.8030000000001</v>
      </c>
      <c r="F114" t="s">
        <v>305</v>
      </c>
      <c r="G114" t="s">
        <v>6</v>
      </c>
      <c r="H114" t="s">
        <v>306</v>
      </c>
      <c r="I114">
        <v>-7</v>
      </c>
      <c r="J114" t="s">
        <v>16</v>
      </c>
      <c r="K114" t="s">
        <v>278</v>
      </c>
      <c r="L114">
        <v>-83.547313000000003</v>
      </c>
      <c r="M114">
        <v>-12.0395732</v>
      </c>
      <c r="N114">
        <v>92.4</v>
      </c>
      <c r="O114" s="3">
        <v>2015</v>
      </c>
      <c r="P114" s="3">
        <v>6</v>
      </c>
      <c r="Q114">
        <f>N114</f>
        <v>92.4</v>
      </c>
      <c r="R114">
        <f>L114*$Q114</f>
        <v>-7719.7717212000007</v>
      </c>
      <c r="S114">
        <f t="shared" ref="S114:S116" si="30">M114*$Q114</f>
        <v>-1112.45656368</v>
      </c>
    </row>
    <row r="115" spans="1:19" x14ac:dyDescent="0.75">
      <c r="A115" t="s">
        <v>293</v>
      </c>
      <c r="B115" t="s">
        <v>294</v>
      </c>
      <c r="C115">
        <v>35.60801</v>
      </c>
      <c r="D115">
        <v>-108.8232</v>
      </c>
      <c r="E115">
        <v>2006.8030000000001</v>
      </c>
      <c r="F115" t="s">
        <v>310</v>
      </c>
      <c r="G115" t="s">
        <v>6</v>
      </c>
      <c r="H115" t="s">
        <v>16</v>
      </c>
      <c r="I115">
        <v>-7</v>
      </c>
      <c r="J115" t="s">
        <v>311</v>
      </c>
      <c r="K115" t="s">
        <v>278</v>
      </c>
      <c r="L115">
        <v>-53.792780899999997</v>
      </c>
      <c r="M115">
        <v>-7.3320664000000004</v>
      </c>
      <c r="N115">
        <v>39.5</v>
      </c>
      <c r="O115" s="3">
        <v>2015</v>
      </c>
      <c r="P115" s="3">
        <v>6</v>
      </c>
      <c r="Q115">
        <f t="shared" ref="Q115:Q116" si="31">N115</f>
        <v>39.5</v>
      </c>
      <c r="R115">
        <f t="shared" ref="R115:R116" si="32">L115*$Q115</f>
        <v>-2124.81484555</v>
      </c>
      <c r="S115">
        <f t="shared" si="30"/>
        <v>-289.61662280000002</v>
      </c>
    </row>
    <row r="116" spans="1:19" x14ac:dyDescent="0.75">
      <c r="A116" t="s">
        <v>293</v>
      </c>
      <c r="B116" t="s">
        <v>294</v>
      </c>
      <c r="C116">
        <v>35.60801</v>
      </c>
      <c r="D116">
        <v>-108.8232</v>
      </c>
      <c r="E116">
        <v>2006.8030000000001</v>
      </c>
      <c r="F116" t="s">
        <v>312</v>
      </c>
      <c r="G116" t="s">
        <v>6</v>
      </c>
      <c r="H116" t="s">
        <v>311</v>
      </c>
      <c r="I116">
        <v>-7</v>
      </c>
      <c r="J116" t="s">
        <v>313</v>
      </c>
      <c r="K116" t="s">
        <v>278</v>
      </c>
      <c r="L116">
        <v>-66.796781999999993</v>
      </c>
      <c r="M116">
        <v>-7.6063375000000004</v>
      </c>
      <c r="N116">
        <v>39.700000000000003</v>
      </c>
      <c r="O116" s="3">
        <v>2015</v>
      </c>
      <c r="P116" s="3">
        <v>6</v>
      </c>
      <c r="Q116">
        <f t="shared" si="31"/>
        <v>39.700000000000003</v>
      </c>
      <c r="R116">
        <f t="shared" si="32"/>
        <v>-2651.8322453999999</v>
      </c>
      <c r="S116">
        <f t="shared" si="30"/>
        <v>-301.97159875000006</v>
      </c>
    </row>
    <row r="117" spans="1:19" x14ac:dyDescent="0.75">
      <c r="A117" t="s">
        <v>293</v>
      </c>
      <c r="B117" t="s">
        <v>294</v>
      </c>
      <c r="C117">
        <v>35.60801</v>
      </c>
      <c r="D117">
        <v>-108.8232</v>
      </c>
      <c r="E117">
        <v>2006.8030000000001</v>
      </c>
      <c r="F117" t="s">
        <v>314</v>
      </c>
      <c r="G117" t="s">
        <v>6</v>
      </c>
      <c r="H117" t="s">
        <v>315</v>
      </c>
      <c r="I117">
        <v>-7</v>
      </c>
      <c r="J117" t="s">
        <v>316</v>
      </c>
      <c r="K117" t="s">
        <v>279</v>
      </c>
      <c r="L117">
        <v>-71.615458700000005</v>
      </c>
      <c r="M117">
        <v>-9.6462800000000009</v>
      </c>
      <c r="N117">
        <v>180</v>
      </c>
      <c r="O117" s="3">
        <v>2015</v>
      </c>
      <c r="P117" s="3">
        <v>6</v>
      </c>
      <c r="Q117">
        <f>SUM(Q114:Q116)</f>
        <v>171.60000000000002</v>
      </c>
      <c r="R117">
        <f>SUM(R114:R116)/$Q117</f>
        <v>-72.822953450757566</v>
      </c>
      <c r="S117">
        <f>SUM(S114:S116)/$Q117</f>
        <v>-9.9303309162587414</v>
      </c>
    </row>
    <row r="118" spans="1:19" x14ac:dyDescent="0.75">
      <c r="A118" t="s">
        <v>293</v>
      </c>
      <c r="B118" t="s">
        <v>294</v>
      </c>
      <c r="C118">
        <v>35.60801</v>
      </c>
      <c r="D118">
        <v>-108.8232</v>
      </c>
      <c r="E118">
        <v>2006.8030000000001</v>
      </c>
      <c r="F118" t="s">
        <v>317</v>
      </c>
      <c r="G118" t="s">
        <v>6</v>
      </c>
      <c r="H118" t="s">
        <v>313</v>
      </c>
      <c r="I118">
        <v>-7</v>
      </c>
      <c r="J118" t="s">
        <v>318</v>
      </c>
      <c r="K118" t="s">
        <v>278</v>
      </c>
      <c r="L118">
        <v>-44.555728700000003</v>
      </c>
      <c r="M118">
        <v>-7.1631444999999996</v>
      </c>
      <c r="N118">
        <v>99.8</v>
      </c>
      <c r="O118" s="2">
        <v>2015</v>
      </c>
      <c r="P118" s="2">
        <v>7</v>
      </c>
      <c r="Q118">
        <f>N118</f>
        <v>99.8</v>
      </c>
      <c r="R118">
        <f t="shared" ref="R118:S123" si="33">L118*$Q118</f>
        <v>-4446.6617242600005</v>
      </c>
      <c r="S118">
        <f t="shared" ref="S118:S123" si="34">M118*$Q118</f>
        <v>-714.88182109999991</v>
      </c>
    </row>
    <row r="119" spans="1:19" x14ac:dyDescent="0.75">
      <c r="A119" t="s">
        <v>293</v>
      </c>
      <c r="B119" t="s">
        <v>294</v>
      </c>
      <c r="C119">
        <v>35.60801</v>
      </c>
      <c r="D119">
        <v>-108.8232</v>
      </c>
      <c r="E119">
        <v>2006.8030000000001</v>
      </c>
      <c r="F119" t="s">
        <v>328</v>
      </c>
      <c r="G119" t="s">
        <v>6</v>
      </c>
      <c r="H119" t="s">
        <v>318</v>
      </c>
      <c r="I119">
        <v>-7</v>
      </c>
      <c r="J119" t="s">
        <v>329</v>
      </c>
      <c r="K119" t="s">
        <v>278</v>
      </c>
      <c r="L119">
        <v>-38.712865000000001</v>
      </c>
      <c r="M119">
        <v>-6.0562861999999997</v>
      </c>
      <c r="N119" t="s">
        <v>45</v>
      </c>
      <c r="O119" s="2">
        <v>2015</v>
      </c>
      <c r="P119" s="2">
        <v>7</v>
      </c>
      <c r="Q119" s="2">
        <f>AVERAGE(Q118,Q120:Q125)</f>
        <v>68.559999999999988</v>
      </c>
      <c r="R119">
        <f t="shared" si="33"/>
        <v>-2654.1540243999998</v>
      </c>
      <c r="S119">
        <f t="shared" si="34"/>
        <v>-415.21898187199992</v>
      </c>
    </row>
    <row r="120" spans="1:19" x14ac:dyDescent="0.75">
      <c r="A120" t="s">
        <v>293</v>
      </c>
      <c r="B120" t="s">
        <v>294</v>
      </c>
      <c r="C120">
        <v>35.60801</v>
      </c>
      <c r="D120">
        <v>-108.8232</v>
      </c>
      <c r="E120">
        <v>2006.8030000000001</v>
      </c>
      <c r="F120" t="s">
        <v>319</v>
      </c>
      <c r="G120" t="s">
        <v>6</v>
      </c>
      <c r="H120" t="s">
        <v>320</v>
      </c>
      <c r="I120">
        <v>-7</v>
      </c>
      <c r="J120" t="s">
        <v>321</v>
      </c>
      <c r="K120" t="s">
        <v>278</v>
      </c>
      <c r="L120">
        <v>-43.261418599999999</v>
      </c>
      <c r="M120">
        <v>-6.4721706000000001</v>
      </c>
      <c r="N120">
        <v>89.1</v>
      </c>
      <c r="O120" s="2">
        <v>2015</v>
      </c>
      <c r="P120" s="2">
        <v>7</v>
      </c>
      <c r="Q120">
        <f t="shared" ref="Q120:Q123" si="35">N120</f>
        <v>89.1</v>
      </c>
      <c r="R120">
        <f t="shared" si="33"/>
        <v>-3854.5923972599999</v>
      </c>
      <c r="S120">
        <f t="shared" si="34"/>
        <v>-576.67040046</v>
      </c>
    </row>
    <row r="121" spans="1:19" x14ac:dyDescent="0.75">
      <c r="A121" t="s">
        <v>293</v>
      </c>
      <c r="B121" t="s">
        <v>294</v>
      </c>
      <c r="C121">
        <v>35.60801</v>
      </c>
      <c r="D121">
        <v>-108.8232</v>
      </c>
      <c r="E121">
        <v>2006.8030000000001</v>
      </c>
      <c r="F121" t="s">
        <v>322</v>
      </c>
      <c r="G121" t="s">
        <v>6</v>
      </c>
      <c r="H121" t="s">
        <v>321</v>
      </c>
      <c r="I121">
        <v>-7</v>
      </c>
      <c r="J121" t="s">
        <v>323</v>
      </c>
      <c r="K121" t="s">
        <v>278</v>
      </c>
      <c r="L121">
        <v>-48.994837400000002</v>
      </c>
      <c r="M121">
        <v>-7.2799502</v>
      </c>
      <c r="N121">
        <v>47.7</v>
      </c>
      <c r="O121" s="2">
        <v>2015</v>
      </c>
      <c r="P121" s="2">
        <v>7</v>
      </c>
      <c r="Q121">
        <f t="shared" si="35"/>
        <v>47.7</v>
      </c>
      <c r="R121">
        <f t="shared" si="33"/>
        <v>-2337.05374398</v>
      </c>
      <c r="S121">
        <f t="shared" si="34"/>
        <v>-347.25362454000003</v>
      </c>
    </row>
    <row r="122" spans="1:19" x14ac:dyDescent="0.75">
      <c r="A122" t="s">
        <v>293</v>
      </c>
      <c r="B122" t="s">
        <v>294</v>
      </c>
      <c r="C122">
        <v>35.60801</v>
      </c>
      <c r="D122">
        <v>-108.8232</v>
      </c>
      <c r="E122">
        <v>2006.8030000000001</v>
      </c>
      <c r="F122" t="s">
        <v>324</v>
      </c>
      <c r="G122" t="s">
        <v>6</v>
      </c>
      <c r="H122" t="s">
        <v>323</v>
      </c>
      <c r="I122">
        <v>-7</v>
      </c>
      <c r="J122" t="s">
        <v>325</v>
      </c>
      <c r="K122" t="s">
        <v>278</v>
      </c>
      <c r="L122">
        <v>-38.9655117</v>
      </c>
      <c r="M122">
        <v>-6.3152898000000004</v>
      </c>
      <c r="N122">
        <v>53.2</v>
      </c>
      <c r="O122" s="2">
        <v>2015</v>
      </c>
      <c r="P122" s="2">
        <v>7</v>
      </c>
      <c r="Q122">
        <f t="shared" si="35"/>
        <v>53.2</v>
      </c>
      <c r="R122">
        <f t="shared" si="33"/>
        <v>-2072.9652224400002</v>
      </c>
      <c r="S122">
        <f t="shared" si="34"/>
        <v>-335.97341736000004</v>
      </c>
    </row>
    <row r="123" spans="1:19" x14ac:dyDescent="0.75">
      <c r="A123" t="s">
        <v>293</v>
      </c>
      <c r="B123" t="s">
        <v>294</v>
      </c>
      <c r="C123">
        <v>35.60801</v>
      </c>
      <c r="D123">
        <v>-108.8232</v>
      </c>
      <c r="E123">
        <v>2006.8030000000001</v>
      </c>
      <c r="F123" t="s">
        <v>330</v>
      </c>
      <c r="G123" t="s">
        <v>6</v>
      </c>
      <c r="H123" t="s">
        <v>323</v>
      </c>
      <c r="I123">
        <v>-7</v>
      </c>
      <c r="J123" t="s">
        <v>325</v>
      </c>
      <c r="L123">
        <v>-21.7643168</v>
      </c>
      <c r="M123">
        <v>-3.2086478999999999</v>
      </c>
      <c r="N123">
        <v>91.2</v>
      </c>
      <c r="O123" s="2">
        <v>2015</v>
      </c>
      <c r="P123" s="2">
        <v>7</v>
      </c>
    </row>
    <row r="124" spans="1:19" x14ac:dyDescent="0.75">
      <c r="A124" t="s">
        <v>293</v>
      </c>
      <c r="B124" t="s">
        <v>294</v>
      </c>
      <c r="C124">
        <v>35.60801</v>
      </c>
      <c r="D124">
        <v>-108.8232</v>
      </c>
      <c r="E124">
        <v>2006.8030000000001</v>
      </c>
      <c r="F124" t="s">
        <v>337</v>
      </c>
      <c r="G124" t="s">
        <v>6</v>
      </c>
      <c r="H124" t="s">
        <v>45</v>
      </c>
      <c r="I124" t="s">
        <v>45</v>
      </c>
      <c r="J124" t="s">
        <v>338</v>
      </c>
      <c r="L124">
        <v>-106.86846250000001</v>
      </c>
      <c r="M124">
        <v>-15.281392500000001</v>
      </c>
      <c r="N124">
        <v>14.7</v>
      </c>
      <c r="O124" s="2">
        <v>2015</v>
      </c>
      <c r="P124" s="2">
        <v>7</v>
      </c>
    </row>
    <row r="125" spans="1:19" x14ac:dyDescent="0.75">
      <c r="A125" t="s">
        <v>293</v>
      </c>
      <c r="B125" t="s">
        <v>294</v>
      </c>
      <c r="C125">
        <v>35.60801</v>
      </c>
      <c r="D125">
        <v>-108.8232</v>
      </c>
      <c r="E125">
        <v>2006.8030000000001</v>
      </c>
      <c r="F125" t="s">
        <v>331</v>
      </c>
      <c r="G125" t="s">
        <v>6</v>
      </c>
      <c r="H125" t="s">
        <v>325</v>
      </c>
      <c r="I125">
        <v>-7</v>
      </c>
      <c r="J125" t="s">
        <v>332</v>
      </c>
      <c r="K125" t="s">
        <v>278</v>
      </c>
      <c r="L125">
        <v>-78.189957399999997</v>
      </c>
      <c r="M125">
        <v>-11.0550079</v>
      </c>
      <c r="N125">
        <v>53</v>
      </c>
      <c r="O125" s="2">
        <v>2015</v>
      </c>
      <c r="P125" s="2">
        <v>7</v>
      </c>
      <c r="Q125">
        <f>N125</f>
        <v>53</v>
      </c>
      <c r="R125">
        <f t="shared" ref="R125:R126" si="36">L125*$Q125</f>
        <v>-4144.0677421999999</v>
      </c>
      <c r="S125">
        <f t="shared" ref="S125:S126" si="37">M125*$Q125</f>
        <v>-585.91541870000003</v>
      </c>
    </row>
    <row r="126" spans="1:19" x14ac:dyDescent="0.75">
      <c r="A126" t="s">
        <v>293</v>
      </c>
      <c r="B126" t="s">
        <v>294</v>
      </c>
      <c r="C126">
        <v>35.60801</v>
      </c>
      <c r="D126">
        <v>-108.8232</v>
      </c>
      <c r="E126">
        <v>2006.8030000000001</v>
      </c>
      <c r="F126" t="s">
        <v>339</v>
      </c>
      <c r="G126" t="s">
        <v>6</v>
      </c>
      <c r="H126" t="s">
        <v>316</v>
      </c>
      <c r="I126">
        <v>-7</v>
      </c>
      <c r="J126" t="s">
        <v>332</v>
      </c>
      <c r="K126" t="s">
        <v>279</v>
      </c>
      <c r="L126">
        <v>-50.234874400000002</v>
      </c>
      <c r="M126">
        <v>-7.3226211000000001</v>
      </c>
      <c r="N126">
        <v>520.70000000000005</v>
      </c>
      <c r="O126" s="2">
        <v>2015</v>
      </c>
      <c r="P126" s="2">
        <v>7</v>
      </c>
      <c r="Q126">
        <f>SUM(Q118:Q125)</f>
        <v>411.35999999999996</v>
      </c>
      <c r="R126">
        <f>SUM(R118:R125)/$Q126</f>
        <v>-47.426815574047069</v>
      </c>
      <c r="S126">
        <f>SUM(S118:S125)/$Q126</f>
        <v>-7.2343292105017509</v>
      </c>
    </row>
    <row r="127" spans="1:19" x14ac:dyDescent="0.75">
      <c r="A127" t="s">
        <v>293</v>
      </c>
      <c r="B127" t="s">
        <v>294</v>
      </c>
      <c r="C127">
        <v>35.60801</v>
      </c>
      <c r="D127">
        <v>-108.8232</v>
      </c>
      <c r="E127">
        <v>2006.8030000000001</v>
      </c>
      <c r="F127" t="s">
        <v>333</v>
      </c>
      <c r="G127" t="s">
        <v>6</v>
      </c>
      <c r="H127" t="s">
        <v>45</v>
      </c>
      <c r="I127" t="s">
        <v>45</v>
      </c>
      <c r="J127" t="s">
        <v>334</v>
      </c>
      <c r="K127" t="s">
        <v>278</v>
      </c>
      <c r="L127">
        <v>-44.119123500000001</v>
      </c>
      <c r="M127">
        <v>-6.3910758000000003</v>
      </c>
      <c r="N127">
        <v>211.3</v>
      </c>
    </row>
    <row r="128" spans="1:19" x14ac:dyDescent="0.75">
      <c r="A128" t="s">
        <v>293</v>
      </c>
      <c r="B128" t="s">
        <v>294</v>
      </c>
      <c r="C128">
        <v>35.60801</v>
      </c>
      <c r="D128">
        <v>-108.8232</v>
      </c>
      <c r="E128">
        <v>2006.8030000000001</v>
      </c>
      <c r="F128" t="s">
        <v>335</v>
      </c>
      <c r="G128" t="s">
        <v>6</v>
      </c>
      <c r="H128" t="s">
        <v>334</v>
      </c>
      <c r="I128">
        <v>-7</v>
      </c>
      <c r="J128" t="s">
        <v>336</v>
      </c>
      <c r="K128" t="s">
        <v>278</v>
      </c>
      <c r="L128">
        <v>-23.375087199999999</v>
      </c>
      <c r="M128">
        <v>-4.1174432999999997</v>
      </c>
      <c r="N128">
        <v>32.9</v>
      </c>
    </row>
    <row r="129" spans="1:19" x14ac:dyDescent="0.75">
      <c r="A129" t="s">
        <v>293</v>
      </c>
      <c r="B129" t="s">
        <v>294</v>
      </c>
      <c r="C129">
        <v>35.60801</v>
      </c>
      <c r="D129">
        <v>-108.8232</v>
      </c>
      <c r="E129">
        <v>2006.8030000000001</v>
      </c>
      <c r="F129" t="s">
        <v>340</v>
      </c>
      <c r="G129" t="s">
        <v>6</v>
      </c>
      <c r="H129" t="s">
        <v>336</v>
      </c>
      <c r="I129">
        <v>-7</v>
      </c>
      <c r="J129" t="s">
        <v>341</v>
      </c>
      <c r="K129" t="s">
        <v>278</v>
      </c>
      <c r="L129">
        <v>7.3103759000000004</v>
      </c>
      <c r="M129">
        <v>-0.4060976</v>
      </c>
      <c r="N129">
        <v>132.5</v>
      </c>
    </row>
    <row r="130" spans="1:19" x14ac:dyDescent="0.75">
      <c r="A130" t="s">
        <v>293</v>
      </c>
      <c r="B130" t="s">
        <v>294</v>
      </c>
      <c r="C130">
        <v>35.60801</v>
      </c>
      <c r="D130">
        <v>-108.8232</v>
      </c>
      <c r="E130">
        <v>2006.8030000000001</v>
      </c>
      <c r="F130" t="s">
        <v>344</v>
      </c>
      <c r="G130" t="s">
        <v>6</v>
      </c>
      <c r="H130" t="s">
        <v>341</v>
      </c>
      <c r="I130">
        <v>-7</v>
      </c>
      <c r="J130" t="s">
        <v>345</v>
      </c>
      <c r="K130" t="s">
        <v>278</v>
      </c>
      <c r="L130">
        <v>-12.0321663</v>
      </c>
      <c r="M130">
        <v>-1.8533641999999999</v>
      </c>
      <c r="N130">
        <v>126</v>
      </c>
    </row>
    <row r="131" spans="1:19" x14ac:dyDescent="0.75">
      <c r="A131" t="s">
        <v>293</v>
      </c>
      <c r="B131" t="s">
        <v>294</v>
      </c>
      <c r="C131">
        <v>35.60801</v>
      </c>
      <c r="D131">
        <v>-108.8232</v>
      </c>
      <c r="E131">
        <v>2006.8030000000001</v>
      </c>
      <c r="F131" t="s">
        <v>342</v>
      </c>
      <c r="G131" t="s">
        <v>6</v>
      </c>
      <c r="H131" t="s">
        <v>45</v>
      </c>
      <c r="I131" t="s">
        <v>45</v>
      </c>
      <c r="J131" t="s">
        <v>343</v>
      </c>
      <c r="K131" t="s">
        <v>278</v>
      </c>
      <c r="L131">
        <v>-4.4932299000000002</v>
      </c>
      <c r="M131">
        <v>-0.46668120000000002</v>
      </c>
      <c r="N131">
        <v>108.3</v>
      </c>
    </row>
    <row r="132" spans="1:19" x14ac:dyDescent="0.75">
      <c r="A132" t="s">
        <v>293</v>
      </c>
      <c r="B132" t="s">
        <v>294</v>
      </c>
      <c r="C132">
        <v>35.60801</v>
      </c>
      <c r="D132">
        <v>-108.8232</v>
      </c>
      <c r="E132">
        <v>2006.8030000000001</v>
      </c>
      <c r="F132" t="s">
        <v>346</v>
      </c>
      <c r="G132" t="s">
        <v>6</v>
      </c>
      <c r="H132" t="s">
        <v>332</v>
      </c>
      <c r="I132">
        <v>-7</v>
      </c>
      <c r="J132" t="s">
        <v>347</v>
      </c>
      <c r="K132" t="s">
        <v>279</v>
      </c>
      <c r="L132">
        <v>-10.6746178</v>
      </c>
      <c r="M132">
        <v>-2.2862113000000002</v>
      </c>
      <c r="N132">
        <v>422.9</v>
      </c>
    </row>
    <row r="133" spans="1:19" x14ac:dyDescent="0.75">
      <c r="A133" t="s">
        <v>293</v>
      </c>
      <c r="B133" t="s">
        <v>294</v>
      </c>
      <c r="C133">
        <v>35.60801</v>
      </c>
      <c r="D133">
        <v>-108.8232</v>
      </c>
      <c r="E133">
        <v>2006.8030000000001</v>
      </c>
      <c r="F133" t="s">
        <v>348</v>
      </c>
      <c r="G133" t="s">
        <v>6</v>
      </c>
      <c r="H133" t="s">
        <v>345</v>
      </c>
      <c r="I133">
        <v>-7</v>
      </c>
      <c r="J133" t="s">
        <v>349</v>
      </c>
      <c r="K133" t="s">
        <v>279</v>
      </c>
      <c r="L133">
        <v>-99.475154700000004</v>
      </c>
      <c r="M133">
        <v>-14.023908799999999</v>
      </c>
      <c r="N133">
        <v>345.2</v>
      </c>
    </row>
    <row r="134" spans="1:19" x14ac:dyDescent="0.75">
      <c r="A134" t="s">
        <v>293</v>
      </c>
      <c r="B134" t="s">
        <v>294</v>
      </c>
      <c r="C134">
        <v>35.60801</v>
      </c>
      <c r="D134">
        <v>-108.8232</v>
      </c>
      <c r="E134">
        <v>2006.8030000000001</v>
      </c>
      <c r="F134" t="s">
        <v>350</v>
      </c>
      <c r="G134" t="s">
        <v>6</v>
      </c>
      <c r="H134" t="s">
        <v>347</v>
      </c>
      <c r="I134">
        <v>-7</v>
      </c>
      <c r="J134" t="s">
        <v>83</v>
      </c>
      <c r="K134" t="s">
        <v>279</v>
      </c>
      <c r="L134">
        <v>-74.518923700000002</v>
      </c>
      <c r="M134">
        <v>-10.8809434</v>
      </c>
      <c r="N134">
        <v>416.2</v>
      </c>
    </row>
    <row r="135" spans="1:19" x14ac:dyDescent="0.75">
      <c r="A135" t="s">
        <v>293</v>
      </c>
      <c r="B135" t="s">
        <v>294</v>
      </c>
      <c r="C135">
        <v>35.60801</v>
      </c>
      <c r="D135">
        <v>-108.8232</v>
      </c>
      <c r="E135">
        <v>2006.8030000000001</v>
      </c>
      <c r="F135" t="s">
        <v>351</v>
      </c>
      <c r="G135" t="s">
        <v>6</v>
      </c>
      <c r="H135" t="s">
        <v>352</v>
      </c>
      <c r="I135">
        <v>-7</v>
      </c>
      <c r="J135" t="s">
        <v>353</v>
      </c>
      <c r="K135" t="s">
        <v>278</v>
      </c>
      <c r="L135">
        <v>-50.713052400000002</v>
      </c>
      <c r="M135">
        <v>-8.2013274000000003</v>
      </c>
      <c r="N135">
        <v>157.80000000000001</v>
      </c>
    </row>
    <row r="136" spans="1:19" x14ac:dyDescent="0.75">
      <c r="A136" t="s">
        <v>293</v>
      </c>
      <c r="B136" t="s">
        <v>294</v>
      </c>
      <c r="C136">
        <v>35.60801</v>
      </c>
      <c r="D136">
        <v>-108.8232</v>
      </c>
      <c r="E136">
        <v>2006.8030000000001</v>
      </c>
      <c r="F136" t="s">
        <v>354</v>
      </c>
      <c r="G136" t="s">
        <v>6</v>
      </c>
      <c r="H136" t="s">
        <v>355</v>
      </c>
      <c r="I136">
        <v>-7</v>
      </c>
      <c r="J136" t="s">
        <v>356</v>
      </c>
      <c r="K136" t="s">
        <v>279</v>
      </c>
      <c r="L136">
        <v>-53.9059344</v>
      </c>
      <c r="M136">
        <v>-8.8046053999999998</v>
      </c>
      <c r="N136">
        <v>537.70000000000005</v>
      </c>
    </row>
    <row r="137" spans="1:19" x14ac:dyDescent="0.75">
      <c r="A137" t="s">
        <v>293</v>
      </c>
      <c r="B137" t="s">
        <v>294</v>
      </c>
      <c r="C137">
        <v>35.60801</v>
      </c>
      <c r="D137">
        <v>-108.8232</v>
      </c>
      <c r="E137">
        <v>2006.8030000000001</v>
      </c>
      <c r="F137" t="s">
        <v>430</v>
      </c>
      <c r="G137" t="s">
        <v>6</v>
      </c>
      <c r="H137" t="s">
        <v>45</v>
      </c>
      <c r="I137" t="s">
        <v>45</v>
      </c>
      <c r="J137" t="s">
        <v>431</v>
      </c>
      <c r="L137">
        <v>-109.4420915</v>
      </c>
      <c r="M137">
        <v>-15.188167200000001</v>
      </c>
      <c r="N137" t="s">
        <v>45</v>
      </c>
    </row>
    <row r="138" spans="1:19" x14ac:dyDescent="0.75">
      <c r="A138" t="s">
        <v>293</v>
      </c>
      <c r="B138" t="s">
        <v>294</v>
      </c>
      <c r="C138">
        <v>35.60801</v>
      </c>
      <c r="D138">
        <v>-108.8232</v>
      </c>
      <c r="E138">
        <v>2006.8030000000001</v>
      </c>
      <c r="F138" t="s">
        <v>401</v>
      </c>
      <c r="G138" t="s">
        <v>6</v>
      </c>
      <c r="H138" t="s">
        <v>402</v>
      </c>
      <c r="I138">
        <v>-7</v>
      </c>
      <c r="J138" t="s">
        <v>361</v>
      </c>
      <c r="L138">
        <v>-99.047830300000001</v>
      </c>
      <c r="M138">
        <v>-13.249914</v>
      </c>
      <c r="N138">
        <v>2</v>
      </c>
    </row>
    <row r="139" spans="1:19" x14ac:dyDescent="0.75">
      <c r="A139" t="s">
        <v>293</v>
      </c>
      <c r="B139" t="s">
        <v>294</v>
      </c>
      <c r="C139">
        <v>35.60801</v>
      </c>
      <c r="D139">
        <v>-108.8232</v>
      </c>
      <c r="E139">
        <v>2006.8030000000001</v>
      </c>
      <c r="F139" t="s">
        <v>432</v>
      </c>
      <c r="G139" t="s">
        <v>6</v>
      </c>
      <c r="H139" t="s">
        <v>45</v>
      </c>
      <c r="I139" t="s">
        <v>45</v>
      </c>
      <c r="J139" t="s">
        <v>433</v>
      </c>
      <c r="L139">
        <v>-82.209034099999997</v>
      </c>
      <c r="M139">
        <v>-11.668783700000001</v>
      </c>
      <c r="N139" t="s">
        <v>45</v>
      </c>
    </row>
    <row r="140" spans="1:19" x14ac:dyDescent="0.75">
      <c r="A140" t="s">
        <v>293</v>
      </c>
      <c r="B140" t="s">
        <v>294</v>
      </c>
      <c r="C140">
        <v>35.60801</v>
      </c>
      <c r="D140">
        <v>-108.8232</v>
      </c>
      <c r="E140">
        <v>2006.8030000000001</v>
      </c>
      <c r="F140" t="s">
        <v>360</v>
      </c>
      <c r="G140" t="s">
        <v>6</v>
      </c>
      <c r="H140" t="s">
        <v>361</v>
      </c>
      <c r="I140">
        <v>-7</v>
      </c>
      <c r="J140" t="s">
        <v>358</v>
      </c>
      <c r="L140">
        <v>-121.4583872</v>
      </c>
      <c r="M140">
        <v>-16.870189100000001</v>
      </c>
      <c r="N140">
        <v>169.3</v>
      </c>
    </row>
    <row r="141" spans="1:19" x14ac:dyDescent="0.75">
      <c r="A141" t="s">
        <v>293</v>
      </c>
      <c r="B141" t="s">
        <v>294</v>
      </c>
      <c r="C141">
        <v>35.60801</v>
      </c>
      <c r="D141">
        <v>-108.8232</v>
      </c>
      <c r="E141">
        <v>2006.8030000000001</v>
      </c>
      <c r="F141" t="s">
        <v>362</v>
      </c>
      <c r="G141" t="s">
        <v>6</v>
      </c>
      <c r="H141" t="s">
        <v>358</v>
      </c>
      <c r="I141">
        <v>-7</v>
      </c>
      <c r="J141" t="s">
        <v>363</v>
      </c>
      <c r="L141">
        <v>-56.398269800000001</v>
      </c>
      <c r="M141">
        <v>-8.9102606000000009</v>
      </c>
      <c r="N141">
        <v>220.9</v>
      </c>
    </row>
    <row r="142" spans="1:19" x14ac:dyDescent="0.75">
      <c r="A142" t="s">
        <v>293</v>
      </c>
      <c r="B142" t="s">
        <v>294</v>
      </c>
      <c r="C142">
        <v>35.60801</v>
      </c>
      <c r="D142">
        <v>-108.8232</v>
      </c>
      <c r="E142">
        <v>2006.8030000000001</v>
      </c>
      <c r="F142" t="s">
        <v>357</v>
      </c>
      <c r="G142" t="s">
        <v>6</v>
      </c>
      <c r="H142" t="s">
        <v>358</v>
      </c>
      <c r="I142">
        <v>-7</v>
      </c>
      <c r="J142" t="s">
        <v>359</v>
      </c>
      <c r="L142">
        <v>-55.847794700000001</v>
      </c>
      <c r="M142">
        <v>-8.7908836000000008</v>
      </c>
      <c r="N142">
        <v>241.5</v>
      </c>
    </row>
    <row r="143" spans="1:19" x14ac:dyDescent="0.75">
      <c r="A143" t="s">
        <v>293</v>
      </c>
      <c r="B143" t="s">
        <v>294</v>
      </c>
      <c r="C143">
        <v>35.60801</v>
      </c>
      <c r="D143">
        <v>-108.8232</v>
      </c>
      <c r="E143">
        <v>2006.8030000000001</v>
      </c>
      <c r="F143" t="s">
        <v>370</v>
      </c>
      <c r="G143" t="s">
        <v>6</v>
      </c>
      <c r="H143" t="s">
        <v>371</v>
      </c>
      <c r="I143" t="s">
        <v>45</v>
      </c>
      <c r="J143" t="s">
        <v>365</v>
      </c>
      <c r="K143" t="s">
        <v>278</v>
      </c>
      <c r="L143">
        <v>-31.947172299999998</v>
      </c>
      <c r="M143">
        <v>-4.8243624000000001</v>
      </c>
      <c r="N143">
        <v>20.8</v>
      </c>
      <c r="O143" s="3">
        <v>2016</v>
      </c>
      <c r="P143" s="3">
        <v>7</v>
      </c>
      <c r="Q143">
        <f>N143</f>
        <v>20.8</v>
      </c>
      <c r="R143">
        <f t="shared" ref="R143:S150" si="38">L143*$Q143</f>
        <v>-664.50118383999995</v>
      </c>
      <c r="S143">
        <f t="shared" ref="S143:S150" si="39">M143*$Q143</f>
        <v>-100.34673792000001</v>
      </c>
    </row>
    <row r="144" spans="1:19" x14ac:dyDescent="0.75">
      <c r="A144" t="s">
        <v>293</v>
      </c>
      <c r="B144" t="s">
        <v>294</v>
      </c>
      <c r="C144">
        <v>35.60801</v>
      </c>
      <c r="D144">
        <v>-108.8232</v>
      </c>
      <c r="E144">
        <v>2006.8030000000001</v>
      </c>
      <c r="F144" t="s">
        <v>364</v>
      </c>
      <c r="G144" t="s">
        <v>6</v>
      </c>
      <c r="H144" t="s">
        <v>365</v>
      </c>
      <c r="I144" t="s">
        <v>45</v>
      </c>
      <c r="J144" t="s">
        <v>366</v>
      </c>
      <c r="K144" t="s">
        <v>278</v>
      </c>
      <c r="L144">
        <v>0.22453010000000001</v>
      </c>
      <c r="M144">
        <v>1.0670723</v>
      </c>
      <c r="N144">
        <v>4</v>
      </c>
      <c r="O144" s="3">
        <v>2016</v>
      </c>
      <c r="P144" s="3">
        <v>7</v>
      </c>
      <c r="Q144">
        <f t="shared" ref="Q144:Q149" si="40">N144</f>
        <v>4</v>
      </c>
      <c r="R144">
        <f t="shared" si="38"/>
        <v>0.89812040000000004</v>
      </c>
      <c r="S144">
        <f t="shared" si="39"/>
        <v>4.2682891999999999</v>
      </c>
    </row>
    <row r="145" spans="1:19" x14ac:dyDescent="0.75">
      <c r="A145" t="s">
        <v>293</v>
      </c>
      <c r="B145" t="s">
        <v>294</v>
      </c>
      <c r="C145">
        <v>35.60801</v>
      </c>
      <c r="D145">
        <v>-108.8232</v>
      </c>
      <c r="E145">
        <v>2006.8030000000001</v>
      </c>
      <c r="F145" t="s">
        <v>372</v>
      </c>
      <c r="G145" t="s">
        <v>6</v>
      </c>
      <c r="H145" t="s">
        <v>373</v>
      </c>
      <c r="I145">
        <v>-7</v>
      </c>
      <c r="J145" t="s">
        <v>374</v>
      </c>
      <c r="K145" t="s">
        <v>278</v>
      </c>
      <c r="L145">
        <v>-17.256301499999999</v>
      </c>
      <c r="M145">
        <v>-2.821418</v>
      </c>
      <c r="N145">
        <v>77.599999999999994</v>
      </c>
      <c r="O145" s="3">
        <v>2016</v>
      </c>
      <c r="P145" s="3">
        <v>7</v>
      </c>
      <c r="Q145">
        <f t="shared" si="40"/>
        <v>77.599999999999994</v>
      </c>
      <c r="R145">
        <f t="shared" si="38"/>
        <v>-1339.0889963999998</v>
      </c>
      <c r="S145">
        <f t="shared" si="39"/>
        <v>-218.94203679999998</v>
      </c>
    </row>
    <row r="146" spans="1:19" x14ac:dyDescent="0.75">
      <c r="A146" t="s">
        <v>293</v>
      </c>
      <c r="B146" t="s">
        <v>294</v>
      </c>
      <c r="C146">
        <v>35.60801</v>
      </c>
      <c r="D146">
        <v>-108.8232</v>
      </c>
      <c r="E146">
        <v>2006.8030000000001</v>
      </c>
      <c r="F146" t="s">
        <v>378</v>
      </c>
      <c r="G146" t="s">
        <v>6</v>
      </c>
      <c r="H146" t="s">
        <v>374</v>
      </c>
      <c r="I146">
        <v>-7</v>
      </c>
      <c r="J146" t="s">
        <v>376</v>
      </c>
      <c r="K146" t="s">
        <v>278</v>
      </c>
      <c r="L146">
        <v>-29.7420723</v>
      </c>
      <c r="M146">
        <v>-3.9810539999999999</v>
      </c>
      <c r="N146">
        <v>28.3</v>
      </c>
      <c r="O146" s="3">
        <v>2016</v>
      </c>
      <c r="P146" s="3">
        <v>7</v>
      </c>
      <c r="Q146">
        <f t="shared" si="40"/>
        <v>28.3</v>
      </c>
      <c r="R146">
        <f t="shared" si="38"/>
        <v>-841.70064609000008</v>
      </c>
      <c r="S146">
        <f t="shared" si="39"/>
        <v>-112.6638282</v>
      </c>
    </row>
    <row r="147" spans="1:19" x14ac:dyDescent="0.75">
      <c r="A147" t="s">
        <v>293</v>
      </c>
      <c r="B147" t="s">
        <v>294</v>
      </c>
      <c r="C147">
        <v>35.60801</v>
      </c>
      <c r="D147">
        <v>-108.8232</v>
      </c>
      <c r="E147">
        <v>2006.8030000000001</v>
      </c>
      <c r="F147" t="s">
        <v>375</v>
      </c>
      <c r="G147" t="s">
        <v>6</v>
      </c>
      <c r="H147" t="s">
        <v>376</v>
      </c>
      <c r="I147">
        <v>-7</v>
      </c>
      <c r="J147" t="s">
        <v>377</v>
      </c>
      <c r="K147" t="s">
        <v>278</v>
      </c>
      <c r="L147">
        <v>10.667133400000001</v>
      </c>
      <c r="M147">
        <v>2.9999034999999998</v>
      </c>
      <c r="N147">
        <v>10.7</v>
      </c>
      <c r="O147" s="3">
        <v>2016</v>
      </c>
      <c r="P147" s="3">
        <v>7</v>
      </c>
      <c r="Q147">
        <f t="shared" si="40"/>
        <v>10.7</v>
      </c>
      <c r="R147">
        <f t="shared" si="38"/>
        <v>114.13832738000001</v>
      </c>
      <c r="S147">
        <f t="shared" si="39"/>
        <v>32.098967449999996</v>
      </c>
    </row>
    <row r="148" spans="1:19" x14ac:dyDescent="0.75">
      <c r="A148" t="s">
        <v>293</v>
      </c>
      <c r="B148" t="s">
        <v>294</v>
      </c>
      <c r="C148">
        <v>35.60801</v>
      </c>
      <c r="D148">
        <v>-108.8232</v>
      </c>
      <c r="E148">
        <v>2006.8030000000001</v>
      </c>
      <c r="F148" t="s">
        <v>379</v>
      </c>
      <c r="G148" t="s">
        <v>6</v>
      </c>
      <c r="H148" t="s">
        <v>377</v>
      </c>
      <c r="I148">
        <v>-7</v>
      </c>
      <c r="J148" t="s">
        <v>380</v>
      </c>
      <c r="K148" t="s">
        <v>278</v>
      </c>
      <c r="L148">
        <v>-38.362610199999999</v>
      </c>
      <c r="M148">
        <v>-5.5913902000000002</v>
      </c>
      <c r="N148">
        <v>66.8</v>
      </c>
      <c r="O148" s="3">
        <v>2016</v>
      </c>
      <c r="P148" s="3">
        <v>7</v>
      </c>
      <c r="Q148">
        <f t="shared" si="40"/>
        <v>66.8</v>
      </c>
      <c r="R148">
        <f t="shared" si="38"/>
        <v>-2562.62236136</v>
      </c>
      <c r="S148">
        <f t="shared" si="39"/>
        <v>-373.50486536</v>
      </c>
    </row>
    <row r="149" spans="1:19" x14ac:dyDescent="0.75">
      <c r="A149" t="s">
        <v>293</v>
      </c>
      <c r="B149" t="s">
        <v>294</v>
      </c>
      <c r="C149">
        <v>35.60801</v>
      </c>
      <c r="D149">
        <v>-108.8232</v>
      </c>
      <c r="E149">
        <v>2006.8030000000001</v>
      </c>
      <c r="F149" t="s">
        <v>381</v>
      </c>
      <c r="G149" t="s">
        <v>6</v>
      </c>
      <c r="H149" t="s">
        <v>380</v>
      </c>
      <c r="I149">
        <v>-7</v>
      </c>
      <c r="J149" t="s">
        <v>382</v>
      </c>
      <c r="K149" t="s">
        <v>278</v>
      </c>
      <c r="L149">
        <v>-32.240244400000002</v>
      </c>
      <c r="M149">
        <v>-4.5858841999999997</v>
      </c>
      <c r="N149">
        <v>49.3</v>
      </c>
      <c r="O149" s="3">
        <v>2016</v>
      </c>
      <c r="P149" s="3">
        <v>7</v>
      </c>
      <c r="Q149">
        <f t="shared" si="40"/>
        <v>49.3</v>
      </c>
      <c r="R149">
        <f t="shared" si="38"/>
        <v>-1589.4440489199999</v>
      </c>
      <c r="S149">
        <f t="shared" si="39"/>
        <v>-226.08409105999996</v>
      </c>
    </row>
    <row r="150" spans="1:19" x14ac:dyDescent="0.75">
      <c r="A150" t="s">
        <v>293</v>
      </c>
      <c r="B150" t="s">
        <v>294</v>
      </c>
      <c r="C150">
        <v>35.60801</v>
      </c>
      <c r="D150">
        <v>-108.8232</v>
      </c>
      <c r="E150">
        <v>2006.8030000000001</v>
      </c>
      <c r="F150" t="s">
        <v>367</v>
      </c>
      <c r="G150" t="s">
        <v>6</v>
      </c>
      <c r="H150" t="s">
        <v>368</v>
      </c>
      <c r="I150">
        <v>-7</v>
      </c>
      <c r="J150" t="s">
        <v>369</v>
      </c>
      <c r="K150" t="s">
        <v>279</v>
      </c>
      <c r="L150">
        <v>-24.8892332</v>
      </c>
      <c r="M150">
        <v>-3.4815996</v>
      </c>
      <c r="N150">
        <v>303.7</v>
      </c>
      <c r="O150" s="3">
        <v>2016</v>
      </c>
      <c r="P150" s="3">
        <v>7</v>
      </c>
      <c r="Q150">
        <f>SUM(Q143:Q149)</f>
        <v>257.5</v>
      </c>
      <c r="R150">
        <f>SUM(R143:R149)/$Q150</f>
        <v>-26.727459374097084</v>
      </c>
      <c r="S150">
        <f>SUM(S143:S149)/$Q150</f>
        <v>-3.8647545735533981</v>
      </c>
    </row>
    <row r="151" spans="1:19" x14ac:dyDescent="0.75">
      <c r="A151" t="s">
        <v>293</v>
      </c>
      <c r="B151" t="s">
        <v>294</v>
      </c>
      <c r="C151">
        <v>35.60801</v>
      </c>
      <c r="D151">
        <v>-108.8232</v>
      </c>
      <c r="E151">
        <v>2006.8030000000001</v>
      </c>
      <c r="F151" t="s">
        <v>383</v>
      </c>
      <c r="G151" t="s">
        <v>6</v>
      </c>
      <c r="H151" t="s">
        <v>382</v>
      </c>
      <c r="I151">
        <v>-7</v>
      </c>
      <c r="J151" t="s">
        <v>384</v>
      </c>
      <c r="K151" t="s">
        <v>278</v>
      </c>
      <c r="L151">
        <v>-20.1912901</v>
      </c>
      <c r="M151">
        <v>-3.4231099999999999</v>
      </c>
      <c r="N151">
        <v>46.1</v>
      </c>
      <c r="O151" s="3">
        <v>2016</v>
      </c>
      <c r="P151" s="3">
        <v>8</v>
      </c>
      <c r="Q151">
        <f>N151</f>
        <v>46.1</v>
      </c>
      <c r="R151">
        <f t="shared" ref="R151" si="41">L151*$Q151</f>
        <v>-930.81847361000007</v>
      </c>
      <c r="S151">
        <f t="shared" ref="S151" si="42">M151*$Q151</f>
        <v>-157.80537100000001</v>
      </c>
    </row>
    <row r="152" spans="1:19" x14ac:dyDescent="0.75">
      <c r="A152" t="s">
        <v>293</v>
      </c>
      <c r="B152" t="s">
        <v>294</v>
      </c>
      <c r="C152">
        <v>35.60801</v>
      </c>
      <c r="D152">
        <v>-108.8232</v>
      </c>
      <c r="E152">
        <v>2006.8030000000001</v>
      </c>
      <c r="F152" t="s">
        <v>385</v>
      </c>
      <c r="G152" t="s">
        <v>6</v>
      </c>
      <c r="H152" t="s">
        <v>384</v>
      </c>
      <c r="I152">
        <v>-7</v>
      </c>
      <c r="J152" t="s">
        <v>386</v>
      </c>
      <c r="K152" t="s">
        <v>278</v>
      </c>
      <c r="L152">
        <v>-56.549261700000002</v>
      </c>
      <c r="M152">
        <v>-8.5034734000000007</v>
      </c>
      <c r="N152">
        <v>64.2</v>
      </c>
      <c r="O152" s="3">
        <v>2016</v>
      </c>
      <c r="P152" s="3">
        <v>8</v>
      </c>
      <c r="Q152">
        <f>N152</f>
        <v>64.2</v>
      </c>
      <c r="R152">
        <f t="shared" ref="R152:R159" si="43">L152*$Q152</f>
        <v>-3630.4626011400005</v>
      </c>
      <c r="S152">
        <f t="shared" ref="S152:S159" si="44">M152*$Q152</f>
        <v>-545.92299228000002</v>
      </c>
    </row>
    <row r="153" spans="1:19" x14ac:dyDescent="0.75">
      <c r="A153" t="s">
        <v>293</v>
      </c>
      <c r="B153" t="s">
        <v>294</v>
      </c>
      <c r="C153">
        <v>35.60801</v>
      </c>
      <c r="D153">
        <v>-108.8232</v>
      </c>
      <c r="E153">
        <v>2006.8030000000001</v>
      </c>
      <c r="F153" t="s">
        <v>390</v>
      </c>
      <c r="G153" t="s">
        <v>6</v>
      </c>
      <c r="H153" t="s">
        <v>388</v>
      </c>
      <c r="I153">
        <v>-7</v>
      </c>
      <c r="J153" t="s">
        <v>391</v>
      </c>
      <c r="L153">
        <v>-45.679780999999998</v>
      </c>
      <c r="M153">
        <v>-7.6565760999999997</v>
      </c>
      <c r="N153">
        <v>314.89999999999998</v>
      </c>
      <c r="O153" s="3">
        <v>2016</v>
      </c>
      <c r="P153" s="3">
        <v>8</v>
      </c>
      <c r="Q153">
        <f t="shared" ref="Q153:Q158" si="45">N153</f>
        <v>314.89999999999998</v>
      </c>
      <c r="R153">
        <f t="shared" si="43"/>
        <v>-14384.563036899999</v>
      </c>
      <c r="S153">
        <f t="shared" si="44"/>
        <v>-2411.0558138899996</v>
      </c>
    </row>
    <row r="154" spans="1:19" x14ac:dyDescent="0.75">
      <c r="A154" t="s">
        <v>293</v>
      </c>
      <c r="B154" t="s">
        <v>294</v>
      </c>
      <c r="C154">
        <v>35.60801</v>
      </c>
      <c r="D154">
        <v>-108.8232</v>
      </c>
      <c r="E154">
        <v>2006.8030000000001</v>
      </c>
      <c r="F154" t="s">
        <v>392</v>
      </c>
      <c r="G154" t="s">
        <v>6</v>
      </c>
      <c r="H154" t="s">
        <v>393</v>
      </c>
      <c r="I154">
        <v>-7</v>
      </c>
      <c r="J154" t="s">
        <v>391</v>
      </c>
      <c r="K154" t="s">
        <v>278</v>
      </c>
      <c r="L154">
        <v>-48.456449800000001</v>
      </c>
      <c r="M154">
        <v>-8.3295461999999993</v>
      </c>
      <c r="N154">
        <v>215.1</v>
      </c>
      <c r="O154" s="3">
        <v>2016</v>
      </c>
      <c r="P154" s="3">
        <v>8</v>
      </c>
      <c r="Q154">
        <f t="shared" si="45"/>
        <v>215.1</v>
      </c>
      <c r="R154">
        <f t="shared" si="43"/>
        <v>-10422.982351979999</v>
      </c>
      <c r="S154">
        <f t="shared" si="44"/>
        <v>-1791.6853876199998</v>
      </c>
    </row>
    <row r="155" spans="1:19" x14ac:dyDescent="0.75">
      <c r="A155" t="s">
        <v>293</v>
      </c>
      <c r="B155" t="s">
        <v>294</v>
      </c>
      <c r="C155">
        <v>35.60801</v>
      </c>
      <c r="D155">
        <v>-108.8232</v>
      </c>
      <c r="E155">
        <v>2006.8030000000001</v>
      </c>
      <c r="F155" t="s">
        <v>394</v>
      </c>
      <c r="G155" t="s">
        <v>6</v>
      </c>
      <c r="H155" t="s">
        <v>391</v>
      </c>
      <c r="I155">
        <v>-7</v>
      </c>
      <c r="J155" t="s">
        <v>395</v>
      </c>
      <c r="K155" t="s">
        <v>278</v>
      </c>
      <c r="L155">
        <v>-14.941292900000001</v>
      </c>
      <c r="M155">
        <v>-2.0240822000000001</v>
      </c>
      <c r="N155">
        <v>50.5</v>
      </c>
      <c r="O155" s="3">
        <v>2016</v>
      </c>
      <c r="P155" s="3">
        <v>8</v>
      </c>
      <c r="Q155">
        <f t="shared" si="45"/>
        <v>50.5</v>
      </c>
      <c r="R155">
        <f t="shared" si="43"/>
        <v>-754.53529145000005</v>
      </c>
      <c r="S155">
        <f t="shared" si="44"/>
        <v>-102.2161511</v>
      </c>
    </row>
    <row r="156" spans="1:19" x14ac:dyDescent="0.75">
      <c r="A156" t="s">
        <v>293</v>
      </c>
      <c r="B156" t="s">
        <v>294</v>
      </c>
      <c r="C156">
        <v>35.60801</v>
      </c>
      <c r="D156">
        <v>-108.8232</v>
      </c>
      <c r="E156">
        <v>2006.8030000000001</v>
      </c>
      <c r="F156" t="s">
        <v>396</v>
      </c>
      <c r="G156" t="s">
        <v>6</v>
      </c>
      <c r="H156" t="s">
        <v>395</v>
      </c>
      <c r="I156">
        <v>-7</v>
      </c>
      <c r="J156" t="s">
        <v>397</v>
      </c>
      <c r="K156" t="s">
        <v>278</v>
      </c>
      <c r="L156">
        <v>-36.5787458</v>
      </c>
      <c r="M156">
        <v>-6.1491655999999999</v>
      </c>
      <c r="N156">
        <v>77.7</v>
      </c>
      <c r="O156" s="3">
        <v>2016</v>
      </c>
      <c r="P156" s="3">
        <v>8</v>
      </c>
      <c r="Q156">
        <f t="shared" si="45"/>
        <v>77.7</v>
      </c>
      <c r="R156">
        <f t="shared" si="43"/>
        <v>-2842.1685486599999</v>
      </c>
      <c r="S156">
        <f t="shared" si="44"/>
        <v>-477.79016712000004</v>
      </c>
    </row>
    <row r="157" spans="1:19" x14ac:dyDescent="0.75">
      <c r="A157" t="s">
        <v>293</v>
      </c>
      <c r="B157" t="s">
        <v>294</v>
      </c>
      <c r="C157">
        <v>35.60801</v>
      </c>
      <c r="D157">
        <v>-108.8232</v>
      </c>
      <c r="E157">
        <v>2006.8030000000001</v>
      </c>
      <c r="F157" t="s">
        <v>398</v>
      </c>
      <c r="G157" t="s">
        <v>6</v>
      </c>
      <c r="H157" t="s">
        <v>397</v>
      </c>
      <c r="I157">
        <v>-7</v>
      </c>
      <c r="J157" t="s">
        <v>399</v>
      </c>
      <c r="K157" t="s">
        <v>278</v>
      </c>
      <c r="L157">
        <v>-42.144281700000001</v>
      </c>
      <c r="M157">
        <v>-7.4283524999999999</v>
      </c>
      <c r="N157">
        <v>9.1999999999999993</v>
      </c>
      <c r="O157" s="3">
        <v>2016</v>
      </c>
      <c r="P157" s="3">
        <v>8</v>
      </c>
      <c r="Q157">
        <f t="shared" si="45"/>
        <v>9.1999999999999993</v>
      </c>
      <c r="R157">
        <f t="shared" si="43"/>
        <v>-387.72739163999995</v>
      </c>
      <c r="S157">
        <f t="shared" si="44"/>
        <v>-68.340842999999992</v>
      </c>
    </row>
    <row r="158" spans="1:19" x14ac:dyDescent="0.75">
      <c r="A158" t="s">
        <v>293</v>
      </c>
      <c r="B158" t="s">
        <v>294</v>
      </c>
      <c r="C158">
        <v>35.60801</v>
      </c>
      <c r="D158">
        <v>-108.8232</v>
      </c>
      <c r="E158">
        <v>2006.8030000000001</v>
      </c>
      <c r="F158" t="s">
        <v>400</v>
      </c>
      <c r="G158" t="s">
        <v>6</v>
      </c>
      <c r="H158" t="s">
        <v>399</v>
      </c>
      <c r="I158">
        <v>-7</v>
      </c>
      <c r="J158" t="s">
        <v>389</v>
      </c>
      <c r="K158" t="s">
        <v>278</v>
      </c>
      <c r="L158">
        <v>-56.809589600000002</v>
      </c>
      <c r="M158">
        <v>-8.6519247999999997</v>
      </c>
      <c r="N158">
        <v>66.400000000000006</v>
      </c>
      <c r="O158" s="3">
        <v>2016</v>
      </c>
      <c r="P158" s="3">
        <v>8</v>
      </c>
      <c r="Q158">
        <f t="shared" si="45"/>
        <v>66.400000000000006</v>
      </c>
      <c r="R158">
        <f t="shared" si="43"/>
        <v>-3772.1567494400006</v>
      </c>
      <c r="S158">
        <f t="shared" si="44"/>
        <v>-574.48780671999998</v>
      </c>
    </row>
    <row r="159" spans="1:19" x14ac:dyDescent="0.75">
      <c r="A159" t="s">
        <v>293</v>
      </c>
      <c r="B159" t="s">
        <v>294</v>
      </c>
      <c r="C159">
        <v>35.60801</v>
      </c>
      <c r="D159">
        <v>-108.8232</v>
      </c>
      <c r="E159">
        <v>2006.8030000000001</v>
      </c>
      <c r="F159" t="s">
        <v>387</v>
      </c>
      <c r="G159" t="s">
        <v>6</v>
      </c>
      <c r="H159" t="s">
        <v>388</v>
      </c>
      <c r="I159">
        <v>-7</v>
      </c>
      <c r="J159" t="s">
        <v>389</v>
      </c>
      <c r="K159" t="s">
        <v>279</v>
      </c>
      <c r="L159">
        <v>-45.3631958</v>
      </c>
      <c r="M159">
        <v>-7.3591417999999997</v>
      </c>
      <c r="N159">
        <v>450.2</v>
      </c>
      <c r="O159" s="3">
        <v>2016</v>
      </c>
      <c r="P159" s="3">
        <v>8</v>
      </c>
      <c r="Q159">
        <f>SUM(Q151:Q158)</f>
        <v>844.1</v>
      </c>
      <c r="R159">
        <f>SUM(R151:R158)/$Q159</f>
        <v>-43.98224670633811</v>
      </c>
      <c r="S159">
        <f>SUM(S151:S158)/$Q159</f>
        <v>-7.2613488126169869</v>
      </c>
    </row>
    <row r="160" spans="1:19" x14ac:dyDescent="0.75">
      <c r="A160" t="s">
        <v>293</v>
      </c>
      <c r="B160" t="s">
        <v>294</v>
      </c>
      <c r="C160">
        <v>35.60801</v>
      </c>
      <c r="D160">
        <v>-108.8232</v>
      </c>
      <c r="E160">
        <v>2006.8030000000001</v>
      </c>
      <c r="F160" t="s">
        <v>403</v>
      </c>
      <c r="G160" t="s">
        <v>6</v>
      </c>
      <c r="H160" t="s">
        <v>389</v>
      </c>
      <c r="I160">
        <v>-6</v>
      </c>
      <c r="J160" t="s">
        <v>404</v>
      </c>
      <c r="K160" t="s">
        <v>278</v>
      </c>
      <c r="L160">
        <v>-35.444561299999997</v>
      </c>
      <c r="M160">
        <v>-5.3034680999999999</v>
      </c>
      <c r="N160">
        <v>33.200000000000003</v>
      </c>
      <c r="O160" s="3">
        <v>2016</v>
      </c>
      <c r="P160" s="3">
        <v>9</v>
      </c>
      <c r="Q160">
        <f t="shared" ref="Q160:Q165" si="46">N160</f>
        <v>33.200000000000003</v>
      </c>
      <c r="R160">
        <f t="shared" ref="R160:R165" si="47">L160*$Q160</f>
        <v>-1176.7594351600001</v>
      </c>
      <c r="S160">
        <f t="shared" ref="S160:S165" si="48">M160*$Q160</f>
        <v>-176.07514092000002</v>
      </c>
    </row>
    <row r="161" spans="1:19" x14ac:dyDescent="0.75">
      <c r="A161" t="s">
        <v>293</v>
      </c>
      <c r="B161" t="s">
        <v>294</v>
      </c>
      <c r="C161">
        <v>35.60801</v>
      </c>
      <c r="D161">
        <v>-108.8232</v>
      </c>
      <c r="E161">
        <v>2006.8030000000001</v>
      </c>
      <c r="F161" t="s">
        <v>405</v>
      </c>
      <c r="G161" t="s">
        <v>6</v>
      </c>
      <c r="H161" t="s">
        <v>404</v>
      </c>
      <c r="I161">
        <v>-6</v>
      </c>
      <c r="J161" t="s">
        <v>406</v>
      </c>
      <c r="K161" t="s">
        <v>278</v>
      </c>
      <c r="L161">
        <v>-35.3192412</v>
      </c>
      <c r="M161">
        <v>-5.8434289000000001</v>
      </c>
      <c r="N161">
        <v>28.1</v>
      </c>
      <c r="O161" s="3">
        <v>2016</v>
      </c>
      <c r="P161" s="3">
        <v>9</v>
      </c>
      <c r="Q161">
        <f t="shared" si="46"/>
        <v>28.1</v>
      </c>
      <c r="R161">
        <f t="shared" si="47"/>
        <v>-992.47067772000003</v>
      </c>
      <c r="S161">
        <f t="shared" si="48"/>
        <v>-164.20035209000002</v>
      </c>
    </row>
    <row r="162" spans="1:19" x14ac:dyDescent="0.75">
      <c r="A162" t="s">
        <v>293</v>
      </c>
      <c r="B162" t="s">
        <v>294</v>
      </c>
      <c r="C162">
        <v>35.60801</v>
      </c>
      <c r="D162">
        <v>-108.8232</v>
      </c>
      <c r="E162">
        <v>2006.8030000000001</v>
      </c>
      <c r="F162" t="s">
        <v>407</v>
      </c>
      <c r="G162" t="s">
        <v>6</v>
      </c>
      <c r="H162" t="s">
        <v>406</v>
      </c>
      <c r="I162">
        <v>-6</v>
      </c>
      <c r="J162" t="s">
        <v>408</v>
      </c>
      <c r="K162" t="s">
        <v>278</v>
      </c>
      <c r="L162">
        <v>-59.209453699999997</v>
      </c>
      <c r="M162">
        <v>-7.8791022000000002</v>
      </c>
      <c r="N162">
        <v>30.9</v>
      </c>
      <c r="O162" s="3">
        <v>2016</v>
      </c>
      <c r="P162" s="3">
        <v>9</v>
      </c>
      <c r="Q162">
        <f t="shared" si="46"/>
        <v>30.9</v>
      </c>
      <c r="R162">
        <f t="shared" si="47"/>
        <v>-1829.5721193299999</v>
      </c>
      <c r="S162">
        <f t="shared" si="48"/>
        <v>-243.46425797999999</v>
      </c>
    </row>
    <row r="163" spans="1:19" x14ac:dyDescent="0.75">
      <c r="A163" t="s">
        <v>293</v>
      </c>
      <c r="B163" t="s">
        <v>294</v>
      </c>
      <c r="C163">
        <v>35.60801</v>
      </c>
      <c r="D163">
        <v>-108.8232</v>
      </c>
      <c r="E163">
        <v>2006.8030000000001</v>
      </c>
      <c r="F163" t="s">
        <v>409</v>
      </c>
      <c r="G163" t="s">
        <v>6</v>
      </c>
      <c r="H163" t="s">
        <v>408</v>
      </c>
      <c r="I163">
        <v>-6</v>
      </c>
      <c r="J163" t="s">
        <v>410</v>
      </c>
      <c r="K163" t="s">
        <v>278</v>
      </c>
      <c r="L163">
        <v>-86.457997700000007</v>
      </c>
      <c r="M163">
        <v>-11.3080765</v>
      </c>
      <c r="N163">
        <v>32.299999999999997</v>
      </c>
      <c r="O163" s="3">
        <v>2016</v>
      </c>
      <c r="P163" s="3">
        <v>9</v>
      </c>
      <c r="Q163">
        <f t="shared" si="46"/>
        <v>32.299999999999997</v>
      </c>
      <c r="R163">
        <f t="shared" si="47"/>
        <v>-2792.59332571</v>
      </c>
      <c r="S163">
        <f t="shared" si="48"/>
        <v>-365.25087094999998</v>
      </c>
    </row>
    <row r="164" spans="1:19" x14ac:dyDescent="0.75">
      <c r="A164" t="s">
        <v>293</v>
      </c>
      <c r="B164" t="s">
        <v>294</v>
      </c>
      <c r="C164">
        <v>35.60801</v>
      </c>
      <c r="D164">
        <v>-108.8232</v>
      </c>
      <c r="E164">
        <v>2006.8030000000001</v>
      </c>
      <c r="F164" t="s">
        <v>411</v>
      </c>
      <c r="G164" t="s">
        <v>6</v>
      </c>
      <c r="H164" t="s">
        <v>410</v>
      </c>
      <c r="I164">
        <v>-6</v>
      </c>
      <c r="J164" t="s">
        <v>412</v>
      </c>
      <c r="K164" t="s">
        <v>278</v>
      </c>
      <c r="L164">
        <v>-92.365105799999995</v>
      </c>
      <c r="M164">
        <v>-12.965172799999999</v>
      </c>
      <c r="N164">
        <v>128.6</v>
      </c>
      <c r="O164" s="3">
        <v>2016</v>
      </c>
      <c r="P164" s="3">
        <v>9</v>
      </c>
      <c r="Q164">
        <f t="shared" si="46"/>
        <v>128.6</v>
      </c>
      <c r="R164">
        <f t="shared" si="47"/>
        <v>-11878.152605879999</v>
      </c>
      <c r="S164">
        <f t="shared" si="48"/>
        <v>-1667.3212220799999</v>
      </c>
    </row>
    <row r="165" spans="1:19" x14ac:dyDescent="0.75">
      <c r="A165" t="s">
        <v>293</v>
      </c>
      <c r="B165" t="s">
        <v>294</v>
      </c>
      <c r="C165">
        <v>35.60801</v>
      </c>
      <c r="D165">
        <v>-108.8232</v>
      </c>
      <c r="E165">
        <v>2006.8030000000001</v>
      </c>
      <c r="F165" t="s">
        <v>417</v>
      </c>
      <c r="G165" t="s">
        <v>6</v>
      </c>
      <c r="H165" t="s">
        <v>389</v>
      </c>
      <c r="I165">
        <v>-6</v>
      </c>
      <c r="J165" t="s">
        <v>418</v>
      </c>
      <c r="K165" t="s">
        <v>279</v>
      </c>
      <c r="L165">
        <v>-72.625147600000005</v>
      </c>
      <c r="M165">
        <v>-10.1841472</v>
      </c>
      <c r="N165">
        <v>264.60000000000002</v>
      </c>
      <c r="O165" s="3">
        <v>2016</v>
      </c>
      <c r="P165" s="3">
        <v>9</v>
      </c>
      <c r="Q165">
        <f>SUM(Q160:Q164)</f>
        <v>253.1</v>
      </c>
      <c r="R165">
        <f>SUM(R160:R164)/$Q165</f>
        <v>-73.763524945871197</v>
      </c>
      <c r="S165">
        <f>SUM(S160:S164)/$Q165</f>
        <v>-10.337067736151717</v>
      </c>
    </row>
    <row r="166" spans="1:19" x14ac:dyDescent="0.75">
      <c r="A166" t="s">
        <v>293</v>
      </c>
      <c r="B166" t="s">
        <v>294</v>
      </c>
      <c r="C166">
        <v>35.60801</v>
      </c>
      <c r="D166">
        <v>-108.8232</v>
      </c>
      <c r="E166">
        <v>2006.8030000000001</v>
      </c>
      <c r="F166" t="s">
        <v>413</v>
      </c>
      <c r="G166" t="s">
        <v>6</v>
      </c>
      <c r="H166" t="s">
        <v>412</v>
      </c>
      <c r="I166">
        <v>-6</v>
      </c>
      <c r="J166" t="s">
        <v>414</v>
      </c>
      <c r="L166">
        <v>-70.437098700000007</v>
      </c>
      <c r="M166">
        <v>-10.317836</v>
      </c>
      <c r="N166">
        <v>22.6</v>
      </c>
    </row>
    <row r="167" spans="1:19" x14ac:dyDescent="0.75">
      <c r="A167" t="s">
        <v>293</v>
      </c>
      <c r="B167" t="s">
        <v>294</v>
      </c>
      <c r="C167">
        <v>35.60801</v>
      </c>
      <c r="D167">
        <v>-108.8232</v>
      </c>
      <c r="E167">
        <v>2006.8030000000001</v>
      </c>
      <c r="F167" t="s">
        <v>415</v>
      </c>
      <c r="G167" t="s">
        <v>6</v>
      </c>
      <c r="H167" t="s">
        <v>414</v>
      </c>
      <c r="I167">
        <v>-6</v>
      </c>
      <c r="J167" t="s">
        <v>416</v>
      </c>
      <c r="L167">
        <v>-72.567752999999996</v>
      </c>
      <c r="M167">
        <v>-11.439277300000001</v>
      </c>
      <c r="N167">
        <v>39.200000000000003</v>
      </c>
    </row>
    <row r="168" spans="1:19" x14ac:dyDescent="0.75">
      <c r="A168" t="s">
        <v>293</v>
      </c>
      <c r="B168" t="s">
        <v>294</v>
      </c>
      <c r="C168">
        <v>35.60801</v>
      </c>
      <c r="D168">
        <v>-108.8232</v>
      </c>
      <c r="E168">
        <v>2006.8030000000001</v>
      </c>
      <c r="F168" t="s">
        <v>425</v>
      </c>
      <c r="G168" t="s">
        <v>6</v>
      </c>
      <c r="H168" t="s">
        <v>416</v>
      </c>
      <c r="I168">
        <v>-6</v>
      </c>
      <c r="J168" t="s">
        <v>426</v>
      </c>
      <c r="L168">
        <v>-54.769990999999997</v>
      </c>
      <c r="M168">
        <v>-8.2331649000000002</v>
      </c>
      <c r="N168" t="s">
        <v>45</v>
      </c>
    </row>
    <row r="169" spans="1:19" x14ac:dyDescent="0.75">
      <c r="A169" t="s">
        <v>293</v>
      </c>
      <c r="B169" t="s">
        <v>294</v>
      </c>
      <c r="C169">
        <v>35.60801</v>
      </c>
      <c r="D169">
        <v>-108.8232</v>
      </c>
      <c r="E169">
        <v>2006.8030000000001</v>
      </c>
      <c r="F169" t="s">
        <v>419</v>
      </c>
      <c r="G169" t="s">
        <v>6</v>
      </c>
      <c r="H169" t="s">
        <v>418</v>
      </c>
      <c r="I169">
        <v>-6</v>
      </c>
      <c r="J169" t="s">
        <v>420</v>
      </c>
      <c r="L169">
        <v>-67.791592199999997</v>
      </c>
      <c r="M169">
        <v>-10.319256599999999</v>
      </c>
      <c r="N169" t="s">
        <v>45</v>
      </c>
    </row>
    <row r="170" spans="1:19" x14ac:dyDescent="0.75">
      <c r="A170" t="s">
        <v>293</v>
      </c>
      <c r="B170" t="s">
        <v>294</v>
      </c>
      <c r="C170">
        <v>35.60801</v>
      </c>
      <c r="D170">
        <v>-108.8232</v>
      </c>
      <c r="E170">
        <v>2006.8030000000001</v>
      </c>
      <c r="F170" t="s">
        <v>427</v>
      </c>
      <c r="G170" t="s">
        <v>6</v>
      </c>
      <c r="H170" t="s">
        <v>426</v>
      </c>
      <c r="I170">
        <v>-6</v>
      </c>
      <c r="J170" t="s">
        <v>428</v>
      </c>
      <c r="L170">
        <v>-40.816797700000002</v>
      </c>
      <c r="M170">
        <v>-7.1314416999999999</v>
      </c>
      <c r="N170" t="s">
        <v>45</v>
      </c>
    </row>
    <row r="171" spans="1:19" x14ac:dyDescent="0.75">
      <c r="A171" t="s">
        <v>293</v>
      </c>
      <c r="B171" t="s">
        <v>294</v>
      </c>
      <c r="C171">
        <v>35.60801</v>
      </c>
      <c r="D171">
        <v>-108.8232</v>
      </c>
      <c r="E171">
        <v>2006.8030000000001</v>
      </c>
      <c r="F171" t="s">
        <v>421</v>
      </c>
      <c r="G171" t="s">
        <v>6</v>
      </c>
      <c r="H171" t="s">
        <v>422</v>
      </c>
      <c r="I171">
        <v>-6</v>
      </c>
      <c r="J171" t="s">
        <v>423</v>
      </c>
      <c r="L171">
        <v>-56.328445700000003</v>
      </c>
      <c r="M171">
        <v>-8.9861646000000004</v>
      </c>
      <c r="N171" t="s">
        <v>45</v>
      </c>
    </row>
    <row r="172" spans="1:19" x14ac:dyDescent="0.75">
      <c r="A172" t="s">
        <v>293</v>
      </c>
      <c r="B172" t="s">
        <v>294</v>
      </c>
      <c r="C172">
        <v>35.60801</v>
      </c>
      <c r="D172">
        <v>-108.8232</v>
      </c>
      <c r="E172">
        <v>2006.8030000000001</v>
      </c>
      <c r="F172" t="s">
        <v>424</v>
      </c>
      <c r="G172" t="s">
        <v>6</v>
      </c>
      <c r="H172" t="s">
        <v>422</v>
      </c>
      <c r="I172">
        <v>-6</v>
      </c>
      <c r="J172" t="s">
        <v>423</v>
      </c>
      <c r="L172">
        <v>-56.8875782</v>
      </c>
      <c r="M172">
        <v>-9.1140138000000004</v>
      </c>
      <c r="N172" t="s">
        <v>45</v>
      </c>
    </row>
    <row r="173" spans="1:19" x14ac:dyDescent="0.75">
      <c r="A173" t="s">
        <v>293</v>
      </c>
      <c r="B173" t="s">
        <v>294</v>
      </c>
      <c r="C173">
        <v>35.60801</v>
      </c>
      <c r="D173">
        <v>-108.8232</v>
      </c>
      <c r="E173">
        <v>2006.8030000000001</v>
      </c>
      <c r="F173" t="s">
        <v>429</v>
      </c>
      <c r="G173" t="s">
        <v>6</v>
      </c>
      <c r="H173" t="s">
        <v>428</v>
      </c>
      <c r="I173">
        <v>-6</v>
      </c>
      <c r="J173" t="s">
        <v>423</v>
      </c>
      <c r="L173">
        <v>-66.803286299999996</v>
      </c>
      <c r="M173">
        <v>-10.3122761</v>
      </c>
      <c r="N173" t="s">
        <v>45</v>
      </c>
    </row>
    <row r="174" spans="1:19" x14ac:dyDescent="0.75">
      <c r="A174" t="s">
        <v>293</v>
      </c>
      <c r="B174" t="s">
        <v>294</v>
      </c>
      <c r="C174">
        <v>35.60801</v>
      </c>
      <c r="D174">
        <v>-108.8232</v>
      </c>
      <c r="E174">
        <v>2006.8030000000001</v>
      </c>
      <c r="F174" t="s">
        <v>434</v>
      </c>
      <c r="G174" t="s">
        <v>6</v>
      </c>
      <c r="H174" t="s">
        <v>423</v>
      </c>
      <c r="I174">
        <v>-7</v>
      </c>
      <c r="J174" t="s">
        <v>435</v>
      </c>
      <c r="L174">
        <v>-104.0074829</v>
      </c>
      <c r="M174">
        <v>-14.7582687</v>
      </c>
      <c r="N174" t="s">
        <v>45</v>
      </c>
    </row>
    <row r="175" spans="1:19" x14ac:dyDescent="0.75">
      <c r="A175" t="s">
        <v>293</v>
      </c>
      <c r="B175" t="s">
        <v>294</v>
      </c>
      <c r="C175">
        <v>35.60801</v>
      </c>
      <c r="D175">
        <v>-108.8232</v>
      </c>
      <c r="E175">
        <v>2006.8030000000001</v>
      </c>
      <c r="F175" t="s">
        <v>436</v>
      </c>
      <c r="G175" t="s">
        <v>6</v>
      </c>
      <c r="H175" t="s">
        <v>437</v>
      </c>
      <c r="I175">
        <v>-7</v>
      </c>
      <c r="J175" t="s">
        <v>438</v>
      </c>
      <c r="L175">
        <v>-100.4876029</v>
      </c>
      <c r="M175">
        <v>-13.7848104</v>
      </c>
      <c r="N175" t="s">
        <v>45</v>
      </c>
    </row>
    <row r="176" spans="1:19" x14ac:dyDescent="0.75">
      <c r="A176" t="s">
        <v>293</v>
      </c>
      <c r="B176" t="s">
        <v>294</v>
      </c>
      <c r="C176">
        <v>35.60801</v>
      </c>
      <c r="D176">
        <v>-108.8232</v>
      </c>
      <c r="E176">
        <v>2006.8030000000001</v>
      </c>
      <c r="F176" t="s">
        <v>439</v>
      </c>
      <c r="G176" t="s">
        <v>6</v>
      </c>
      <c r="H176" t="s">
        <v>438</v>
      </c>
      <c r="I176">
        <v>-7</v>
      </c>
      <c r="J176" t="s">
        <v>440</v>
      </c>
      <c r="L176">
        <v>-113.2911273</v>
      </c>
      <c r="M176">
        <v>-15.5315376</v>
      </c>
      <c r="N176" t="s">
        <v>45</v>
      </c>
    </row>
    <row r="177" spans="1:14" x14ac:dyDescent="0.75">
      <c r="A177" t="s">
        <v>293</v>
      </c>
      <c r="B177" t="s">
        <v>294</v>
      </c>
      <c r="C177">
        <v>35.60801</v>
      </c>
      <c r="D177">
        <v>-108.8232</v>
      </c>
      <c r="E177">
        <v>2006.8030000000001</v>
      </c>
      <c r="F177" t="s">
        <v>441</v>
      </c>
      <c r="G177" t="s">
        <v>6</v>
      </c>
      <c r="H177" t="s">
        <v>440</v>
      </c>
      <c r="I177">
        <v>-7</v>
      </c>
      <c r="J177" t="s">
        <v>442</v>
      </c>
      <c r="L177">
        <v>-83.733000799999999</v>
      </c>
      <c r="M177">
        <v>-12.119747200000001</v>
      </c>
      <c r="N177" t="s">
        <v>45</v>
      </c>
    </row>
    <row r="178" spans="1:14" x14ac:dyDescent="0.75">
      <c r="A178" t="s">
        <v>293</v>
      </c>
      <c r="B178" t="s">
        <v>294</v>
      </c>
      <c r="C178">
        <v>35.60801</v>
      </c>
      <c r="D178">
        <v>-108.8232</v>
      </c>
      <c r="E178">
        <v>2006.8030000000001</v>
      </c>
      <c r="F178" t="s">
        <v>443</v>
      </c>
      <c r="G178" t="s">
        <v>6</v>
      </c>
      <c r="H178" t="s">
        <v>442</v>
      </c>
      <c r="I178">
        <v>-7</v>
      </c>
      <c r="J178" t="s">
        <v>444</v>
      </c>
      <c r="L178">
        <v>-35.924316500000003</v>
      </c>
      <c r="M178">
        <v>-6.6290560999999997</v>
      </c>
      <c r="N178" t="s">
        <v>45</v>
      </c>
    </row>
    <row r="179" spans="1:14" x14ac:dyDescent="0.75">
      <c r="A179" t="s">
        <v>293</v>
      </c>
      <c r="B179" t="s">
        <v>294</v>
      </c>
      <c r="C179">
        <v>35.60801</v>
      </c>
      <c r="D179">
        <v>-108.8232</v>
      </c>
      <c r="E179">
        <v>2006.8030000000001</v>
      </c>
      <c r="F179" t="s">
        <v>445</v>
      </c>
      <c r="G179" t="s">
        <v>6</v>
      </c>
      <c r="H179" t="s">
        <v>444</v>
      </c>
      <c r="I179">
        <v>-7</v>
      </c>
      <c r="J179" t="s">
        <v>446</v>
      </c>
      <c r="L179">
        <v>-107.2703401</v>
      </c>
      <c r="M179">
        <v>-15.2320022</v>
      </c>
      <c r="N179" t="s">
        <v>45</v>
      </c>
    </row>
    <row r="180" spans="1:14" x14ac:dyDescent="0.75">
      <c r="A180" t="s">
        <v>293</v>
      </c>
      <c r="B180" t="s">
        <v>294</v>
      </c>
      <c r="C180">
        <v>35.60801</v>
      </c>
      <c r="D180">
        <v>-108.8232</v>
      </c>
      <c r="E180">
        <v>2006.8030000000001</v>
      </c>
      <c r="F180" t="s">
        <v>447</v>
      </c>
      <c r="G180" t="s">
        <v>6</v>
      </c>
      <c r="H180" t="s">
        <v>446</v>
      </c>
      <c r="I180">
        <v>-7</v>
      </c>
      <c r="J180" t="s">
        <v>448</v>
      </c>
      <c r="L180">
        <v>-93.909690800000007</v>
      </c>
      <c r="M180">
        <v>-13.398863800000001</v>
      </c>
      <c r="N180" t="s">
        <v>45</v>
      </c>
    </row>
    <row r="181" spans="1:14" x14ac:dyDescent="0.75">
      <c r="A181" t="s">
        <v>293</v>
      </c>
      <c r="B181" t="s">
        <v>294</v>
      </c>
      <c r="C181">
        <v>35.60801</v>
      </c>
      <c r="D181">
        <v>-108.8232</v>
      </c>
      <c r="E181">
        <v>2006.8030000000001</v>
      </c>
      <c r="F181" t="s">
        <v>449</v>
      </c>
      <c r="G181" t="s">
        <v>6</v>
      </c>
      <c r="H181" t="s">
        <v>448</v>
      </c>
      <c r="I181">
        <v>-7</v>
      </c>
      <c r="J181" t="s">
        <v>450</v>
      </c>
      <c r="L181">
        <v>-52.451711600000003</v>
      </c>
      <c r="M181">
        <v>-8.589969</v>
      </c>
      <c r="N181" t="s">
        <v>45</v>
      </c>
    </row>
    <row r="182" spans="1:14" x14ac:dyDescent="0.75">
      <c r="A182" t="s">
        <v>293</v>
      </c>
      <c r="B182" t="s">
        <v>294</v>
      </c>
      <c r="C182">
        <v>35.60801</v>
      </c>
      <c r="D182">
        <v>-108.8232</v>
      </c>
      <c r="E182">
        <v>2006.8030000000001</v>
      </c>
      <c r="F182" t="s">
        <v>451</v>
      </c>
      <c r="G182" t="s">
        <v>6</v>
      </c>
      <c r="H182" t="s">
        <v>450</v>
      </c>
      <c r="I182">
        <v>-7</v>
      </c>
      <c r="J182" t="s">
        <v>452</v>
      </c>
      <c r="L182">
        <v>-124.0407816</v>
      </c>
      <c r="M182">
        <v>-17.080226700000001</v>
      </c>
      <c r="N182" t="s">
        <v>45</v>
      </c>
    </row>
    <row r="183" spans="1:14" x14ac:dyDescent="0.75">
      <c r="A183" t="s">
        <v>293</v>
      </c>
      <c r="B183" t="s">
        <v>294</v>
      </c>
      <c r="C183">
        <v>35.60801</v>
      </c>
      <c r="D183">
        <v>-108.8232</v>
      </c>
      <c r="E183">
        <v>2006.8030000000001</v>
      </c>
      <c r="F183" t="s">
        <v>453</v>
      </c>
      <c r="G183" t="s">
        <v>6</v>
      </c>
      <c r="H183" t="s">
        <v>452</v>
      </c>
      <c r="I183">
        <v>-7</v>
      </c>
      <c r="J183" t="s">
        <v>454</v>
      </c>
      <c r="L183">
        <v>-114.59194050000001</v>
      </c>
      <c r="M183">
        <v>-16.006359499999999</v>
      </c>
      <c r="N183" t="s">
        <v>45</v>
      </c>
    </row>
    <row r="184" spans="1:14" x14ac:dyDescent="0.75">
      <c r="A184" t="s">
        <v>293</v>
      </c>
      <c r="B184" t="s">
        <v>294</v>
      </c>
      <c r="C184">
        <v>35.60801</v>
      </c>
      <c r="D184">
        <v>-108.8232</v>
      </c>
      <c r="E184">
        <v>2006.8030000000001</v>
      </c>
      <c r="F184" t="s">
        <v>455</v>
      </c>
      <c r="G184" t="s">
        <v>6</v>
      </c>
      <c r="H184" t="s">
        <v>454</v>
      </c>
      <c r="I184">
        <v>-7</v>
      </c>
      <c r="J184" t="s">
        <v>456</v>
      </c>
      <c r="L184">
        <v>-86.8867063</v>
      </c>
      <c r="M184">
        <v>-12.0399095</v>
      </c>
      <c r="N184" t="s">
        <v>45</v>
      </c>
    </row>
    <row r="185" spans="1:14" x14ac:dyDescent="0.75">
      <c r="A185" t="s">
        <v>293</v>
      </c>
      <c r="B185" t="s">
        <v>294</v>
      </c>
      <c r="C185">
        <v>35.60801</v>
      </c>
      <c r="D185">
        <v>-108.8232</v>
      </c>
      <c r="E185">
        <v>2006.8030000000001</v>
      </c>
      <c r="F185" t="s">
        <v>457</v>
      </c>
      <c r="G185" t="s">
        <v>6</v>
      </c>
      <c r="H185" t="s">
        <v>456</v>
      </c>
      <c r="I185">
        <v>-7</v>
      </c>
      <c r="J185" t="s">
        <v>458</v>
      </c>
      <c r="L185">
        <v>-63.3757631</v>
      </c>
      <c r="M185">
        <v>-9.9612461999999997</v>
      </c>
      <c r="N185" t="s">
        <v>45</v>
      </c>
    </row>
    <row r="186" spans="1:14" x14ac:dyDescent="0.75">
      <c r="A186" t="s">
        <v>293</v>
      </c>
      <c r="B186" t="s">
        <v>294</v>
      </c>
      <c r="C186">
        <v>35.60801</v>
      </c>
      <c r="D186">
        <v>-108.8232</v>
      </c>
      <c r="E186">
        <v>2006.8030000000001</v>
      </c>
      <c r="F186" t="s">
        <v>459</v>
      </c>
      <c r="G186" t="s">
        <v>6</v>
      </c>
      <c r="H186" t="s">
        <v>458</v>
      </c>
      <c r="I186">
        <v>-7</v>
      </c>
      <c r="J186" t="s">
        <v>460</v>
      </c>
      <c r="L186">
        <v>-99.774328100000005</v>
      </c>
      <c r="M186">
        <v>-13.7713956</v>
      </c>
      <c r="N186" t="s">
        <v>45</v>
      </c>
    </row>
    <row r="187" spans="1:14" x14ac:dyDescent="0.75">
      <c r="A187" t="s">
        <v>293</v>
      </c>
      <c r="B187" t="s">
        <v>294</v>
      </c>
      <c r="C187">
        <v>35.60801</v>
      </c>
      <c r="D187">
        <v>-108.8232</v>
      </c>
      <c r="E187">
        <v>2006.8030000000001</v>
      </c>
      <c r="F187" t="s">
        <v>461</v>
      </c>
      <c r="G187" t="s">
        <v>6</v>
      </c>
      <c r="H187" t="s">
        <v>460</v>
      </c>
      <c r="I187">
        <v>-7</v>
      </c>
      <c r="J187" t="s">
        <v>462</v>
      </c>
      <c r="L187">
        <v>-107.3549548</v>
      </c>
      <c r="M187">
        <v>-15.107352000000001</v>
      </c>
      <c r="N187" t="s">
        <v>45</v>
      </c>
    </row>
    <row r="188" spans="1:14" x14ac:dyDescent="0.75">
      <c r="A188" t="s">
        <v>293</v>
      </c>
      <c r="B188" t="s">
        <v>294</v>
      </c>
      <c r="C188">
        <v>35.60801</v>
      </c>
      <c r="D188">
        <v>-108.8232</v>
      </c>
      <c r="E188">
        <v>2006.8030000000001</v>
      </c>
      <c r="F188" t="s">
        <v>463</v>
      </c>
      <c r="G188" t="s">
        <v>6</v>
      </c>
      <c r="H188" t="s">
        <v>464</v>
      </c>
      <c r="I188">
        <v>-7</v>
      </c>
      <c r="J188" t="s">
        <v>465</v>
      </c>
      <c r="L188">
        <v>-107.85150520000001</v>
      </c>
      <c r="M188">
        <v>-14.848464</v>
      </c>
      <c r="N188" t="s">
        <v>45</v>
      </c>
    </row>
    <row r="189" spans="1:14" x14ac:dyDescent="0.75">
      <c r="A189" t="s">
        <v>293</v>
      </c>
      <c r="B189" t="s">
        <v>294</v>
      </c>
      <c r="C189">
        <v>35.60801</v>
      </c>
      <c r="D189">
        <v>-108.8232</v>
      </c>
      <c r="E189">
        <v>2006.8030000000001</v>
      </c>
      <c r="F189" t="s">
        <v>466</v>
      </c>
      <c r="G189" t="s">
        <v>6</v>
      </c>
      <c r="H189" t="s">
        <v>465</v>
      </c>
      <c r="I189">
        <v>-7</v>
      </c>
      <c r="J189" t="s">
        <v>467</v>
      </c>
      <c r="L189">
        <v>-117.6270449</v>
      </c>
      <c r="M189">
        <v>-16.009522700000002</v>
      </c>
      <c r="N189" t="s">
        <v>45</v>
      </c>
    </row>
    <row r="190" spans="1:14" x14ac:dyDescent="0.75">
      <c r="A190" t="s">
        <v>293</v>
      </c>
      <c r="B190" t="s">
        <v>294</v>
      </c>
      <c r="C190">
        <v>35.60801</v>
      </c>
      <c r="D190">
        <v>-108.8232</v>
      </c>
      <c r="E190">
        <v>2006.8030000000001</v>
      </c>
      <c r="F190" t="s">
        <v>468</v>
      </c>
      <c r="G190" t="s">
        <v>6</v>
      </c>
      <c r="H190" t="s">
        <v>469</v>
      </c>
      <c r="I190">
        <v>-7</v>
      </c>
      <c r="J190" t="s">
        <v>470</v>
      </c>
      <c r="L190">
        <v>-58.666983600000002</v>
      </c>
      <c r="M190">
        <v>-8.8309855000000006</v>
      </c>
      <c r="N190" t="s">
        <v>45</v>
      </c>
    </row>
    <row r="191" spans="1:14" x14ac:dyDescent="0.75">
      <c r="A191" t="s">
        <v>293</v>
      </c>
      <c r="B191" t="s">
        <v>294</v>
      </c>
      <c r="C191">
        <v>35.60801</v>
      </c>
      <c r="D191">
        <v>-108.8232</v>
      </c>
      <c r="E191">
        <v>2006.8030000000001</v>
      </c>
      <c r="F191" t="s">
        <v>471</v>
      </c>
      <c r="G191" t="s">
        <v>6</v>
      </c>
      <c r="H191" t="s">
        <v>470</v>
      </c>
      <c r="I191">
        <v>-7</v>
      </c>
      <c r="J191" t="s">
        <v>472</v>
      </c>
      <c r="L191">
        <v>-66.953855599999997</v>
      </c>
      <c r="M191">
        <v>-8.9108529000000001</v>
      </c>
      <c r="N191" t="s">
        <v>45</v>
      </c>
    </row>
    <row r="192" spans="1:14" x14ac:dyDescent="0.75">
      <c r="A192" t="s">
        <v>293</v>
      </c>
      <c r="B192" t="s">
        <v>294</v>
      </c>
      <c r="C192">
        <v>35.60801</v>
      </c>
      <c r="D192">
        <v>-108.8232</v>
      </c>
      <c r="E192">
        <v>2006.8030000000001</v>
      </c>
      <c r="F192" t="s">
        <v>473</v>
      </c>
      <c r="G192" t="s">
        <v>6</v>
      </c>
      <c r="H192" t="s">
        <v>472</v>
      </c>
      <c r="I192">
        <v>-7</v>
      </c>
      <c r="J192" t="s">
        <v>474</v>
      </c>
      <c r="L192">
        <v>-71.255044400000003</v>
      </c>
      <c r="M192">
        <v>-9.2397351000000008</v>
      </c>
      <c r="N192" t="s">
        <v>45</v>
      </c>
    </row>
    <row r="193" spans="1:14" x14ac:dyDescent="0.75">
      <c r="A193" t="s">
        <v>293</v>
      </c>
      <c r="B193" t="s">
        <v>294</v>
      </c>
      <c r="C193">
        <v>35.60801</v>
      </c>
      <c r="D193">
        <v>-108.8232</v>
      </c>
      <c r="E193">
        <v>2006.8030000000001</v>
      </c>
      <c r="F193" t="s">
        <v>475</v>
      </c>
      <c r="G193" t="s">
        <v>6</v>
      </c>
      <c r="H193" t="s">
        <v>474</v>
      </c>
      <c r="I193">
        <v>-7</v>
      </c>
      <c r="J193" t="s">
        <v>476</v>
      </c>
      <c r="L193">
        <v>-45.711519799999998</v>
      </c>
      <c r="M193">
        <v>-7.6611492999999999</v>
      </c>
      <c r="N193" t="s">
        <v>45</v>
      </c>
    </row>
    <row r="194" spans="1:14" x14ac:dyDescent="0.75">
      <c r="A194" t="s">
        <v>293</v>
      </c>
      <c r="B194" t="s">
        <v>294</v>
      </c>
      <c r="C194">
        <v>35.60801</v>
      </c>
      <c r="D194">
        <v>-108.8232</v>
      </c>
      <c r="E194">
        <v>2006.8030000000001</v>
      </c>
      <c r="F194" t="s">
        <v>477</v>
      </c>
      <c r="G194" t="s">
        <v>6</v>
      </c>
      <c r="H194" t="s">
        <v>476</v>
      </c>
      <c r="I194">
        <v>-7</v>
      </c>
      <c r="J194" t="s">
        <v>478</v>
      </c>
      <c r="L194">
        <v>-77.715753199999995</v>
      </c>
      <c r="M194">
        <v>-9.6854440000000004</v>
      </c>
      <c r="N194" t="s">
        <v>45</v>
      </c>
    </row>
    <row r="195" spans="1:14" x14ac:dyDescent="0.75">
      <c r="A195" t="s">
        <v>293</v>
      </c>
      <c r="B195" t="s">
        <v>294</v>
      </c>
      <c r="C195">
        <v>35.60801</v>
      </c>
      <c r="D195">
        <v>-108.8232</v>
      </c>
      <c r="E195">
        <v>2006.8030000000001</v>
      </c>
      <c r="F195" t="s">
        <v>485</v>
      </c>
      <c r="G195" t="s">
        <v>6</v>
      </c>
      <c r="H195" t="s">
        <v>478</v>
      </c>
      <c r="I195">
        <v>-7</v>
      </c>
      <c r="J195" t="s">
        <v>480</v>
      </c>
      <c r="L195">
        <v>-107.663579</v>
      </c>
      <c r="M195">
        <v>-13.951008699999999</v>
      </c>
      <c r="N195" t="s">
        <v>45</v>
      </c>
    </row>
    <row r="196" spans="1:14" x14ac:dyDescent="0.75">
      <c r="A196" t="s">
        <v>293</v>
      </c>
      <c r="B196" t="s">
        <v>294</v>
      </c>
      <c r="C196">
        <v>35.60801</v>
      </c>
      <c r="D196">
        <v>-108.8232</v>
      </c>
      <c r="E196">
        <v>2006.8030000000001</v>
      </c>
      <c r="F196" t="s">
        <v>479</v>
      </c>
      <c r="G196" t="s">
        <v>6</v>
      </c>
      <c r="H196" t="s">
        <v>480</v>
      </c>
      <c r="I196">
        <v>-7</v>
      </c>
      <c r="J196" t="s">
        <v>481</v>
      </c>
      <c r="L196">
        <v>-112.03337430000001</v>
      </c>
      <c r="M196">
        <v>-15.5784818</v>
      </c>
      <c r="N196" t="s">
        <v>45</v>
      </c>
    </row>
    <row r="197" spans="1:14" x14ac:dyDescent="0.75">
      <c r="A197" t="s">
        <v>293</v>
      </c>
      <c r="B197" t="s">
        <v>294</v>
      </c>
      <c r="C197">
        <v>35.60801</v>
      </c>
      <c r="D197">
        <v>-108.8232</v>
      </c>
      <c r="E197">
        <v>2006.8030000000001</v>
      </c>
      <c r="F197" t="s">
        <v>488</v>
      </c>
      <c r="G197" t="s">
        <v>6</v>
      </c>
      <c r="H197" t="s">
        <v>481</v>
      </c>
      <c r="I197">
        <v>-7</v>
      </c>
      <c r="J197" t="s">
        <v>483</v>
      </c>
      <c r="L197">
        <v>-24.753806300000001</v>
      </c>
      <c r="M197">
        <v>-3.7075448</v>
      </c>
      <c r="N197" t="s">
        <v>45</v>
      </c>
    </row>
    <row r="198" spans="1:14" x14ac:dyDescent="0.75">
      <c r="A198" t="s">
        <v>293</v>
      </c>
      <c r="B198" t="s">
        <v>294</v>
      </c>
      <c r="C198">
        <v>35.60801</v>
      </c>
      <c r="D198">
        <v>-108.8232</v>
      </c>
      <c r="E198">
        <v>2006.8030000000001</v>
      </c>
      <c r="F198" t="s">
        <v>482</v>
      </c>
      <c r="G198" t="s">
        <v>6</v>
      </c>
      <c r="H198" t="s">
        <v>483</v>
      </c>
      <c r="I198">
        <v>-7</v>
      </c>
      <c r="J198" t="s">
        <v>484</v>
      </c>
      <c r="L198">
        <v>-25.7554908</v>
      </c>
      <c r="M198">
        <v>-6.0436275999999998</v>
      </c>
      <c r="N198" t="s">
        <v>45</v>
      </c>
    </row>
    <row r="199" spans="1:14" x14ac:dyDescent="0.75">
      <c r="A199" t="s">
        <v>293</v>
      </c>
      <c r="B199" t="s">
        <v>294</v>
      </c>
      <c r="C199">
        <v>35.60801</v>
      </c>
      <c r="D199">
        <v>-108.8232</v>
      </c>
      <c r="E199">
        <v>2006.8030000000001</v>
      </c>
      <c r="F199" t="s">
        <v>486</v>
      </c>
      <c r="G199" t="s">
        <v>6</v>
      </c>
      <c r="H199" t="s">
        <v>484</v>
      </c>
      <c r="I199">
        <v>-7</v>
      </c>
      <c r="J199" t="s">
        <v>487</v>
      </c>
      <c r="L199">
        <v>-73.439039800000003</v>
      </c>
      <c r="M199">
        <v>-11.2467843</v>
      </c>
      <c r="N199" t="s">
        <v>45</v>
      </c>
    </row>
    <row r="200" spans="1:14" x14ac:dyDescent="0.75">
      <c r="A200" t="s">
        <v>293</v>
      </c>
      <c r="B200" t="s">
        <v>294</v>
      </c>
      <c r="C200">
        <v>35.60801</v>
      </c>
      <c r="D200">
        <v>-108.8232</v>
      </c>
      <c r="E200">
        <v>2006.8030000000001</v>
      </c>
      <c r="F200" t="s">
        <v>495</v>
      </c>
      <c r="G200" t="s">
        <v>6</v>
      </c>
      <c r="H200" t="s">
        <v>496</v>
      </c>
      <c r="I200">
        <v>-7</v>
      </c>
      <c r="J200" t="s">
        <v>493</v>
      </c>
      <c r="L200">
        <v>-18.477781100000001</v>
      </c>
      <c r="M200">
        <v>0.83020760000000005</v>
      </c>
      <c r="N200" t="s">
        <v>45</v>
      </c>
    </row>
    <row r="201" spans="1:14" x14ac:dyDescent="0.75">
      <c r="A201" t="s">
        <v>293</v>
      </c>
      <c r="B201" t="s">
        <v>294</v>
      </c>
      <c r="C201">
        <v>35.60801</v>
      </c>
      <c r="D201">
        <v>-108.8232</v>
      </c>
      <c r="E201">
        <v>2006.8030000000001</v>
      </c>
      <c r="F201" t="s">
        <v>497</v>
      </c>
      <c r="G201" t="s">
        <v>6</v>
      </c>
      <c r="H201" t="s">
        <v>498</v>
      </c>
      <c r="I201">
        <v>-7</v>
      </c>
      <c r="J201" t="s">
        <v>499</v>
      </c>
      <c r="L201">
        <v>-13.9931869</v>
      </c>
      <c r="M201">
        <v>-1.2514183999999999</v>
      </c>
      <c r="N201" t="s">
        <v>45</v>
      </c>
    </row>
    <row r="202" spans="1:14" x14ac:dyDescent="0.75">
      <c r="A202" t="s">
        <v>293</v>
      </c>
      <c r="B202" t="s">
        <v>294</v>
      </c>
      <c r="C202">
        <v>35.60801</v>
      </c>
      <c r="D202">
        <v>-108.8232</v>
      </c>
      <c r="E202">
        <v>2006.8030000000001</v>
      </c>
      <c r="F202" t="s">
        <v>500</v>
      </c>
      <c r="G202" t="s">
        <v>6</v>
      </c>
      <c r="H202" t="s">
        <v>501</v>
      </c>
      <c r="I202">
        <v>-7</v>
      </c>
      <c r="J202" t="s">
        <v>502</v>
      </c>
      <c r="L202">
        <v>-3.5277061999999999</v>
      </c>
      <c r="M202">
        <v>0.83230990000000005</v>
      </c>
      <c r="N202" t="s">
        <v>45</v>
      </c>
    </row>
    <row r="203" spans="1:14" x14ac:dyDescent="0.75">
      <c r="A203" t="s">
        <v>293</v>
      </c>
      <c r="B203" t="s">
        <v>294</v>
      </c>
      <c r="C203">
        <v>35.60801</v>
      </c>
      <c r="D203">
        <v>-108.8232</v>
      </c>
      <c r="E203">
        <v>2006.8030000000001</v>
      </c>
      <c r="F203" t="s">
        <v>503</v>
      </c>
      <c r="G203" t="s">
        <v>6</v>
      </c>
      <c r="H203" t="s">
        <v>504</v>
      </c>
      <c r="I203">
        <v>-7</v>
      </c>
      <c r="J203" t="s">
        <v>505</v>
      </c>
      <c r="L203">
        <v>-2.2132212999999998</v>
      </c>
      <c r="M203">
        <v>3.8341402000000002</v>
      </c>
      <c r="N203" t="s">
        <v>45</v>
      </c>
    </row>
    <row r="204" spans="1:14" x14ac:dyDescent="0.75">
      <c r="A204" t="s">
        <v>293</v>
      </c>
      <c r="B204" t="s">
        <v>294</v>
      </c>
      <c r="C204">
        <v>35.60801</v>
      </c>
      <c r="D204">
        <v>-108.8232</v>
      </c>
      <c r="E204">
        <v>2006.8030000000001</v>
      </c>
      <c r="F204" t="s">
        <v>506</v>
      </c>
      <c r="G204" t="s">
        <v>6</v>
      </c>
      <c r="H204" t="s">
        <v>505</v>
      </c>
      <c r="I204">
        <v>-7</v>
      </c>
      <c r="J204" t="s">
        <v>507</v>
      </c>
      <c r="L204">
        <v>-45.975972200000001</v>
      </c>
      <c r="M204">
        <v>-5.9372376999999998</v>
      </c>
      <c r="N204" t="s">
        <v>45</v>
      </c>
    </row>
    <row r="205" spans="1:14" x14ac:dyDescent="0.75">
      <c r="A205" t="s">
        <v>293</v>
      </c>
      <c r="B205" t="s">
        <v>294</v>
      </c>
      <c r="C205">
        <v>35.60801</v>
      </c>
      <c r="D205">
        <v>-108.8232</v>
      </c>
      <c r="E205">
        <v>2006.8030000000001</v>
      </c>
      <c r="F205" t="s">
        <v>508</v>
      </c>
      <c r="G205" t="s">
        <v>6</v>
      </c>
      <c r="H205" t="s">
        <v>507</v>
      </c>
      <c r="I205">
        <v>-7</v>
      </c>
      <c r="J205" t="s">
        <v>509</v>
      </c>
      <c r="L205">
        <v>-34.287828300000001</v>
      </c>
      <c r="M205">
        <v>-3.0522407</v>
      </c>
      <c r="N205" t="s">
        <v>45</v>
      </c>
    </row>
    <row r="206" spans="1:14" x14ac:dyDescent="0.75">
      <c r="A206" t="s">
        <v>293</v>
      </c>
      <c r="B206" t="s">
        <v>294</v>
      </c>
      <c r="C206">
        <v>35.60801</v>
      </c>
      <c r="D206">
        <v>-108.8232</v>
      </c>
      <c r="E206">
        <v>2006.8030000000001</v>
      </c>
      <c r="F206" t="s">
        <v>510</v>
      </c>
      <c r="G206" t="s">
        <v>6</v>
      </c>
      <c r="H206" t="s">
        <v>509</v>
      </c>
      <c r="I206">
        <v>-7</v>
      </c>
      <c r="J206" t="s">
        <v>511</v>
      </c>
      <c r="L206">
        <v>-28.715496600000002</v>
      </c>
      <c r="M206">
        <v>-1.6496744999999999</v>
      </c>
      <c r="N206" t="s">
        <v>45</v>
      </c>
    </row>
    <row r="207" spans="1:14" x14ac:dyDescent="0.75">
      <c r="A207" t="s">
        <v>293</v>
      </c>
      <c r="B207" t="s">
        <v>294</v>
      </c>
      <c r="C207">
        <v>35.60801</v>
      </c>
      <c r="D207">
        <v>-108.8232</v>
      </c>
      <c r="E207">
        <v>2006.8030000000001</v>
      </c>
      <c r="F207" t="s">
        <v>512</v>
      </c>
      <c r="G207" t="s">
        <v>6</v>
      </c>
      <c r="H207" t="s">
        <v>511</v>
      </c>
      <c r="I207">
        <v>-7</v>
      </c>
      <c r="J207" t="s">
        <v>513</v>
      </c>
      <c r="L207">
        <v>-52.840616300000001</v>
      </c>
      <c r="M207">
        <v>-6.6294037000000001</v>
      </c>
      <c r="N207" t="s">
        <v>45</v>
      </c>
    </row>
    <row r="208" spans="1:14" x14ac:dyDescent="0.75">
      <c r="A208" t="s">
        <v>293</v>
      </c>
      <c r="B208" t="s">
        <v>294</v>
      </c>
      <c r="C208">
        <v>35.60801</v>
      </c>
      <c r="D208">
        <v>-108.8232</v>
      </c>
      <c r="E208">
        <v>2006.8030000000001</v>
      </c>
      <c r="F208" t="s">
        <v>514</v>
      </c>
      <c r="G208" t="s">
        <v>6</v>
      </c>
      <c r="H208" t="s">
        <v>513</v>
      </c>
      <c r="I208">
        <v>-7</v>
      </c>
      <c r="J208" t="s">
        <v>515</v>
      </c>
      <c r="L208">
        <v>-43.4104502</v>
      </c>
      <c r="M208">
        <v>-5.8722836999999997</v>
      </c>
      <c r="N208" t="s">
        <v>45</v>
      </c>
    </row>
    <row r="209" spans="1:14" x14ac:dyDescent="0.75">
      <c r="A209" t="s">
        <v>293</v>
      </c>
      <c r="B209" t="s">
        <v>294</v>
      </c>
      <c r="C209">
        <v>35.60801</v>
      </c>
      <c r="D209">
        <v>-108.8232</v>
      </c>
      <c r="E209">
        <v>2006.8030000000001</v>
      </c>
      <c r="F209" t="s">
        <v>516</v>
      </c>
      <c r="G209" t="s">
        <v>6</v>
      </c>
      <c r="H209" t="s">
        <v>515</v>
      </c>
      <c r="I209">
        <v>-7</v>
      </c>
      <c r="J209" t="s">
        <v>517</v>
      </c>
      <c r="L209">
        <v>-54.016661800000001</v>
      </c>
      <c r="M209">
        <v>-8.3291488000000005</v>
      </c>
      <c r="N209" t="s">
        <v>45</v>
      </c>
    </row>
    <row r="210" spans="1:14" x14ac:dyDescent="0.75">
      <c r="A210" t="s">
        <v>293</v>
      </c>
      <c r="B210" t="s">
        <v>294</v>
      </c>
      <c r="C210">
        <v>35.60801</v>
      </c>
      <c r="D210">
        <v>-108.8232</v>
      </c>
      <c r="E210">
        <v>2006.8030000000001</v>
      </c>
      <c r="F210" t="s">
        <v>518</v>
      </c>
      <c r="G210" t="s">
        <v>6</v>
      </c>
      <c r="H210" t="s">
        <v>517</v>
      </c>
      <c r="I210">
        <v>-7</v>
      </c>
      <c r="J210" t="s">
        <v>490</v>
      </c>
      <c r="L210">
        <v>-45.859642700000002</v>
      </c>
      <c r="M210">
        <v>-6.4039581999999999</v>
      </c>
      <c r="N210" t="s">
        <v>45</v>
      </c>
    </row>
    <row r="211" spans="1:14" x14ac:dyDescent="0.75">
      <c r="A211" t="s">
        <v>293</v>
      </c>
      <c r="B211" t="s">
        <v>294</v>
      </c>
      <c r="C211">
        <v>35.60801</v>
      </c>
      <c r="D211">
        <v>-108.8232</v>
      </c>
      <c r="E211">
        <v>2006.8030000000001</v>
      </c>
      <c r="F211" t="s">
        <v>489</v>
      </c>
      <c r="G211" t="s">
        <v>6</v>
      </c>
      <c r="H211" t="s">
        <v>490</v>
      </c>
      <c r="I211">
        <v>-7</v>
      </c>
      <c r="J211" t="s">
        <v>491</v>
      </c>
      <c r="L211">
        <v>-63.387330800000001</v>
      </c>
      <c r="M211">
        <v>-9.2565434</v>
      </c>
      <c r="N211" t="s">
        <v>45</v>
      </c>
    </row>
    <row r="212" spans="1:14" x14ac:dyDescent="0.75">
      <c r="A212" t="s">
        <v>293</v>
      </c>
      <c r="B212" t="s">
        <v>294</v>
      </c>
      <c r="C212">
        <v>35.60801</v>
      </c>
      <c r="D212">
        <v>-108.8232</v>
      </c>
      <c r="E212">
        <v>2006.8030000000001</v>
      </c>
      <c r="F212" t="s">
        <v>492</v>
      </c>
      <c r="G212" t="s">
        <v>6</v>
      </c>
      <c r="H212" t="s">
        <v>493</v>
      </c>
      <c r="I212">
        <v>-7</v>
      </c>
      <c r="J212" t="s">
        <v>494</v>
      </c>
      <c r="L212">
        <v>-49.548173400000003</v>
      </c>
      <c r="M212">
        <v>-7.2694501000000002</v>
      </c>
      <c r="N212" t="s">
        <v>45</v>
      </c>
    </row>
    <row r="213" spans="1:14" x14ac:dyDescent="0.75">
      <c r="A213" t="s">
        <v>293</v>
      </c>
      <c r="B213" t="s">
        <v>294</v>
      </c>
      <c r="C213">
        <v>35.60801</v>
      </c>
      <c r="D213">
        <v>-108.8232</v>
      </c>
      <c r="E213">
        <v>2006.8030000000001</v>
      </c>
      <c r="F213" t="s">
        <v>522</v>
      </c>
      <c r="G213" t="s">
        <v>6</v>
      </c>
      <c r="H213" t="s">
        <v>494</v>
      </c>
      <c r="I213">
        <v>-7</v>
      </c>
      <c r="J213" t="s">
        <v>520</v>
      </c>
      <c r="L213">
        <v>-17.193710500000002</v>
      </c>
      <c r="M213">
        <v>-1.9868153</v>
      </c>
      <c r="N213" t="s">
        <v>45</v>
      </c>
    </row>
    <row r="214" spans="1:14" x14ac:dyDescent="0.75">
      <c r="A214" t="s">
        <v>293</v>
      </c>
      <c r="B214" t="s">
        <v>294</v>
      </c>
      <c r="C214">
        <v>35.60801</v>
      </c>
      <c r="D214">
        <v>-108.8232</v>
      </c>
      <c r="E214">
        <v>2006.8030000000001</v>
      </c>
      <c r="F214" t="s">
        <v>523</v>
      </c>
      <c r="G214" t="s">
        <v>6</v>
      </c>
      <c r="H214" t="s">
        <v>520</v>
      </c>
      <c r="I214">
        <v>-7</v>
      </c>
      <c r="J214" t="s">
        <v>524</v>
      </c>
      <c r="L214">
        <v>-8.8325262000000002</v>
      </c>
      <c r="M214">
        <v>-0.88627610000000001</v>
      </c>
      <c r="N214" t="s">
        <v>45</v>
      </c>
    </row>
    <row r="215" spans="1:14" x14ac:dyDescent="0.75">
      <c r="A215" t="s">
        <v>293</v>
      </c>
      <c r="B215" t="s">
        <v>294</v>
      </c>
      <c r="C215">
        <v>35.60801</v>
      </c>
      <c r="D215">
        <v>-108.8232</v>
      </c>
      <c r="E215">
        <v>2006.8030000000001</v>
      </c>
      <c r="F215" t="s">
        <v>525</v>
      </c>
      <c r="G215" t="s">
        <v>6</v>
      </c>
      <c r="H215" t="s">
        <v>524</v>
      </c>
      <c r="I215">
        <v>-7</v>
      </c>
      <c r="J215" t="s">
        <v>526</v>
      </c>
      <c r="L215">
        <v>-30.6209691</v>
      </c>
      <c r="M215">
        <v>-5.3229863000000002</v>
      </c>
      <c r="N215" t="s">
        <v>45</v>
      </c>
    </row>
    <row r="216" spans="1:14" x14ac:dyDescent="0.75">
      <c r="A216" t="s">
        <v>293</v>
      </c>
      <c r="B216" t="s">
        <v>294</v>
      </c>
      <c r="C216">
        <v>35.60801</v>
      </c>
      <c r="D216">
        <v>-108.8232</v>
      </c>
      <c r="E216">
        <v>2006.8030000000001</v>
      </c>
      <c r="F216" t="s">
        <v>527</v>
      </c>
      <c r="G216" t="s">
        <v>6</v>
      </c>
      <c r="H216" t="s">
        <v>526</v>
      </c>
      <c r="I216">
        <v>-7</v>
      </c>
      <c r="J216" t="s">
        <v>528</v>
      </c>
      <c r="L216">
        <v>-20.732847100000001</v>
      </c>
      <c r="M216">
        <v>-1.7512379</v>
      </c>
      <c r="N216" t="s">
        <v>45</v>
      </c>
    </row>
    <row r="217" spans="1:14" x14ac:dyDescent="0.75">
      <c r="A217" t="s">
        <v>293</v>
      </c>
      <c r="B217" t="s">
        <v>294</v>
      </c>
      <c r="C217">
        <v>35.60801</v>
      </c>
      <c r="D217">
        <v>-108.8232</v>
      </c>
      <c r="E217">
        <v>2006.8030000000001</v>
      </c>
      <c r="F217" t="s">
        <v>529</v>
      </c>
      <c r="G217" t="s">
        <v>6</v>
      </c>
      <c r="H217" t="s">
        <v>528</v>
      </c>
      <c r="I217">
        <v>-7</v>
      </c>
      <c r="J217" t="s">
        <v>530</v>
      </c>
      <c r="L217">
        <v>-17.9982814</v>
      </c>
      <c r="M217">
        <v>-2.5148478999999999</v>
      </c>
      <c r="N217" t="s">
        <v>45</v>
      </c>
    </row>
    <row r="218" spans="1:14" x14ac:dyDescent="0.75">
      <c r="A218" t="s">
        <v>293</v>
      </c>
      <c r="B218" t="s">
        <v>294</v>
      </c>
      <c r="C218">
        <v>35.60801</v>
      </c>
      <c r="D218">
        <v>-108.8232</v>
      </c>
      <c r="E218">
        <v>2006.8030000000001</v>
      </c>
      <c r="F218" t="s">
        <v>519</v>
      </c>
      <c r="G218" t="s">
        <v>6</v>
      </c>
      <c r="H218" t="s">
        <v>520</v>
      </c>
      <c r="I218">
        <v>-7</v>
      </c>
      <c r="J218" t="s">
        <v>521</v>
      </c>
      <c r="L218">
        <v>-20.191243100000001</v>
      </c>
      <c r="M218">
        <v>-2.8308976000000001</v>
      </c>
      <c r="N218" t="s">
        <v>45</v>
      </c>
    </row>
    <row r="219" spans="1:14" x14ac:dyDescent="0.75">
      <c r="A219" t="s">
        <v>293</v>
      </c>
      <c r="B219" t="s">
        <v>294</v>
      </c>
      <c r="C219">
        <v>35.60801</v>
      </c>
      <c r="D219">
        <v>-108.8232</v>
      </c>
      <c r="E219">
        <v>2006.8030000000001</v>
      </c>
      <c r="F219" t="s">
        <v>531</v>
      </c>
      <c r="G219" t="s">
        <v>6</v>
      </c>
      <c r="H219" t="s">
        <v>530</v>
      </c>
      <c r="I219">
        <v>-7</v>
      </c>
      <c r="J219" t="s">
        <v>532</v>
      </c>
      <c r="L219">
        <v>-61.666729199999999</v>
      </c>
      <c r="M219">
        <v>-8.3329827999999999</v>
      </c>
      <c r="N219" t="s">
        <v>45</v>
      </c>
    </row>
    <row r="220" spans="1:14" x14ac:dyDescent="0.75">
      <c r="A220" t="s">
        <v>293</v>
      </c>
      <c r="B220" t="s">
        <v>294</v>
      </c>
      <c r="C220">
        <v>35.60801</v>
      </c>
      <c r="D220">
        <v>-108.8232</v>
      </c>
      <c r="E220">
        <v>2006.8030000000001</v>
      </c>
      <c r="F220" t="s">
        <v>533</v>
      </c>
      <c r="G220" t="s">
        <v>6</v>
      </c>
      <c r="H220" t="s">
        <v>521</v>
      </c>
      <c r="I220">
        <v>-6</v>
      </c>
      <c r="J220" t="s">
        <v>534</v>
      </c>
      <c r="L220">
        <v>-64.609790200000006</v>
      </c>
      <c r="M220">
        <v>-9.839264</v>
      </c>
      <c r="N220" t="s">
        <v>45</v>
      </c>
    </row>
    <row r="221" spans="1:14" x14ac:dyDescent="0.75">
      <c r="A221" t="s">
        <v>293</v>
      </c>
      <c r="B221" t="s">
        <v>294</v>
      </c>
      <c r="C221">
        <v>35.60801</v>
      </c>
      <c r="D221">
        <v>-108.8232</v>
      </c>
      <c r="E221">
        <v>2006.8030000000001</v>
      </c>
      <c r="F221" t="s">
        <v>538</v>
      </c>
      <c r="G221" t="s">
        <v>6</v>
      </c>
      <c r="H221" t="s">
        <v>539</v>
      </c>
      <c r="I221">
        <v>-6</v>
      </c>
      <c r="J221" t="s">
        <v>540</v>
      </c>
      <c r="L221">
        <v>-46.879553399999999</v>
      </c>
      <c r="M221">
        <v>-7.6239043999999998</v>
      </c>
      <c r="N221" t="s">
        <v>45</v>
      </c>
    </row>
    <row r="222" spans="1:14" x14ac:dyDescent="0.75">
      <c r="A222" t="s">
        <v>293</v>
      </c>
      <c r="B222" t="s">
        <v>294</v>
      </c>
      <c r="C222">
        <v>35.60801</v>
      </c>
      <c r="D222">
        <v>-108.8232</v>
      </c>
      <c r="E222">
        <v>2006.8030000000001</v>
      </c>
      <c r="F222" t="s">
        <v>541</v>
      </c>
      <c r="G222" t="s">
        <v>6</v>
      </c>
      <c r="H222" t="s">
        <v>540</v>
      </c>
      <c r="I222">
        <v>-6</v>
      </c>
      <c r="J222" t="s">
        <v>542</v>
      </c>
      <c r="L222">
        <v>-65.923092600000004</v>
      </c>
      <c r="M222">
        <v>-10.188838499999999</v>
      </c>
      <c r="N222" t="s">
        <v>45</v>
      </c>
    </row>
    <row r="223" spans="1:14" x14ac:dyDescent="0.75">
      <c r="A223" t="s">
        <v>293</v>
      </c>
      <c r="B223" t="s">
        <v>294</v>
      </c>
      <c r="C223">
        <v>35.60801</v>
      </c>
      <c r="D223">
        <v>-108.8232</v>
      </c>
      <c r="E223">
        <v>2006.8030000000001</v>
      </c>
      <c r="F223" t="s">
        <v>535</v>
      </c>
      <c r="G223" t="s">
        <v>6</v>
      </c>
      <c r="H223" t="s">
        <v>536</v>
      </c>
      <c r="I223">
        <v>-6</v>
      </c>
      <c r="J223" t="s">
        <v>537</v>
      </c>
      <c r="L223">
        <v>-59.833720100000001</v>
      </c>
      <c r="M223">
        <v>-7.6690424999999998</v>
      </c>
      <c r="N223" t="s">
        <v>45</v>
      </c>
    </row>
  </sheetData>
  <sortState ref="A107:N223">
    <sortCondition ref="J107:J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2" workbookViewId="0">
      <selection activeCell="M14" sqref="M14"/>
    </sheetView>
  </sheetViews>
  <sheetFormatPr defaultRowHeight="14.75" x14ac:dyDescent="0.75"/>
  <sheetData>
    <row r="1" spans="1:13" x14ac:dyDescent="0.75">
      <c r="A1" t="s">
        <v>0</v>
      </c>
      <c r="B1" t="s">
        <v>543</v>
      </c>
      <c r="C1" t="s">
        <v>544</v>
      </c>
      <c r="D1" t="s">
        <v>545</v>
      </c>
      <c r="E1" t="s">
        <v>288</v>
      </c>
      <c r="F1" t="s">
        <v>289</v>
      </c>
      <c r="G1" t="s">
        <v>546</v>
      </c>
      <c r="H1" t="s">
        <v>547</v>
      </c>
      <c r="I1" t="s">
        <v>548</v>
      </c>
      <c r="J1" t="s">
        <v>549</v>
      </c>
      <c r="K1" t="s">
        <v>552</v>
      </c>
      <c r="L1" t="s">
        <v>553</v>
      </c>
      <c r="M1" t="s">
        <v>554</v>
      </c>
    </row>
    <row r="2" spans="1:13" x14ac:dyDescent="0.75">
      <c r="A2" t="s">
        <v>3</v>
      </c>
      <c r="B2">
        <v>-75.282798999999997</v>
      </c>
      <c r="C2">
        <v>-9.6393066100000002</v>
      </c>
      <c r="D2">
        <v>77.599999999999994</v>
      </c>
      <c r="E2">
        <v>2014</v>
      </c>
      <c r="F2">
        <v>9</v>
      </c>
      <c r="G2">
        <v>455.8</v>
      </c>
      <c r="H2">
        <v>-84.971948375164558</v>
      </c>
      <c r="I2">
        <v>-12.173648653444493</v>
      </c>
      <c r="J2" t="s">
        <v>551</v>
      </c>
      <c r="K2">
        <v>21</v>
      </c>
      <c r="L2" t="s">
        <v>555</v>
      </c>
      <c r="M2" t="s">
        <v>557</v>
      </c>
    </row>
    <row r="3" spans="1:13" x14ac:dyDescent="0.75">
      <c r="A3" t="s">
        <v>3</v>
      </c>
      <c r="B3">
        <v>-69.571151</v>
      </c>
      <c r="C3">
        <v>-8.5389027800000008</v>
      </c>
      <c r="D3">
        <v>231.7</v>
      </c>
      <c r="E3">
        <v>2015</v>
      </c>
      <c r="F3">
        <v>5</v>
      </c>
      <c r="G3">
        <v>398.7</v>
      </c>
      <c r="H3">
        <v>-76.421051344870833</v>
      </c>
      <c r="I3">
        <v>-10.668104344063206</v>
      </c>
      <c r="J3" t="s">
        <v>551</v>
      </c>
      <c r="K3">
        <v>21</v>
      </c>
      <c r="L3" t="s">
        <v>555</v>
      </c>
      <c r="M3" t="s">
        <v>558</v>
      </c>
    </row>
    <row r="4" spans="1:13" x14ac:dyDescent="0.75">
      <c r="A4" t="s">
        <v>3</v>
      </c>
      <c r="B4">
        <v>-74.318821999999997</v>
      </c>
      <c r="C4">
        <v>-10.43766759</v>
      </c>
      <c r="D4">
        <v>290.8</v>
      </c>
      <c r="E4">
        <v>2015</v>
      </c>
      <c r="F4">
        <v>6</v>
      </c>
      <c r="G4">
        <v>313.09999999999997</v>
      </c>
      <c r="H4">
        <v>-75.715330142127129</v>
      </c>
      <c r="I4">
        <v>-10.573721407157459</v>
      </c>
      <c r="J4" t="s">
        <v>551</v>
      </c>
      <c r="K4">
        <v>21</v>
      </c>
      <c r="L4" t="s">
        <v>555</v>
      </c>
      <c r="M4" t="s">
        <v>558</v>
      </c>
    </row>
    <row r="5" spans="1:13" x14ac:dyDescent="0.75">
      <c r="A5" t="s">
        <v>3</v>
      </c>
      <c r="B5">
        <v>-48.355317999999997</v>
      </c>
      <c r="C5">
        <v>-7.5410984000000001</v>
      </c>
      <c r="D5">
        <v>61.3</v>
      </c>
      <c r="E5">
        <v>2016</v>
      </c>
      <c r="F5">
        <v>5</v>
      </c>
      <c r="G5">
        <v>58.300000000000004</v>
      </c>
      <c r="H5">
        <v>-47.819206332761574</v>
      </c>
      <c r="I5">
        <v>-7.454204863413378</v>
      </c>
      <c r="J5" t="s">
        <v>551</v>
      </c>
      <c r="K5">
        <v>21</v>
      </c>
      <c r="L5" t="s">
        <v>555</v>
      </c>
      <c r="M5" t="s">
        <v>558</v>
      </c>
    </row>
    <row r="6" spans="1:13" x14ac:dyDescent="0.75">
      <c r="A6" t="s">
        <v>3</v>
      </c>
      <c r="B6">
        <v>-43.375830999999998</v>
      </c>
      <c r="C6">
        <v>-6.6770784399999998</v>
      </c>
      <c r="D6">
        <v>269.7</v>
      </c>
      <c r="E6">
        <v>2016</v>
      </c>
      <c r="F6">
        <v>6</v>
      </c>
      <c r="G6">
        <v>274.79999999999995</v>
      </c>
      <c r="H6">
        <v>-43.721452443959244</v>
      </c>
      <c r="I6">
        <v>-6.7550744801601166</v>
      </c>
      <c r="J6" t="s">
        <v>551</v>
      </c>
      <c r="K6">
        <v>21</v>
      </c>
      <c r="L6" t="s">
        <v>555</v>
      </c>
      <c r="M6" t="s">
        <v>558</v>
      </c>
    </row>
    <row r="7" spans="1:13" x14ac:dyDescent="0.75">
      <c r="A7" t="s">
        <v>3</v>
      </c>
      <c r="B7">
        <v>-24.085823999999999</v>
      </c>
      <c r="C7">
        <v>-3.9324201900000002</v>
      </c>
      <c r="D7">
        <v>398.7</v>
      </c>
      <c r="E7">
        <v>2016</v>
      </c>
      <c r="F7">
        <v>7</v>
      </c>
      <c r="G7">
        <v>398.09999999999997</v>
      </c>
      <c r="H7">
        <v>-24.341158440844012</v>
      </c>
      <c r="I7">
        <v>-4.000374043923637</v>
      </c>
      <c r="J7" t="s">
        <v>551</v>
      </c>
      <c r="K7">
        <v>21</v>
      </c>
      <c r="L7" t="s">
        <v>555</v>
      </c>
      <c r="M7" t="s">
        <v>558</v>
      </c>
    </row>
    <row r="8" spans="1:13" x14ac:dyDescent="0.75">
      <c r="A8" t="s">
        <v>3</v>
      </c>
      <c r="B8">
        <v>-47.864215000000002</v>
      </c>
      <c r="C8">
        <v>-7.3716781300000003</v>
      </c>
      <c r="D8">
        <v>607</v>
      </c>
      <c r="E8">
        <v>2016</v>
      </c>
      <c r="F8">
        <v>8</v>
      </c>
      <c r="G8">
        <v>496.20000000000005</v>
      </c>
      <c r="H8">
        <v>-48.480842368280605</v>
      </c>
      <c r="I8">
        <v>-7.5089368999353558</v>
      </c>
      <c r="J8" t="s">
        <v>551</v>
      </c>
      <c r="K8">
        <v>21</v>
      </c>
      <c r="L8" t="s">
        <v>555</v>
      </c>
      <c r="M8" t="s">
        <v>558</v>
      </c>
    </row>
    <row r="9" spans="1:13" x14ac:dyDescent="0.75">
      <c r="A9" t="s">
        <v>293</v>
      </c>
      <c r="B9">
        <v>-71.615458700000005</v>
      </c>
      <c r="C9">
        <v>-9.6462800000000009</v>
      </c>
      <c r="D9">
        <v>180</v>
      </c>
      <c r="E9">
        <v>2015</v>
      </c>
      <c r="F9">
        <v>6</v>
      </c>
      <c r="G9">
        <v>171.60000000000002</v>
      </c>
      <c r="H9">
        <v>-72.822953450757566</v>
      </c>
      <c r="I9">
        <v>-9.9303309162587414</v>
      </c>
      <c r="J9" t="s">
        <v>551</v>
      </c>
      <c r="K9">
        <v>22</v>
      </c>
      <c r="L9" t="s">
        <v>555</v>
      </c>
      <c r="M9" t="s">
        <v>558</v>
      </c>
    </row>
    <row r="10" spans="1:13" x14ac:dyDescent="0.75">
      <c r="A10" t="s">
        <v>293</v>
      </c>
      <c r="B10">
        <v>-24.8892332</v>
      </c>
      <c r="C10">
        <v>-3.4815996</v>
      </c>
      <c r="D10">
        <v>303.7</v>
      </c>
      <c r="E10">
        <v>2016</v>
      </c>
      <c r="F10">
        <v>7</v>
      </c>
      <c r="G10">
        <v>257.5</v>
      </c>
      <c r="H10">
        <v>-26.727459374097084</v>
      </c>
      <c r="I10">
        <v>-3.8647545735533981</v>
      </c>
      <c r="J10" t="s">
        <v>551</v>
      </c>
      <c r="K10">
        <v>22</v>
      </c>
      <c r="L10" t="s">
        <v>555</v>
      </c>
      <c r="M10" t="s">
        <v>558</v>
      </c>
    </row>
    <row r="11" spans="1:13" x14ac:dyDescent="0.75">
      <c r="A11" t="s">
        <v>293</v>
      </c>
      <c r="B11">
        <v>-45.3631958</v>
      </c>
      <c r="C11">
        <v>-7.3591417999999997</v>
      </c>
      <c r="D11">
        <v>450.2</v>
      </c>
      <c r="E11">
        <v>2016</v>
      </c>
      <c r="F11">
        <v>8</v>
      </c>
      <c r="G11">
        <v>844.1</v>
      </c>
      <c r="H11">
        <v>-43.98224670633811</v>
      </c>
      <c r="I11">
        <v>-7.2613488126169869</v>
      </c>
      <c r="J11" t="s">
        <v>551</v>
      </c>
      <c r="K11">
        <v>22</v>
      </c>
      <c r="L11" t="s">
        <v>555</v>
      </c>
      <c r="M11" t="s">
        <v>558</v>
      </c>
    </row>
    <row r="12" spans="1:13" x14ac:dyDescent="0.75">
      <c r="A12" t="s">
        <v>293</v>
      </c>
      <c r="B12">
        <v>-72.625147600000005</v>
      </c>
      <c r="C12">
        <v>-10.1841472</v>
      </c>
      <c r="D12">
        <v>264.60000000000002</v>
      </c>
      <c r="E12">
        <v>2016</v>
      </c>
      <c r="F12">
        <v>9</v>
      </c>
      <c r="G12">
        <v>253.1</v>
      </c>
      <c r="H12">
        <v>-73.763524945871197</v>
      </c>
      <c r="I12">
        <v>-10.337067736151717</v>
      </c>
      <c r="J12" t="s">
        <v>551</v>
      </c>
      <c r="K12">
        <v>22</v>
      </c>
      <c r="L12" t="s">
        <v>555</v>
      </c>
      <c r="M12" t="s">
        <v>558</v>
      </c>
    </row>
    <row r="13" spans="1:13" x14ac:dyDescent="0.75">
      <c r="A13" t="s">
        <v>3</v>
      </c>
      <c r="B13">
        <v>-1.2943979999999999</v>
      </c>
      <c r="C13">
        <v>2.3270462900000002</v>
      </c>
      <c r="D13">
        <v>6.1</v>
      </c>
      <c r="E13">
        <v>2014</v>
      </c>
      <c r="F13">
        <v>7</v>
      </c>
      <c r="G13">
        <v>399.83333333333326</v>
      </c>
      <c r="H13">
        <v>-60.361585463776585</v>
      </c>
      <c r="I13">
        <v>-8.6365651790354327</v>
      </c>
      <c r="J13" t="s">
        <v>550</v>
      </c>
      <c r="K13">
        <v>21</v>
      </c>
      <c r="L13" t="s">
        <v>556</v>
      </c>
      <c r="M13" t="s">
        <v>557</v>
      </c>
    </row>
    <row r="14" spans="1:13" x14ac:dyDescent="0.75">
      <c r="A14" t="s">
        <v>3</v>
      </c>
      <c r="B14">
        <v>-34.381754999999998</v>
      </c>
      <c r="C14">
        <v>-4.7857097700000004</v>
      </c>
      <c r="D14">
        <v>142.69999999999999</v>
      </c>
      <c r="E14">
        <v>2015</v>
      </c>
      <c r="F14">
        <v>7</v>
      </c>
      <c r="G14">
        <v>364.58333333333326</v>
      </c>
      <c r="H14">
        <v>-29.975566308708576</v>
      </c>
      <c r="I14">
        <v>-4.1079899753860571</v>
      </c>
      <c r="J14" t="s">
        <v>550</v>
      </c>
      <c r="K14">
        <v>21</v>
      </c>
      <c r="L14" t="s">
        <v>556</v>
      </c>
      <c r="M14" t="s">
        <v>558</v>
      </c>
    </row>
    <row r="15" spans="1:13" x14ac:dyDescent="0.75">
      <c r="A15" t="s">
        <v>3</v>
      </c>
      <c r="B15">
        <v>-19.416491000000001</v>
      </c>
      <c r="C15">
        <v>-3.2914337900000001</v>
      </c>
      <c r="D15">
        <v>312</v>
      </c>
      <c r="E15">
        <v>2015</v>
      </c>
      <c r="F15">
        <v>8</v>
      </c>
      <c r="G15">
        <v>1723.2833333333335</v>
      </c>
      <c r="H15">
        <v>-13.517863185750068</v>
      </c>
      <c r="I15">
        <v>-2.4204893852074041</v>
      </c>
      <c r="J15" t="s">
        <v>550</v>
      </c>
      <c r="K15">
        <v>21</v>
      </c>
      <c r="L15" t="s">
        <v>556</v>
      </c>
      <c r="M15" t="s">
        <v>558</v>
      </c>
    </row>
    <row r="16" spans="1:13" x14ac:dyDescent="0.75">
      <c r="A16" t="s">
        <v>293</v>
      </c>
      <c r="B16">
        <v>-50.234874400000002</v>
      </c>
      <c r="C16">
        <v>-7.3226211000000001</v>
      </c>
      <c r="D16">
        <v>520.70000000000005</v>
      </c>
      <c r="E16">
        <v>2015</v>
      </c>
      <c r="F16">
        <v>7</v>
      </c>
      <c r="G16">
        <v>411.35999999999996</v>
      </c>
      <c r="H16">
        <v>-47.426815574047069</v>
      </c>
      <c r="I16">
        <v>-7.2343292105017509</v>
      </c>
      <c r="J16" t="s">
        <v>550</v>
      </c>
      <c r="K16">
        <v>22</v>
      </c>
      <c r="L16" t="s">
        <v>556</v>
      </c>
      <c r="M16" t="s">
        <v>558</v>
      </c>
    </row>
  </sheetData>
  <sortState ref="A2:M16">
    <sortCondition ref="J2:J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Bowen</dc:creator>
  <cp:lastModifiedBy>Gabriel Bowen</cp:lastModifiedBy>
  <dcterms:created xsi:type="dcterms:W3CDTF">2020-10-20T21:22:44Z</dcterms:created>
  <dcterms:modified xsi:type="dcterms:W3CDTF">2020-10-20T23:53:57Z</dcterms:modified>
</cp:coreProperties>
</file>