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o1" sheetId="1" r:id="rId4"/>
    <sheet state="visible" name="Passo2" sheetId="2" r:id="rId5"/>
    <sheet state="visible" name="Passo3" sheetId="3" r:id="rId6"/>
    <sheet state="visible" name="Passo4" sheetId="4" r:id="rId7"/>
  </sheets>
  <definedNames/>
  <calcPr/>
</workbook>
</file>

<file path=xl/sharedStrings.xml><?xml version="1.0" encoding="utf-8"?>
<sst xmlns="http://schemas.openxmlformats.org/spreadsheetml/2006/main" count="46" uniqueCount="29">
  <si>
    <t>X</t>
  </si>
  <si>
    <t>Y</t>
  </si>
  <si>
    <t>Pergunta 1 - Funçao linear</t>
  </si>
  <si>
    <t>Y=M+BX</t>
  </si>
  <si>
    <t>9,81=M+B0 =&gt;</t>
  </si>
  <si>
    <t>9,81 = M -----&gt; A recta vai subit 9,81 no eixo Y</t>
  </si>
  <si>
    <t>16,09 = 9,81 + B * 2 =&gt;</t>
  </si>
  <si>
    <t xml:space="preserve">16,09 - 9,81 = B2 =&gt; </t>
  </si>
  <si>
    <t>6,28 = B2</t>
  </si>
  <si>
    <t>6.28 / 2 = B =&gt;</t>
  </si>
  <si>
    <t>3.14 = B -------&gt; Inclinaçao de recta</t>
  </si>
  <si>
    <t>A regreçao linear porque nos podemos passar uma linha a passar nos todos os pontos marcados</t>
  </si>
  <si>
    <t>xy</t>
  </si>
  <si>
    <t>x²</t>
  </si>
  <si>
    <t>M</t>
  </si>
  <si>
    <t xml:space="preserve"> =(75770.5 - ((650 * 2296.06)/26)/(22100 -(650²/26))</t>
  </si>
  <si>
    <t>B</t>
  </si>
  <si>
    <t>Media(Y)-M*Media(X)  =&gt;</t>
  </si>
  <si>
    <t>Summatorio</t>
  </si>
  <si>
    <t>Media</t>
  </si>
  <si>
    <t>y²</t>
  </si>
  <si>
    <t>Coeficiente de correlação = CoVariança(x,y) / Desvio Padrão(x) * Desvio Padrão(y)</t>
  </si>
  <si>
    <t>CoVariança(x,y)=(media(x*y)/n)</t>
  </si>
  <si>
    <t>Desvio Padrão(x) = sqrt(sum(x)²/n-media(x)²)</t>
  </si>
  <si>
    <t>Desvio Padrão(y) = sqrt(sum(y)²/n-media(y)²)</t>
  </si>
  <si>
    <t>Pergunta2 - O que significa o valor de Coeficiente de correlação</t>
  </si>
  <si>
    <t>eu diria que R² eo o calculo que conta ate que ponto as 2 variaveis estao interligados</t>
  </si>
  <si>
    <t>Nao percebi o que se requer aqui de este esxercicio tendo em conta que os pontos passem na mesma recta</t>
  </si>
  <si>
    <t>Vou efectuar este exercicio depois de explicacao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</si>
</sst>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8.0"/>
      <color rgb="FF000000"/>
      <name val="&quot;Arial&quot;"/>
    </font>
    <font>
      <sz val="8.0"/>
      <color rgb="FFFF00FF"/>
      <name val="&quot;Arial&quot;"/>
    </font>
    <font>
      <color rgb="FFFF00FF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9.0"/>
      <color rgb="FFFF00FF"/>
      <name val="Arial"/>
      <scheme val="minor"/>
    </font>
    <font>
      <sz val="10.0"/>
      <color rgb="FF000000"/>
      <name val="&quot;Arial&quot;"/>
    </font>
    <font>
      <sz val="9.0"/>
      <color rgb="FF7E3794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1" numFmtId="0" xfId="0" applyAlignment="1" applyFill="1" applyFont="1">
      <alignment horizontal="left" readingOrder="0" vertical="bottom"/>
    </xf>
    <xf borderId="0" fillId="2" fontId="5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Passo1!$B$2:$B$27</c:f>
            </c:strRef>
          </c:cat>
          <c:val>
            <c:numRef>
              <c:f>Passo1!$C$2:$C$27</c:f>
              <c:numCache/>
            </c:numRef>
          </c:val>
          <c:smooth val="0"/>
        </c:ser>
        <c:axId val="1015100323"/>
        <c:axId val="842238006"/>
      </c:lineChart>
      <c:catAx>
        <c:axId val="101510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238006"/>
      </c:catAx>
      <c:valAx>
        <c:axId val="842238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00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75"/>
    <col customWidth="1" min="3" max="3" width="7.0"/>
    <col customWidth="1" min="4" max="4" width="5.75"/>
    <col customWidth="1" min="5" max="5" width="4.75"/>
    <col customWidth="1" min="6" max="6" width="4.0"/>
    <col customWidth="1" min="7" max="7" width="5.63"/>
    <col customWidth="1" min="8" max="8" width="10.75"/>
    <col customWidth="1" min="13" max="13" width="76.88"/>
    <col customWidth="1" min="14" max="14" width="19.88"/>
  </cols>
  <sheetData>
    <row r="1">
      <c r="A1" s="1"/>
      <c r="B1" s="1" t="s">
        <v>0</v>
      </c>
      <c r="C1" s="1" t="s">
        <v>1</v>
      </c>
      <c r="D1" s="2"/>
      <c r="E1" s="2"/>
      <c r="F1" s="2"/>
      <c r="G1" s="3"/>
      <c r="H1" s="3"/>
      <c r="I1" s="3"/>
      <c r="M1" s="4" t="s">
        <v>2</v>
      </c>
    </row>
    <row r="2">
      <c r="A2" s="1"/>
      <c r="B2" s="1">
        <v>0.0</v>
      </c>
      <c r="C2" s="1">
        <v>9.81</v>
      </c>
      <c r="D2" s="2"/>
      <c r="E2" s="2"/>
      <c r="F2" s="2"/>
      <c r="G2" s="5"/>
      <c r="H2" s="5"/>
      <c r="I2" s="5"/>
      <c r="M2" s="6" t="s">
        <v>3</v>
      </c>
    </row>
    <row r="3">
      <c r="A3" s="1"/>
      <c r="B3" s="1">
        <v>2.0</v>
      </c>
      <c r="C3" s="1">
        <v>16.09</v>
      </c>
      <c r="D3" s="2"/>
      <c r="E3" s="2"/>
      <c r="F3" s="2"/>
      <c r="G3" s="5"/>
      <c r="H3" s="5"/>
      <c r="I3" s="5"/>
      <c r="M3" s="6" t="s">
        <v>4</v>
      </c>
      <c r="N3" s="7"/>
    </row>
    <row r="4">
      <c r="A4" s="1"/>
      <c r="B4" s="1">
        <v>4.0</v>
      </c>
      <c r="C4" s="1">
        <v>22.37</v>
      </c>
      <c r="D4" s="2"/>
      <c r="E4" s="2"/>
      <c r="F4" s="2"/>
      <c r="G4" s="5"/>
      <c r="H4" s="5"/>
      <c r="I4" s="5"/>
      <c r="M4" s="6" t="s">
        <v>5</v>
      </c>
      <c r="N4" s="8"/>
      <c r="O4" s="8"/>
      <c r="P4" s="8"/>
    </row>
    <row r="5">
      <c r="A5" s="1"/>
      <c r="B5" s="1">
        <v>6.0</v>
      </c>
      <c r="C5" s="1">
        <v>28.65</v>
      </c>
      <c r="D5" s="2"/>
      <c r="E5" s="2"/>
      <c r="F5" s="9"/>
      <c r="G5" s="5"/>
      <c r="H5" s="5"/>
      <c r="I5" s="5"/>
      <c r="N5" s="8"/>
      <c r="O5" s="8"/>
      <c r="P5" s="8"/>
    </row>
    <row r="6">
      <c r="A6" s="1"/>
      <c r="B6" s="1">
        <v>8.0</v>
      </c>
      <c r="C6" s="1">
        <v>34.93</v>
      </c>
      <c r="D6" s="2"/>
      <c r="E6" s="2"/>
      <c r="F6" s="9"/>
      <c r="G6" s="5"/>
      <c r="H6" s="5"/>
      <c r="I6" s="5"/>
      <c r="M6" s="6" t="s">
        <v>6</v>
      </c>
      <c r="P6" s="8"/>
    </row>
    <row r="7">
      <c r="A7" s="1"/>
      <c r="B7" s="1">
        <v>10.0</v>
      </c>
      <c r="C7" s="1">
        <v>41.21</v>
      </c>
      <c r="D7" s="2"/>
      <c r="E7" s="2"/>
      <c r="F7" s="9"/>
      <c r="G7" s="5"/>
      <c r="H7" s="5"/>
      <c r="I7" s="5"/>
      <c r="M7" s="6" t="s">
        <v>7</v>
      </c>
    </row>
    <row r="8">
      <c r="A8" s="1"/>
      <c r="B8" s="1">
        <v>12.0</v>
      </c>
      <c r="C8" s="1">
        <v>47.49</v>
      </c>
      <c r="D8" s="2"/>
      <c r="E8" s="2"/>
      <c r="F8" s="9"/>
      <c r="G8" s="5"/>
      <c r="H8" s="5"/>
      <c r="I8" s="5"/>
      <c r="M8" s="10" t="s">
        <v>8</v>
      </c>
      <c r="N8" s="8"/>
      <c r="O8" s="8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"/>
      <c r="B9" s="1">
        <v>14.0</v>
      </c>
      <c r="C9" s="1">
        <v>53.77</v>
      </c>
      <c r="D9" s="2"/>
      <c r="E9" s="2"/>
      <c r="F9" s="9"/>
      <c r="G9" s="5"/>
      <c r="H9" s="5"/>
      <c r="I9" s="5"/>
      <c r="M9" s="6" t="s">
        <v>9</v>
      </c>
    </row>
    <row r="10">
      <c r="A10" s="1"/>
      <c r="B10" s="1">
        <v>16.0</v>
      </c>
      <c r="C10" s="1">
        <v>60.05</v>
      </c>
      <c r="D10" s="2"/>
      <c r="E10" s="2"/>
      <c r="F10" s="9"/>
      <c r="G10" s="5"/>
      <c r="H10" s="5"/>
      <c r="I10" s="5"/>
      <c r="M10" s="6" t="s">
        <v>10</v>
      </c>
      <c r="N10" s="11"/>
      <c r="O10" s="7"/>
    </row>
    <row r="11">
      <c r="A11" s="1"/>
      <c r="B11" s="1">
        <v>18.0</v>
      </c>
      <c r="C11" s="1">
        <v>66.33</v>
      </c>
      <c r="D11" s="2"/>
      <c r="E11" s="2"/>
      <c r="F11" s="9"/>
      <c r="G11" s="5"/>
      <c r="H11" s="5"/>
      <c r="I11" s="5"/>
    </row>
    <row r="12">
      <c r="A12" s="1"/>
      <c r="B12" s="1">
        <v>20.0</v>
      </c>
      <c r="C12" s="1">
        <v>72.61</v>
      </c>
      <c r="D12" s="2"/>
      <c r="E12" s="2"/>
      <c r="F12" s="9"/>
      <c r="G12" s="5"/>
      <c r="H12" s="5"/>
      <c r="I12" s="5"/>
      <c r="M12" s="6" t="s">
        <v>11</v>
      </c>
    </row>
    <row r="13">
      <c r="A13" s="1"/>
      <c r="B13" s="1">
        <v>22.0</v>
      </c>
      <c r="C13" s="1">
        <v>78.89</v>
      </c>
      <c r="D13" s="2"/>
      <c r="E13" s="2"/>
      <c r="F13" s="9"/>
      <c r="G13" s="5"/>
      <c r="H13" s="5"/>
      <c r="I13" s="5"/>
      <c r="M13" s="4"/>
    </row>
    <row r="14">
      <c r="A14" s="1"/>
      <c r="B14" s="1">
        <v>24.0</v>
      </c>
      <c r="C14" s="1">
        <v>85.17</v>
      </c>
      <c r="D14" s="2"/>
      <c r="E14" s="2"/>
      <c r="F14" s="9"/>
      <c r="G14" s="5"/>
      <c r="H14" s="5"/>
      <c r="I14" s="5"/>
    </row>
    <row r="15">
      <c r="A15" s="1"/>
      <c r="B15" s="1">
        <v>26.0</v>
      </c>
      <c r="C15" s="1">
        <v>91.45</v>
      </c>
      <c r="D15" s="2"/>
      <c r="E15" s="2"/>
      <c r="F15" s="9"/>
      <c r="G15" s="5"/>
      <c r="H15" s="5"/>
      <c r="I15" s="5"/>
    </row>
    <row r="16">
      <c r="A16" s="1"/>
      <c r="B16" s="1">
        <v>28.0</v>
      </c>
      <c r="C16" s="1">
        <v>97.73</v>
      </c>
      <c r="D16" s="2"/>
      <c r="E16" s="2"/>
      <c r="F16" s="9"/>
      <c r="G16" s="5"/>
      <c r="H16" s="5"/>
      <c r="I16" s="5"/>
      <c r="M16" s="4"/>
    </row>
    <row r="17">
      <c r="A17" s="1"/>
      <c r="B17" s="1">
        <v>30.0</v>
      </c>
      <c r="C17" s="1">
        <v>104.01</v>
      </c>
      <c r="D17" s="2"/>
      <c r="E17" s="2"/>
      <c r="F17" s="9"/>
      <c r="G17" s="5"/>
      <c r="H17" s="5"/>
      <c r="I17" s="5"/>
    </row>
    <row r="18">
      <c r="A18" s="1"/>
      <c r="B18" s="1">
        <v>32.0</v>
      </c>
      <c r="C18" s="1">
        <v>110.29</v>
      </c>
      <c r="D18" s="2"/>
      <c r="E18" s="2"/>
      <c r="F18" s="9"/>
      <c r="G18" s="5"/>
      <c r="H18" s="5"/>
      <c r="I18" s="5"/>
    </row>
    <row r="19">
      <c r="A19" s="1"/>
      <c r="B19" s="1">
        <v>34.0</v>
      </c>
      <c r="C19" s="1">
        <v>116.57</v>
      </c>
      <c r="D19" s="2"/>
      <c r="E19" s="2"/>
      <c r="F19" s="9"/>
      <c r="G19" s="5"/>
      <c r="H19" s="5"/>
      <c r="I19" s="5"/>
    </row>
    <row r="20">
      <c r="A20" s="1"/>
      <c r="B20" s="1">
        <v>36.0</v>
      </c>
      <c r="C20" s="1">
        <v>122.85</v>
      </c>
      <c r="D20" s="2"/>
      <c r="E20" s="2"/>
      <c r="F20" s="9"/>
      <c r="G20" s="5"/>
      <c r="H20" s="5"/>
      <c r="I20" s="5"/>
    </row>
    <row r="21">
      <c r="A21" s="1"/>
      <c r="B21" s="1">
        <v>38.0</v>
      </c>
      <c r="C21" s="1">
        <v>129.13</v>
      </c>
      <c r="D21" s="2"/>
      <c r="E21" s="2"/>
      <c r="F21" s="9"/>
      <c r="G21" s="5"/>
      <c r="H21" s="5"/>
      <c r="I21" s="5"/>
    </row>
    <row r="22">
      <c r="A22" s="1"/>
      <c r="B22" s="1">
        <v>40.0</v>
      </c>
      <c r="C22" s="1">
        <v>135.41</v>
      </c>
      <c r="D22" s="2"/>
      <c r="E22" s="2"/>
      <c r="F22" s="9"/>
      <c r="G22" s="5"/>
      <c r="H22" s="5"/>
      <c r="I22" s="5"/>
    </row>
    <row r="23">
      <c r="A23" s="1"/>
      <c r="B23" s="1">
        <v>42.0</v>
      </c>
      <c r="C23" s="1">
        <v>141.69</v>
      </c>
      <c r="D23" s="2"/>
      <c r="E23" s="2"/>
      <c r="F23" s="9"/>
      <c r="G23" s="5"/>
      <c r="H23" s="5"/>
      <c r="I23" s="5"/>
      <c r="M23" s="4"/>
    </row>
    <row r="24">
      <c r="A24" s="1"/>
      <c r="B24" s="1">
        <v>44.0</v>
      </c>
      <c r="C24" s="1">
        <v>147.97</v>
      </c>
      <c r="D24" s="2"/>
      <c r="E24" s="2"/>
      <c r="F24" s="9"/>
      <c r="G24" s="5"/>
      <c r="H24" s="5"/>
      <c r="I24" s="5"/>
    </row>
    <row r="25">
      <c r="A25" s="1"/>
      <c r="B25" s="1">
        <v>46.0</v>
      </c>
      <c r="C25" s="1">
        <v>154.25</v>
      </c>
      <c r="D25" s="2"/>
      <c r="E25" s="2"/>
      <c r="F25" s="9"/>
      <c r="G25" s="5"/>
      <c r="H25" s="5"/>
      <c r="I25" s="5"/>
    </row>
    <row r="26">
      <c r="A26" s="1"/>
      <c r="B26" s="1">
        <v>48.0</v>
      </c>
      <c r="C26" s="1">
        <v>160.53</v>
      </c>
      <c r="D26" s="2"/>
      <c r="E26" s="2"/>
      <c r="F26" s="9"/>
      <c r="G26" s="5"/>
      <c r="H26" s="5"/>
      <c r="I26" s="5"/>
    </row>
    <row r="27">
      <c r="A27" s="1"/>
      <c r="B27" s="1">
        <v>50.0</v>
      </c>
      <c r="C27" s="1">
        <v>166.81</v>
      </c>
      <c r="D27" s="2"/>
      <c r="E27" s="2"/>
      <c r="F27" s="9"/>
      <c r="G27" s="5"/>
      <c r="H27" s="5"/>
      <c r="I27" s="5"/>
    </row>
    <row r="28">
      <c r="B28" s="12"/>
      <c r="C28" s="12"/>
      <c r="D28" s="2"/>
      <c r="E28" s="2"/>
      <c r="F28" s="12"/>
      <c r="H28" s="5"/>
      <c r="I28" s="5"/>
    </row>
    <row r="29">
      <c r="B29" s="12"/>
      <c r="C29" s="12"/>
      <c r="D29" s="2"/>
      <c r="E29" s="2"/>
      <c r="F29" s="12"/>
      <c r="G29" s="5"/>
      <c r="H29" s="5"/>
      <c r="I29" s="5"/>
    </row>
    <row r="30">
      <c r="B30" s="12"/>
      <c r="C30" s="12"/>
      <c r="D30" s="12"/>
      <c r="E30" s="12"/>
      <c r="F30" s="12"/>
    </row>
  </sheetData>
  <mergeCells count="1">
    <mergeCell ref="N3:A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2.38"/>
    <col customWidth="1" min="7" max="7" width="40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5"/>
    </row>
    <row r="2">
      <c r="A2" s="1"/>
      <c r="B2" s="1">
        <v>0.0</v>
      </c>
      <c r="C2" s="1">
        <v>9.81</v>
      </c>
      <c r="D2" s="16">
        <f t="shared" ref="D2:D27" si="1">B2*C2</f>
        <v>0</v>
      </c>
      <c r="E2" s="17">
        <f t="shared" ref="E2:E27" si="2">B2*B2</f>
        <v>0</v>
      </c>
      <c r="F2" s="17" t="s">
        <v>14</v>
      </c>
      <c r="G2" s="6" t="s">
        <v>15</v>
      </c>
    </row>
    <row r="3">
      <c r="A3" s="1"/>
      <c r="B3" s="1">
        <v>2.0</v>
      </c>
      <c r="C3" s="1">
        <v>16.09</v>
      </c>
      <c r="D3" s="16">
        <f t="shared" si="1"/>
        <v>32.18</v>
      </c>
      <c r="E3" s="17">
        <f t="shared" si="2"/>
        <v>4</v>
      </c>
      <c r="F3" s="17" t="s">
        <v>14</v>
      </c>
      <c r="G3" s="12">
        <f>(D28-((B28*C28)/26))/(E28-((B28*B28)/26))</f>
        <v>3.14</v>
      </c>
    </row>
    <row r="4">
      <c r="A4" s="1"/>
      <c r="B4" s="1">
        <v>4.0</v>
      </c>
      <c r="C4" s="1">
        <v>22.37</v>
      </c>
      <c r="D4" s="16">
        <f t="shared" si="1"/>
        <v>89.48</v>
      </c>
      <c r="E4" s="17">
        <f t="shared" si="2"/>
        <v>16</v>
      </c>
      <c r="F4" s="15"/>
    </row>
    <row r="5">
      <c r="A5" s="1"/>
      <c r="B5" s="1">
        <v>6.0</v>
      </c>
      <c r="C5" s="1">
        <v>28.65</v>
      </c>
      <c r="D5" s="16">
        <f t="shared" si="1"/>
        <v>171.9</v>
      </c>
      <c r="E5" s="17">
        <f t="shared" si="2"/>
        <v>36</v>
      </c>
      <c r="F5" s="17" t="s">
        <v>16</v>
      </c>
      <c r="G5" s="6" t="s">
        <v>17</v>
      </c>
    </row>
    <row r="6">
      <c r="A6" s="1"/>
      <c r="B6" s="1">
        <v>8.0</v>
      </c>
      <c r="C6" s="1">
        <v>34.93</v>
      </c>
      <c r="D6" s="16">
        <f t="shared" si="1"/>
        <v>279.44</v>
      </c>
      <c r="E6" s="17">
        <f t="shared" si="2"/>
        <v>64</v>
      </c>
      <c r="F6" s="17" t="s">
        <v>16</v>
      </c>
      <c r="G6" s="12">
        <f>C29-G3*B29</f>
        <v>9.81</v>
      </c>
    </row>
    <row r="7">
      <c r="A7" s="1"/>
      <c r="B7" s="1">
        <v>10.0</v>
      </c>
      <c r="C7" s="1">
        <v>41.21</v>
      </c>
      <c r="D7" s="16">
        <f t="shared" si="1"/>
        <v>412.1</v>
      </c>
      <c r="E7" s="17">
        <f t="shared" si="2"/>
        <v>100</v>
      </c>
      <c r="F7" s="15"/>
    </row>
    <row r="8">
      <c r="A8" s="1"/>
      <c r="B8" s="1">
        <v>12.0</v>
      </c>
      <c r="C8" s="1">
        <v>47.49</v>
      </c>
      <c r="D8" s="16">
        <f t="shared" si="1"/>
        <v>569.88</v>
      </c>
      <c r="E8" s="17">
        <f t="shared" si="2"/>
        <v>144</v>
      </c>
      <c r="F8" s="15"/>
    </row>
    <row r="9">
      <c r="A9" s="1"/>
      <c r="B9" s="1">
        <v>14.0</v>
      </c>
      <c r="C9" s="1">
        <v>53.77</v>
      </c>
      <c r="D9" s="16">
        <f t="shared" si="1"/>
        <v>752.78</v>
      </c>
      <c r="E9" s="17">
        <f t="shared" si="2"/>
        <v>196</v>
      </c>
      <c r="F9" s="15"/>
    </row>
    <row r="10">
      <c r="A10" s="1"/>
      <c r="B10" s="1">
        <v>16.0</v>
      </c>
      <c r="C10" s="1">
        <v>60.05</v>
      </c>
      <c r="D10" s="16">
        <f t="shared" si="1"/>
        <v>960.8</v>
      </c>
      <c r="E10" s="17">
        <f t="shared" si="2"/>
        <v>256</v>
      </c>
      <c r="F10" s="15"/>
    </row>
    <row r="11">
      <c r="A11" s="1"/>
      <c r="B11" s="1">
        <v>18.0</v>
      </c>
      <c r="C11" s="1">
        <v>66.33</v>
      </c>
      <c r="D11" s="16">
        <f t="shared" si="1"/>
        <v>1193.94</v>
      </c>
      <c r="E11" s="17">
        <f t="shared" si="2"/>
        <v>324</v>
      </c>
      <c r="F11" s="15"/>
    </row>
    <row r="12">
      <c r="A12" s="1"/>
      <c r="B12" s="1">
        <v>20.0</v>
      </c>
      <c r="C12" s="1">
        <v>72.61</v>
      </c>
      <c r="D12" s="16">
        <f t="shared" si="1"/>
        <v>1452.2</v>
      </c>
      <c r="E12" s="17">
        <f t="shared" si="2"/>
        <v>400</v>
      </c>
      <c r="F12" s="15"/>
    </row>
    <row r="13">
      <c r="A13" s="1"/>
      <c r="B13" s="1">
        <v>22.0</v>
      </c>
      <c r="C13" s="1">
        <v>78.89</v>
      </c>
      <c r="D13" s="16">
        <f t="shared" si="1"/>
        <v>1735.58</v>
      </c>
      <c r="E13" s="17">
        <f t="shared" si="2"/>
        <v>484</v>
      </c>
      <c r="F13" s="15"/>
    </row>
    <row r="14">
      <c r="A14" s="1"/>
      <c r="B14" s="1">
        <v>24.0</v>
      </c>
      <c r="C14" s="1">
        <v>85.17</v>
      </c>
      <c r="D14" s="16">
        <f t="shared" si="1"/>
        <v>2044.08</v>
      </c>
      <c r="E14" s="17">
        <f t="shared" si="2"/>
        <v>576</v>
      </c>
      <c r="F14" s="15"/>
    </row>
    <row r="15">
      <c r="A15" s="1"/>
      <c r="B15" s="1">
        <v>26.0</v>
      </c>
      <c r="C15" s="1">
        <v>91.45</v>
      </c>
      <c r="D15" s="16">
        <f t="shared" si="1"/>
        <v>2377.7</v>
      </c>
      <c r="E15" s="17">
        <f t="shared" si="2"/>
        <v>676</v>
      </c>
      <c r="F15" s="15"/>
    </row>
    <row r="16">
      <c r="A16" s="1"/>
      <c r="B16" s="1">
        <v>28.0</v>
      </c>
      <c r="C16" s="1">
        <v>97.73</v>
      </c>
      <c r="D16" s="16">
        <f t="shared" si="1"/>
        <v>2736.44</v>
      </c>
      <c r="E16" s="17">
        <f t="shared" si="2"/>
        <v>784</v>
      </c>
      <c r="F16" s="15"/>
    </row>
    <row r="17">
      <c r="A17" s="1"/>
      <c r="B17" s="1">
        <v>30.0</v>
      </c>
      <c r="C17" s="1">
        <v>104.01</v>
      </c>
      <c r="D17" s="16">
        <f t="shared" si="1"/>
        <v>3120.3</v>
      </c>
      <c r="E17" s="17">
        <f t="shared" si="2"/>
        <v>900</v>
      </c>
      <c r="F17" s="15"/>
    </row>
    <row r="18">
      <c r="A18" s="1"/>
      <c r="B18" s="1">
        <v>32.0</v>
      </c>
      <c r="C18" s="1">
        <v>110.29</v>
      </c>
      <c r="D18" s="16">
        <f t="shared" si="1"/>
        <v>3529.28</v>
      </c>
      <c r="E18" s="17">
        <f t="shared" si="2"/>
        <v>1024</v>
      </c>
      <c r="F18" s="15"/>
    </row>
    <row r="19">
      <c r="A19" s="1"/>
      <c r="B19" s="1">
        <v>34.0</v>
      </c>
      <c r="C19" s="1">
        <v>116.57</v>
      </c>
      <c r="D19" s="16">
        <f t="shared" si="1"/>
        <v>3963.38</v>
      </c>
      <c r="E19" s="17">
        <f t="shared" si="2"/>
        <v>1156</v>
      </c>
      <c r="F19" s="15"/>
    </row>
    <row r="20">
      <c r="A20" s="1"/>
      <c r="B20" s="1">
        <v>36.0</v>
      </c>
      <c r="C20" s="1">
        <v>122.85</v>
      </c>
      <c r="D20" s="16">
        <f t="shared" si="1"/>
        <v>4422.6</v>
      </c>
      <c r="E20" s="17">
        <f t="shared" si="2"/>
        <v>1296</v>
      </c>
      <c r="F20" s="15"/>
    </row>
    <row r="21">
      <c r="A21" s="1"/>
      <c r="B21" s="1">
        <v>38.0</v>
      </c>
      <c r="C21" s="1">
        <v>129.13</v>
      </c>
      <c r="D21" s="16">
        <f t="shared" si="1"/>
        <v>4906.94</v>
      </c>
      <c r="E21" s="17">
        <f t="shared" si="2"/>
        <v>1444</v>
      </c>
      <c r="F21" s="15"/>
    </row>
    <row r="22">
      <c r="A22" s="1"/>
      <c r="B22" s="1">
        <v>40.0</v>
      </c>
      <c r="C22" s="1">
        <v>135.41</v>
      </c>
      <c r="D22" s="16">
        <f t="shared" si="1"/>
        <v>5416.4</v>
      </c>
      <c r="E22" s="17">
        <f t="shared" si="2"/>
        <v>1600</v>
      </c>
      <c r="F22" s="15"/>
    </row>
    <row r="23">
      <c r="A23" s="1"/>
      <c r="B23" s="1">
        <v>42.0</v>
      </c>
      <c r="C23" s="1">
        <v>141.69</v>
      </c>
      <c r="D23" s="16">
        <f t="shared" si="1"/>
        <v>5950.98</v>
      </c>
      <c r="E23" s="17">
        <f t="shared" si="2"/>
        <v>1764</v>
      </c>
      <c r="F23" s="15"/>
    </row>
    <row r="24">
      <c r="A24" s="1"/>
      <c r="B24" s="1">
        <v>44.0</v>
      </c>
      <c r="C24" s="1">
        <v>147.97</v>
      </c>
      <c r="D24" s="16">
        <f t="shared" si="1"/>
        <v>6510.68</v>
      </c>
      <c r="E24" s="17">
        <f t="shared" si="2"/>
        <v>1936</v>
      </c>
      <c r="F24" s="15"/>
    </row>
    <row r="25">
      <c r="A25" s="1"/>
      <c r="B25" s="1">
        <v>46.0</v>
      </c>
      <c r="C25" s="1">
        <v>154.25</v>
      </c>
      <c r="D25" s="16">
        <f t="shared" si="1"/>
        <v>7095.5</v>
      </c>
      <c r="E25" s="17">
        <f t="shared" si="2"/>
        <v>2116</v>
      </c>
      <c r="F25" s="15"/>
    </row>
    <row r="26">
      <c r="A26" s="1"/>
      <c r="B26" s="1">
        <v>48.0</v>
      </c>
      <c r="C26" s="1">
        <v>160.53</v>
      </c>
      <c r="D26" s="16">
        <f t="shared" si="1"/>
        <v>7705.44</v>
      </c>
      <c r="E26" s="17">
        <f t="shared" si="2"/>
        <v>2304</v>
      </c>
      <c r="F26" s="15"/>
    </row>
    <row r="27">
      <c r="A27" s="1"/>
      <c r="B27" s="1">
        <v>50.0</v>
      </c>
      <c r="C27" s="1">
        <v>166.81</v>
      </c>
      <c r="D27" s="16">
        <f t="shared" si="1"/>
        <v>8340.5</v>
      </c>
      <c r="E27" s="17">
        <f t="shared" si="2"/>
        <v>2500</v>
      </c>
      <c r="F27" s="15"/>
    </row>
    <row r="28">
      <c r="A28" s="6" t="s">
        <v>18</v>
      </c>
      <c r="B28" s="16">
        <f t="shared" ref="B28:E28" si="3">SUM(B2:B27)</f>
        <v>650</v>
      </c>
      <c r="C28" s="16">
        <f t="shared" si="3"/>
        <v>2296.06</v>
      </c>
      <c r="D28" s="16">
        <f t="shared" si="3"/>
        <v>75770.5</v>
      </c>
      <c r="E28" s="17">
        <f t="shared" si="3"/>
        <v>22100</v>
      </c>
      <c r="F28" s="15"/>
    </row>
    <row r="29">
      <c r="A29" s="6" t="s">
        <v>19</v>
      </c>
      <c r="B29" s="16">
        <f t="shared" ref="B29:C29" si="4">MEDIAN(B2:B27)</f>
        <v>25</v>
      </c>
      <c r="C29" s="16">
        <f t="shared" si="4"/>
        <v>88.31</v>
      </c>
      <c r="F29" s="15"/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10.75"/>
    <col customWidth="1" min="7" max="7" width="68.63"/>
    <col customWidth="1" min="9" max="9" width="8.63"/>
    <col customWidth="1" min="10" max="10" width="12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8" t="s">
        <v>20</v>
      </c>
      <c r="G1" s="6" t="s">
        <v>21</v>
      </c>
      <c r="H1" s="16">
        <f>H2/(H3*H4)</f>
        <v>0.1208971661</v>
      </c>
    </row>
    <row r="2">
      <c r="A2" s="1"/>
      <c r="B2" s="1">
        <v>0.0</v>
      </c>
      <c r="C2" s="1">
        <v>9.81</v>
      </c>
      <c r="D2" s="16">
        <f t="shared" ref="D2:D27" si="2">B2*C2</f>
        <v>0</v>
      </c>
      <c r="E2" s="17">
        <f t="shared" ref="E2:F2" si="1">B2*B2</f>
        <v>0</v>
      </c>
      <c r="F2" s="17">
        <f t="shared" si="1"/>
        <v>96.2361</v>
      </c>
      <c r="G2" s="6" t="s">
        <v>22</v>
      </c>
      <c r="H2" s="16">
        <f>D29/26</f>
        <v>85.03423077</v>
      </c>
    </row>
    <row r="3">
      <c r="A3" s="1"/>
      <c r="B3" s="1">
        <v>2.0</v>
      </c>
      <c r="C3" s="1">
        <v>16.09</v>
      </c>
      <c r="D3" s="16">
        <f t="shared" si="2"/>
        <v>32.18</v>
      </c>
      <c r="E3" s="17">
        <f t="shared" ref="E3:F3" si="3">B3*B3</f>
        <v>4</v>
      </c>
      <c r="F3" s="17">
        <f t="shared" si="3"/>
        <v>258.8881</v>
      </c>
      <c r="G3" s="6" t="s">
        <v>23</v>
      </c>
      <c r="H3" s="16">
        <f>SQRT((E28/26)-E29)</f>
        <v>14.96662955</v>
      </c>
    </row>
    <row r="4">
      <c r="A4" s="1"/>
      <c r="B4" s="1">
        <v>4.0</v>
      </c>
      <c r="C4" s="1">
        <v>22.37</v>
      </c>
      <c r="D4" s="16">
        <f t="shared" si="2"/>
        <v>89.48</v>
      </c>
      <c r="E4" s="17">
        <f t="shared" ref="E4:F4" si="4">B4*B4</f>
        <v>16</v>
      </c>
      <c r="F4" s="17">
        <f t="shared" si="4"/>
        <v>500.4169</v>
      </c>
      <c r="G4" s="6" t="s">
        <v>24</v>
      </c>
      <c r="H4" s="19">
        <f>SQRT((sum(F28)/26)-F29)</f>
        <v>46.99521678</v>
      </c>
    </row>
    <row r="5">
      <c r="A5" s="1"/>
      <c r="B5" s="1">
        <v>6.0</v>
      </c>
      <c r="C5" s="1">
        <v>28.65</v>
      </c>
      <c r="D5" s="16">
        <f t="shared" si="2"/>
        <v>171.9</v>
      </c>
      <c r="E5" s="17">
        <f t="shared" ref="E5:F5" si="5">B5*B5</f>
        <v>36</v>
      </c>
      <c r="F5" s="17">
        <f t="shared" si="5"/>
        <v>820.8225</v>
      </c>
      <c r="G5" s="20" t="s">
        <v>25</v>
      </c>
    </row>
    <row r="6">
      <c r="A6" s="1"/>
      <c r="B6" s="1">
        <v>8.0</v>
      </c>
      <c r="C6" s="1">
        <v>34.93</v>
      </c>
      <c r="D6" s="16">
        <f t="shared" si="2"/>
        <v>279.44</v>
      </c>
      <c r="E6" s="17">
        <f t="shared" ref="E6:F6" si="6">B6*B6</f>
        <v>64</v>
      </c>
      <c r="F6" s="17">
        <f t="shared" si="6"/>
        <v>1220.1049</v>
      </c>
      <c r="G6" s="21" t="s">
        <v>26</v>
      </c>
    </row>
    <row r="7">
      <c r="A7" s="1"/>
      <c r="B7" s="1">
        <v>10.0</v>
      </c>
      <c r="C7" s="1">
        <v>41.21</v>
      </c>
      <c r="D7" s="16">
        <f t="shared" si="2"/>
        <v>412.1</v>
      </c>
      <c r="E7" s="17">
        <f t="shared" ref="E7:F7" si="7">B7*B7</f>
        <v>100</v>
      </c>
      <c r="F7" s="17">
        <f t="shared" si="7"/>
        <v>1698.2641</v>
      </c>
    </row>
    <row r="8">
      <c r="A8" s="1"/>
      <c r="B8" s="1">
        <v>12.0</v>
      </c>
      <c r="C8" s="1">
        <v>47.49</v>
      </c>
      <c r="D8" s="16">
        <f t="shared" si="2"/>
        <v>569.88</v>
      </c>
      <c r="E8" s="17">
        <f t="shared" ref="E8:F8" si="8">B8*B8</f>
        <v>144</v>
      </c>
      <c r="F8" s="17">
        <f t="shared" si="8"/>
        <v>2255.3001</v>
      </c>
    </row>
    <row r="9">
      <c r="A9" s="1"/>
      <c r="B9" s="1">
        <v>14.0</v>
      </c>
      <c r="C9" s="1">
        <v>53.77</v>
      </c>
      <c r="D9" s="16">
        <f t="shared" si="2"/>
        <v>752.78</v>
      </c>
      <c r="E9" s="17">
        <f t="shared" ref="E9:F9" si="9">B9*B9</f>
        <v>196</v>
      </c>
      <c r="F9" s="17">
        <f t="shared" si="9"/>
        <v>2891.2129</v>
      </c>
    </row>
    <row r="10">
      <c r="A10" s="1"/>
      <c r="B10" s="1">
        <v>16.0</v>
      </c>
      <c r="C10" s="1">
        <v>60.05</v>
      </c>
      <c r="D10" s="16">
        <f t="shared" si="2"/>
        <v>960.8</v>
      </c>
      <c r="E10" s="17">
        <f t="shared" ref="E10:F10" si="10">B10*B10</f>
        <v>256</v>
      </c>
      <c r="F10" s="17">
        <f t="shared" si="10"/>
        <v>3606.0025</v>
      </c>
    </row>
    <row r="11">
      <c r="A11" s="1"/>
      <c r="B11" s="1">
        <v>18.0</v>
      </c>
      <c r="C11" s="1">
        <v>66.33</v>
      </c>
      <c r="D11" s="16">
        <f t="shared" si="2"/>
        <v>1193.94</v>
      </c>
      <c r="E11" s="17">
        <f t="shared" ref="E11:F11" si="11">B11*B11</f>
        <v>324</v>
      </c>
      <c r="F11" s="17">
        <f t="shared" si="11"/>
        <v>4399.6689</v>
      </c>
    </row>
    <row r="12">
      <c r="A12" s="1"/>
      <c r="B12" s="1">
        <v>20.0</v>
      </c>
      <c r="C12" s="1">
        <v>72.61</v>
      </c>
      <c r="D12" s="16">
        <f t="shared" si="2"/>
        <v>1452.2</v>
      </c>
      <c r="E12" s="17">
        <f t="shared" ref="E12:F12" si="12">B12*B12</f>
        <v>400</v>
      </c>
      <c r="F12" s="17">
        <f t="shared" si="12"/>
        <v>5272.2121</v>
      </c>
    </row>
    <row r="13">
      <c r="A13" s="1"/>
      <c r="B13" s="1">
        <v>22.0</v>
      </c>
      <c r="C13" s="1">
        <v>78.89</v>
      </c>
      <c r="D13" s="16">
        <f t="shared" si="2"/>
        <v>1735.58</v>
      </c>
      <c r="E13" s="17">
        <f t="shared" ref="E13:F13" si="13">B13*B13</f>
        <v>484</v>
      </c>
      <c r="F13" s="17">
        <f t="shared" si="13"/>
        <v>6223.6321</v>
      </c>
    </row>
    <row r="14">
      <c r="A14" s="1"/>
      <c r="B14" s="1">
        <v>24.0</v>
      </c>
      <c r="C14" s="1">
        <v>85.17</v>
      </c>
      <c r="D14" s="16">
        <f t="shared" si="2"/>
        <v>2044.08</v>
      </c>
      <c r="E14" s="17">
        <f t="shared" ref="E14:F14" si="14">B14*B14</f>
        <v>576</v>
      </c>
      <c r="F14" s="17">
        <f t="shared" si="14"/>
        <v>7253.9289</v>
      </c>
    </row>
    <row r="15">
      <c r="A15" s="1"/>
      <c r="B15" s="1">
        <v>26.0</v>
      </c>
      <c r="C15" s="1">
        <v>91.45</v>
      </c>
      <c r="D15" s="16">
        <f t="shared" si="2"/>
        <v>2377.7</v>
      </c>
      <c r="E15" s="17">
        <f t="shared" ref="E15:F15" si="15">B15*B15</f>
        <v>676</v>
      </c>
      <c r="F15" s="17">
        <f t="shared" si="15"/>
        <v>8363.1025</v>
      </c>
    </row>
    <row r="16">
      <c r="A16" s="1"/>
      <c r="B16" s="1">
        <v>28.0</v>
      </c>
      <c r="C16" s="1">
        <v>97.73</v>
      </c>
      <c r="D16" s="16">
        <f t="shared" si="2"/>
        <v>2736.44</v>
      </c>
      <c r="E16" s="17">
        <f t="shared" ref="E16:F16" si="16">B16*B16</f>
        <v>784</v>
      </c>
      <c r="F16" s="17">
        <f t="shared" si="16"/>
        <v>9551.1529</v>
      </c>
    </row>
    <row r="17">
      <c r="A17" s="1"/>
      <c r="B17" s="1">
        <v>30.0</v>
      </c>
      <c r="C17" s="1">
        <v>104.01</v>
      </c>
      <c r="D17" s="16">
        <f t="shared" si="2"/>
        <v>3120.3</v>
      </c>
      <c r="E17" s="17">
        <f t="shared" ref="E17:F17" si="17">B17*B17</f>
        <v>900</v>
      </c>
      <c r="F17" s="17">
        <f t="shared" si="17"/>
        <v>10818.0801</v>
      </c>
    </row>
    <row r="18">
      <c r="A18" s="1"/>
      <c r="B18" s="1">
        <v>32.0</v>
      </c>
      <c r="C18" s="1">
        <v>110.29</v>
      </c>
      <c r="D18" s="16">
        <f t="shared" si="2"/>
        <v>3529.28</v>
      </c>
      <c r="E18" s="17">
        <f t="shared" ref="E18:F18" si="18">B18*B18</f>
        <v>1024</v>
      </c>
      <c r="F18" s="17">
        <f t="shared" si="18"/>
        <v>12163.8841</v>
      </c>
    </row>
    <row r="19">
      <c r="A19" s="1"/>
      <c r="B19" s="1">
        <v>34.0</v>
      </c>
      <c r="C19" s="1">
        <v>116.57</v>
      </c>
      <c r="D19" s="16">
        <f t="shared" si="2"/>
        <v>3963.38</v>
      </c>
      <c r="E19" s="17">
        <f t="shared" ref="E19:F19" si="19">B19*B19</f>
        <v>1156</v>
      </c>
      <c r="F19" s="17">
        <f t="shared" si="19"/>
        <v>13588.5649</v>
      </c>
    </row>
    <row r="20">
      <c r="A20" s="1"/>
      <c r="B20" s="1">
        <v>36.0</v>
      </c>
      <c r="C20" s="1">
        <v>122.85</v>
      </c>
      <c r="D20" s="16">
        <f t="shared" si="2"/>
        <v>4422.6</v>
      </c>
      <c r="E20" s="17">
        <f t="shared" ref="E20:F20" si="20">B20*B20</f>
        <v>1296</v>
      </c>
      <c r="F20" s="17">
        <f t="shared" si="20"/>
        <v>15092.1225</v>
      </c>
    </row>
    <row r="21">
      <c r="A21" s="1"/>
      <c r="B21" s="1">
        <v>38.0</v>
      </c>
      <c r="C21" s="1">
        <v>129.13</v>
      </c>
      <c r="D21" s="16">
        <f t="shared" si="2"/>
        <v>4906.94</v>
      </c>
      <c r="E21" s="17">
        <f t="shared" ref="E21:F21" si="21">B21*B21</f>
        <v>1444</v>
      </c>
      <c r="F21" s="17">
        <f t="shared" si="21"/>
        <v>16674.5569</v>
      </c>
    </row>
    <row r="22">
      <c r="A22" s="1"/>
      <c r="B22" s="1">
        <v>40.0</v>
      </c>
      <c r="C22" s="1">
        <v>135.41</v>
      </c>
      <c r="D22" s="16">
        <f t="shared" si="2"/>
        <v>5416.4</v>
      </c>
      <c r="E22" s="17">
        <f t="shared" ref="E22:F22" si="22">B22*B22</f>
        <v>1600</v>
      </c>
      <c r="F22" s="17">
        <f t="shared" si="22"/>
        <v>18335.8681</v>
      </c>
    </row>
    <row r="23">
      <c r="A23" s="1"/>
      <c r="B23" s="1">
        <v>42.0</v>
      </c>
      <c r="C23" s="1">
        <v>141.69</v>
      </c>
      <c r="D23" s="16">
        <f t="shared" si="2"/>
        <v>5950.98</v>
      </c>
      <c r="E23" s="17">
        <f t="shared" ref="E23:F23" si="23">B23*B23</f>
        <v>1764</v>
      </c>
      <c r="F23" s="17">
        <f t="shared" si="23"/>
        <v>20076.0561</v>
      </c>
    </row>
    <row r="24">
      <c r="A24" s="1"/>
      <c r="B24" s="1">
        <v>44.0</v>
      </c>
      <c r="C24" s="1">
        <v>147.97</v>
      </c>
      <c r="D24" s="16">
        <f t="shared" si="2"/>
        <v>6510.68</v>
      </c>
      <c r="E24" s="17">
        <f t="shared" ref="E24:F24" si="24">B24*B24</f>
        <v>1936</v>
      </c>
      <c r="F24" s="17">
        <f t="shared" si="24"/>
        <v>21895.1209</v>
      </c>
    </row>
    <row r="25">
      <c r="A25" s="1"/>
      <c r="B25" s="1">
        <v>46.0</v>
      </c>
      <c r="C25" s="1">
        <v>154.25</v>
      </c>
      <c r="D25" s="16">
        <f t="shared" si="2"/>
        <v>7095.5</v>
      </c>
      <c r="E25" s="17">
        <f t="shared" ref="E25:F25" si="25">B25*B25</f>
        <v>2116</v>
      </c>
      <c r="F25" s="17">
        <f t="shared" si="25"/>
        <v>23793.0625</v>
      </c>
    </row>
    <row r="26">
      <c r="A26" s="1"/>
      <c r="B26" s="1">
        <v>48.0</v>
      </c>
      <c r="C26" s="1">
        <v>160.53</v>
      </c>
      <c r="D26" s="16">
        <f t="shared" si="2"/>
        <v>7705.44</v>
      </c>
      <c r="E26" s="17">
        <f t="shared" ref="E26:F26" si="26">B26*B26</f>
        <v>2304</v>
      </c>
      <c r="F26" s="17">
        <f t="shared" si="26"/>
        <v>25769.8809</v>
      </c>
    </row>
    <row r="27">
      <c r="A27" s="1"/>
      <c r="B27" s="1">
        <v>50.0</v>
      </c>
      <c r="C27" s="1">
        <v>166.81</v>
      </c>
      <c r="D27" s="16">
        <f t="shared" si="2"/>
        <v>8340.5</v>
      </c>
      <c r="E27" s="17">
        <f t="shared" ref="E27:F27" si="27">B27*B27</f>
        <v>2500</v>
      </c>
      <c r="F27" s="17">
        <f t="shared" si="27"/>
        <v>27825.5761</v>
      </c>
    </row>
    <row r="28">
      <c r="A28" s="6" t="s">
        <v>18</v>
      </c>
      <c r="B28" s="16">
        <f t="shared" ref="B28:F28" si="28">SUM(B2:B27)</f>
        <v>650</v>
      </c>
      <c r="C28" s="16">
        <f t="shared" si="28"/>
        <v>2296.06</v>
      </c>
      <c r="D28" s="16">
        <f t="shared" si="28"/>
        <v>75770.5</v>
      </c>
      <c r="E28" s="17">
        <f t="shared" si="28"/>
        <v>22100</v>
      </c>
      <c r="F28" s="17">
        <f t="shared" si="28"/>
        <v>260443.7186</v>
      </c>
    </row>
    <row r="29">
      <c r="A29" s="6" t="s">
        <v>19</v>
      </c>
      <c r="B29" s="16">
        <f t="shared" ref="B29:F29" si="29">MEDIAN(B2:B27)</f>
        <v>25</v>
      </c>
      <c r="C29" s="16">
        <f t="shared" si="29"/>
        <v>88.31</v>
      </c>
      <c r="D29" s="16">
        <f t="shared" si="29"/>
        <v>2210.89</v>
      </c>
      <c r="E29" s="16">
        <f t="shared" si="29"/>
        <v>626</v>
      </c>
      <c r="F29" s="17">
        <f t="shared" si="29"/>
        <v>7808.5157</v>
      </c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.75"/>
    <col customWidth="1" min="3" max="4" width="7.0"/>
    <col customWidth="1" min="5" max="5" width="6.63"/>
    <col customWidth="1" min="6" max="6" width="10.75"/>
    <col customWidth="1" min="7" max="7" width="86.75"/>
    <col customWidth="1" min="9" max="9" width="8.63"/>
    <col customWidth="1" min="10" max="10" width="12.5"/>
  </cols>
  <sheetData>
    <row r="1">
      <c r="A1" s="13"/>
      <c r="B1" s="13" t="s">
        <v>0</v>
      </c>
      <c r="C1" s="13" t="s">
        <v>1</v>
      </c>
      <c r="D1" s="14" t="s">
        <v>12</v>
      </c>
      <c r="E1" s="14" t="s">
        <v>13</v>
      </c>
      <c r="F1" s="18" t="s">
        <v>20</v>
      </c>
      <c r="G1" s="20" t="s">
        <v>27</v>
      </c>
    </row>
    <row r="2">
      <c r="A2" s="1"/>
      <c r="B2" s="1">
        <v>0.0</v>
      </c>
      <c r="C2" s="1">
        <v>9.81</v>
      </c>
      <c r="D2" s="16">
        <f t="shared" ref="D2:D27" si="2">B2*C2</f>
        <v>0</v>
      </c>
      <c r="E2" s="17">
        <f t="shared" ref="E2:F2" si="1">B2*B2</f>
        <v>0</v>
      </c>
      <c r="F2" s="17">
        <f t="shared" si="1"/>
        <v>96.2361</v>
      </c>
      <c r="G2" s="20" t="s">
        <v>28</v>
      </c>
    </row>
    <row r="3">
      <c r="A3" s="1"/>
      <c r="B3" s="1">
        <v>2.0</v>
      </c>
      <c r="C3" s="1">
        <v>16.09</v>
      </c>
      <c r="D3" s="16">
        <f t="shared" si="2"/>
        <v>32.18</v>
      </c>
      <c r="E3" s="17">
        <f t="shared" ref="E3:F3" si="3">B3*B3</f>
        <v>4</v>
      </c>
      <c r="F3" s="17">
        <f t="shared" si="3"/>
        <v>258.8881</v>
      </c>
    </row>
    <row r="4">
      <c r="A4" s="1"/>
      <c r="B4" s="1">
        <v>4.0</v>
      </c>
      <c r="C4" s="1">
        <v>22.37</v>
      </c>
      <c r="D4" s="16">
        <f t="shared" si="2"/>
        <v>89.48</v>
      </c>
      <c r="E4" s="17">
        <f t="shared" ref="E4:F4" si="4">B4*B4</f>
        <v>16</v>
      </c>
      <c r="F4" s="17">
        <f t="shared" si="4"/>
        <v>500.4169</v>
      </c>
      <c r="H4" s="19"/>
    </row>
    <row r="5">
      <c r="A5" s="1"/>
      <c r="B5" s="1">
        <v>6.0</v>
      </c>
      <c r="C5" s="1">
        <v>28.65</v>
      </c>
      <c r="D5" s="16">
        <f t="shared" si="2"/>
        <v>171.9</v>
      </c>
      <c r="E5" s="17">
        <f t="shared" ref="E5:F5" si="5">B5*B5</f>
        <v>36</v>
      </c>
      <c r="F5" s="17">
        <f t="shared" si="5"/>
        <v>820.8225</v>
      </c>
      <c r="G5" s="20"/>
    </row>
    <row r="6">
      <c r="A6" s="1"/>
      <c r="B6" s="1">
        <v>8.0</v>
      </c>
      <c r="C6" s="1">
        <v>34.93</v>
      </c>
      <c r="D6" s="16">
        <f t="shared" si="2"/>
        <v>279.44</v>
      </c>
      <c r="E6" s="17">
        <f t="shared" ref="E6:F6" si="6">B6*B6</f>
        <v>64</v>
      </c>
      <c r="F6" s="17">
        <f t="shared" si="6"/>
        <v>1220.1049</v>
      </c>
      <c r="G6" s="21"/>
    </row>
    <row r="7">
      <c r="A7" s="1"/>
      <c r="B7" s="1">
        <v>10.0</v>
      </c>
      <c r="C7" s="1">
        <v>41.21</v>
      </c>
      <c r="D7" s="16">
        <f t="shared" si="2"/>
        <v>412.1</v>
      </c>
      <c r="E7" s="17">
        <f t="shared" ref="E7:F7" si="7">B7*B7</f>
        <v>100</v>
      </c>
      <c r="F7" s="17">
        <f t="shared" si="7"/>
        <v>1698.2641</v>
      </c>
    </row>
    <row r="8">
      <c r="A8" s="1"/>
      <c r="B8" s="1">
        <v>12.0</v>
      </c>
      <c r="C8" s="1">
        <v>47.49</v>
      </c>
      <c r="D8" s="16">
        <f t="shared" si="2"/>
        <v>569.88</v>
      </c>
      <c r="E8" s="17">
        <f t="shared" ref="E8:F8" si="8">B8*B8</f>
        <v>144</v>
      </c>
      <c r="F8" s="17">
        <f t="shared" si="8"/>
        <v>2255.3001</v>
      </c>
    </row>
    <row r="9">
      <c r="A9" s="1"/>
      <c r="B9" s="1">
        <v>14.0</v>
      </c>
      <c r="C9" s="1">
        <v>53.77</v>
      </c>
      <c r="D9" s="16">
        <f t="shared" si="2"/>
        <v>752.78</v>
      </c>
      <c r="E9" s="17">
        <f t="shared" ref="E9:F9" si="9">B9*B9</f>
        <v>196</v>
      </c>
      <c r="F9" s="17">
        <f t="shared" si="9"/>
        <v>2891.2129</v>
      </c>
    </row>
    <row r="10">
      <c r="A10" s="1"/>
      <c r="B10" s="1">
        <v>16.0</v>
      </c>
      <c r="C10" s="1">
        <v>60.05</v>
      </c>
      <c r="D10" s="16">
        <f t="shared" si="2"/>
        <v>960.8</v>
      </c>
      <c r="E10" s="17">
        <f t="shared" ref="E10:F10" si="10">B10*B10</f>
        <v>256</v>
      </c>
      <c r="F10" s="17">
        <f t="shared" si="10"/>
        <v>3606.0025</v>
      </c>
    </row>
    <row r="11">
      <c r="A11" s="1"/>
      <c r="B11" s="1">
        <v>18.0</v>
      </c>
      <c r="C11" s="1">
        <v>66.33</v>
      </c>
      <c r="D11" s="16">
        <f t="shared" si="2"/>
        <v>1193.94</v>
      </c>
      <c r="E11" s="17">
        <f t="shared" ref="E11:F11" si="11">B11*B11</f>
        <v>324</v>
      </c>
      <c r="F11" s="17">
        <f t="shared" si="11"/>
        <v>4399.6689</v>
      </c>
    </row>
    <row r="12">
      <c r="A12" s="1"/>
      <c r="B12" s="1">
        <v>20.0</v>
      </c>
      <c r="C12" s="1">
        <v>72.61</v>
      </c>
      <c r="D12" s="16">
        <f t="shared" si="2"/>
        <v>1452.2</v>
      </c>
      <c r="E12" s="17">
        <f t="shared" ref="E12:F12" si="12">B12*B12</f>
        <v>400</v>
      </c>
      <c r="F12" s="17">
        <f t="shared" si="12"/>
        <v>5272.2121</v>
      </c>
    </row>
    <row r="13">
      <c r="A13" s="1"/>
      <c r="B13" s="1">
        <v>22.0</v>
      </c>
      <c r="C13" s="1">
        <v>78.89</v>
      </c>
      <c r="D13" s="16">
        <f t="shared" si="2"/>
        <v>1735.58</v>
      </c>
      <c r="E13" s="17">
        <f t="shared" ref="E13:F13" si="13">B13*B13</f>
        <v>484</v>
      </c>
      <c r="F13" s="17">
        <f t="shared" si="13"/>
        <v>6223.6321</v>
      </c>
    </row>
    <row r="14">
      <c r="A14" s="1"/>
      <c r="B14" s="1">
        <v>24.0</v>
      </c>
      <c r="C14" s="1">
        <v>85.17</v>
      </c>
      <c r="D14" s="16">
        <f t="shared" si="2"/>
        <v>2044.08</v>
      </c>
      <c r="E14" s="17">
        <f t="shared" ref="E14:F14" si="14">B14*B14</f>
        <v>576</v>
      </c>
      <c r="F14" s="17">
        <f t="shared" si="14"/>
        <v>7253.9289</v>
      </c>
    </row>
    <row r="15">
      <c r="A15" s="1"/>
      <c r="B15" s="1">
        <v>26.0</v>
      </c>
      <c r="C15" s="1">
        <v>91.45</v>
      </c>
      <c r="D15" s="16">
        <f t="shared" si="2"/>
        <v>2377.7</v>
      </c>
      <c r="E15" s="17">
        <f t="shared" ref="E15:F15" si="15">B15*B15</f>
        <v>676</v>
      </c>
      <c r="F15" s="17">
        <f t="shared" si="15"/>
        <v>8363.1025</v>
      </c>
    </row>
    <row r="16">
      <c r="A16" s="1"/>
      <c r="B16" s="1">
        <v>28.0</v>
      </c>
      <c r="C16" s="1">
        <v>97.73</v>
      </c>
      <c r="D16" s="16">
        <f t="shared" si="2"/>
        <v>2736.44</v>
      </c>
      <c r="E16" s="17">
        <f t="shared" ref="E16:F16" si="16">B16*B16</f>
        <v>784</v>
      </c>
      <c r="F16" s="17">
        <f t="shared" si="16"/>
        <v>9551.1529</v>
      </c>
    </row>
    <row r="17">
      <c r="A17" s="1"/>
      <c r="B17" s="1">
        <v>30.0</v>
      </c>
      <c r="C17" s="1">
        <v>104.01</v>
      </c>
      <c r="D17" s="16">
        <f t="shared" si="2"/>
        <v>3120.3</v>
      </c>
      <c r="E17" s="17">
        <f t="shared" ref="E17:F17" si="17">B17*B17</f>
        <v>900</v>
      </c>
      <c r="F17" s="17">
        <f t="shared" si="17"/>
        <v>10818.0801</v>
      </c>
    </row>
    <row r="18">
      <c r="A18" s="1"/>
      <c r="B18" s="1">
        <v>32.0</v>
      </c>
      <c r="C18" s="1">
        <v>110.29</v>
      </c>
      <c r="D18" s="16">
        <f t="shared" si="2"/>
        <v>3529.28</v>
      </c>
      <c r="E18" s="17">
        <f t="shared" ref="E18:F18" si="18">B18*B18</f>
        <v>1024</v>
      </c>
      <c r="F18" s="17">
        <f t="shared" si="18"/>
        <v>12163.8841</v>
      </c>
    </row>
    <row r="19">
      <c r="A19" s="1"/>
      <c r="B19" s="1">
        <v>34.0</v>
      </c>
      <c r="C19" s="1">
        <v>116.57</v>
      </c>
      <c r="D19" s="16">
        <f t="shared" si="2"/>
        <v>3963.38</v>
      </c>
      <c r="E19" s="17">
        <f t="shared" ref="E19:F19" si="19">B19*B19</f>
        <v>1156</v>
      </c>
      <c r="F19" s="17">
        <f t="shared" si="19"/>
        <v>13588.5649</v>
      </c>
    </row>
    <row r="20">
      <c r="A20" s="1"/>
      <c r="B20" s="1">
        <v>36.0</v>
      </c>
      <c r="C20" s="1">
        <v>122.85</v>
      </c>
      <c r="D20" s="16">
        <f t="shared" si="2"/>
        <v>4422.6</v>
      </c>
      <c r="E20" s="17">
        <f t="shared" ref="E20:F20" si="20">B20*B20</f>
        <v>1296</v>
      </c>
      <c r="F20" s="17">
        <f t="shared" si="20"/>
        <v>15092.1225</v>
      </c>
    </row>
    <row r="21">
      <c r="A21" s="1"/>
      <c r="B21" s="1">
        <v>38.0</v>
      </c>
      <c r="C21" s="1">
        <v>129.13</v>
      </c>
      <c r="D21" s="16">
        <f t="shared" si="2"/>
        <v>4906.94</v>
      </c>
      <c r="E21" s="17">
        <f t="shared" ref="E21:F21" si="21">B21*B21</f>
        <v>1444</v>
      </c>
      <c r="F21" s="17">
        <f t="shared" si="21"/>
        <v>16674.5569</v>
      </c>
    </row>
    <row r="22">
      <c r="A22" s="1"/>
      <c r="B22" s="1">
        <v>40.0</v>
      </c>
      <c r="C22" s="1">
        <v>135.41</v>
      </c>
      <c r="D22" s="16">
        <f t="shared" si="2"/>
        <v>5416.4</v>
      </c>
      <c r="E22" s="17">
        <f t="shared" ref="E22:F22" si="22">B22*B22</f>
        <v>1600</v>
      </c>
      <c r="F22" s="17">
        <f t="shared" si="22"/>
        <v>18335.8681</v>
      </c>
    </row>
    <row r="23">
      <c r="A23" s="1"/>
      <c r="B23" s="1">
        <v>42.0</v>
      </c>
      <c r="C23" s="1">
        <v>141.69</v>
      </c>
      <c r="D23" s="16">
        <f t="shared" si="2"/>
        <v>5950.98</v>
      </c>
      <c r="E23" s="17">
        <f t="shared" ref="E23:F23" si="23">B23*B23</f>
        <v>1764</v>
      </c>
      <c r="F23" s="17">
        <f t="shared" si="23"/>
        <v>20076.0561</v>
      </c>
    </row>
    <row r="24">
      <c r="A24" s="1"/>
      <c r="B24" s="1">
        <v>44.0</v>
      </c>
      <c r="C24" s="1">
        <v>147.97</v>
      </c>
      <c r="D24" s="16">
        <f t="shared" si="2"/>
        <v>6510.68</v>
      </c>
      <c r="E24" s="17">
        <f t="shared" ref="E24:F24" si="24">B24*B24</f>
        <v>1936</v>
      </c>
      <c r="F24" s="17">
        <f t="shared" si="24"/>
        <v>21895.1209</v>
      </c>
    </row>
    <row r="25">
      <c r="A25" s="1"/>
      <c r="B25" s="1">
        <v>46.0</v>
      </c>
      <c r="C25" s="1">
        <v>154.25</v>
      </c>
      <c r="D25" s="16">
        <f t="shared" si="2"/>
        <v>7095.5</v>
      </c>
      <c r="E25" s="17">
        <f t="shared" ref="E25:F25" si="25">B25*B25</f>
        <v>2116</v>
      </c>
      <c r="F25" s="17">
        <f t="shared" si="25"/>
        <v>23793.0625</v>
      </c>
    </row>
    <row r="26">
      <c r="A26" s="1"/>
      <c r="B26" s="1">
        <v>48.0</v>
      </c>
      <c r="C26" s="1">
        <v>160.53</v>
      </c>
      <c r="D26" s="16">
        <f t="shared" si="2"/>
        <v>7705.44</v>
      </c>
      <c r="E26" s="17">
        <f t="shared" ref="E26:F26" si="26">B26*B26</f>
        <v>2304</v>
      </c>
      <c r="F26" s="17">
        <f t="shared" si="26"/>
        <v>25769.8809</v>
      </c>
    </row>
    <row r="27">
      <c r="A27" s="1"/>
      <c r="B27" s="1">
        <v>50.0</v>
      </c>
      <c r="C27" s="1">
        <v>166.81</v>
      </c>
      <c r="D27" s="16">
        <f t="shared" si="2"/>
        <v>8340.5</v>
      </c>
      <c r="E27" s="17">
        <f t="shared" ref="E27:F27" si="27">B27*B27</f>
        <v>2500</v>
      </c>
      <c r="F27" s="17">
        <f t="shared" si="27"/>
        <v>27825.5761</v>
      </c>
    </row>
    <row r="28">
      <c r="A28" s="6" t="s">
        <v>18</v>
      </c>
      <c r="B28" s="16">
        <f t="shared" ref="B28:F28" si="28">SUM(B2:B27)</f>
        <v>650</v>
      </c>
      <c r="C28" s="16">
        <f t="shared" si="28"/>
        <v>2296.06</v>
      </c>
      <c r="D28" s="16">
        <f t="shared" si="28"/>
        <v>75770.5</v>
      </c>
      <c r="E28" s="17">
        <f t="shared" si="28"/>
        <v>22100</v>
      </c>
      <c r="F28" s="17">
        <f t="shared" si="28"/>
        <v>260443.7186</v>
      </c>
    </row>
    <row r="29">
      <c r="A29" s="6" t="s">
        <v>19</v>
      </c>
      <c r="B29" s="16">
        <f t="shared" ref="B29:F29" si="29">MEDIAN(B2:B27)</f>
        <v>25</v>
      </c>
      <c r="C29" s="16">
        <f t="shared" si="29"/>
        <v>88.31</v>
      </c>
      <c r="D29" s="16">
        <f t="shared" si="29"/>
        <v>2210.89</v>
      </c>
      <c r="E29" s="16">
        <f t="shared" si="29"/>
        <v>626</v>
      </c>
      <c r="F29" s="17">
        <f t="shared" si="29"/>
        <v>7808.5157</v>
      </c>
    </row>
    <row r="30">
      <c r="F30" s="15"/>
    </row>
    <row r="31">
      <c r="F31" s="15"/>
    </row>
    <row r="32">
      <c r="F32" s="15"/>
    </row>
    <row r="33">
      <c r="F33" s="15"/>
    </row>
    <row r="34">
      <c r="F34" s="15"/>
    </row>
    <row r="35">
      <c r="F35" s="15"/>
    </row>
    <row r="36">
      <c r="F36" s="15"/>
    </row>
    <row r="37">
      <c r="F37" s="15"/>
    </row>
    <row r="38">
      <c r="F38" s="15"/>
    </row>
    <row r="39">
      <c r="F39" s="15"/>
    </row>
    <row r="40">
      <c r="F40" s="15"/>
    </row>
    <row r="41">
      <c r="F41" s="15"/>
    </row>
    <row r="42">
      <c r="F42" s="15"/>
    </row>
    <row r="43">
      <c r="F43" s="15"/>
    </row>
    <row r="44">
      <c r="F44" s="15"/>
    </row>
    <row r="45">
      <c r="F45" s="15"/>
    </row>
    <row r="46">
      <c r="F46" s="15"/>
    </row>
    <row r="47">
      <c r="F47" s="15"/>
    </row>
    <row r="48">
      <c r="F48" s="15"/>
    </row>
    <row r="49">
      <c r="F49" s="15"/>
    </row>
    <row r="50">
      <c r="F50" s="15"/>
    </row>
    <row r="51">
      <c r="F51" s="15"/>
    </row>
    <row r="52">
      <c r="F52" s="15"/>
    </row>
    <row r="53">
      <c r="F53" s="15"/>
    </row>
    <row r="54">
      <c r="F54" s="15"/>
    </row>
    <row r="55">
      <c r="F55" s="15"/>
    </row>
    <row r="56">
      <c r="F56" s="15"/>
    </row>
    <row r="57">
      <c r="F57" s="15"/>
    </row>
    <row r="58">
      <c r="F58" s="15"/>
    </row>
    <row r="59">
      <c r="F59" s="15"/>
    </row>
    <row r="60">
      <c r="F60" s="15"/>
    </row>
    <row r="61">
      <c r="F61" s="15"/>
    </row>
    <row r="62">
      <c r="F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  <row r="72">
      <c r="F72" s="15"/>
    </row>
    <row r="73">
      <c r="F73" s="15"/>
    </row>
    <row r="74">
      <c r="F74" s="15"/>
    </row>
    <row r="75">
      <c r="F75" s="15"/>
    </row>
    <row r="76">
      <c r="F76" s="15"/>
    </row>
    <row r="77">
      <c r="F77" s="15"/>
    </row>
    <row r="78">
      <c r="F78" s="15"/>
    </row>
    <row r="79">
      <c r="F79" s="15"/>
    </row>
    <row r="80">
      <c r="F80" s="15"/>
    </row>
    <row r="81">
      <c r="F81" s="15"/>
    </row>
    <row r="82">
      <c r="F82" s="15"/>
    </row>
    <row r="83">
      <c r="F83" s="15"/>
    </row>
    <row r="84">
      <c r="F84" s="15"/>
    </row>
    <row r="85">
      <c r="F85" s="15"/>
    </row>
    <row r="86">
      <c r="F86" s="15"/>
    </row>
    <row r="87">
      <c r="F87" s="15"/>
    </row>
    <row r="88">
      <c r="F88" s="15"/>
    </row>
    <row r="89">
      <c r="F89" s="15"/>
    </row>
    <row r="90">
      <c r="F90" s="15"/>
    </row>
    <row r="91">
      <c r="F91" s="15"/>
    </row>
    <row r="92">
      <c r="F92" s="15"/>
    </row>
    <row r="93">
      <c r="F93" s="15"/>
    </row>
    <row r="94">
      <c r="F94" s="15"/>
    </row>
    <row r="95">
      <c r="F95" s="15"/>
    </row>
    <row r="96">
      <c r="F96" s="15"/>
    </row>
    <row r="97">
      <c r="F97" s="15"/>
    </row>
    <row r="98">
      <c r="F98" s="15"/>
    </row>
    <row r="99">
      <c r="F99" s="15"/>
    </row>
    <row r="100">
      <c r="F100" s="15"/>
    </row>
    <row r="101">
      <c r="F101" s="15"/>
    </row>
    <row r="102">
      <c r="F102" s="15"/>
    </row>
    <row r="103">
      <c r="F103" s="15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