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urfdrive\Paper_5\Vehicle_Material_Model_Dynamic\vehicle_data\"/>
    </mc:Choice>
  </mc:AlternateContent>
  <xr:revisionPtr revIDLastSave="0" documentId="13_ncr:1_{9000425D-DC68-45E6-B8E4-1153DCCE425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ttery_weights_kg_original" sheetId="2" r:id="rId1"/>
    <sheet name="battery_weights_kg" sheetId="1" r:id="rId2"/>
  </sheets>
  <calcPr calcId="191029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8" i="2"/>
  <c r="E8" i="2"/>
  <c r="F8" i="2"/>
  <c r="G8" i="2"/>
  <c r="H8" i="2"/>
  <c r="C8" i="2"/>
  <c r="R5" i="2"/>
  <c r="R11" i="2" s="1"/>
  <c r="R4" i="2"/>
  <c r="R10" i="2"/>
  <c r="R9" i="2"/>
  <c r="H5" i="2"/>
  <c r="R3" i="2"/>
  <c r="H4" i="2"/>
  <c r="H3" i="2"/>
  <c r="H19" i="2"/>
  <c r="H3" i="1" l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D2" i="1"/>
  <c r="E2" i="1"/>
  <c r="F2" i="1"/>
  <c r="G2" i="1"/>
  <c r="H2" i="1"/>
  <c r="C2" i="1"/>
  <c r="T3" i="2" l="1"/>
  <c r="P3" i="2" s="1"/>
  <c r="P9" i="2" l="1"/>
  <c r="F9" i="1" s="1"/>
  <c r="F3" i="1"/>
  <c r="Q3" i="2"/>
  <c r="O3" i="2"/>
  <c r="N3" i="2"/>
  <c r="M3" i="2"/>
  <c r="M9" i="2" l="1"/>
  <c r="C9" i="1" s="1"/>
  <c r="C3" i="1"/>
  <c r="N9" i="2"/>
  <c r="D9" i="1" s="1"/>
  <c r="D3" i="1"/>
  <c r="O9" i="2"/>
  <c r="E9" i="1" s="1"/>
  <c r="E3" i="1"/>
  <c r="Q9" i="2"/>
  <c r="G9" i="1" s="1"/>
  <c r="G3" i="1"/>
</calcChain>
</file>

<file path=xl/sharedStrings.xml><?xml version="1.0" encoding="utf-8"?>
<sst xmlns="http://schemas.openxmlformats.org/spreadsheetml/2006/main" count="71" uniqueCount="20">
  <si>
    <t>kg</t>
  </si>
  <si>
    <t>type</t>
  </si>
  <si>
    <t>LCV</t>
  </si>
  <si>
    <t>MFT</t>
  </si>
  <si>
    <t>HFT</t>
  </si>
  <si>
    <t>midi_bus</t>
  </si>
  <si>
    <t>reg_bus</t>
  </si>
  <si>
    <t>car</t>
  </si>
  <si>
    <t>ICE</t>
  </si>
  <si>
    <t>HEV</t>
  </si>
  <si>
    <t>PHEV</t>
  </si>
  <si>
    <t>BEV</t>
  </si>
  <si>
    <t>FCV</t>
  </si>
  <si>
    <t>Trolley</t>
  </si>
  <si>
    <t>HEV/PHEV ratio</t>
  </si>
  <si>
    <t>kWh</t>
  </si>
  <si>
    <t>Deetman electricity</t>
  </si>
  <si>
    <t>ANL Batpac model v3 (Table 4.4)</t>
  </si>
  <si>
    <t>density</t>
  </si>
  <si>
    <t>kWh/kg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</si>
</sst>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33" borderId="0" xfId="0" applyNumberFormat="1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20" x14ac:dyDescent="0.25">
      <c r="A2">
        <v>2020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v>2020</v>
      </c>
      <c r="L2" t="s">
        <v>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 t="s">
        <v>14</v>
      </c>
    </row>
    <row r="3" spans="1:20" x14ac:dyDescent="0.25">
      <c r="A3">
        <v>2020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f>H19/0.25</f>
        <v>20.82</v>
      </c>
      <c r="K3">
        <v>2020</v>
      </c>
      <c r="L3" t="s">
        <v>9</v>
      </c>
      <c r="M3" s="1">
        <f t="shared" ref="M3:P3" si="0">$T$3*M4</f>
        <v>25.653214285714288</v>
      </c>
      <c r="N3" s="1">
        <f t="shared" si="0"/>
        <v>39.037500000000001</v>
      </c>
      <c r="O3" s="1">
        <f t="shared" si="0"/>
        <v>64.318928571428572</v>
      </c>
      <c r="P3" s="1">
        <f t="shared" si="0"/>
        <v>35.31964285714286</v>
      </c>
      <c r="Q3" s="1">
        <f>$T$3*Q4</f>
        <v>90.204508928571428</v>
      </c>
      <c r="R3">
        <f>H3</f>
        <v>20.82</v>
      </c>
      <c r="T3">
        <f>R3/R4</f>
        <v>0.46473214285714287</v>
      </c>
    </row>
    <row r="4" spans="1:20" x14ac:dyDescent="0.25">
      <c r="A4">
        <v>2020</v>
      </c>
      <c r="B4" t="s">
        <v>10</v>
      </c>
      <c r="C4">
        <v>55.2</v>
      </c>
      <c r="D4">
        <v>84</v>
      </c>
      <c r="E4">
        <v>138.4</v>
      </c>
      <c r="F4">
        <v>76</v>
      </c>
      <c r="G4">
        <v>194.1</v>
      </c>
      <c r="H4">
        <f>H18/0.25</f>
        <v>44.8</v>
      </c>
      <c r="K4">
        <v>2020</v>
      </c>
      <c r="L4" t="s">
        <v>10</v>
      </c>
      <c r="M4">
        <v>55.2</v>
      </c>
      <c r="N4">
        <v>84</v>
      </c>
      <c r="O4">
        <v>138.4</v>
      </c>
      <c r="P4">
        <v>76</v>
      </c>
      <c r="Q4">
        <v>194.1</v>
      </c>
      <c r="R4">
        <f>H4</f>
        <v>44.8</v>
      </c>
    </row>
    <row r="5" spans="1:20" x14ac:dyDescent="0.25">
      <c r="A5">
        <v>2020</v>
      </c>
      <c r="B5" t="s">
        <v>11</v>
      </c>
      <c r="C5">
        <v>254</v>
      </c>
      <c r="D5">
        <v>540</v>
      </c>
      <c r="E5">
        <v>901.6</v>
      </c>
      <c r="F5">
        <v>546</v>
      </c>
      <c r="G5">
        <v>1256</v>
      </c>
      <c r="H5">
        <f>H17/H21</f>
        <v>240</v>
      </c>
      <c r="K5">
        <v>2020</v>
      </c>
      <c r="L5" t="s">
        <v>11</v>
      </c>
      <c r="M5">
        <v>254</v>
      </c>
      <c r="N5">
        <v>540</v>
      </c>
      <c r="O5">
        <v>901.6</v>
      </c>
      <c r="P5">
        <v>546</v>
      </c>
      <c r="Q5">
        <v>1256</v>
      </c>
      <c r="R5">
        <f>H5</f>
        <v>240</v>
      </c>
    </row>
    <row r="6" spans="1:20" x14ac:dyDescent="0.25">
      <c r="A6">
        <v>2020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2020</v>
      </c>
      <c r="L6" t="s">
        <v>12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0" x14ac:dyDescent="0.25">
      <c r="A7">
        <v>2020</v>
      </c>
      <c r="B7" t="s">
        <v>13</v>
      </c>
      <c r="C7">
        <v>0</v>
      </c>
      <c r="D7">
        <v>0</v>
      </c>
      <c r="E7">
        <v>0</v>
      </c>
      <c r="F7">
        <v>0</v>
      </c>
      <c r="G7">
        <v>118</v>
      </c>
      <c r="H7">
        <v>0</v>
      </c>
      <c r="K7">
        <v>2020</v>
      </c>
      <c r="L7" t="s">
        <v>13</v>
      </c>
      <c r="M7">
        <v>0</v>
      </c>
      <c r="N7">
        <v>0</v>
      </c>
      <c r="O7">
        <v>0</v>
      </c>
      <c r="P7">
        <v>0</v>
      </c>
      <c r="Q7">
        <v>118</v>
      </c>
      <c r="R7">
        <v>0</v>
      </c>
    </row>
    <row r="8" spans="1:20" x14ac:dyDescent="0.25">
      <c r="A8">
        <v>2050</v>
      </c>
      <c r="B8" t="s">
        <v>8</v>
      </c>
      <c r="C8">
        <f>C2</f>
        <v>0</v>
      </c>
      <c r="D8">
        <f t="shared" ref="D8:H8" si="1">D2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K8">
        <v>2050</v>
      </c>
      <c r="L8" t="s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0" x14ac:dyDescent="0.25">
      <c r="A9">
        <v>2050</v>
      </c>
      <c r="B9" t="s">
        <v>9</v>
      </c>
      <c r="C9">
        <f t="shared" ref="C9:H9" si="2">C3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20.82</v>
      </c>
      <c r="K9">
        <v>2050</v>
      </c>
      <c r="L9" t="s">
        <v>9</v>
      </c>
      <c r="M9" s="1">
        <f>M3</f>
        <v>25.653214285714288</v>
      </c>
      <c r="N9" s="1">
        <f t="shared" ref="N9:Q9" si="3">N3</f>
        <v>39.037500000000001</v>
      </c>
      <c r="O9" s="1">
        <f t="shared" si="3"/>
        <v>64.318928571428572</v>
      </c>
      <c r="P9" s="1">
        <f t="shared" si="3"/>
        <v>35.31964285714286</v>
      </c>
      <c r="Q9" s="1">
        <f t="shared" si="3"/>
        <v>90.204508928571428</v>
      </c>
      <c r="R9">
        <f>R3</f>
        <v>20.82</v>
      </c>
    </row>
    <row r="10" spans="1:20" x14ac:dyDescent="0.25">
      <c r="A10">
        <v>2050</v>
      </c>
      <c r="B10" t="s">
        <v>10</v>
      </c>
      <c r="C10">
        <f t="shared" ref="C10:H10" si="4">C4</f>
        <v>55.2</v>
      </c>
      <c r="D10">
        <f t="shared" si="4"/>
        <v>84</v>
      </c>
      <c r="E10">
        <f t="shared" si="4"/>
        <v>138.4</v>
      </c>
      <c r="F10">
        <f t="shared" si="4"/>
        <v>76</v>
      </c>
      <c r="G10">
        <f t="shared" si="4"/>
        <v>194.1</v>
      </c>
      <c r="H10">
        <f t="shared" si="4"/>
        <v>44.8</v>
      </c>
      <c r="K10">
        <v>2050</v>
      </c>
      <c r="L10" t="s">
        <v>10</v>
      </c>
      <c r="M10">
        <v>55.2</v>
      </c>
      <c r="N10">
        <v>84</v>
      </c>
      <c r="O10">
        <v>138.4</v>
      </c>
      <c r="P10">
        <v>76</v>
      </c>
      <c r="Q10">
        <v>194.1</v>
      </c>
      <c r="R10">
        <f t="shared" ref="R10:R11" si="5">R4</f>
        <v>44.8</v>
      </c>
    </row>
    <row r="11" spans="1:20" x14ac:dyDescent="0.25">
      <c r="A11">
        <v>2050</v>
      </c>
      <c r="B11" t="s">
        <v>11</v>
      </c>
      <c r="C11">
        <f t="shared" ref="C11:H11" si="6">C5</f>
        <v>254</v>
      </c>
      <c r="D11">
        <f t="shared" si="6"/>
        <v>540</v>
      </c>
      <c r="E11">
        <f t="shared" si="6"/>
        <v>901.6</v>
      </c>
      <c r="F11">
        <f t="shared" si="6"/>
        <v>546</v>
      </c>
      <c r="G11">
        <f t="shared" si="6"/>
        <v>1256</v>
      </c>
      <c r="H11">
        <f t="shared" si="6"/>
        <v>240</v>
      </c>
      <c r="K11">
        <v>2050</v>
      </c>
      <c r="L11" t="s">
        <v>11</v>
      </c>
      <c r="M11">
        <v>254</v>
      </c>
      <c r="N11">
        <v>540</v>
      </c>
      <c r="O11">
        <v>901.6</v>
      </c>
      <c r="P11">
        <v>546</v>
      </c>
      <c r="Q11">
        <v>1256</v>
      </c>
      <c r="R11">
        <f t="shared" si="5"/>
        <v>240</v>
      </c>
    </row>
    <row r="12" spans="1:20" x14ac:dyDescent="0.25">
      <c r="A12">
        <v>2050</v>
      </c>
      <c r="B12" t="s">
        <v>12</v>
      </c>
      <c r="C12">
        <f t="shared" ref="C12:H12" si="7">C6</f>
        <v>0</v>
      </c>
      <c r="D12">
        <f t="shared" si="7"/>
        <v>0</v>
      </c>
      <c r="E12">
        <f t="shared" si="7"/>
        <v>0</v>
      </c>
      <c r="F12">
        <f t="shared" si="7"/>
        <v>0</v>
      </c>
      <c r="G12">
        <f t="shared" si="7"/>
        <v>0</v>
      </c>
      <c r="H12">
        <f t="shared" si="7"/>
        <v>0</v>
      </c>
      <c r="K12">
        <v>2050</v>
      </c>
      <c r="L12" t="s">
        <v>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0" x14ac:dyDescent="0.25">
      <c r="A13">
        <v>2050</v>
      </c>
      <c r="B13" t="s">
        <v>13</v>
      </c>
      <c r="C13">
        <f t="shared" ref="C13:H13" si="8">C7</f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118</v>
      </c>
      <c r="H13">
        <f t="shared" si="8"/>
        <v>0</v>
      </c>
      <c r="K13">
        <v>2050</v>
      </c>
      <c r="L13" t="s">
        <v>13</v>
      </c>
      <c r="M13">
        <v>0</v>
      </c>
      <c r="N13">
        <v>0</v>
      </c>
      <c r="O13">
        <v>0</v>
      </c>
      <c r="P13">
        <v>0</v>
      </c>
      <c r="Q13">
        <v>118</v>
      </c>
      <c r="R13">
        <v>0</v>
      </c>
    </row>
    <row r="16" spans="1:20" x14ac:dyDescent="0.25">
      <c r="H16" t="s">
        <v>15</v>
      </c>
    </row>
    <row r="17" spans="6:10" x14ac:dyDescent="0.25">
      <c r="F17" t="s">
        <v>7</v>
      </c>
      <c r="G17" t="s">
        <v>11</v>
      </c>
      <c r="H17">
        <v>60</v>
      </c>
      <c r="J17" t="s">
        <v>16</v>
      </c>
    </row>
    <row r="18" spans="6:10" x14ac:dyDescent="0.25">
      <c r="G18" t="s">
        <v>10</v>
      </c>
      <c r="H18">
        <v>11.2</v>
      </c>
      <c r="J18" t="s">
        <v>16</v>
      </c>
    </row>
    <row r="19" spans="6:10" x14ac:dyDescent="0.25">
      <c r="G19" t="s">
        <v>9</v>
      </c>
      <c r="H19" s="2">
        <f>AVERAGE(3.47, 6.94)</f>
        <v>5.2050000000000001</v>
      </c>
      <c r="J19" t="s">
        <v>17</v>
      </c>
    </row>
    <row r="21" spans="6:10" x14ac:dyDescent="0.25">
      <c r="G21" t="s">
        <v>18</v>
      </c>
      <c r="H21">
        <v>0.25</v>
      </c>
      <c r="J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/>
  </sheetViews>
  <sheetFormatPr defaultRowHeight="15" x14ac:dyDescent="0.25"/>
  <cols>
    <col min="3" max="6" width="9.28515625" bestFit="1" customWidth="1"/>
    <col min="7" max="7" width="9.5703125" bestFit="1" customWidth="1"/>
    <col min="8" max="8" width="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2020</v>
      </c>
      <c r="B2" t="s">
        <v>8</v>
      </c>
      <c r="C2" s="3">
        <f>battery_weights_kg_original!M2</f>
        <v>0</v>
      </c>
      <c r="D2" s="3">
        <f>battery_weights_kg_original!N2</f>
        <v>0</v>
      </c>
      <c r="E2" s="3">
        <f>battery_weights_kg_original!O2</f>
        <v>0</v>
      </c>
      <c r="F2" s="3">
        <f>battery_weights_kg_original!P2</f>
        <v>0</v>
      </c>
      <c r="G2" s="3">
        <f>battery_weights_kg_original!Q2</f>
        <v>0</v>
      </c>
      <c r="H2" s="3">
        <f>battery_weights_kg_original!R2</f>
        <v>0</v>
      </c>
    </row>
    <row r="3" spans="1:8" x14ac:dyDescent="0.25">
      <c r="A3">
        <v>2020</v>
      </c>
      <c r="B3" t="s">
        <v>9</v>
      </c>
      <c r="C3" s="2">
        <f>battery_weights_kg_original!M3</f>
        <v>25.653214285714288</v>
      </c>
      <c r="D3" s="2">
        <f>battery_weights_kg_original!N3</f>
        <v>39.037500000000001</v>
      </c>
      <c r="E3" s="2">
        <f>battery_weights_kg_original!O3</f>
        <v>64.318928571428572</v>
      </c>
      <c r="F3" s="2">
        <f>battery_weights_kg_original!P3</f>
        <v>35.31964285714286</v>
      </c>
      <c r="G3" s="2">
        <f>battery_weights_kg_original!Q3</f>
        <v>90.204508928571428</v>
      </c>
      <c r="H3" s="2">
        <f>battery_weights_kg_original!R3</f>
        <v>20.82</v>
      </c>
    </row>
    <row r="4" spans="1:8" x14ac:dyDescent="0.25">
      <c r="A4">
        <v>2020</v>
      </c>
      <c r="B4" t="s">
        <v>10</v>
      </c>
      <c r="C4" s="2">
        <f>battery_weights_kg_original!M4</f>
        <v>55.2</v>
      </c>
      <c r="D4" s="2">
        <f>battery_weights_kg_original!N4</f>
        <v>84</v>
      </c>
      <c r="E4" s="2">
        <f>battery_weights_kg_original!O4</f>
        <v>138.4</v>
      </c>
      <c r="F4" s="2">
        <f>battery_weights_kg_original!P4</f>
        <v>76</v>
      </c>
      <c r="G4" s="2">
        <f>battery_weights_kg_original!Q4</f>
        <v>194.1</v>
      </c>
      <c r="H4" s="2">
        <f>battery_weights_kg_original!R4</f>
        <v>44.8</v>
      </c>
    </row>
    <row r="5" spans="1:8" x14ac:dyDescent="0.25">
      <c r="A5">
        <v>2020</v>
      </c>
      <c r="B5" t="s">
        <v>11</v>
      </c>
      <c r="C5" s="2">
        <f>battery_weights_kg_original!M5</f>
        <v>254</v>
      </c>
      <c r="D5" s="2">
        <f>battery_weights_kg_original!N5</f>
        <v>540</v>
      </c>
      <c r="E5" s="2">
        <f>battery_weights_kg_original!O5</f>
        <v>901.6</v>
      </c>
      <c r="F5" s="2">
        <f>battery_weights_kg_original!P5</f>
        <v>546</v>
      </c>
      <c r="G5" s="2">
        <f>battery_weights_kg_original!Q5</f>
        <v>1256</v>
      </c>
      <c r="H5" s="2">
        <f>battery_weights_kg_original!R5</f>
        <v>240</v>
      </c>
    </row>
    <row r="6" spans="1:8" x14ac:dyDescent="0.25">
      <c r="A6">
        <v>2020</v>
      </c>
      <c r="B6" t="s">
        <v>12</v>
      </c>
      <c r="C6" s="3">
        <f>battery_weights_kg_original!M6</f>
        <v>0</v>
      </c>
      <c r="D6" s="3">
        <f>battery_weights_kg_original!N6</f>
        <v>0</v>
      </c>
      <c r="E6" s="3">
        <f>battery_weights_kg_original!O6</f>
        <v>0</v>
      </c>
      <c r="F6" s="3">
        <f>battery_weights_kg_original!P6</f>
        <v>0</v>
      </c>
      <c r="G6" s="3">
        <f>battery_weights_kg_original!Q6</f>
        <v>0</v>
      </c>
      <c r="H6" s="3">
        <f>battery_weights_kg_original!R6</f>
        <v>0</v>
      </c>
    </row>
    <row r="7" spans="1:8" x14ac:dyDescent="0.25">
      <c r="A7">
        <v>2020</v>
      </c>
      <c r="B7" t="s">
        <v>13</v>
      </c>
      <c r="C7" s="3">
        <f>battery_weights_kg_original!M7</f>
        <v>0</v>
      </c>
      <c r="D7" s="3">
        <f>battery_weights_kg_original!N7</f>
        <v>0</v>
      </c>
      <c r="E7" s="3">
        <f>battery_weights_kg_original!O7</f>
        <v>0</v>
      </c>
      <c r="F7" s="3">
        <f>battery_weights_kg_original!P7</f>
        <v>0</v>
      </c>
      <c r="G7" s="3">
        <f>battery_weights_kg_original!Q7</f>
        <v>118</v>
      </c>
      <c r="H7" s="3">
        <f>battery_weights_kg_original!R7</f>
        <v>0</v>
      </c>
    </row>
    <row r="8" spans="1:8" x14ac:dyDescent="0.25">
      <c r="A8">
        <v>2050</v>
      </c>
      <c r="B8" t="s">
        <v>8</v>
      </c>
      <c r="C8" s="3">
        <f>battery_weights_kg_original!M8</f>
        <v>0</v>
      </c>
      <c r="D8" s="3">
        <f>battery_weights_kg_original!N8</f>
        <v>0</v>
      </c>
      <c r="E8" s="3">
        <f>battery_weights_kg_original!O8</f>
        <v>0</v>
      </c>
      <c r="F8" s="3">
        <f>battery_weights_kg_original!P8</f>
        <v>0</v>
      </c>
      <c r="G8" s="3">
        <f>battery_weights_kg_original!Q8</f>
        <v>0</v>
      </c>
      <c r="H8" s="3">
        <f>battery_weights_kg_original!R8</f>
        <v>0</v>
      </c>
    </row>
    <row r="9" spans="1:8" x14ac:dyDescent="0.25">
      <c r="A9">
        <v>2050</v>
      </c>
      <c r="B9" t="s">
        <v>9</v>
      </c>
      <c r="C9" s="2">
        <f>battery_weights_kg_original!M9</f>
        <v>25.653214285714288</v>
      </c>
      <c r="D9" s="2">
        <f>battery_weights_kg_original!N9</f>
        <v>39.037500000000001</v>
      </c>
      <c r="E9" s="2">
        <f>battery_weights_kg_original!O9</f>
        <v>64.318928571428572</v>
      </c>
      <c r="F9" s="2">
        <f>battery_weights_kg_original!P9</f>
        <v>35.31964285714286</v>
      </c>
      <c r="G9" s="2">
        <f>battery_weights_kg_original!Q9</f>
        <v>90.204508928571428</v>
      </c>
      <c r="H9" s="2">
        <f>battery_weights_kg_original!R9</f>
        <v>20.82</v>
      </c>
    </row>
    <row r="10" spans="1:8" x14ac:dyDescent="0.25">
      <c r="A10">
        <v>2050</v>
      </c>
      <c r="B10" t="s">
        <v>10</v>
      </c>
      <c r="C10" s="2">
        <f>battery_weights_kg_original!M10</f>
        <v>55.2</v>
      </c>
      <c r="D10" s="2">
        <f>battery_weights_kg_original!N10</f>
        <v>84</v>
      </c>
      <c r="E10" s="2">
        <f>battery_weights_kg_original!O10</f>
        <v>138.4</v>
      </c>
      <c r="F10" s="2">
        <f>battery_weights_kg_original!P10</f>
        <v>76</v>
      </c>
      <c r="G10" s="2">
        <f>battery_weights_kg_original!Q10</f>
        <v>194.1</v>
      </c>
      <c r="H10" s="2">
        <f>battery_weights_kg_original!R10</f>
        <v>44.8</v>
      </c>
    </row>
    <row r="11" spans="1:8" x14ac:dyDescent="0.25">
      <c r="A11">
        <v>2050</v>
      </c>
      <c r="B11" t="s">
        <v>11</v>
      </c>
      <c r="C11" s="2">
        <f>battery_weights_kg_original!M11</f>
        <v>254</v>
      </c>
      <c r="D11" s="2">
        <f>battery_weights_kg_original!N11</f>
        <v>540</v>
      </c>
      <c r="E11" s="2">
        <f>battery_weights_kg_original!O11</f>
        <v>901.6</v>
      </c>
      <c r="F11" s="2">
        <f>battery_weights_kg_original!P11</f>
        <v>546</v>
      </c>
      <c r="G11" s="2">
        <f>battery_weights_kg_original!Q11</f>
        <v>1256</v>
      </c>
      <c r="H11" s="2">
        <f>battery_weights_kg_original!R11</f>
        <v>240</v>
      </c>
    </row>
    <row r="12" spans="1:8" x14ac:dyDescent="0.25">
      <c r="A12">
        <v>2050</v>
      </c>
      <c r="B12" t="s">
        <v>12</v>
      </c>
      <c r="C12" s="3">
        <f>battery_weights_kg_original!M12</f>
        <v>0</v>
      </c>
      <c r="D12" s="3">
        <f>battery_weights_kg_original!N12</f>
        <v>0</v>
      </c>
      <c r="E12" s="3">
        <f>battery_weights_kg_original!O12</f>
        <v>0</v>
      </c>
      <c r="F12" s="3">
        <f>battery_weights_kg_original!P12</f>
        <v>0</v>
      </c>
      <c r="G12" s="3">
        <f>battery_weights_kg_original!Q12</f>
        <v>0</v>
      </c>
      <c r="H12" s="3">
        <f>battery_weights_kg_original!R12</f>
        <v>0</v>
      </c>
    </row>
    <row r="13" spans="1:8" x14ac:dyDescent="0.25">
      <c r="A13">
        <v>2050</v>
      </c>
      <c r="B13" t="s">
        <v>13</v>
      </c>
      <c r="C13" s="3">
        <f>battery_weights_kg_original!M13</f>
        <v>0</v>
      </c>
      <c r="D13" s="3">
        <f>battery_weights_kg_original!N13</f>
        <v>0</v>
      </c>
      <c r="E13" s="3">
        <f>battery_weights_kg_original!O13</f>
        <v>0</v>
      </c>
      <c r="F13" s="3">
        <f>battery_weights_kg_original!P13</f>
        <v>0</v>
      </c>
      <c r="G13" s="3">
        <f>battery_weights_kg_original!Q13</f>
        <v>118</v>
      </c>
      <c r="H13" s="3">
        <f>battery_weights_kg_original!R13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battery_weights_kg_original</vt:lpstr>
      <vt:lpstr>battery_weights_kg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2020-11-16T15:55:59Z</dcterms:created>
  <dcterms:modified xsi:type="dcterms:W3CDTF">2020-11-18T11:08:45Z</dcterms:modified>
</cp:coreProperties>
</file>