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wata.p.lv\Downloads\"/>
    </mc:Choice>
  </mc:AlternateContent>
  <xr:revisionPtr revIDLastSave="0" documentId="8_{E01C536A-8496-4F47-9B6C-0FA043E527E7}" xr6:coauthVersionLast="47" xr6:coauthVersionMax="47" xr10:uidLastSave="{00000000-0000-0000-0000-000000000000}"/>
  <bookViews>
    <workbookView xWindow="-110" yWindow="-110" windowWidth="19420" windowHeight="10300" firstSheet="5" activeTab="9" xr2:uid="{65C14963-D7D9-489F-85DF-B390E3AF6B64}"/>
  </bookViews>
  <sheets>
    <sheet name="task 1" sheetId="6" r:id="rId1"/>
    <sheet name="Task 2" sheetId="7" r:id="rId2"/>
    <sheet name="Task 3" sheetId="8" r:id="rId3"/>
    <sheet name="Task 4" sheetId="9" r:id="rId4"/>
    <sheet name="Task 5" sheetId="10" r:id="rId5"/>
    <sheet name="Task 6" sheetId="11" r:id="rId6"/>
    <sheet name="Task 7" sheetId="12" r:id="rId7"/>
    <sheet name="Task 8" sheetId="13" r:id="rId8"/>
    <sheet name="Task 9" sheetId="17" r:id="rId9"/>
    <sheet name="Sheet17" sheetId="18" r:id="rId10"/>
    <sheet name="Data" sheetId="1" r:id="rId11"/>
    <sheet name="Task 8 _" sheetId="16" r:id="rId12"/>
    <sheet name="DataSheet_2" sheetId="14" r:id="rId13"/>
  </sheets>
  <definedNames>
    <definedName name="_xlcn.WorksheetConnection_DataAN1" hidden="1">Data!$A:$N</definedName>
    <definedName name="_xlcn.WorksheetConnection_EmployeeData.xlsxTBL_Employees1" hidden="1">TBL_Employees[]</definedName>
  </definedNames>
  <calcPr calcId="191029"/>
  <pivotCaches>
    <pivotCache cacheId="145" r:id="rId14"/>
    <pivotCache cacheId="137" r:id="rId15"/>
    <pivotCache cacheId="164" r:id="rId16"/>
    <pivotCache cacheId="159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A:$N"/>
          <x15:modelTable id="TBL_Employees" name="TBL_Employees" connection="WorksheetConnection_Employee Data.xlsx!TBL_Employe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7" l="1"/>
  <c r="R126" i="1"/>
  <c r="R127" i="1"/>
  <c r="R157" i="1"/>
  <c r="R158" i="1"/>
  <c r="R517" i="1"/>
  <c r="R536" i="1"/>
  <c r="R556" i="1"/>
  <c r="R557" i="1"/>
  <c r="R706" i="1"/>
  <c r="R736" i="1"/>
  <c r="R737" i="1"/>
  <c r="R996" i="1"/>
  <c r="R997" i="1"/>
  <c r="R99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2" i="1"/>
  <c r="R2" i="1" s="1"/>
  <c r="P3" i="1"/>
  <c r="P4" i="1"/>
  <c r="P5" i="1"/>
  <c r="R5" i="1" s="1"/>
  <c r="P6" i="1"/>
  <c r="P7" i="1"/>
  <c r="R7" i="1" s="1"/>
  <c r="P8" i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P24" i="1"/>
  <c r="P25" i="1"/>
  <c r="R25" i="1" s="1"/>
  <c r="P26" i="1"/>
  <c r="P27" i="1"/>
  <c r="P28" i="1"/>
  <c r="P29" i="1"/>
  <c r="R29" i="1" s="1"/>
  <c r="P30" i="1"/>
  <c r="R30" i="1" s="1"/>
  <c r="P31" i="1"/>
  <c r="R31" i="1" s="1"/>
  <c r="P32" i="1"/>
  <c r="R32" i="1" s="1"/>
  <c r="P33" i="1"/>
  <c r="R33" i="1" s="1"/>
  <c r="P34" i="1"/>
  <c r="R34" i="1" s="1"/>
  <c r="P35" i="1"/>
  <c r="R35" i="1" s="1"/>
  <c r="P36" i="1"/>
  <c r="R36" i="1" s="1"/>
  <c r="P37" i="1"/>
  <c r="R37" i="1" s="1"/>
  <c r="P38" i="1"/>
  <c r="R38" i="1" s="1"/>
  <c r="P39" i="1"/>
  <c r="R39" i="1" s="1"/>
  <c r="P40" i="1"/>
  <c r="R40" i="1" s="1"/>
  <c r="P41" i="1"/>
  <c r="R41" i="1" s="1"/>
  <c r="P42" i="1"/>
  <c r="R42" i="1" s="1"/>
  <c r="P43" i="1"/>
  <c r="P44" i="1"/>
  <c r="P45" i="1"/>
  <c r="R45" i="1" s="1"/>
  <c r="P46" i="1"/>
  <c r="P47" i="1"/>
  <c r="R47" i="1" s="1"/>
  <c r="P48" i="1"/>
  <c r="R48" i="1" s="1"/>
  <c r="P49" i="1"/>
  <c r="R49" i="1" s="1"/>
  <c r="P50" i="1"/>
  <c r="R50" i="1" s="1"/>
  <c r="P51" i="1"/>
  <c r="R51" i="1" s="1"/>
  <c r="P52" i="1"/>
  <c r="R52" i="1" s="1"/>
  <c r="P53" i="1"/>
  <c r="R53" i="1" s="1"/>
  <c r="P54" i="1"/>
  <c r="R54" i="1" s="1"/>
  <c r="P55" i="1"/>
  <c r="R55" i="1" s="1"/>
  <c r="P56" i="1"/>
  <c r="R56" i="1" s="1"/>
  <c r="P57" i="1"/>
  <c r="R57" i="1" s="1"/>
  <c r="P58" i="1"/>
  <c r="R58" i="1" s="1"/>
  <c r="P59" i="1"/>
  <c r="R59" i="1" s="1"/>
  <c r="P60" i="1"/>
  <c r="R60" i="1" s="1"/>
  <c r="P61" i="1"/>
  <c r="R61" i="1" s="1"/>
  <c r="P62" i="1"/>
  <c r="R62" i="1" s="1"/>
  <c r="P63" i="1"/>
  <c r="P64" i="1"/>
  <c r="R64" i="1" s="1"/>
  <c r="P65" i="1"/>
  <c r="R65" i="1" s="1"/>
  <c r="P66" i="1"/>
  <c r="R66" i="1" s="1"/>
  <c r="P67" i="1"/>
  <c r="R67" i="1" s="1"/>
  <c r="P68" i="1"/>
  <c r="R68" i="1" s="1"/>
  <c r="P69" i="1"/>
  <c r="R69" i="1" s="1"/>
  <c r="P70" i="1"/>
  <c r="R70" i="1" s="1"/>
  <c r="P71" i="1"/>
  <c r="R71" i="1" s="1"/>
  <c r="P72" i="1"/>
  <c r="R72" i="1" s="1"/>
  <c r="P73" i="1"/>
  <c r="R73" i="1" s="1"/>
  <c r="P74" i="1"/>
  <c r="R74" i="1" s="1"/>
  <c r="P75" i="1"/>
  <c r="R75" i="1" s="1"/>
  <c r="P76" i="1"/>
  <c r="R76" i="1" s="1"/>
  <c r="P77" i="1"/>
  <c r="R77" i="1" s="1"/>
  <c r="P78" i="1"/>
  <c r="R78" i="1" s="1"/>
  <c r="P79" i="1"/>
  <c r="R79" i="1" s="1"/>
  <c r="P80" i="1"/>
  <c r="R80" i="1" s="1"/>
  <c r="P81" i="1"/>
  <c r="R81" i="1" s="1"/>
  <c r="P82" i="1"/>
  <c r="R82" i="1" s="1"/>
  <c r="P83" i="1"/>
  <c r="R83" i="1" s="1"/>
  <c r="P84" i="1"/>
  <c r="R84" i="1" s="1"/>
  <c r="P85" i="1"/>
  <c r="R85" i="1" s="1"/>
  <c r="P86" i="1"/>
  <c r="R86" i="1" s="1"/>
  <c r="P87" i="1"/>
  <c r="R87" i="1" s="1"/>
  <c r="P88" i="1"/>
  <c r="R88" i="1" s="1"/>
  <c r="P89" i="1"/>
  <c r="R89" i="1" s="1"/>
  <c r="P90" i="1"/>
  <c r="R90" i="1" s="1"/>
  <c r="P91" i="1"/>
  <c r="R91" i="1" s="1"/>
  <c r="P92" i="1"/>
  <c r="R92" i="1" s="1"/>
  <c r="P93" i="1"/>
  <c r="R93" i="1" s="1"/>
  <c r="P94" i="1"/>
  <c r="R94" i="1" s="1"/>
  <c r="P95" i="1"/>
  <c r="R95" i="1" s="1"/>
  <c r="P96" i="1"/>
  <c r="R96" i="1" s="1"/>
  <c r="P97" i="1"/>
  <c r="R97" i="1" s="1"/>
  <c r="P98" i="1"/>
  <c r="R98" i="1" s="1"/>
  <c r="P99" i="1"/>
  <c r="R99" i="1" s="1"/>
  <c r="P100" i="1"/>
  <c r="R100" i="1" s="1"/>
  <c r="P101" i="1"/>
  <c r="R101" i="1" s="1"/>
  <c r="P102" i="1"/>
  <c r="R102" i="1" s="1"/>
  <c r="P103" i="1"/>
  <c r="R103" i="1" s="1"/>
  <c r="P104" i="1"/>
  <c r="R104" i="1" s="1"/>
  <c r="P105" i="1"/>
  <c r="R105" i="1" s="1"/>
  <c r="P106" i="1"/>
  <c r="R106" i="1" s="1"/>
  <c r="P107" i="1"/>
  <c r="R107" i="1" s="1"/>
  <c r="P108" i="1"/>
  <c r="R108" i="1" s="1"/>
  <c r="P109" i="1"/>
  <c r="R109" i="1" s="1"/>
  <c r="P110" i="1"/>
  <c r="R110" i="1" s="1"/>
  <c r="P111" i="1"/>
  <c r="R111" i="1" s="1"/>
  <c r="P112" i="1"/>
  <c r="R112" i="1" s="1"/>
  <c r="P113" i="1"/>
  <c r="R113" i="1" s="1"/>
  <c r="P114" i="1"/>
  <c r="R114" i="1" s="1"/>
  <c r="P115" i="1"/>
  <c r="R115" i="1" s="1"/>
  <c r="P116" i="1"/>
  <c r="R116" i="1" s="1"/>
  <c r="P117" i="1"/>
  <c r="R117" i="1" s="1"/>
  <c r="P118" i="1"/>
  <c r="R118" i="1" s="1"/>
  <c r="P119" i="1"/>
  <c r="R119" i="1" s="1"/>
  <c r="P120" i="1"/>
  <c r="R120" i="1" s="1"/>
  <c r="P121" i="1"/>
  <c r="R121" i="1" s="1"/>
  <c r="P122" i="1"/>
  <c r="R122" i="1" s="1"/>
  <c r="P123" i="1"/>
  <c r="R123" i="1" s="1"/>
  <c r="P124" i="1"/>
  <c r="R124" i="1" s="1"/>
  <c r="P125" i="1"/>
  <c r="R125" i="1" s="1"/>
  <c r="P126" i="1"/>
  <c r="P127" i="1"/>
  <c r="P128" i="1"/>
  <c r="R128" i="1" s="1"/>
  <c r="P129" i="1"/>
  <c r="R129" i="1" s="1"/>
  <c r="P130" i="1"/>
  <c r="R130" i="1" s="1"/>
  <c r="P131" i="1"/>
  <c r="R131" i="1" s="1"/>
  <c r="P132" i="1"/>
  <c r="R132" i="1" s="1"/>
  <c r="P133" i="1"/>
  <c r="R133" i="1" s="1"/>
  <c r="P134" i="1"/>
  <c r="R134" i="1" s="1"/>
  <c r="P135" i="1"/>
  <c r="R135" i="1" s="1"/>
  <c r="P136" i="1"/>
  <c r="R136" i="1" s="1"/>
  <c r="P137" i="1"/>
  <c r="R137" i="1" s="1"/>
  <c r="P138" i="1"/>
  <c r="R138" i="1" s="1"/>
  <c r="P139" i="1"/>
  <c r="R139" i="1" s="1"/>
  <c r="P140" i="1"/>
  <c r="R140" i="1" s="1"/>
  <c r="P141" i="1"/>
  <c r="R141" i="1" s="1"/>
  <c r="P142" i="1"/>
  <c r="R142" i="1" s="1"/>
  <c r="P143" i="1"/>
  <c r="R143" i="1" s="1"/>
  <c r="P144" i="1"/>
  <c r="R144" i="1" s="1"/>
  <c r="P145" i="1"/>
  <c r="R145" i="1" s="1"/>
  <c r="P146" i="1"/>
  <c r="R146" i="1" s="1"/>
  <c r="P147" i="1"/>
  <c r="R147" i="1" s="1"/>
  <c r="P148" i="1"/>
  <c r="R148" i="1" s="1"/>
  <c r="P149" i="1"/>
  <c r="R149" i="1" s="1"/>
  <c r="P150" i="1"/>
  <c r="R150" i="1" s="1"/>
  <c r="P151" i="1"/>
  <c r="R151" i="1" s="1"/>
  <c r="P152" i="1"/>
  <c r="R152" i="1" s="1"/>
  <c r="P153" i="1"/>
  <c r="R153" i="1" s="1"/>
  <c r="P154" i="1"/>
  <c r="R154" i="1" s="1"/>
  <c r="P155" i="1"/>
  <c r="R155" i="1" s="1"/>
  <c r="P156" i="1"/>
  <c r="R156" i="1" s="1"/>
  <c r="P157" i="1"/>
  <c r="P158" i="1"/>
  <c r="P159" i="1"/>
  <c r="R159" i="1" s="1"/>
  <c r="P160" i="1"/>
  <c r="R160" i="1" s="1"/>
  <c r="P161" i="1"/>
  <c r="R161" i="1" s="1"/>
  <c r="P162" i="1"/>
  <c r="R162" i="1" s="1"/>
  <c r="P163" i="1"/>
  <c r="R163" i="1" s="1"/>
  <c r="P164" i="1"/>
  <c r="R164" i="1" s="1"/>
  <c r="P165" i="1"/>
  <c r="R165" i="1" s="1"/>
  <c r="P166" i="1"/>
  <c r="R166" i="1" s="1"/>
  <c r="P167" i="1"/>
  <c r="R167" i="1" s="1"/>
  <c r="P168" i="1"/>
  <c r="R168" i="1" s="1"/>
  <c r="P169" i="1"/>
  <c r="R169" i="1" s="1"/>
  <c r="P170" i="1"/>
  <c r="R170" i="1" s="1"/>
  <c r="P171" i="1"/>
  <c r="R171" i="1" s="1"/>
  <c r="P172" i="1"/>
  <c r="R172" i="1" s="1"/>
  <c r="P173" i="1"/>
  <c r="R173" i="1" s="1"/>
  <c r="P174" i="1"/>
  <c r="R174" i="1" s="1"/>
  <c r="P175" i="1"/>
  <c r="R175" i="1" s="1"/>
  <c r="P176" i="1"/>
  <c r="R176" i="1" s="1"/>
  <c r="P177" i="1"/>
  <c r="R177" i="1" s="1"/>
  <c r="P178" i="1"/>
  <c r="R178" i="1" s="1"/>
  <c r="P179" i="1"/>
  <c r="R179" i="1" s="1"/>
  <c r="P180" i="1"/>
  <c r="R180" i="1" s="1"/>
  <c r="P181" i="1"/>
  <c r="R181" i="1" s="1"/>
  <c r="P182" i="1"/>
  <c r="R182" i="1" s="1"/>
  <c r="P183" i="1"/>
  <c r="R183" i="1" s="1"/>
  <c r="P184" i="1"/>
  <c r="R184" i="1" s="1"/>
  <c r="P185" i="1"/>
  <c r="R185" i="1" s="1"/>
  <c r="P186" i="1"/>
  <c r="R186" i="1" s="1"/>
  <c r="P187" i="1"/>
  <c r="R187" i="1" s="1"/>
  <c r="P188" i="1"/>
  <c r="R188" i="1" s="1"/>
  <c r="P189" i="1"/>
  <c r="R189" i="1" s="1"/>
  <c r="P190" i="1"/>
  <c r="R190" i="1" s="1"/>
  <c r="P191" i="1"/>
  <c r="R191" i="1" s="1"/>
  <c r="P192" i="1"/>
  <c r="R192" i="1" s="1"/>
  <c r="P193" i="1"/>
  <c r="R193" i="1" s="1"/>
  <c r="P194" i="1"/>
  <c r="R194" i="1" s="1"/>
  <c r="P195" i="1"/>
  <c r="R195" i="1" s="1"/>
  <c r="P196" i="1"/>
  <c r="R196" i="1" s="1"/>
  <c r="P197" i="1"/>
  <c r="R197" i="1" s="1"/>
  <c r="P198" i="1"/>
  <c r="R198" i="1" s="1"/>
  <c r="P199" i="1"/>
  <c r="R199" i="1" s="1"/>
  <c r="P200" i="1"/>
  <c r="R200" i="1" s="1"/>
  <c r="P201" i="1"/>
  <c r="R201" i="1" s="1"/>
  <c r="P202" i="1"/>
  <c r="R202" i="1" s="1"/>
  <c r="P203" i="1"/>
  <c r="R203" i="1" s="1"/>
  <c r="P204" i="1"/>
  <c r="R204" i="1" s="1"/>
  <c r="P205" i="1"/>
  <c r="R205" i="1" s="1"/>
  <c r="P206" i="1"/>
  <c r="R206" i="1" s="1"/>
  <c r="P207" i="1"/>
  <c r="R207" i="1" s="1"/>
  <c r="P208" i="1"/>
  <c r="R208" i="1" s="1"/>
  <c r="P209" i="1"/>
  <c r="R209" i="1" s="1"/>
  <c r="P210" i="1"/>
  <c r="R210" i="1" s="1"/>
  <c r="P211" i="1"/>
  <c r="R211" i="1" s="1"/>
  <c r="P212" i="1"/>
  <c r="R212" i="1" s="1"/>
  <c r="P213" i="1"/>
  <c r="R213" i="1" s="1"/>
  <c r="P214" i="1"/>
  <c r="R214" i="1" s="1"/>
  <c r="P215" i="1"/>
  <c r="R215" i="1" s="1"/>
  <c r="P216" i="1"/>
  <c r="R216" i="1" s="1"/>
  <c r="P217" i="1"/>
  <c r="R217" i="1" s="1"/>
  <c r="P218" i="1"/>
  <c r="R218" i="1" s="1"/>
  <c r="P219" i="1"/>
  <c r="R219" i="1" s="1"/>
  <c r="P220" i="1"/>
  <c r="R220" i="1" s="1"/>
  <c r="P221" i="1"/>
  <c r="R221" i="1" s="1"/>
  <c r="P222" i="1"/>
  <c r="R222" i="1" s="1"/>
  <c r="P223" i="1"/>
  <c r="R223" i="1" s="1"/>
  <c r="P224" i="1"/>
  <c r="R224" i="1" s="1"/>
  <c r="P225" i="1"/>
  <c r="R225" i="1" s="1"/>
  <c r="P226" i="1"/>
  <c r="R226" i="1" s="1"/>
  <c r="P227" i="1"/>
  <c r="R227" i="1" s="1"/>
  <c r="P228" i="1"/>
  <c r="R228" i="1" s="1"/>
  <c r="P229" i="1"/>
  <c r="R229" i="1" s="1"/>
  <c r="P230" i="1"/>
  <c r="R230" i="1" s="1"/>
  <c r="P231" i="1"/>
  <c r="R231" i="1" s="1"/>
  <c r="P232" i="1"/>
  <c r="R232" i="1" s="1"/>
  <c r="P233" i="1"/>
  <c r="R233" i="1" s="1"/>
  <c r="P234" i="1"/>
  <c r="R234" i="1" s="1"/>
  <c r="P235" i="1"/>
  <c r="R235" i="1" s="1"/>
  <c r="P236" i="1"/>
  <c r="R236" i="1" s="1"/>
  <c r="P237" i="1"/>
  <c r="R237" i="1" s="1"/>
  <c r="P238" i="1"/>
  <c r="R238" i="1" s="1"/>
  <c r="P239" i="1"/>
  <c r="R239" i="1" s="1"/>
  <c r="P240" i="1"/>
  <c r="R240" i="1" s="1"/>
  <c r="P241" i="1"/>
  <c r="R241" i="1" s="1"/>
  <c r="P242" i="1"/>
  <c r="R242" i="1" s="1"/>
  <c r="P243" i="1"/>
  <c r="R243" i="1" s="1"/>
  <c r="P244" i="1"/>
  <c r="R244" i="1" s="1"/>
  <c r="P245" i="1"/>
  <c r="R245" i="1" s="1"/>
  <c r="P246" i="1"/>
  <c r="R246" i="1" s="1"/>
  <c r="P247" i="1"/>
  <c r="R247" i="1" s="1"/>
  <c r="P248" i="1"/>
  <c r="R248" i="1" s="1"/>
  <c r="P249" i="1"/>
  <c r="R249" i="1" s="1"/>
  <c r="P250" i="1"/>
  <c r="R250" i="1" s="1"/>
  <c r="P251" i="1"/>
  <c r="R251" i="1" s="1"/>
  <c r="P252" i="1"/>
  <c r="R252" i="1" s="1"/>
  <c r="P253" i="1"/>
  <c r="R253" i="1" s="1"/>
  <c r="P254" i="1"/>
  <c r="R254" i="1" s="1"/>
  <c r="P255" i="1"/>
  <c r="R255" i="1" s="1"/>
  <c r="P256" i="1"/>
  <c r="R256" i="1" s="1"/>
  <c r="P257" i="1"/>
  <c r="R257" i="1" s="1"/>
  <c r="P258" i="1"/>
  <c r="R258" i="1" s="1"/>
  <c r="P259" i="1"/>
  <c r="R259" i="1" s="1"/>
  <c r="P260" i="1"/>
  <c r="R260" i="1" s="1"/>
  <c r="P261" i="1"/>
  <c r="R261" i="1" s="1"/>
  <c r="P262" i="1"/>
  <c r="R262" i="1" s="1"/>
  <c r="P263" i="1"/>
  <c r="R263" i="1" s="1"/>
  <c r="P264" i="1"/>
  <c r="R264" i="1" s="1"/>
  <c r="P265" i="1"/>
  <c r="R265" i="1" s="1"/>
  <c r="P266" i="1"/>
  <c r="R266" i="1" s="1"/>
  <c r="P267" i="1"/>
  <c r="R267" i="1" s="1"/>
  <c r="P268" i="1"/>
  <c r="R268" i="1" s="1"/>
  <c r="P269" i="1"/>
  <c r="R269" i="1" s="1"/>
  <c r="P270" i="1"/>
  <c r="R270" i="1" s="1"/>
  <c r="P271" i="1"/>
  <c r="R271" i="1" s="1"/>
  <c r="P272" i="1"/>
  <c r="R272" i="1" s="1"/>
  <c r="P273" i="1"/>
  <c r="R273" i="1" s="1"/>
  <c r="P274" i="1"/>
  <c r="R274" i="1" s="1"/>
  <c r="P275" i="1"/>
  <c r="R275" i="1" s="1"/>
  <c r="P276" i="1"/>
  <c r="R276" i="1" s="1"/>
  <c r="P277" i="1"/>
  <c r="R277" i="1" s="1"/>
  <c r="P278" i="1"/>
  <c r="R278" i="1" s="1"/>
  <c r="P279" i="1"/>
  <c r="P280" i="1"/>
  <c r="R280" i="1" s="1"/>
  <c r="P281" i="1"/>
  <c r="R281" i="1" s="1"/>
  <c r="P282" i="1"/>
  <c r="R282" i="1" s="1"/>
  <c r="P283" i="1"/>
  <c r="R283" i="1" s="1"/>
  <c r="P284" i="1"/>
  <c r="R284" i="1" s="1"/>
  <c r="P285" i="1"/>
  <c r="R285" i="1" s="1"/>
  <c r="P286" i="1"/>
  <c r="R286" i="1" s="1"/>
  <c r="P287" i="1"/>
  <c r="R287" i="1" s="1"/>
  <c r="P288" i="1"/>
  <c r="R288" i="1" s="1"/>
  <c r="P289" i="1"/>
  <c r="R289" i="1" s="1"/>
  <c r="P290" i="1"/>
  <c r="R290" i="1" s="1"/>
  <c r="P291" i="1"/>
  <c r="R291" i="1" s="1"/>
  <c r="P292" i="1"/>
  <c r="R292" i="1" s="1"/>
  <c r="P293" i="1"/>
  <c r="R293" i="1" s="1"/>
  <c r="P294" i="1"/>
  <c r="R294" i="1" s="1"/>
  <c r="P295" i="1"/>
  <c r="R295" i="1" s="1"/>
  <c r="P296" i="1"/>
  <c r="R296" i="1" s="1"/>
  <c r="P297" i="1"/>
  <c r="R297" i="1" s="1"/>
  <c r="P298" i="1"/>
  <c r="R298" i="1" s="1"/>
  <c r="P299" i="1"/>
  <c r="R299" i="1" s="1"/>
  <c r="P300" i="1"/>
  <c r="R300" i="1" s="1"/>
  <c r="P301" i="1"/>
  <c r="R301" i="1" s="1"/>
  <c r="P302" i="1"/>
  <c r="R302" i="1" s="1"/>
  <c r="P303" i="1"/>
  <c r="R303" i="1" s="1"/>
  <c r="P304" i="1"/>
  <c r="R304" i="1" s="1"/>
  <c r="P305" i="1"/>
  <c r="R305" i="1" s="1"/>
  <c r="P306" i="1"/>
  <c r="R306" i="1" s="1"/>
  <c r="P307" i="1"/>
  <c r="R307" i="1" s="1"/>
  <c r="P308" i="1"/>
  <c r="R308" i="1" s="1"/>
  <c r="P309" i="1"/>
  <c r="R309" i="1" s="1"/>
  <c r="P310" i="1"/>
  <c r="R310" i="1" s="1"/>
  <c r="P311" i="1"/>
  <c r="R311" i="1" s="1"/>
  <c r="P312" i="1"/>
  <c r="R312" i="1" s="1"/>
  <c r="P313" i="1"/>
  <c r="R313" i="1" s="1"/>
  <c r="P314" i="1"/>
  <c r="R314" i="1" s="1"/>
  <c r="P315" i="1"/>
  <c r="R315" i="1" s="1"/>
  <c r="P316" i="1"/>
  <c r="R316" i="1" s="1"/>
  <c r="P317" i="1"/>
  <c r="R317" i="1" s="1"/>
  <c r="P318" i="1"/>
  <c r="R318" i="1" s="1"/>
  <c r="P319" i="1"/>
  <c r="R319" i="1" s="1"/>
  <c r="P320" i="1"/>
  <c r="R320" i="1" s="1"/>
  <c r="P321" i="1"/>
  <c r="R321" i="1" s="1"/>
  <c r="P322" i="1"/>
  <c r="R322" i="1" s="1"/>
  <c r="P323" i="1"/>
  <c r="R323" i="1" s="1"/>
  <c r="P324" i="1"/>
  <c r="R324" i="1" s="1"/>
  <c r="P325" i="1"/>
  <c r="R325" i="1" s="1"/>
  <c r="P326" i="1"/>
  <c r="R326" i="1" s="1"/>
  <c r="P327" i="1"/>
  <c r="R327" i="1" s="1"/>
  <c r="P328" i="1"/>
  <c r="R328" i="1" s="1"/>
  <c r="P329" i="1"/>
  <c r="R329" i="1" s="1"/>
  <c r="P330" i="1"/>
  <c r="R330" i="1" s="1"/>
  <c r="P331" i="1"/>
  <c r="R331" i="1" s="1"/>
  <c r="P332" i="1"/>
  <c r="R332" i="1" s="1"/>
  <c r="P333" i="1"/>
  <c r="R333" i="1" s="1"/>
  <c r="P334" i="1"/>
  <c r="R334" i="1" s="1"/>
  <c r="P335" i="1"/>
  <c r="R335" i="1" s="1"/>
  <c r="P336" i="1"/>
  <c r="R336" i="1" s="1"/>
  <c r="P337" i="1"/>
  <c r="R337" i="1" s="1"/>
  <c r="P338" i="1"/>
  <c r="R338" i="1" s="1"/>
  <c r="P339" i="1"/>
  <c r="R339" i="1" s="1"/>
  <c r="P340" i="1"/>
  <c r="R340" i="1" s="1"/>
  <c r="P341" i="1"/>
  <c r="R341" i="1" s="1"/>
  <c r="P342" i="1"/>
  <c r="R342" i="1" s="1"/>
  <c r="P343" i="1"/>
  <c r="R343" i="1" s="1"/>
  <c r="P344" i="1"/>
  <c r="R344" i="1" s="1"/>
  <c r="P345" i="1"/>
  <c r="R345" i="1" s="1"/>
  <c r="P346" i="1"/>
  <c r="R346" i="1" s="1"/>
  <c r="P347" i="1"/>
  <c r="R347" i="1" s="1"/>
  <c r="P348" i="1"/>
  <c r="R348" i="1" s="1"/>
  <c r="P349" i="1"/>
  <c r="R349" i="1" s="1"/>
  <c r="P350" i="1"/>
  <c r="R350" i="1" s="1"/>
  <c r="P351" i="1"/>
  <c r="R351" i="1" s="1"/>
  <c r="P352" i="1"/>
  <c r="R352" i="1" s="1"/>
  <c r="P353" i="1"/>
  <c r="R353" i="1" s="1"/>
  <c r="P354" i="1"/>
  <c r="R354" i="1" s="1"/>
  <c r="P355" i="1"/>
  <c r="R355" i="1" s="1"/>
  <c r="P356" i="1"/>
  <c r="R356" i="1" s="1"/>
  <c r="P357" i="1"/>
  <c r="R357" i="1" s="1"/>
  <c r="P358" i="1"/>
  <c r="R358" i="1" s="1"/>
  <c r="P359" i="1"/>
  <c r="R359" i="1" s="1"/>
  <c r="P360" i="1"/>
  <c r="R360" i="1" s="1"/>
  <c r="P361" i="1"/>
  <c r="R361" i="1" s="1"/>
  <c r="P362" i="1"/>
  <c r="R362" i="1" s="1"/>
  <c r="P363" i="1"/>
  <c r="R363" i="1" s="1"/>
  <c r="P364" i="1"/>
  <c r="R364" i="1" s="1"/>
  <c r="P365" i="1"/>
  <c r="R365" i="1" s="1"/>
  <c r="P366" i="1"/>
  <c r="R366" i="1" s="1"/>
  <c r="P367" i="1"/>
  <c r="R367" i="1" s="1"/>
  <c r="P368" i="1"/>
  <c r="R368" i="1" s="1"/>
  <c r="P369" i="1"/>
  <c r="R369" i="1" s="1"/>
  <c r="P370" i="1"/>
  <c r="R370" i="1" s="1"/>
  <c r="P371" i="1"/>
  <c r="R371" i="1" s="1"/>
  <c r="P372" i="1"/>
  <c r="R372" i="1" s="1"/>
  <c r="P373" i="1"/>
  <c r="R373" i="1" s="1"/>
  <c r="P374" i="1"/>
  <c r="R374" i="1" s="1"/>
  <c r="P375" i="1"/>
  <c r="R375" i="1" s="1"/>
  <c r="P376" i="1"/>
  <c r="R376" i="1" s="1"/>
  <c r="P377" i="1"/>
  <c r="R377" i="1" s="1"/>
  <c r="P378" i="1"/>
  <c r="R378" i="1" s="1"/>
  <c r="P379" i="1"/>
  <c r="R379" i="1" s="1"/>
  <c r="P380" i="1"/>
  <c r="R380" i="1" s="1"/>
  <c r="P381" i="1"/>
  <c r="R381" i="1" s="1"/>
  <c r="P382" i="1"/>
  <c r="R382" i="1" s="1"/>
  <c r="P383" i="1"/>
  <c r="R383" i="1" s="1"/>
  <c r="P384" i="1"/>
  <c r="R384" i="1" s="1"/>
  <c r="P385" i="1"/>
  <c r="R385" i="1" s="1"/>
  <c r="P386" i="1"/>
  <c r="R386" i="1" s="1"/>
  <c r="P387" i="1"/>
  <c r="R387" i="1" s="1"/>
  <c r="P388" i="1"/>
  <c r="R388" i="1" s="1"/>
  <c r="P389" i="1"/>
  <c r="R389" i="1" s="1"/>
  <c r="P390" i="1"/>
  <c r="R390" i="1" s="1"/>
  <c r="P391" i="1"/>
  <c r="R391" i="1" s="1"/>
  <c r="P392" i="1"/>
  <c r="R392" i="1" s="1"/>
  <c r="P393" i="1"/>
  <c r="P394" i="1"/>
  <c r="R394" i="1" s="1"/>
  <c r="P395" i="1"/>
  <c r="R395" i="1" s="1"/>
  <c r="P396" i="1"/>
  <c r="R396" i="1" s="1"/>
  <c r="P397" i="1"/>
  <c r="R397" i="1" s="1"/>
  <c r="P398" i="1"/>
  <c r="R398" i="1" s="1"/>
  <c r="P399" i="1"/>
  <c r="R399" i="1" s="1"/>
  <c r="P400" i="1"/>
  <c r="R400" i="1" s="1"/>
  <c r="P401" i="1"/>
  <c r="R401" i="1" s="1"/>
  <c r="P402" i="1"/>
  <c r="R402" i="1" s="1"/>
  <c r="P403" i="1"/>
  <c r="R403" i="1" s="1"/>
  <c r="P404" i="1"/>
  <c r="R404" i="1" s="1"/>
  <c r="P405" i="1"/>
  <c r="R405" i="1" s="1"/>
  <c r="P406" i="1"/>
  <c r="R406" i="1" s="1"/>
  <c r="P407" i="1"/>
  <c r="R407" i="1" s="1"/>
  <c r="P408" i="1"/>
  <c r="R408" i="1" s="1"/>
  <c r="P409" i="1"/>
  <c r="R409" i="1" s="1"/>
  <c r="P410" i="1"/>
  <c r="R410" i="1" s="1"/>
  <c r="P411" i="1"/>
  <c r="R411" i="1" s="1"/>
  <c r="P412" i="1"/>
  <c r="R412" i="1" s="1"/>
  <c r="P413" i="1"/>
  <c r="R413" i="1" s="1"/>
  <c r="P414" i="1"/>
  <c r="R414" i="1" s="1"/>
  <c r="P415" i="1"/>
  <c r="R415" i="1" s="1"/>
  <c r="P416" i="1"/>
  <c r="R416" i="1" s="1"/>
  <c r="P417" i="1"/>
  <c r="R417" i="1" s="1"/>
  <c r="P418" i="1"/>
  <c r="R418" i="1" s="1"/>
  <c r="P419" i="1"/>
  <c r="R419" i="1" s="1"/>
  <c r="P420" i="1"/>
  <c r="R420" i="1" s="1"/>
  <c r="P421" i="1"/>
  <c r="R421" i="1" s="1"/>
  <c r="P422" i="1"/>
  <c r="R422" i="1" s="1"/>
  <c r="P423" i="1"/>
  <c r="R423" i="1" s="1"/>
  <c r="P424" i="1"/>
  <c r="R424" i="1" s="1"/>
  <c r="P425" i="1"/>
  <c r="R425" i="1" s="1"/>
  <c r="P426" i="1"/>
  <c r="R426" i="1" s="1"/>
  <c r="P427" i="1"/>
  <c r="R427" i="1" s="1"/>
  <c r="P428" i="1"/>
  <c r="R428" i="1" s="1"/>
  <c r="P429" i="1"/>
  <c r="R429" i="1" s="1"/>
  <c r="P430" i="1"/>
  <c r="R430" i="1" s="1"/>
  <c r="P431" i="1"/>
  <c r="R431" i="1" s="1"/>
  <c r="P432" i="1"/>
  <c r="R432" i="1" s="1"/>
  <c r="P433" i="1"/>
  <c r="R433" i="1" s="1"/>
  <c r="P434" i="1"/>
  <c r="R434" i="1" s="1"/>
  <c r="P435" i="1"/>
  <c r="R435" i="1" s="1"/>
  <c r="P436" i="1"/>
  <c r="R436" i="1" s="1"/>
  <c r="P437" i="1"/>
  <c r="R437" i="1" s="1"/>
  <c r="P438" i="1"/>
  <c r="R438" i="1" s="1"/>
  <c r="P439" i="1"/>
  <c r="R439" i="1" s="1"/>
  <c r="P440" i="1"/>
  <c r="R440" i="1" s="1"/>
  <c r="P441" i="1"/>
  <c r="R441" i="1" s="1"/>
  <c r="P442" i="1"/>
  <c r="R442" i="1" s="1"/>
  <c r="P443" i="1"/>
  <c r="R443" i="1" s="1"/>
  <c r="P444" i="1"/>
  <c r="R444" i="1" s="1"/>
  <c r="P445" i="1"/>
  <c r="R445" i="1" s="1"/>
  <c r="P446" i="1"/>
  <c r="R446" i="1" s="1"/>
  <c r="P447" i="1"/>
  <c r="R447" i="1" s="1"/>
  <c r="P448" i="1"/>
  <c r="R448" i="1" s="1"/>
  <c r="P449" i="1"/>
  <c r="R449" i="1" s="1"/>
  <c r="P450" i="1"/>
  <c r="R450" i="1" s="1"/>
  <c r="P451" i="1"/>
  <c r="R451" i="1" s="1"/>
  <c r="P452" i="1"/>
  <c r="R452" i="1" s="1"/>
  <c r="P453" i="1"/>
  <c r="R453" i="1" s="1"/>
  <c r="P454" i="1"/>
  <c r="R454" i="1" s="1"/>
  <c r="P455" i="1"/>
  <c r="R455" i="1" s="1"/>
  <c r="P456" i="1"/>
  <c r="R456" i="1" s="1"/>
  <c r="P457" i="1"/>
  <c r="R457" i="1" s="1"/>
  <c r="P458" i="1"/>
  <c r="R458" i="1" s="1"/>
  <c r="P459" i="1"/>
  <c r="R459" i="1" s="1"/>
  <c r="P460" i="1"/>
  <c r="R460" i="1" s="1"/>
  <c r="P461" i="1"/>
  <c r="R461" i="1" s="1"/>
  <c r="P462" i="1"/>
  <c r="R462" i="1" s="1"/>
  <c r="P463" i="1"/>
  <c r="R463" i="1" s="1"/>
  <c r="P464" i="1"/>
  <c r="R464" i="1" s="1"/>
  <c r="P465" i="1"/>
  <c r="R465" i="1" s="1"/>
  <c r="P466" i="1"/>
  <c r="R466" i="1" s="1"/>
  <c r="P467" i="1"/>
  <c r="R467" i="1" s="1"/>
  <c r="P468" i="1"/>
  <c r="R468" i="1" s="1"/>
  <c r="P469" i="1"/>
  <c r="R469" i="1" s="1"/>
  <c r="P470" i="1"/>
  <c r="R470" i="1" s="1"/>
  <c r="P471" i="1"/>
  <c r="R471" i="1" s="1"/>
  <c r="P472" i="1"/>
  <c r="R472" i="1" s="1"/>
  <c r="P473" i="1"/>
  <c r="R473" i="1" s="1"/>
  <c r="P474" i="1"/>
  <c r="R474" i="1" s="1"/>
  <c r="P475" i="1"/>
  <c r="R475" i="1" s="1"/>
  <c r="P476" i="1"/>
  <c r="R476" i="1" s="1"/>
  <c r="P477" i="1"/>
  <c r="R477" i="1" s="1"/>
  <c r="P478" i="1"/>
  <c r="R478" i="1" s="1"/>
  <c r="P479" i="1"/>
  <c r="R479" i="1" s="1"/>
  <c r="P480" i="1"/>
  <c r="R480" i="1" s="1"/>
  <c r="P481" i="1"/>
  <c r="R481" i="1" s="1"/>
  <c r="P482" i="1"/>
  <c r="R482" i="1" s="1"/>
  <c r="P483" i="1"/>
  <c r="R483" i="1" s="1"/>
  <c r="P484" i="1"/>
  <c r="R484" i="1" s="1"/>
  <c r="P485" i="1"/>
  <c r="R485" i="1" s="1"/>
  <c r="P486" i="1"/>
  <c r="R486" i="1" s="1"/>
  <c r="P487" i="1"/>
  <c r="R487" i="1" s="1"/>
  <c r="P488" i="1"/>
  <c r="R488" i="1" s="1"/>
  <c r="P489" i="1"/>
  <c r="R489" i="1" s="1"/>
  <c r="P490" i="1"/>
  <c r="R490" i="1" s="1"/>
  <c r="P491" i="1"/>
  <c r="R491" i="1" s="1"/>
  <c r="P492" i="1"/>
  <c r="R492" i="1" s="1"/>
  <c r="P493" i="1"/>
  <c r="R493" i="1" s="1"/>
  <c r="P494" i="1"/>
  <c r="R494" i="1" s="1"/>
  <c r="P495" i="1"/>
  <c r="R495" i="1" s="1"/>
  <c r="P496" i="1"/>
  <c r="R496" i="1" s="1"/>
  <c r="P497" i="1"/>
  <c r="R497" i="1" s="1"/>
  <c r="P498" i="1"/>
  <c r="R498" i="1" s="1"/>
  <c r="P499" i="1"/>
  <c r="R499" i="1" s="1"/>
  <c r="P500" i="1"/>
  <c r="R500" i="1" s="1"/>
  <c r="P501" i="1"/>
  <c r="R501" i="1" s="1"/>
  <c r="P502" i="1"/>
  <c r="R502" i="1" s="1"/>
  <c r="P503" i="1"/>
  <c r="R503" i="1" s="1"/>
  <c r="P504" i="1"/>
  <c r="R504" i="1" s="1"/>
  <c r="P505" i="1"/>
  <c r="R505" i="1" s="1"/>
  <c r="P506" i="1"/>
  <c r="R506" i="1" s="1"/>
  <c r="P507" i="1"/>
  <c r="R507" i="1" s="1"/>
  <c r="P508" i="1"/>
  <c r="R508" i="1" s="1"/>
  <c r="P509" i="1"/>
  <c r="R509" i="1" s="1"/>
  <c r="P510" i="1"/>
  <c r="R510" i="1" s="1"/>
  <c r="P511" i="1"/>
  <c r="R511" i="1" s="1"/>
  <c r="P512" i="1"/>
  <c r="R512" i="1" s="1"/>
  <c r="P513" i="1"/>
  <c r="R513" i="1" s="1"/>
  <c r="P514" i="1"/>
  <c r="R514" i="1" s="1"/>
  <c r="P515" i="1"/>
  <c r="R515" i="1" s="1"/>
  <c r="P516" i="1"/>
  <c r="R516" i="1" s="1"/>
  <c r="P517" i="1"/>
  <c r="P518" i="1"/>
  <c r="R518" i="1" s="1"/>
  <c r="P519" i="1"/>
  <c r="R519" i="1" s="1"/>
  <c r="P520" i="1"/>
  <c r="R520" i="1" s="1"/>
  <c r="P521" i="1"/>
  <c r="R521" i="1" s="1"/>
  <c r="P522" i="1"/>
  <c r="R522" i="1" s="1"/>
  <c r="P523" i="1"/>
  <c r="R523" i="1" s="1"/>
  <c r="P524" i="1"/>
  <c r="R524" i="1" s="1"/>
  <c r="P525" i="1"/>
  <c r="R525" i="1" s="1"/>
  <c r="P526" i="1"/>
  <c r="R526" i="1" s="1"/>
  <c r="P527" i="1"/>
  <c r="R527" i="1" s="1"/>
  <c r="P528" i="1"/>
  <c r="R528" i="1" s="1"/>
  <c r="P529" i="1"/>
  <c r="R529" i="1" s="1"/>
  <c r="P530" i="1"/>
  <c r="R530" i="1" s="1"/>
  <c r="P531" i="1"/>
  <c r="R531" i="1" s="1"/>
  <c r="P532" i="1"/>
  <c r="R532" i="1" s="1"/>
  <c r="P533" i="1"/>
  <c r="R533" i="1" s="1"/>
  <c r="P534" i="1"/>
  <c r="R534" i="1" s="1"/>
  <c r="P535" i="1"/>
  <c r="R535" i="1" s="1"/>
  <c r="P536" i="1"/>
  <c r="P537" i="1"/>
  <c r="R537" i="1" s="1"/>
  <c r="P538" i="1"/>
  <c r="R538" i="1" s="1"/>
  <c r="P539" i="1"/>
  <c r="R539" i="1" s="1"/>
  <c r="P540" i="1"/>
  <c r="R540" i="1" s="1"/>
  <c r="P541" i="1"/>
  <c r="R541" i="1" s="1"/>
  <c r="P542" i="1"/>
  <c r="R542" i="1" s="1"/>
  <c r="P543" i="1"/>
  <c r="R543" i="1" s="1"/>
  <c r="P544" i="1"/>
  <c r="R544" i="1" s="1"/>
  <c r="P545" i="1"/>
  <c r="R545" i="1" s="1"/>
  <c r="P546" i="1"/>
  <c r="R546" i="1" s="1"/>
  <c r="P547" i="1"/>
  <c r="R547" i="1" s="1"/>
  <c r="P548" i="1"/>
  <c r="R548" i="1" s="1"/>
  <c r="P549" i="1"/>
  <c r="R549" i="1" s="1"/>
  <c r="P550" i="1"/>
  <c r="R550" i="1" s="1"/>
  <c r="P551" i="1"/>
  <c r="R551" i="1" s="1"/>
  <c r="P552" i="1"/>
  <c r="R552" i="1" s="1"/>
  <c r="P553" i="1"/>
  <c r="R553" i="1" s="1"/>
  <c r="P554" i="1"/>
  <c r="R554" i="1" s="1"/>
  <c r="P555" i="1"/>
  <c r="R555" i="1" s="1"/>
  <c r="P556" i="1"/>
  <c r="P557" i="1"/>
  <c r="P558" i="1"/>
  <c r="R558" i="1" s="1"/>
  <c r="P559" i="1"/>
  <c r="R559" i="1" s="1"/>
  <c r="P560" i="1"/>
  <c r="R560" i="1" s="1"/>
  <c r="P561" i="1"/>
  <c r="R561" i="1" s="1"/>
  <c r="P562" i="1"/>
  <c r="R562" i="1" s="1"/>
  <c r="P563" i="1"/>
  <c r="R563" i="1" s="1"/>
  <c r="P564" i="1"/>
  <c r="R564" i="1" s="1"/>
  <c r="P565" i="1"/>
  <c r="R565" i="1" s="1"/>
  <c r="P566" i="1"/>
  <c r="R566" i="1" s="1"/>
  <c r="P567" i="1"/>
  <c r="R567" i="1" s="1"/>
  <c r="P568" i="1"/>
  <c r="R568" i="1" s="1"/>
  <c r="P569" i="1"/>
  <c r="R569" i="1" s="1"/>
  <c r="P570" i="1"/>
  <c r="R570" i="1" s="1"/>
  <c r="P571" i="1"/>
  <c r="R571" i="1" s="1"/>
  <c r="P572" i="1"/>
  <c r="R572" i="1" s="1"/>
  <c r="P573" i="1"/>
  <c r="P574" i="1"/>
  <c r="R574" i="1" s="1"/>
  <c r="P575" i="1"/>
  <c r="R575" i="1" s="1"/>
  <c r="P576" i="1"/>
  <c r="R576" i="1" s="1"/>
  <c r="P577" i="1"/>
  <c r="R577" i="1" s="1"/>
  <c r="P578" i="1"/>
  <c r="R578" i="1" s="1"/>
  <c r="P579" i="1"/>
  <c r="R579" i="1" s="1"/>
  <c r="P580" i="1"/>
  <c r="R580" i="1" s="1"/>
  <c r="P581" i="1"/>
  <c r="R581" i="1" s="1"/>
  <c r="P582" i="1"/>
  <c r="R582" i="1" s="1"/>
  <c r="P583" i="1"/>
  <c r="R583" i="1" s="1"/>
  <c r="P584" i="1"/>
  <c r="R584" i="1" s="1"/>
  <c r="P585" i="1"/>
  <c r="R585" i="1" s="1"/>
  <c r="P586" i="1"/>
  <c r="R586" i="1" s="1"/>
  <c r="P587" i="1"/>
  <c r="R587" i="1" s="1"/>
  <c r="P588" i="1"/>
  <c r="R588" i="1" s="1"/>
  <c r="P589" i="1"/>
  <c r="R589" i="1" s="1"/>
  <c r="P590" i="1"/>
  <c r="R590" i="1" s="1"/>
  <c r="P591" i="1"/>
  <c r="R591" i="1" s="1"/>
  <c r="P592" i="1"/>
  <c r="R592" i="1" s="1"/>
  <c r="P593" i="1"/>
  <c r="R593" i="1" s="1"/>
  <c r="P594" i="1"/>
  <c r="R594" i="1" s="1"/>
  <c r="P595" i="1"/>
  <c r="R595" i="1" s="1"/>
  <c r="P596" i="1"/>
  <c r="R596" i="1" s="1"/>
  <c r="P597" i="1"/>
  <c r="R597" i="1" s="1"/>
  <c r="P598" i="1"/>
  <c r="R598" i="1" s="1"/>
  <c r="P599" i="1"/>
  <c r="R599" i="1" s="1"/>
  <c r="P600" i="1"/>
  <c r="R600" i="1" s="1"/>
  <c r="P601" i="1"/>
  <c r="R601" i="1" s="1"/>
  <c r="P602" i="1"/>
  <c r="R602" i="1" s="1"/>
  <c r="P603" i="1"/>
  <c r="R603" i="1" s="1"/>
  <c r="P604" i="1"/>
  <c r="R604" i="1" s="1"/>
  <c r="P605" i="1"/>
  <c r="R605" i="1" s="1"/>
  <c r="P606" i="1"/>
  <c r="R606" i="1" s="1"/>
  <c r="P607" i="1"/>
  <c r="R607" i="1" s="1"/>
  <c r="P608" i="1"/>
  <c r="R608" i="1" s="1"/>
  <c r="P609" i="1"/>
  <c r="R609" i="1" s="1"/>
  <c r="P610" i="1"/>
  <c r="R610" i="1" s="1"/>
  <c r="P611" i="1"/>
  <c r="R611" i="1" s="1"/>
  <c r="P612" i="1"/>
  <c r="R612" i="1" s="1"/>
  <c r="P613" i="1"/>
  <c r="R613" i="1" s="1"/>
  <c r="P614" i="1"/>
  <c r="R614" i="1" s="1"/>
  <c r="P615" i="1"/>
  <c r="R615" i="1" s="1"/>
  <c r="P616" i="1"/>
  <c r="R616" i="1" s="1"/>
  <c r="P617" i="1"/>
  <c r="R617" i="1" s="1"/>
  <c r="P618" i="1"/>
  <c r="R618" i="1" s="1"/>
  <c r="P619" i="1"/>
  <c r="R619" i="1" s="1"/>
  <c r="P620" i="1"/>
  <c r="R620" i="1" s="1"/>
  <c r="P621" i="1"/>
  <c r="R621" i="1" s="1"/>
  <c r="P622" i="1"/>
  <c r="R622" i="1" s="1"/>
  <c r="P623" i="1"/>
  <c r="R623" i="1" s="1"/>
  <c r="P624" i="1"/>
  <c r="R624" i="1" s="1"/>
  <c r="P625" i="1"/>
  <c r="R625" i="1" s="1"/>
  <c r="P626" i="1"/>
  <c r="R626" i="1" s="1"/>
  <c r="P627" i="1"/>
  <c r="R627" i="1" s="1"/>
  <c r="P628" i="1"/>
  <c r="R628" i="1" s="1"/>
  <c r="P629" i="1"/>
  <c r="R629" i="1" s="1"/>
  <c r="P630" i="1"/>
  <c r="R630" i="1" s="1"/>
  <c r="P631" i="1"/>
  <c r="R631" i="1" s="1"/>
  <c r="P632" i="1"/>
  <c r="R632" i="1" s="1"/>
  <c r="P633" i="1"/>
  <c r="R633" i="1" s="1"/>
  <c r="P634" i="1"/>
  <c r="R634" i="1" s="1"/>
  <c r="P635" i="1"/>
  <c r="R635" i="1" s="1"/>
  <c r="P636" i="1"/>
  <c r="R636" i="1" s="1"/>
  <c r="P637" i="1"/>
  <c r="R637" i="1" s="1"/>
  <c r="P638" i="1"/>
  <c r="R638" i="1" s="1"/>
  <c r="P639" i="1"/>
  <c r="R639" i="1" s="1"/>
  <c r="P640" i="1"/>
  <c r="R640" i="1" s="1"/>
  <c r="P641" i="1"/>
  <c r="R641" i="1" s="1"/>
  <c r="P642" i="1"/>
  <c r="R642" i="1" s="1"/>
  <c r="P643" i="1"/>
  <c r="R643" i="1" s="1"/>
  <c r="P644" i="1"/>
  <c r="R644" i="1" s="1"/>
  <c r="P645" i="1"/>
  <c r="R645" i="1" s="1"/>
  <c r="P646" i="1"/>
  <c r="R646" i="1" s="1"/>
  <c r="P647" i="1"/>
  <c r="R647" i="1" s="1"/>
  <c r="P648" i="1"/>
  <c r="R648" i="1" s="1"/>
  <c r="P649" i="1"/>
  <c r="R649" i="1" s="1"/>
  <c r="P650" i="1"/>
  <c r="R650" i="1" s="1"/>
  <c r="P651" i="1"/>
  <c r="R651" i="1" s="1"/>
  <c r="P652" i="1"/>
  <c r="R652" i="1" s="1"/>
  <c r="P653" i="1"/>
  <c r="R653" i="1" s="1"/>
  <c r="P654" i="1"/>
  <c r="R654" i="1" s="1"/>
  <c r="P655" i="1"/>
  <c r="R655" i="1" s="1"/>
  <c r="P656" i="1"/>
  <c r="R656" i="1" s="1"/>
  <c r="P657" i="1"/>
  <c r="R657" i="1" s="1"/>
  <c r="P658" i="1"/>
  <c r="R658" i="1" s="1"/>
  <c r="P659" i="1"/>
  <c r="R659" i="1" s="1"/>
  <c r="P660" i="1"/>
  <c r="R660" i="1" s="1"/>
  <c r="P661" i="1"/>
  <c r="R661" i="1" s="1"/>
  <c r="P662" i="1"/>
  <c r="R662" i="1" s="1"/>
  <c r="P663" i="1"/>
  <c r="R663" i="1" s="1"/>
  <c r="P664" i="1"/>
  <c r="R664" i="1" s="1"/>
  <c r="P665" i="1"/>
  <c r="R665" i="1" s="1"/>
  <c r="P666" i="1"/>
  <c r="R666" i="1" s="1"/>
  <c r="P667" i="1"/>
  <c r="R667" i="1" s="1"/>
  <c r="P668" i="1"/>
  <c r="R668" i="1" s="1"/>
  <c r="P669" i="1"/>
  <c r="R669" i="1" s="1"/>
  <c r="P670" i="1"/>
  <c r="R670" i="1" s="1"/>
  <c r="P671" i="1"/>
  <c r="R671" i="1" s="1"/>
  <c r="P672" i="1"/>
  <c r="R672" i="1" s="1"/>
  <c r="P673" i="1"/>
  <c r="R673" i="1" s="1"/>
  <c r="P674" i="1"/>
  <c r="R674" i="1" s="1"/>
  <c r="P675" i="1"/>
  <c r="R675" i="1" s="1"/>
  <c r="P676" i="1"/>
  <c r="R676" i="1" s="1"/>
  <c r="P677" i="1"/>
  <c r="R677" i="1" s="1"/>
  <c r="P678" i="1"/>
  <c r="R678" i="1" s="1"/>
  <c r="P679" i="1"/>
  <c r="R679" i="1" s="1"/>
  <c r="P680" i="1"/>
  <c r="R680" i="1" s="1"/>
  <c r="P681" i="1"/>
  <c r="R681" i="1" s="1"/>
  <c r="P682" i="1"/>
  <c r="R682" i="1" s="1"/>
  <c r="P683" i="1"/>
  <c r="R683" i="1" s="1"/>
  <c r="P684" i="1"/>
  <c r="R684" i="1" s="1"/>
  <c r="P685" i="1"/>
  <c r="R685" i="1" s="1"/>
  <c r="P686" i="1"/>
  <c r="R686" i="1" s="1"/>
  <c r="P687" i="1"/>
  <c r="R687" i="1" s="1"/>
  <c r="P688" i="1"/>
  <c r="R688" i="1" s="1"/>
  <c r="P689" i="1"/>
  <c r="R689" i="1" s="1"/>
  <c r="P690" i="1"/>
  <c r="R690" i="1" s="1"/>
  <c r="P691" i="1"/>
  <c r="R691" i="1" s="1"/>
  <c r="P692" i="1"/>
  <c r="R692" i="1" s="1"/>
  <c r="P693" i="1"/>
  <c r="R693" i="1" s="1"/>
  <c r="P694" i="1"/>
  <c r="R694" i="1" s="1"/>
  <c r="P695" i="1"/>
  <c r="R695" i="1" s="1"/>
  <c r="P696" i="1"/>
  <c r="R696" i="1" s="1"/>
  <c r="P697" i="1"/>
  <c r="R697" i="1" s="1"/>
  <c r="P698" i="1"/>
  <c r="R698" i="1" s="1"/>
  <c r="P699" i="1"/>
  <c r="R699" i="1" s="1"/>
  <c r="P700" i="1"/>
  <c r="R700" i="1" s="1"/>
  <c r="P701" i="1"/>
  <c r="R701" i="1" s="1"/>
  <c r="P702" i="1"/>
  <c r="R702" i="1" s="1"/>
  <c r="P703" i="1"/>
  <c r="R703" i="1" s="1"/>
  <c r="P704" i="1"/>
  <c r="R704" i="1" s="1"/>
  <c r="P705" i="1"/>
  <c r="R705" i="1" s="1"/>
  <c r="P706" i="1"/>
  <c r="P707" i="1"/>
  <c r="R707" i="1" s="1"/>
  <c r="P708" i="1"/>
  <c r="R708" i="1" s="1"/>
  <c r="P709" i="1"/>
  <c r="R709" i="1" s="1"/>
  <c r="P710" i="1"/>
  <c r="R710" i="1" s="1"/>
  <c r="P711" i="1"/>
  <c r="R711" i="1" s="1"/>
  <c r="P712" i="1"/>
  <c r="R712" i="1" s="1"/>
  <c r="P713" i="1"/>
  <c r="R713" i="1" s="1"/>
  <c r="P714" i="1"/>
  <c r="R714" i="1" s="1"/>
  <c r="P715" i="1"/>
  <c r="R715" i="1" s="1"/>
  <c r="P716" i="1"/>
  <c r="R716" i="1" s="1"/>
  <c r="P717" i="1"/>
  <c r="R717" i="1" s="1"/>
  <c r="P718" i="1"/>
  <c r="R718" i="1" s="1"/>
  <c r="P719" i="1"/>
  <c r="R719" i="1" s="1"/>
  <c r="P720" i="1"/>
  <c r="R720" i="1" s="1"/>
  <c r="P721" i="1"/>
  <c r="R721" i="1" s="1"/>
  <c r="P722" i="1"/>
  <c r="R722" i="1" s="1"/>
  <c r="P723" i="1"/>
  <c r="R723" i="1" s="1"/>
  <c r="P724" i="1"/>
  <c r="R724" i="1" s="1"/>
  <c r="P725" i="1"/>
  <c r="R725" i="1" s="1"/>
  <c r="P726" i="1"/>
  <c r="R726" i="1" s="1"/>
  <c r="P727" i="1"/>
  <c r="R727" i="1" s="1"/>
  <c r="P728" i="1"/>
  <c r="R728" i="1" s="1"/>
  <c r="P729" i="1"/>
  <c r="R729" i="1" s="1"/>
  <c r="P730" i="1"/>
  <c r="R730" i="1" s="1"/>
  <c r="P731" i="1"/>
  <c r="R731" i="1" s="1"/>
  <c r="P732" i="1"/>
  <c r="R732" i="1" s="1"/>
  <c r="P733" i="1"/>
  <c r="R733" i="1" s="1"/>
  <c r="P734" i="1"/>
  <c r="R734" i="1" s="1"/>
  <c r="P735" i="1"/>
  <c r="R735" i="1" s="1"/>
  <c r="P736" i="1"/>
  <c r="P737" i="1"/>
  <c r="P738" i="1"/>
  <c r="R738" i="1" s="1"/>
  <c r="P739" i="1"/>
  <c r="R739" i="1" s="1"/>
  <c r="P740" i="1"/>
  <c r="R740" i="1" s="1"/>
  <c r="P741" i="1"/>
  <c r="R741" i="1" s="1"/>
  <c r="P742" i="1"/>
  <c r="R742" i="1" s="1"/>
  <c r="P743" i="1"/>
  <c r="R743" i="1" s="1"/>
  <c r="P744" i="1"/>
  <c r="R744" i="1" s="1"/>
  <c r="P745" i="1"/>
  <c r="R745" i="1" s="1"/>
  <c r="P746" i="1"/>
  <c r="R746" i="1" s="1"/>
  <c r="P747" i="1"/>
  <c r="R747" i="1" s="1"/>
  <c r="P748" i="1"/>
  <c r="R748" i="1" s="1"/>
  <c r="P749" i="1"/>
  <c r="R749" i="1" s="1"/>
  <c r="P750" i="1"/>
  <c r="R750" i="1" s="1"/>
  <c r="P751" i="1"/>
  <c r="R751" i="1" s="1"/>
  <c r="P752" i="1"/>
  <c r="R752" i="1" s="1"/>
  <c r="P753" i="1"/>
  <c r="R753" i="1" s="1"/>
  <c r="P754" i="1"/>
  <c r="R754" i="1" s="1"/>
  <c r="P755" i="1"/>
  <c r="R755" i="1" s="1"/>
  <c r="P756" i="1"/>
  <c r="R756" i="1" s="1"/>
  <c r="P757" i="1"/>
  <c r="R757" i="1" s="1"/>
  <c r="P758" i="1"/>
  <c r="R758" i="1" s="1"/>
  <c r="P759" i="1"/>
  <c r="R759" i="1" s="1"/>
  <c r="P760" i="1"/>
  <c r="R760" i="1" s="1"/>
  <c r="P761" i="1"/>
  <c r="R761" i="1" s="1"/>
  <c r="P762" i="1"/>
  <c r="R762" i="1" s="1"/>
  <c r="P763" i="1"/>
  <c r="R763" i="1" s="1"/>
  <c r="P764" i="1"/>
  <c r="R764" i="1" s="1"/>
  <c r="P765" i="1"/>
  <c r="R765" i="1" s="1"/>
  <c r="P766" i="1"/>
  <c r="R766" i="1" s="1"/>
  <c r="P767" i="1"/>
  <c r="R767" i="1" s="1"/>
  <c r="P768" i="1"/>
  <c r="R768" i="1" s="1"/>
  <c r="P769" i="1"/>
  <c r="R769" i="1" s="1"/>
  <c r="P770" i="1"/>
  <c r="R770" i="1" s="1"/>
  <c r="P771" i="1"/>
  <c r="R771" i="1" s="1"/>
  <c r="P772" i="1"/>
  <c r="R772" i="1" s="1"/>
  <c r="P773" i="1"/>
  <c r="R773" i="1" s="1"/>
  <c r="P774" i="1"/>
  <c r="R774" i="1" s="1"/>
  <c r="P775" i="1"/>
  <c r="R775" i="1" s="1"/>
  <c r="P776" i="1"/>
  <c r="R776" i="1" s="1"/>
  <c r="P777" i="1"/>
  <c r="R777" i="1" s="1"/>
  <c r="P778" i="1"/>
  <c r="R778" i="1" s="1"/>
  <c r="P779" i="1"/>
  <c r="R779" i="1" s="1"/>
  <c r="P780" i="1"/>
  <c r="R780" i="1" s="1"/>
  <c r="P781" i="1"/>
  <c r="R781" i="1" s="1"/>
  <c r="P782" i="1"/>
  <c r="R782" i="1" s="1"/>
  <c r="P783" i="1"/>
  <c r="R783" i="1" s="1"/>
  <c r="P784" i="1"/>
  <c r="R784" i="1" s="1"/>
  <c r="P785" i="1"/>
  <c r="R785" i="1" s="1"/>
  <c r="P786" i="1"/>
  <c r="R786" i="1" s="1"/>
  <c r="P787" i="1"/>
  <c r="R787" i="1" s="1"/>
  <c r="P788" i="1"/>
  <c r="R788" i="1" s="1"/>
  <c r="P789" i="1"/>
  <c r="R789" i="1" s="1"/>
  <c r="P790" i="1"/>
  <c r="R790" i="1" s="1"/>
  <c r="P791" i="1"/>
  <c r="R791" i="1" s="1"/>
  <c r="P792" i="1"/>
  <c r="R792" i="1" s="1"/>
  <c r="P793" i="1"/>
  <c r="R793" i="1" s="1"/>
  <c r="P794" i="1"/>
  <c r="R794" i="1" s="1"/>
  <c r="P795" i="1"/>
  <c r="R795" i="1" s="1"/>
  <c r="P796" i="1"/>
  <c r="R796" i="1" s="1"/>
  <c r="P797" i="1"/>
  <c r="R797" i="1" s="1"/>
  <c r="P798" i="1"/>
  <c r="R798" i="1" s="1"/>
  <c r="P799" i="1"/>
  <c r="R799" i="1" s="1"/>
  <c r="P800" i="1"/>
  <c r="R800" i="1" s="1"/>
  <c r="P801" i="1"/>
  <c r="R801" i="1" s="1"/>
  <c r="P802" i="1"/>
  <c r="R802" i="1" s="1"/>
  <c r="P803" i="1"/>
  <c r="R803" i="1" s="1"/>
  <c r="P804" i="1"/>
  <c r="R804" i="1" s="1"/>
  <c r="P805" i="1"/>
  <c r="R805" i="1" s="1"/>
  <c r="P806" i="1"/>
  <c r="R806" i="1" s="1"/>
  <c r="P807" i="1"/>
  <c r="R807" i="1" s="1"/>
  <c r="P808" i="1"/>
  <c r="R808" i="1" s="1"/>
  <c r="P809" i="1"/>
  <c r="R809" i="1" s="1"/>
  <c r="P810" i="1"/>
  <c r="R810" i="1" s="1"/>
  <c r="P811" i="1"/>
  <c r="R811" i="1" s="1"/>
  <c r="P812" i="1"/>
  <c r="R812" i="1" s="1"/>
  <c r="P813" i="1"/>
  <c r="R813" i="1" s="1"/>
  <c r="P814" i="1"/>
  <c r="R814" i="1" s="1"/>
  <c r="P815" i="1"/>
  <c r="R815" i="1" s="1"/>
  <c r="P816" i="1"/>
  <c r="R816" i="1" s="1"/>
  <c r="P817" i="1"/>
  <c r="R817" i="1" s="1"/>
  <c r="P818" i="1"/>
  <c r="R818" i="1" s="1"/>
  <c r="P819" i="1"/>
  <c r="R819" i="1" s="1"/>
  <c r="P820" i="1"/>
  <c r="R820" i="1" s="1"/>
  <c r="P821" i="1"/>
  <c r="R821" i="1" s="1"/>
  <c r="P822" i="1"/>
  <c r="R822" i="1" s="1"/>
  <c r="P823" i="1"/>
  <c r="R823" i="1" s="1"/>
  <c r="P824" i="1"/>
  <c r="R824" i="1" s="1"/>
  <c r="P825" i="1"/>
  <c r="R825" i="1" s="1"/>
  <c r="P826" i="1"/>
  <c r="R826" i="1" s="1"/>
  <c r="P827" i="1"/>
  <c r="R827" i="1" s="1"/>
  <c r="P828" i="1"/>
  <c r="R828" i="1" s="1"/>
  <c r="P829" i="1"/>
  <c r="R829" i="1" s="1"/>
  <c r="P830" i="1"/>
  <c r="R830" i="1" s="1"/>
  <c r="P831" i="1"/>
  <c r="R831" i="1" s="1"/>
  <c r="P832" i="1"/>
  <c r="R832" i="1" s="1"/>
  <c r="P833" i="1"/>
  <c r="R833" i="1" s="1"/>
  <c r="P834" i="1"/>
  <c r="R834" i="1" s="1"/>
  <c r="P835" i="1"/>
  <c r="R835" i="1" s="1"/>
  <c r="P836" i="1"/>
  <c r="R836" i="1" s="1"/>
  <c r="P837" i="1"/>
  <c r="R837" i="1" s="1"/>
  <c r="P838" i="1"/>
  <c r="R838" i="1" s="1"/>
  <c r="P839" i="1"/>
  <c r="R839" i="1" s="1"/>
  <c r="P840" i="1"/>
  <c r="R840" i="1" s="1"/>
  <c r="P841" i="1"/>
  <c r="R841" i="1" s="1"/>
  <c r="P842" i="1"/>
  <c r="R842" i="1" s="1"/>
  <c r="P843" i="1"/>
  <c r="R843" i="1" s="1"/>
  <c r="P844" i="1"/>
  <c r="R844" i="1" s="1"/>
  <c r="P845" i="1"/>
  <c r="R845" i="1" s="1"/>
  <c r="P846" i="1"/>
  <c r="R846" i="1" s="1"/>
  <c r="P847" i="1"/>
  <c r="R847" i="1" s="1"/>
  <c r="P848" i="1"/>
  <c r="R848" i="1" s="1"/>
  <c r="P849" i="1"/>
  <c r="R849" i="1" s="1"/>
  <c r="P850" i="1"/>
  <c r="R850" i="1" s="1"/>
  <c r="P851" i="1"/>
  <c r="R851" i="1" s="1"/>
  <c r="P852" i="1"/>
  <c r="R852" i="1" s="1"/>
  <c r="P853" i="1"/>
  <c r="R853" i="1" s="1"/>
  <c r="P854" i="1"/>
  <c r="R854" i="1" s="1"/>
  <c r="P855" i="1"/>
  <c r="R855" i="1" s="1"/>
  <c r="P856" i="1"/>
  <c r="R856" i="1" s="1"/>
  <c r="P857" i="1"/>
  <c r="R857" i="1" s="1"/>
  <c r="P858" i="1"/>
  <c r="R858" i="1" s="1"/>
  <c r="P859" i="1"/>
  <c r="R859" i="1" s="1"/>
  <c r="P860" i="1"/>
  <c r="R860" i="1" s="1"/>
  <c r="P861" i="1"/>
  <c r="R861" i="1" s="1"/>
  <c r="P862" i="1"/>
  <c r="R862" i="1" s="1"/>
  <c r="P863" i="1"/>
  <c r="R863" i="1" s="1"/>
  <c r="P864" i="1"/>
  <c r="R864" i="1" s="1"/>
  <c r="P865" i="1"/>
  <c r="R865" i="1" s="1"/>
  <c r="P866" i="1"/>
  <c r="R866" i="1" s="1"/>
  <c r="P867" i="1"/>
  <c r="R867" i="1" s="1"/>
  <c r="P868" i="1"/>
  <c r="R868" i="1" s="1"/>
  <c r="P869" i="1"/>
  <c r="R869" i="1" s="1"/>
  <c r="P870" i="1"/>
  <c r="R870" i="1" s="1"/>
  <c r="P871" i="1"/>
  <c r="R871" i="1" s="1"/>
  <c r="P872" i="1"/>
  <c r="R872" i="1" s="1"/>
  <c r="P873" i="1"/>
  <c r="R873" i="1" s="1"/>
  <c r="P874" i="1"/>
  <c r="R874" i="1" s="1"/>
  <c r="P875" i="1"/>
  <c r="R875" i="1" s="1"/>
  <c r="P876" i="1"/>
  <c r="R876" i="1" s="1"/>
  <c r="P877" i="1"/>
  <c r="R877" i="1" s="1"/>
  <c r="P878" i="1"/>
  <c r="R878" i="1" s="1"/>
  <c r="P879" i="1"/>
  <c r="R879" i="1" s="1"/>
  <c r="P880" i="1"/>
  <c r="R880" i="1" s="1"/>
  <c r="P881" i="1"/>
  <c r="R881" i="1" s="1"/>
  <c r="P882" i="1"/>
  <c r="R882" i="1" s="1"/>
  <c r="P883" i="1"/>
  <c r="R883" i="1" s="1"/>
  <c r="P884" i="1"/>
  <c r="R884" i="1" s="1"/>
  <c r="P885" i="1"/>
  <c r="R885" i="1" s="1"/>
  <c r="P886" i="1"/>
  <c r="R886" i="1" s="1"/>
  <c r="P887" i="1"/>
  <c r="R887" i="1" s="1"/>
  <c r="P888" i="1"/>
  <c r="R888" i="1" s="1"/>
  <c r="P889" i="1"/>
  <c r="R889" i="1" s="1"/>
  <c r="P890" i="1"/>
  <c r="R890" i="1" s="1"/>
  <c r="P891" i="1"/>
  <c r="R891" i="1" s="1"/>
  <c r="P892" i="1"/>
  <c r="R892" i="1" s="1"/>
  <c r="P893" i="1"/>
  <c r="R893" i="1" s="1"/>
  <c r="P894" i="1"/>
  <c r="R894" i="1" s="1"/>
  <c r="P895" i="1"/>
  <c r="R895" i="1" s="1"/>
  <c r="P896" i="1"/>
  <c r="R896" i="1" s="1"/>
  <c r="P897" i="1"/>
  <c r="R897" i="1" s="1"/>
  <c r="P898" i="1"/>
  <c r="R898" i="1" s="1"/>
  <c r="P899" i="1"/>
  <c r="R899" i="1" s="1"/>
  <c r="P900" i="1"/>
  <c r="R900" i="1" s="1"/>
  <c r="P901" i="1"/>
  <c r="R901" i="1" s="1"/>
  <c r="P902" i="1"/>
  <c r="R902" i="1" s="1"/>
  <c r="P903" i="1"/>
  <c r="R903" i="1" s="1"/>
  <c r="P904" i="1"/>
  <c r="R904" i="1" s="1"/>
  <c r="P905" i="1"/>
  <c r="R905" i="1" s="1"/>
  <c r="P906" i="1"/>
  <c r="R906" i="1" s="1"/>
  <c r="P907" i="1"/>
  <c r="R907" i="1" s="1"/>
  <c r="P908" i="1"/>
  <c r="R908" i="1" s="1"/>
  <c r="P909" i="1"/>
  <c r="R909" i="1" s="1"/>
  <c r="P910" i="1"/>
  <c r="R910" i="1" s="1"/>
  <c r="P911" i="1"/>
  <c r="R911" i="1" s="1"/>
  <c r="P912" i="1"/>
  <c r="R912" i="1" s="1"/>
  <c r="P913" i="1"/>
  <c r="R913" i="1" s="1"/>
  <c r="P914" i="1"/>
  <c r="R914" i="1" s="1"/>
  <c r="P915" i="1"/>
  <c r="R915" i="1" s="1"/>
  <c r="P916" i="1"/>
  <c r="R916" i="1" s="1"/>
  <c r="P917" i="1"/>
  <c r="R917" i="1" s="1"/>
  <c r="P918" i="1"/>
  <c r="R918" i="1" s="1"/>
  <c r="P919" i="1"/>
  <c r="R919" i="1" s="1"/>
  <c r="P920" i="1"/>
  <c r="R920" i="1" s="1"/>
  <c r="P921" i="1"/>
  <c r="R921" i="1" s="1"/>
  <c r="P922" i="1"/>
  <c r="R922" i="1" s="1"/>
  <c r="P923" i="1"/>
  <c r="R923" i="1" s="1"/>
  <c r="P924" i="1"/>
  <c r="R924" i="1" s="1"/>
  <c r="P925" i="1"/>
  <c r="R925" i="1" s="1"/>
  <c r="P926" i="1"/>
  <c r="R926" i="1" s="1"/>
  <c r="P927" i="1"/>
  <c r="R927" i="1" s="1"/>
  <c r="P928" i="1"/>
  <c r="R928" i="1" s="1"/>
  <c r="P929" i="1"/>
  <c r="R929" i="1" s="1"/>
  <c r="P930" i="1"/>
  <c r="R930" i="1" s="1"/>
  <c r="P931" i="1"/>
  <c r="R931" i="1" s="1"/>
  <c r="P932" i="1"/>
  <c r="R932" i="1" s="1"/>
  <c r="P933" i="1"/>
  <c r="R933" i="1" s="1"/>
  <c r="P934" i="1"/>
  <c r="R934" i="1" s="1"/>
  <c r="P935" i="1"/>
  <c r="R935" i="1" s="1"/>
  <c r="P936" i="1"/>
  <c r="R936" i="1" s="1"/>
  <c r="P937" i="1"/>
  <c r="R937" i="1" s="1"/>
  <c r="P938" i="1"/>
  <c r="R938" i="1" s="1"/>
  <c r="P939" i="1"/>
  <c r="R939" i="1" s="1"/>
  <c r="P940" i="1"/>
  <c r="R940" i="1" s="1"/>
  <c r="P941" i="1"/>
  <c r="R941" i="1" s="1"/>
  <c r="P942" i="1"/>
  <c r="R942" i="1" s="1"/>
  <c r="P943" i="1"/>
  <c r="R943" i="1" s="1"/>
  <c r="P944" i="1"/>
  <c r="R944" i="1" s="1"/>
  <c r="P945" i="1"/>
  <c r="R945" i="1" s="1"/>
  <c r="P946" i="1"/>
  <c r="R946" i="1" s="1"/>
  <c r="P947" i="1"/>
  <c r="R947" i="1" s="1"/>
  <c r="P948" i="1"/>
  <c r="R948" i="1" s="1"/>
  <c r="P949" i="1"/>
  <c r="R949" i="1" s="1"/>
  <c r="P950" i="1"/>
  <c r="R950" i="1" s="1"/>
  <c r="P951" i="1"/>
  <c r="R951" i="1" s="1"/>
  <c r="P952" i="1"/>
  <c r="R952" i="1" s="1"/>
  <c r="P953" i="1"/>
  <c r="R953" i="1" s="1"/>
  <c r="P954" i="1"/>
  <c r="R954" i="1" s="1"/>
  <c r="P955" i="1"/>
  <c r="R955" i="1" s="1"/>
  <c r="P956" i="1"/>
  <c r="R956" i="1" s="1"/>
  <c r="P957" i="1"/>
  <c r="R957" i="1" s="1"/>
  <c r="P958" i="1"/>
  <c r="R958" i="1" s="1"/>
  <c r="P959" i="1"/>
  <c r="R959" i="1" s="1"/>
  <c r="P960" i="1"/>
  <c r="R960" i="1" s="1"/>
  <c r="P961" i="1"/>
  <c r="R961" i="1" s="1"/>
  <c r="P962" i="1"/>
  <c r="R962" i="1" s="1"/>
  <c r="P963" i="1"/>
  <c r="R963" i="1" s="1"/>
  <c r="P964" i="1"/>
  <c r="R964" i="1" s="1"/>
  <c r="P965" i="1"/>
  <c r="R965" i="1" s="1"/>
  <c r="P966" i="1"/>
  <c r="R966" i="1" s="1"/>
  <c r="P967" i="1"/>
  <c r="R967" i="1" s="1"/>
  <c r="P968" i="1"/>
  <c r="R968" i="1" s="1"/>
  <c r="P969" i="1"/>
  <c r="R969" i="1" s="1"/>
  <c r="P970" i="1"/>
  <c r="R970" i="1" s="1"/>
  <c r="P971" i="1"/>
  <c r="R971" i="1" s="1"/>
  <c r="P972" i="1"/>
  <c r="R972" i="1" s="1"/>
  <c r="P973" i="1"/>
  <c r="R973" i="1" s="1"/>
  <c r="P974" i="1"/>
  <c r="R974" i="1" s="1"/>
  <c r="P975" i="1"/>
  <c r="R975" i="1" s="1"/>
  <c r="P976" i="1"/>
  <c r="R976" i="1" s="1"/>
  <c r="P977" i="1"/>
  <c r="R977" i="1" s="1"/>
  <c r="P978" i="1"/>
  <c r="R978" i="1" s="1"/>
  <c r="P979" i="1"/>
  <c r="R979" i="1" s="1"/>
  <c r="P980" i="1"/>
  <c r="R980" i="1" s="1"/>
  <c r="P981" i="1"/>
  <c r="R981" i="1" s="1"/>
  <c r="P982" i="1"/>
  <c r="R982" i="1" s="1"/>
  <c r="P983" i="1"/>
  <c r="R983" i="1" s="1"/>
  <c r="P984" i="1"/>
  <c r="R984" i="1" s="1"/>
  <c r="P985" i="1"/>
  <c r="R985" i="1" s="1"/>
  <c r="P986" i="1"/>
  <c r="R986" i="1" s="1"/>
  <c r="P987" i="1"/>
  <c r="R987" i="1" s="1"/>
  <c r="P988" i="1"/>
  <c r="R988" i="1" s="1"/>
  <c r="P989" i="1"/>
  <c r="R989" i="1" s="1"/>
  <c r="P990" i="1"/>
  <c r="R990" i="1" s="1"/>
  <c r="P991" i="1"/>
  <c r="R991" i="1" s="1"/>
  <c r="P992" i="1"/>
  <c r="R992" i="1" s="1"/>
  <c r="P993" i="1"/>
  <c r="R993" i="1" s="1"/>
  <c r="P994" i="1"/>
  <c r="R994" i="1" s="1"/>
  <c r="P995" i="1"/>
  <c r="R995" i="1" s="1"/>
  <c r="P996" i="1"/>
  <c r="P997" i="1"/>
  <c r="P998" i="1"/>
  <c r="R998" i="1" s="1"/>
  <c r="P999" i="1"/>
  <c r="P1000" i="1"/>
  <c r="R1000" i="1" s="1"/>
  <c r="P1001" i="1"/>
  <c r="R1001" i="1" s="1"/>
  <c r="O2" i="1"/>
  <c r="O3" i="1"/>
  <c r="O219" i="1"/>
  <c r="O5" i="1"/>
  <c r="O6" i="1"/>
  <c r="O7" i="1"/>
  <c r="O8" i="1"/>
  <c r="O9" i="1"/>
  <c r="O10" i="1"/>
  <c r="O743" i="1"/>
  <c r="O12" i="1"/>
  <c r="O509" i="1"/>
  <c r="O14" i="1"/>
  <c r="O15" i="1"/>
  <c r="O576" i="1"/>
  <c r="O17" i="1"/>
  <c r="O18" i="1"/>
  <c r="O275" i="1"/>
  <c r="O20" i="1"/>
  <c r="O21" i="1"/>
  <c r="O22" i="1"/>
  <c r="O23" i="1"/>
  <c r="O24" i="1"/>
  <c r="O960" i="1"/>
  <c r="O74" i="1"/>
  <c r="O301" i="1"/>
  <c r="O28" i="1"/>
  <c r="O27" i="1"/>
  <c r="O569" i="1"/>
  <c r="O31" i="1"/>
  <c r="O32" i="1"/>
  <c r="O33" i="1"/>
  <c r="O34" i="1"/>
  <c r="O922" i="1"/>
  <c r="O36" i="1"/>
  <c r="O37" i="1"/>
  <c r="O38" i="1"/>
  <c r="O39" i="1"/>
  <c r="O40" i="1"/>
  <c r="O41" i="1"/>
  <c r="O698" i="1"/>
  <c r="O479" i="1"/>
  <c r="O86" i="1"/>
  <c r="O933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42" i="1"/>
  <c r="O66" i="1"/>
  <c r="O67" i="1"/>
  <c r="O941" i="1"/>
  <c r="O69" i="1"/>
  <c r="O73" i="1"/>
  <c r="O738" i="1"/>
  <c r="O72" i="1"/>
  <c r="O212" i="1"/>
  <c r="O510" i="1"/>
  <c r="O75" i="1"/>
  <c r="O76" i="1"/>
  <c r="O77" i="1"/>
  <c r="O78" i="1"/>
  <c r="O79" i="1"/>
  <c r="O80" i="1"/>
  <c r="O81" i="1"/>
  <c r="O82" i="1"/>
  <c r="O83" i="1"/>
  <c r="O832" i="1"/>
  <c r="O85" i="1"/>
  <c r="O167" i="1"/>
  <c r="O87" i="1"/>
  <c r="O88" i="1"/>
  <c r="O89" i="1"/>
  <c r="O90" i="1"/>
  <c r="O91" i="1"/>
  <c r="O92" i="1"/>
  <c r="O330" i="1"/>
  <c r="O94" i="1"/>
  <c r="O95" i="1"/>
  <c r="O96" i="1"/>
  <c r="O97" i="1"/>
  <c r="O19" i="1"/>
  <c r="O99" i="1"/>
  <c r="O100" i="1"/>
  <c r="O101" i="1"/>
  <c r="O102" i="1"/>
  <c r="O768" i="1"/>
  <c r="O906" i="1"/>
  <c r="O105" i="1"/>
  <c r="O949" i="1"/>
  <c r="O2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815" i="1"/>
  <c r="O644" i="1"/>
  <c r="O125" i="1"/>
  <c r="O126" i="1"/>
  <c r="O127" i="1"/>
  <c r="O128" i="1"/>
  <c r="O129" i="1"/>
  <c r="O810" i="1"/>
  <c r="O131" i="1"/>
  <c r="O132" i="1"/>
  <c r="O578" i="1"/>
  <c r="O134" i="1"/>
  <c r="O135" i="1"/>
  <c r="O136" i="1"/>
  <c r="O137" i="1"/>
  <c r="O138" i="1"/>
  <c r="O139" i="1"/>
  <c r="O723" i="1"/>
  <c r="O141" i="1"/>
  <c r="O829" i="1"/>
  <c r="O143" i="1"/>
  <c r="O144" i="1"/>
  <c r="O854" i="1"/>
  <c r="O146" i="1"/>
  <c r="O147" i="1"/>
  <c r="O148" i="1"/>
  <c r="O656" i="1"/>
  <c r="O150" i="1"/>
  <c r="O151" i="1"/>
  <c r="O152" i="1"/>
  <c r="O691" i="1"/>
  <c r="O154" i="1"/>
  <c r="O155" i="1"/>
  <c r="O898" i="1"/>
  <c r="O157" i="1"/>
  <c r="O158" i="1"/>
  <c r="O124" i="1"/>
  <c r="O160" i="1"/>
  <c r="O161" i="1"/>
  <c r="O508" i="1"/>
  <c r="O163" i="1"/>
  <c r="O640" i="1"/>
  <c r="O165" i="1"/>
  <c r="O30" i="1"/>
  <c r="O149" i="1"/>
  <c r="O168" i="1"/>
  <c r="O169" i="1"/>
  <c r="O170" i="1"/>
  <c r="O171" i="1"/>
  <c r="O172" i="1"/>
  <c r="O173" i="1"/>
  <c r="O174" i="1"/>
  <c r="O175" i="1"/>
  <c r="O419" i="1"/>
  <c r="O177" i="1"/>
  <c r="O178" i="1"/>
  <c r="O16" i="1"/>
  <c r="O180" i="1"/>
  <c r="O181" i="1"/>
  <c r="O182" i="1"/>
  <c r="O824" i="1"/>
  <c r="O184" i="1"/>
  <c r="O185" i="1"/>
  <c r="O186" i="1"/>
  <c r="O969" i="1"/>
  <c r="O188" i="1"/>
  <c r="O955" i="1"/>
  <c r="O190" i="1"/>
  <c r="O191" i="1"/>
  <c r="O389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153" i="1"/>
  <c r="O207" i="1"/>
  <c r="O605" i="1"/>
  <c r="O209" i="1"/>
  <c r="O210" i="1"/>
  <c r="O211" i="1"/>
  <c r="O896" i="1"/>
  <c r="O213" i="1"/>
  <c r="O747" i="1"/>
  <c r="O215" i="1"/>
  <c r="O216" i="1"/>
  <c r="O217" i="1"/>
  <c r="O218" i="1"/>
  <c r="O123" i="1"/>
  <c r="O220" i="1"/>
  <c r="O73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379" i="1"/>
  <c r="O236" i="1"/>
  <c r="O237" i="1"/>
  <c r="O238" i="1"/>
  <c r="O239" i="1"/>
  <c r="O240" i="1"/>
  <c r="O241" i="1"/>
  <c r="O242" i="1"/>
  <c r="O243" i="1"/>
  <c r="O244" i="1"/>
  <c r="O245" i="1"/>
  <c r="O440" i="1"/>
  <c r="O247" i="1"/>
  <c r="O248" i="1"/>
  <c r="O249" i="1"/>
  <c r="O250" i="1"/>
  <c r="O251" i="1"/>
  <c r="O192" i="1"/>
  <c r="O253" i="1"/>
  <c r="O478" i="1"/>
  <c r="O255" i="1"/>
  <c r="O846" i="1"/>
  <c r="O257" i="1"/>
  <c r="O258" i="1"/>
  <c r="O286" i="1"/>
  <c r="O260" i="1"/>
  <c r="O261" i="1"/>
  <c r="O262" i="1"/>
  <c r="O263" i="1"/>
  <c r="O264" i="1"/>
  <c r="O265" i="1"/>
  <c r="O156" i="1"/>
  <c r="O107" i="1"/>
  <c r="O268" i="1"/>
  <c r="O736" i="1"/>
  <c r="O270" i="1"/>
  <c r="O271" i="1"/>
  <c r="O272" i="1"/>
  <c r="O273" i="1"/>
  <c r="O274" i="1"/>
  <c r="O834" i="1"/>
  <c r="O276" i="1"/>
  <c r="O277" i="1"/>
  <c r="O741" i="1"/>
  <c r="O279" i="1"/>
  <c r="O280" i="1"/>
  <c r="O281" i="1"/>
  <c r="O282" i="1"/>
  <c r="O283" i="1"/>
  <c r="O284" i="1"/>
  <c r="O285" i="1"/>
  <c r="O70" i="1"/>
  <c r="O287" i="1"/>
  <c r="O288" i="1"/>
  <c r="O289" i="1"/>
  <c r="O321" i="1"/>
  <c r="O291" i="1"/>
  <c r="O292" i="1"/>
  <c r="O293" i="1"/>
  <c r="O294" i="1"/>
  <c r="O295" i="1"/>
  <c r="O707" i="1"/>
  <c r="O297" i="1"/>
  <c r="O791" i="1"/>
  <c r="O299" i="1"/>
  <c r="O300" i="1"/>
  <c r="O900" i="1"/>
  <c r="O302" i="1"/>
  <c r="O303" i="1"/>
  <c r="O206" i="1"/>
  <c r="O305" i="1"/>
  <c r="O306" i="1"/>
  <c r="O307" i="1"/>
  <c r="O308" i="1"/>
  <c r="O985" i="1"/>
  <c r="O310" i="1"/>
  <c r="O311" i="1"/>
  <c r="O312" i="1"/>
  <c r="O313" i="1"/>
  <c r="O314" i="1"/>
  <c r="O858" i="1"/>
  <c r="O316" i="1"/>
  <c r="O317" i="1"/>
  <c r="O392" i="1"/>
  <c r="O319" i="1"/>
  <c r="O320" i="1"/>
  <c r="O364" i="1"/>
  <c r="O322" i="1"/>
  <c r="O323" i="1"/>
  <c r="O324" i="1"/>
  <c r="O694" i="1"/>
  <c r="O326" i="1"/>
  <c r="O327" i="1"/>
  <c r="O328" i="1"/>
  <c r="O329" i="1"/>
  <c r="O946" i="1"/>
  <c r="O331" i="1"/>
  <c r="O332" i="1"/>
  <c r="O333" i="1"/>
  <c r="O221" i="1"/>
  <c r="O918" i="1"/>
  <c r="O336" i="1"/>
  <c r="O337" i="1"/>
  <c r="O315" i="1"/>
  <c r="O339" i="1"/>
  <c r="O340" i="1"/>
  <c r="O341" i="1"/>
  <c r="O342" i="1"/>
  <c r="O595" i="1"/>
  <c r="O483" i="1"/>
  <c r="O345" i="1"/>
  <c r="O346" i="1"/>
  <c r="O347" i="1"/>
  <c r="O348" i="1"/>
  <c r="O349" i="1"/>
  <c r="O350" i="1"/>
  <c r="O351" i="1"/>
  <c r="O945" i="1"/>
  <c r="O353" i="1"/>
  <c r="O845" i="1"/>
  <c r="O355" i="1"/>
  <c r="O356" i="1"/>
  <c r="O357" i="1"/>
  <c r="O358" i="1"/>
  <c r="O807" i="1"/>
  <c r="O360" i="1"/>
  <c r="O4" i="1"/>
  <c r="O362" i="1"/>
  <c r="O363" i="1"/>
  <c r="O926" i="1"/>
  <c r="O365" i="1"/>
  <c r="O547" i="1"/>
  <c r="O367" i="1"/>
  <c r="O368" i="1"/>
  <c r="O369" i="1"/>
  <c r="O370" i="1"/>
  <c r="O371" i="1"/>
  <c r="O372" i="1"/>
  <c r="O373" i="1"/>
  <c r="O374" i="1"/>
  <c r="O375" i="1"/>
  <c r="O376" i="1"/>
  <c r="O704" i="1"/>
  <c r="O378" i="1"/>
  <c r="O420" i="1"/>
  <c r="O380" i="1"/>
  <c r="O381" i="1"/>
  <c r="O689" i="1"/>
  <c r="O804" i="1"/>
  <c r="O384" i="1"/>
  <c r="O385" i="1"/>
  <c r="O449" i="1"/>
  <c r="O246" i="1"/>
  <c r="O388" i="1"/>
  <c r="O850" i="1"/>
  <c r="O782" i="1"/>
  <c r="O391" i="1"/>
  <c r="O344" i="1"/>
  <c r="O393" i="1"/>
  <c r="O394" i="1"/>
  <c r="O395" i="1"/>
  <c r="O396" i="1"/>
  <c r="O397" i="1"/>
  <c r="O398" i="1"/>
  <c r="O897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377" i="1"/>
  <c r="O130" i="1"/>
  <c r="O421" i="1"/>
  <c r="O522" i="1"/>
  <c r="O423" i="1"/>
  <c r="O424" i="1"/>
  <c r="O166" i="1"/>
  <c r="O426" i="1"/>
  <c r="O427" i="1"/>
  <c r="O428" i="1"/>
  <c r="O429" i="1"/>
  <c r="O978" i="1"/>
  <c r="O431" i="1"/>
  <c r="O432" i="1"/>
  <c r="O433" i="1"/>
  <c r="O434" i="1"/>
  <c r="O435" i="1"/>
  <c r="O436" i="1"/>
  <c r="O437" i="1"/>
  <c r="O438" i="1"/>
  <c r="O439" i="1"/>
  <c r="O939" i="1"/>
  <c r="O441" i="1"/>
  <c r="O442" i="1"/>
  <c r="O705" i="1"/>
  <c r="O444" i="1"/>
  <c r="O445" i="1"/>
  <c r="O446" i="1"/>
  <c r="O447" i="1"/>
  <c r="O448" i="1"/>
  <c r="O651" i="1"/>
  <c r="O450" i="1"/>
  <c r="O451" i="1"/>
  <c r="O452" i="1"/>
  <c r="O516" i="1"/>
  <c r="O454" i="1"/>
  <c r="O455" i="1"/>
  <c r="O456" i="1"/>
  <c r="O252" i="1"/>
  <c r="O458" i="1"/>
  <c r="O459" i="1"/>
  <c r="O460" i="1"/>
  <c r="O461" i="1"/>
  <c r="O462" i="1"/>
  <c r="O463" i="1"/>
  <c r="O464" i="1"/>
  <c r="O465" i="1"/>
  <c r="O466" i="1"/>
  <c r="O467" i="1"/>
  <c r="O748" i="1"/>
  <c r="O469" i="1"/>
  <c r="O470" i="1"/>
  <c r="O471" i="1"/>
  <c r="O472" i="1"/>
  <c r="O473" i="1"/>
  <c r="O474" i="1"/>
  <c r="O475" i="1"/>
  <c r="O938" i="1"/>
  <c r="O843" i="1"/>
  <c r="O208" i="1"/>
  <c r="O888" i="1"/>
  <c r="O480" i="1"/>
  <c r="O481" i="1"/>
  <c r="O482" i="1"/>
  <c r="O11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84" i="1"/>
  <c r="O505" i="1"/>
  <c r="O506" i="1"/>
  <c r="O507" i="1"/>
  <c r="O801" i="1"/>
  <c r="O549" i="1"/>
  <c r="O667" i="1"/>
  <c r="O511" i="1"/>
  <c r="O512" i="1"/>
  <c r="O513" i="1"/>
  <c r="O514" i="1"/>
  <c r="O515" i="1"/>
  <c r="O885" i="1"/>
  <c r="O517" i="1"/>
  <c r="O518" i="1"/>
  <c r="O519" i="1"/>
  <c r="O520" i="1"/>
  <c r="O521" i="1"/>
  <c r="O635" i="1"/>
  <c r="O523" i="1"/>
  <c r="O524" i="1"/>
  <c r="O525" i="1"/>
  <c r="O619" i="1"/>
  <c r="O527" i="1"/>
  <c r="O528" i="1"/>
  <c r="O529" i="1"/>
  <c r="O530" i="1"/>
  <c r="O453" i="1"/>
  <c r="O532" i="1"/>
  <c r="O533" i="1"/>
  <c r="O534" i="1"/>
  <c r="O535" i="1"/>
  <c r="O536" i="1"/>
  <c r="O537" i="1"/>
  <c r="O538" i="1"/>
  <c r="O539" i="1"/>
  <c r="O540" i="1"/>
  <c r="O541" i="1"/>
  <c r="O542" i="1"/>
  <c r="O457" i="1"/>
  <c r="O544" i="1"/>
  <c r="O430" i="1"/>
  <c r="O103" i="1"/>
  <c r="O648" i="1"/>
  <c r="O915" i="1"/>
  <c r="O580" i="1"/>
  <c r="O712" i="1"/>
  <c r="O551" i="1"/>
  <c r="O552" i="1"/>
  <c r="O553" i="1"/>
  <c r="O554" i="1"/>
  <c r="O555" i="1"/>
  <c r="O556" i="1"/>
  <c r="O557" i="1"/>
  <c r="O921" i="1"/>
  <c r="O559" i="1"/>
  <c r="O560" i="1"/>
  <c r="O561" i="1"/>
  <c r="O562" i="1"/>
  <c r="O563" i="1"/>
  <c r="O564" i="1"/>
  <c r="O259" i="1"/>
  <c r="O566" i="1"/>
  <c r="O567" i="1"/>
  <c r="O568" i="1"/>
  <c r="O868" i="1"/>
  <c r="O606" i="1"/>
  <c r="O571" i="1"/>
  <c r="O572" i="1"/>
  <c r="O573" i="1"/>
  <c r="O574" i="1"/>
  <c r="O298" i="1"/>
  <c r="O383" i="1"/>
  <c r="O577" i="1"/>
  <c r="O354" i="1"/>
  <c r="O579" i="1"/>
  <c r="O309" i="1"/>
  <c r="O581" i="1"/>
  <c r="O582" i="1"/>
  <c r="O583" i="1"/>
  <c r="O585" i="1"/>
  <c r="O476" i="1"/>
  <c r="O586" i="1"/>
  <c r="O587" i="1"/>
  <c r="O588" i="1"/>
  <c r="O589" i="1"/>
  <c r="O590" i="1"/>
  <c r="O591" i="1"/>
  <c r="O592" i="1"/>
  <c r="O593" i="1"/>
  <c r="O594" i="1"/>
  <c r="O145" i="1"/>
  <c r="O596" i="1"/>
  <c r="O597" i="1"/>
  <c r="O598" i="1"/>
  <c r="O599" i="1"/>
  <c r="O600" i="1"/>
  <c r="O548" i="1"/>
  <c r="O602" i="1"/>
  <c r="O603" i="1"/>
  <c r="O604" i="1"/>
  <c r="O973" i="1"/>
  <c r="O839" i="1"/>
  <c r="O607" i="1"/>
  <c r="O608" i="1"/>
  <c r="O609" i="1"/>
  <c r="O610" i="1"/>
  <c r="O422" i="1"/>
  <c r="O612" i="1"/>
  <c r="O877" i="1"/>
  <c r="O614" i="1"/>
  <c r="O615" i="1"/>
  <c r="O616" i="1"/>
  <c r="O386" i="1"/>
  <c r="O984" i="1"/>
  <c r="O928" i="1"/>
  <c r="O620" i="1"/>
  <c r="O621" i="1"/>
  <c r="O622" i="1"/>
  <c r="O623" i="1"/>
  <c r="O760" i="1"/>
  <c r="O71" i="1"/>
  <c r="O626" i="1"/>
  <c r="O627" i="1"/>
  <c r="O628" i="1"/>
  <c r="O629" i="1"/>
  <c r="O630" i="1"/>
  <c r="O631" i="1"/>
  <c r="O632" i="1"/>
  <c r="O633" i="1"/>
  <c r="O634" i="1"/>
  <c r="O952" i="1"/>
  <c r="O636" i="1"/>
  <c r="O637" i="1"/>
  <c r="O638" i="1"/>
  <c r="O912" i="1"/>
  <c r="O504" i="1"/>
  <c r="O133" i="1"/>
  <c r="O642" i="1"/>
  <c r="O35" i="1"/>
  <c r="O68" i="1"/>
  <c r="O645" i="1"/>
  <c r="O646" i="1"/>
  <c r="O647" i="1"/>
  <c r="O361" i="1"/>
  <c r="O649" i="1"/>
  <c r="O650" i="1"/>
  <c r="O106" i="1"/>
  <c r="O652" i="1"/>
  <c r="O653" i="1"/>
  <c r="O654" i="1"/>
  <c r="O863" i="1"/>
  <c r="O304" i="1"/>
  <c r="O657" i="1"/>
  <c r="O658" i="1"/>
  <c r="O659" i="1"/>
  <c r="O660" i="1"/>
  <c r="O43" i="1"/>
  <c r="O662" i="1"/>
  <c r="O663" i="1"/>
  <c r="O664" i="1"/>
  <c r="O665" i="1"/>
  <c r="O666" i="1"/>
  <c r="O759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997" i="1"/>
  <c r="O684" i="1"/>
  <c r="O685" i="1"/>
  <c r="O686" i="1"/>
  <c r="O45" i="1"/>
  <c r="O688" i="1"/>
  <c r="O142" i="1"/>
  <c r="O690" i="1"/>
  <c r="O296" i="1"/>
  <c r="O692" i="1"/>
  <c r="O693" i="1"/>
  <c r="O966" i="1"/>
  <c r="O695" i="1"/>
  <c r="O696" i="1"/>
  <c r="O697" i="1"/>
  <c r="O334" i="1"/>
  <c r="O699" i="1"/>
  <c r="O700" i="1"/>
  <c r="O701" i="1"/>
  <c r="O702" i="1"/>
  <c r="O703" i="1"/>
  <c r="O162" i="1"/>
  <c r="O164" i="1"/>
  <c r="O706" i="1"/>
  <c r="O746" i="1"/>
  <c r="O708" i="1"/>
  <c r="O709" i="1"/>
  <c r="O359" i="1"/>
  <c r="O711" i="1"/>
  <c r="O25" i="1"/>
  <c r="O713" i="1"/>
  <c r="O714" i="1"/>
  <c r="O683" i="1"/>
  <c r="O159" i="1"/>
  <c r="O717" i="1"/>
  <c r="O718" i="1"/>
  <c r="O719" i="1"/>
  <c r="O720" i="1"/>
  <c r="O721" i="1"/>
  <c r="O722" i="1"/>
  <c r="O970" i="1"/>
  <c r="O687" i="1"/>
  <c r="O176" i="1"/>
  <c r="O726" i="1"/>
  <c r="O727" i="1"/>
  <c r="O728" i="1"/>
  <c r="O729" i="1"/>
  <c r="O730" i="1"/>
  <c r="O889" i="1"/>
  <c r="O732" i="1"/>
  <c r="O733" i="1"/>
  <c r="O734" i="1"/>
  <c r="O735" i="1"/>
  <c r="O618" i="1"/>
  <c r="O737" i="1"/>
  <c r="O998" i="1"/>
  <c r="O739" i="1"/>
  <c r="O740" i="1"/>
  <c r="O325" i="1"/>
  <c r="O742" i="1"/>
  <c r="O13" i="1"/>
  <c r="O744" i="1"/>
  <c r="O745" i="1"/>
  <c r="O751" i="1"/>
  <c r="O44" i="1"/>
  <c r="O140" i="1"/>
  <c r="O749" i="1"/>
  <c r="O256" i="1"/>
  <c r="O624" i="1"/>
  <c r="O752" i="1"/>
  <c r="O753" i="1"/>
  <c r="O754" i="1"/>
  <c r="O755" i="1"/>
  <c r="O756" i="1"/>
  <c r="O757" i="1"/>
  <c r="O758" i="1"/>
  <c r="O318" i="1"/>
  <c r="O575" i="1"/>
  <c r="O761" i="1"/>
  <c r="O762" i="1"/>
  <c r="O763" i="1"/>
  <c r="O764" i="1"/>
  <c r="O765" i="1"/>
  <c r="O766" i="1"/>
  <c r="O767" i="1"/>
  <c r="O399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811" i="1"/>
  <c r="O1000" i="1"/>
  <c r="O784" i="1"/>
  <c r="O785" i="1"/>
  <c r="O786" i="1"/>
  <c r="O787" i="1"/>
  <c r="O788" i="1"/>
  <c r="O789" i="1"/>
  <c r="O790" i="1"/>
  <c r="O526" i="1"/>
  <c r="O792" i="1"/>
  <c r="O793" i="1"/>
  <c r="O794" i="1"/>
  <c r="O795" i="1"/>
  <c r="O796" i="1"/>
  <c r="O797" i="1"/>
  <c r="O798" i="1"/>
  <c r="O543" i="1"/>
  <c r="O800" i="1"/>
  <c r="O710" i="1"/>
  <c r="O802" i="1"/>
  <c r="O803" i="1"/>
  <c r="O799" i="1"/>
  <c r="O805" i="1"/>
  <c r="O806" i="1"/>
  <c r="O387" i="1"/>
  <c r="O808" i="1"/>
  <c r="O809" i="1"/>
  <c r="O715" i="1"/>
  <c r="O214" i="1"/>
  <c r="O812" i="1"/>
  <c r="O813" i="1"/>
  <c r="O814" i="1"/>
  <c r="O655" i="1"/>
  <c r="O816" i="1"/>
  <c r="O817" i="1"/>
  <c r="O818" i="1"/>
  <c r="O819" i="1"/>
  <c r="O820" i="1"/>
  <c r="O821" i="1"/>
  <c r="O822" i="1"/>
  <c r="O823" i="1"/>
  <c r="O565" i="1"/>
  <c r="O825" i="1"/>
  <c r="O826" i="1"/>
  <c r="O827" i="1"/>
  <c r="O828" i="1"/>
  <c r="O352" i="1"/>
  <c r="O830" i="1"/>
  <c r="O831" i="1"/>
  <c r="O899" i="1"/>
  <c r="O833" i="1"/>
  <c r="O254" i="1"/>
  <c r="O835" i="1"/>
  <c r="O836" i="1"/>
  <c r="O837" i="1"/>
  <c r="O838" i="1"/>
  <c r="O290" i="1"/>
  <c r="O840" i="1"/>
  <c r="O841" i="1"/>
  <c r="O842" i="1"/>
  <c r="O546" i="1"/>
  <c r="O844" i="1"/>
  <c r="O880" i="1"/>
  <c r="O558" i="1"/>
  <c r="O847" i="1"/>
  <c r="O848" i="1"/>
  <c r="O999" i="1"/>
  <c r="O617" i="1"/>
  <c r="O851" i="1"/>
  <c r="O852" i="1"/>
  <c r="O853" i="1"/>
  <c r="O477" i="1"/>
  <c r="O855" i="1"/>
  <c r="O856" i="1"/>
  <c r="O857" i="1"/>
  <c r="O849" i="1"/>
  <c r="O859" i="1"/>
  <c r="O783" i="1"/>
  <c r="O861" i="1"/>
  <c r="O531" i="1"/>
  <c r="O366" i="1"/>
  <c r="O864" i="1"/>
  <c r="O865" i="1"/>
  <c r="O866" i="1"/>
  <c r="O867" i="1"/>
  <c r="O750" i="1"/>
  <c r="O869" i="1"/>
  <c r="O870" i="1"/>
  <c r="O871" i="1"/>
  <c r="O872" i="1"/>
  <c r="O873" i="1"/>
  <c r="O874" i="1"/>
  <c r="O875" i="1"/>
  <c r="O876" i="1"/>
  <c r="O639" i="1"/>
  <c r="O878" i="1"/>
  <c r="O879" i="1"/>
  <c r="O278" i="1"/>
  <c r="O881" i="1"/>
  <c r="O882" i="1"/>
  <c r="O883" i="1"/>
  <c r="O884" i="1"/>
  <c r="O187" i="1"/>
  <c r="O886" i="1"/>
  <c r="O887" i="1"/>
  <c r="O643" i="1"/>
  <c r="O860" i="1"/>
  <c r="O890" i="1"/>
  <c r="O891" i="1"/>
  <c r="O892" i="1"/>
  <c r="O893" i="1"/>
  <c r="O894" i="1"/>
  <c r="O895" i="1"/>
  <c r="O982" i="1"/>
  <c r="O990" i="1"/>
  <c r="O338" i="1"/>
  <c r="O641" i="1"/>
  <c r="O625" i="1"/>
  <c r="O901" i="1"/>
  <c r="O902" i="1"/>
  <c r="O903" i="1"/>
  <c r="O904" i="1"/>
  <c r="O905" i="1"/>
  <c r="O93" i="1"/>
  <c r="O907" i="1"/>
  <c r="O908" i="1"/>
  <c r="O909" i="1"/>
  <c r="O910" i="1"/>
  <c r="O911" i="1"/>
  <c r="O443" i="1"/>
  <c r="O913" i="1"/>
  <c r="O914" i="1"/>
  <c r="O267" i="1"/>
  <c r="O916" i="1"/>
  <c r="O917" i="1"/>
  <c r="O98" i="1"/>
  <c r="O919" i="1"/>
  <c r="O920" i="1"/>
  <c r="O584" i="1"/>
  <c r="O545" i="1"/>
  <c r="O923" i="1"/>
  <c r="O924" i="1"/>
  <c r="O925" i="1"/>
  <c r="O550" i="1"/>
  <c r="O927" i="1"/>
  <c r="O266" i="1"/>
  <c r="O716" i="1"/>
  <c r="O930" i="1"/>
  <c r="O931" i="1"/>
  <c r="O932" i="1"/>
  <c r="O390" i="1"/>
  <c r="O934" i="1"/>
  <c r="O935" i="1"/>
  <c r="O936" i="1"/>
  <c r="O937" i="1"/>
  <c r="O29" i="1"/>
  <c r="O862" i="1"/>
  <c r="O940" i="1"/>
  <c r="O179" i="1"/>
  <c r="O942" i="1"/>
  <c r="O943" i="1"/>
  <c r="O944" i="1"/>
  <c r="O929" i="1"/>
  <c r="O611" i="1"/>
  <c r="O947" i="1"/>
  <c r="O65" i="1"/>
  <c r="O335" i="1"/>
  <c r="O950" i="1"/>
  <c r="O951" i="1"/>
  <c r="O343" i="1"/>
  <c r="O953" i="1"/>
  <c r="O954" i="1"/>
  <c r="O661" i="1"/>
  <c r="O956" i="1"/>
  <c r="O957" i="1"/>
  <c r="O958" i="1"/>
  <c r="O959" i="1"/>
  <c r="O725" i="1"/>
  <c r="O961" i="1"/>
  <c r="O962" i="1"/>
  <c r="O963" i="1"/>
  <c r="O964" i="1"/>
  <c r="O965" i="1"/>
  <c r="O613" i="1"/>
  <c r="O967" i="1"/>
  <c r="O968" i="1"/>
  <c r="O104" i="1"/>
  <c r="O948" i="1"/>
  <c r="O971" i="1"/>
  <c r="O972" i="1"/>
  <c r="O269" i="1"/>
  <c r="O974" i="1"/>
  <c r="O975" i="1"/>
  <c r="O976" i="1"/>
  <c r="O977" i="1"/>
  <c r="O382" i="1"/>
  <c r="O979" i="1"/>
  <c r="O980" i="1"/>
  <c r="O981" i="1"/>
  <c r="O468" i="1"/>
  <c r="O724" i="1"/>
  <c r="O26" i="1"/>
  <c r="O425" i="1"/>
  <c r="O986" i="1"/>
  <c r="O987" i="1"/>
  <c r="O988" i="1"/>
  <c r="O989" i="1"/>
  <c r="O189" i="1"/>
  <c r="O991" i="1"/>
  <c r="O992" i="1"/>
  <c r="O993" i="1"/>
  <c r="O994" i="1"/>
  <c r="O995" i="1"/>
  <c r="O996" i="1"/>
  <c r="O570" i="1"/>
  <c r="O983" i="1"/>
  <c r="O183" i="1"/>
  <c r="O601" i="1"/>
  <c r="O1001" i="1"/>
  <c r="R28" i="1" l="1"/>
  <c r="R8" i="1"/>
  <c r="R27" i="1"/>
  <c r="R46" i="1"/>
  <c r="R26" i="1"/>
  <c r="R6" i="1"/>
  <c r="R44" i="1"/>
  <c r="R24" i="1"/>
  <c r="R4" i="1"/>
  <c r="R63" i="1"/>
  <c r="R43" i="1"/>
  <c r="R23" i="1"/>
  <c r="R3" i="1"/>
  <c r="R279" i="1"/>
  <c r="R393" i="1"/>
  <c r="R57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866F2-81CF-4BDF-8E73-7EBEDA04EDA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7949D19-3260-4140-BBE6-132D580984D6}" name="WorksheetConnection_Data!$A:$N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AN1"/>
        </x15:connection>
      </ext>
    </extLst>
  </connection>
  <connection id="3" xr16:uid="{35A00FC3-A0CE-41A7-B8EF-A4FF5205CB6C}" name="WorksheetConnection_Employee Data.xlsx!TBL_Employees" type="102" refreshedVersion="8" minRefreshableVersion="5">
    <extLst>
      <ext xmlns:x15="http://schemas.microsoft.com/office/spreadsheetml/2010/11/main" uri="{DE250136-89BD-433C-8126-D09CA5730AF9}">
        <x15:connection id="TBL_Employees">
          <x15:rangePr sourceName="_xlcn.WorksheetConnection_EmployeeData.xlsxTBL_Employees1"/>
        </x15:connection>
      </ext>
    </extLst>
  </connection>
</connections>
</file>

<file path=xl/sharedStrings.xml><?xml version="1.0" encoding="utf-8"?>
<sst xmlns="http://schemas.openxmlformats.org/spreadsheetml/2006/main" count="11056" uniqueCount="2040">
  <si>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</si>
  <si>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</si>
  <si>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</si>
  <si>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</si>
  <si>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</si>
  <si>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</si>
  <si>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</si>
  <si>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</si>
  <si>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</si>
  <si>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</si>
  <si>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</si>
  <si>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</si>
  <si>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</si>
  <si>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</si>
  <si>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</si>
  <si>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</si>
  <si>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</si>
  <si>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</si>
  <si>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</si>
  <si>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</si>
  <si>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</si>
  <si>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</si>
  <si>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</si>
  <si>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</si>
  <si>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</si>
  <si>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</si>
  <si>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</si>
  <si>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</si>
  <si>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</si>
  <si>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</si>
  <si>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</si>
  <si>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</si>
  <si>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</si>
  <si>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</si>
  <si>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</si>
  <si>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</si>
  <si>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</si>
  <si>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</si>
  <si>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</si>
  <si>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</si>
  <si>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</si>
  <si>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</si>
  <si>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</si>
  <si>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</si>
  <si>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</si>
  <si>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</si>
  <si>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</si>
  <si>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</si>
  <si>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</si>
  <si>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</si>
  <si>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</si>
  <si>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</si>
  <si>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</si>
  <si>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</si>
  <si>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</si>
  <si>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</si>
  <si>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</si>
  <si>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</si>
  <si>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</si>
  <si>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</si>
  <si>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</si>
  <si>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</si>
  <si>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</si>
  <si>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</si>
  <si>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</si>
  <si>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</si>
  <si>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</si>
  <si>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</si>
  <si>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</si>
  <si>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</si>
  <si>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</si>
  <si>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</si>
  <si>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</si>
  <si>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</si>
  <si>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</si>
  <si>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</si>
  <si>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</si>
  <si>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</si>
  <si>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</si>
  <si>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</si>
  <si>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</si>
  <si>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</si>
  <si>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</si>
  <si>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</si>
  <si>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</si>
  <si>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</si>
  <si>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</si>
  <si>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</si>
  <si>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</si>
  <si>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</si>
  <si>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</si>
  <si>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</si>
  <si>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</si>
  <si>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</si>
  <si>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</si>
  <si>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</si>
  <si>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</si>
  <si>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</si>
  <si>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</si>
  <si>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</si>
  <si>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</si>
  <si>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</si>
  <si>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</si>
  <si>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</si>
  <si>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</si>
  <si>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</si>
  <si>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</si>
  <si>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</si>
  <si>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</si>
  <si>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</si>
  <si>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</si>
  <si>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</si>
  <si>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</si>
  <si>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</si>
  <si>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</si>
  <si>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</si>
  <si>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</si>
  <si>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</si>
  <si>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</si>
  <si>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</si>
  <si>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</si>
  <si>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</si>
  <si>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</si>
  <si>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</si>
  <si>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</si>
  <si>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</si>
  <si>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</si>
  <si>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</si>
  <si>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</si>
  <si>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</si>
  <si>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</si>
  <si>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</si>
  <si>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</si>
  <si>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</si>
  <si>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</si>
  <si>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</si>
  <si>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</si>
  <si>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</si>
  <si>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</si>
  <si>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</si>
  <si>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</si>
  <si>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</si>
  <si>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</si>
  <si>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</si>
  <si>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</si>
  <si>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</si>
  <si>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</si>
  <si>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</si>
  <si>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</si>
  <si>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</si>
  <si>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</si>
  <si>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</si>
  <si>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</si>
  <si>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</si>
  <si>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</si>
  <si>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</si>
  <si>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</si>
  <si>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</si>
  <si>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</si>
  <si>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</si>
  <si>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</si>
  <si>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</si>
  <si>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</si>
  <si>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</si>
  <si>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</si>
  <si>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</si>
  <si>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</si>
  <si>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</si>
  <si>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</si>
  <si>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</si>
  <si>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</si>
  <si>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</si>
  <si>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</si>
  <si>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</si>
  <si>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</si>
  <si>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</si>
  <si>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</si>
  <si>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</si>
  <si>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</si>
  <si>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</si>
  <si>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</si>
  <si>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</si>
  <si>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</si>
  <si>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</si>
  <si>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</si>
  <si>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</si>
  <si>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</si>
  <si>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</si>
  <si>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</si>
  <si>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</si>
  <si>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</si>
  <si>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</si>
  <si>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</si>
  <si>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</si>
  <si>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</si>
  <si>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</si>
  <si>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</si>
  <si>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</si>
  <si>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</si>
  <si>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</si>
  <si>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</si>
  <si>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</si>
  <si>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</si>
  <si>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</si>
  <si>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</si>
  <si>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</si>
  <si>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</si>
  <si>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</si>
  <si>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</si>
  <si>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</si>
  <si>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</si>
  <si>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</si>
  <si>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</si>
  <si>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</si>
  <si>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</si>
  <si>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</si>
  <si>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</si>
  <si>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</si>
  <si>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</si>
  <si>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</si>
  <si>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</si>
  <si>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</si>
  <si>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</si>
  <si>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</si>
  <si>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</si>
  <si>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</si>
  <si>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</si>
  <si>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</si>
  <si>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</si>
  <si>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</si>
  <si>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</si>
  <si>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</si>
  <si>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</si>
  <si>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</si>
  <si>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</si>
  <si>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</si>
  <si>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</si>
  <si>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</si>
  <si>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</si>
  <si>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</si>
  <si>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</si>
  <si>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</si>
  <si>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</si>
  <si>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</si>
  <si>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</si>
  <si>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</si>
  <si>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</si>
  <si>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</si>
  <si>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</si>
  <si>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</si>
  <si>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</si>
  <si>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</si>
  <si>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</si>
  <si>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</si>
  <si>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</si>
  <si>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</si>
  <si>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</si>
  <si>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</si>
  <si>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</si>
  <si>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</si>
  <si>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</si>
  <si>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</si>
  <si>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</si>
  <si>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</si>
  <si>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</si>
  <si>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</si>
  <si>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</si>
  <si>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</si>
  <si>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</si>
  <si>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</si>
  <si>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</si>
  <si>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</si>
  <si>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</si>
  <si>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</si>
  <si>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</si>
  <si>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</si>
  <si>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</si>
  <si>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</si>
  <si>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</si>
  <si>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</si>
  <si>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</si>
  <si>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</si>
  <si>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</si>
  <si>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</si>
  <si>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</si>
  <si>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</si>
  <si>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</si>
  <si>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</si>
  <si>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</si>
  <si>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</si>
  <si>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</si>
  <si>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</si>
  <si>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</si>
  <si>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</si>
  <si>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</si>
  <si>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</si>
  <si>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</si>
  <si>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</si>
  <si>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</si>
  <si>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</si>
  <si>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</si>
  <si>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</si>
  <si>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</si>
  <si>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</si>
  <si>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</si>
  <si>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</si>
  <si>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</si>
  <si>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</si>
  <si>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</si>
  <si>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</si>
  <si>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</si>
  <si>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</si>
  <si>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</si>
  <si>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</si>
  <si>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</si>
  <si>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</si>
  <si>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</si>
  <si>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</si>
  <si>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</si>
  <si>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</si>
  <si>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</si>
  <si>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</si>
  <si>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</si>
  <si>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</si>
  <si>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</si>
  <si>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</si>
  <si>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</si>
  <si>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</si>
  <si>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</si>
  <si>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</si>
  <si>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</si>
  <si>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</si>
  <si>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</si>
  <si>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</si>
  <si>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</si>
  <si>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</si>
  <si>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</si>
  <si>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</si>
  <si>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</si>
  <si>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</si>
  <si>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</si>
  <si>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</si>
  <si>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</si>
  <si>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</si>
  <si>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</si>
  <si>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</si>
  <si>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</si>
  <si>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</si>
  <si>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</si>
  <si>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</si>
  <si>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</si>
  <si>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</si>
  <si>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</si>
  <si>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</si>
  <si>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</si>
  <si>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</si>
  <si>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</si>
  <si>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</si>
  <si>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</si>
  <si>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</si>
  <si>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</si>
  <si>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</si>
  <si>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</si>
  <si>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</si>
  <si>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</si>
  <si>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</si>
  <si>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</si>
  <si>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</si>
  <si>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</si>
  <si>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</si>
  <si>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</si>
  <si>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</si>
  <si>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</si>
  <si>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</si>
  <si>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</si>
  <si>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</si>
  <si>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</si>
  <si>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</si>
  <si>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</si>
  <si>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</si>
  <si>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</si>
  <si>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</si>
  <si>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</si>
  <si>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</si>
  <si>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</si>
  <si>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</si>
  <si>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</si>
  <si>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</si>
  <si>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</si>
  <si>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</si>
  <si>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</si>
  <si>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</si>
  <si>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</si>
  <si>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</si>
  <si>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</si>
  <si>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</si>
  <si>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</si>
  <si>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</si>
  <si>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</si>
  <si>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</si>
  <si>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</si>
  <si>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</si>
  <si>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</si>
  <si>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</si>
  <si>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</si>
  <si>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</si>
  <si>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</si>
  <si>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</si>
  <si>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</si>
  <si>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</si>
  <si>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</si>
  <si>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</si>
  <si>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</si>
  <si>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</si>
  <si>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</si>
  <si>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</si>
  <si>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</si>
  <si>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</si>
  <si>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</si>
  <si>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</si>
  <si>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</si>
  <si>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</si>
  <si>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</si>
  <si>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</si>
  <si>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</si>
  <si>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</si>
  <si>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</si>
  <si>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</si>
  <si>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</si>
  <si>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</si>
  <si>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</si>
  <si>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</si>
  <si>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</si>
  <si>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</si>
  <si>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</si>
  <si>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</si>
  <si>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</si>
  <si>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</si>
  <si>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</si>
  <si>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</si>
  <si>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</si>
  <si>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</si>
  <si>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</si>
  <si>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</si>
  <si>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</si>
  <si>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</si>
  <si>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</si>
  <si>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</si>
  <si>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</si>
  <si>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</si>
  <si>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</si>
  <si>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</si>
  <si>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</si>
  <si>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</si>
  <si>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</si>
  <si>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</si>
  <si>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</si>
  <si>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</si>
  <si>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</si>
  <si>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</si>
  <si>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</si>
  <si>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</si>
  <si>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</si>
  <si>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</si>
  <si>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</si>
  <si>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</si>
  <si>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</si>
  <si>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</si>
  <si>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</si>
  <si>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</si>
  <si>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</si>
  <si>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</si>
  <si>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</si>
  <si>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</si>
  <si>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</si>
  <si>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</si>
  <si>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</si>
  <si>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</si>
  <si>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</si>
  <si>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</si>
  <si>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</si>
  <si>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</si>
  <si>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</si>
  <si>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</si>
  <si>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</si>
  <si>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</si>
  <si>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</si>
  <si>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</si>
  <si>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</si>
  <si>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</si>
  <si>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</si>
  <si>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</si>
  <si>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</si>
  <si>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</si>
  <si>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</si>
  <si>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</si>
  <si>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</si>
  <si>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</si>
  <si>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</si>
  <si>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</si>
  <si>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</si>
  <si>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</si>
  <si>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</si>
  <si>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</si>
  <si>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</si>
  <si>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</si>
  <si>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</si>
  <si>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</si>
  <si>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</si>
  <si>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</si>
  <si>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</si>
  <si>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</si>
  <si>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</si>
  <si>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</si>
  <si>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</si>
  <si>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</si>
  <si>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</si>
  <si>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</si>
  <si>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</si>
  <si>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</si>
  <si>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</si>
  <si>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</si>
  <si>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</si>
  <si>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</si>
  <si>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</si>
  <si>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</si>
  <si>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</si>
  <si>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</si>
  <si>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</si>
  <si>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</si>
  <si>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</si>
  <si>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</si>
  <si>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</si>
  <si>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</si>
  <si>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</si>
  <si>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</si>
  <si>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</si>
  <si>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</si>
  <si>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</si>
  <si>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</si>
  <si>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</si>
  <si>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</si>
  <si>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</si>
  <si>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</si>
  <si>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</si>
  <si>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</si>
  <si>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</si>
  <si>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</si>
  <si>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</si>
  <si>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</si>
  <si>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</si>
  <si>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</si>
  <si>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</si>
  <si>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</si>
  <si>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</si>
  <si>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</si>
  <si>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</si>
  <si>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</si>
  <si>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</si>
  <si>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</si>
  <si>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</si>
  <si>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</si>
  <si>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</si>
  <si>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</si>
  <si>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</si>
  <si>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</si>
  <si>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</si>
  <si>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</si>
  <si>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</si>
  <si>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</si>
  <si>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</si>
  <si>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</si>
  <si>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</si>
  <si>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</si>
  <si>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</si>
  <si>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</si>
  <si>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</si>
  <si>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</si>
  <si>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</si>
  <si>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</si>
  <si>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</si>
  <si>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</si>
  <si>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</si>
  <si>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</si>
  <si>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</si>
  <si>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</si>
  <si>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</si>
  <si>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</si>
  <si>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</si>
  <si>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</si>
  <si>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</si>
  <si>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</si>
  <si>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</si>
  <si>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</si>
  <si>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</si>
  <si>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</si>
  <si>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</si>
  <si>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</si>
  <si>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</si>
  <si>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</si>
  <si>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</si>
  <si>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</si>
  <si>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</si>
  <si>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</si>
  <si>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</si>
  <si>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</si>
  <si>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</si>
  <si>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</si>
  <si>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</si>
  <si>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</si>
  <si>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</si>
  <si>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</si>
  <si>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</si>
  <si>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</si>
  <si>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</si>
  <si>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</si>
  <si>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</si>
  <si>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</si>
  <si>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</si>
  <si>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</si>
  <si>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</si>
  <si>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</si>
  <si>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</si>
  <si>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</si>
  <si>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</si>
  <si>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</si>
  <si>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</si>
  <si>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</si>
  <si>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</si>
  <si>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</si>
  <si>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</si>
  <si>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</si>
  <si>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</si>
  <si>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</si>
  <si>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</si>
  <si>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</si>
  <si>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</si>
  <si>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</si>
  <si>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</si>
  <si>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</si>
  <si>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</si>
  <si>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</si>
  <si>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</si>
  <si>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</si>
  <si>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</si>
  <si>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</si>
  <si>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</si>
  <si>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</si>
  <si>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</si>
  <si>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</si>
  <si>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</si>
  <si>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</si>
  <si>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</si>
  <si>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</si>
  <si>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</si>
  <si>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</si>
  <si>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</si>
  <si>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</si>
  <si>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</si>
  <si>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</si>
  <si>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</si>
  <si>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</si>
  <si>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</si>
  <si>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</si>
  <si>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</si>
  <si>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</si>
  <si>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</si>
  <si>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</si>
  <si>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</si>
  <si>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</si>
  <si>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</si>
  <si>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</si>
  <si>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</si>
  <si>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</si>
  <si>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</si>
  <si>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</si>
  <si>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</si>
  <si>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</si>
  <si>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</si>
  <si>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</si>
  <si>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</si>
  <si>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</si>
  <si>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</si>
  <si>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</si>
  <si>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</si>
  <si>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</si>
  <si>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</si>
  <si>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</si>
  <si>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</si>
  <si>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</si>
  <si>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</si>
  <si>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</si>
  <si>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</si>
  <si>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</si>
  <si>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</si>
  <si>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</si>
  <si>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</si>
  <si>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</si>
  <si>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</si>
  <si>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</si>
  <si>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</si>
  <si>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</si>
  <si>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</si>
  <si>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</si>
  <si>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</si>
  <si>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</si>
  <si>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</si>
  <si>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</si>
  <si>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</si>
  <si>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</si>
  <si>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</si>
  <si>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</si>
  <si>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</si>
  <si>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</si>
  <si>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</si>
  <si>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</si>
  <si>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</si>
  <si>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</si>
  <si>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</si>
  <si>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</si>
  <si>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</si>
  <si>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</si>
  <si>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</si>
  <si>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</si>
  <si>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</si>
  <si>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</si>
  <si>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</si>
  <si>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</si>
  <si>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</si>
  <si>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</si>
  <si>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</si>
  <si>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</si>
  <si>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</si>
  <si>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</si>
  <si>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</si>
  <si>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</si>
  <si>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</si>
  <si>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</si>
  <si>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</si>
  <si>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</si>
  <si>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</si>
  <si>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</si>
  <si>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</si>
  <si>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</si>
  <si>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</si>
  <si>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</si>
  <si>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</si>
  <si>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</si>
  <si>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</si>
  <si>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</si>
  <si>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</si>
  <si>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</si>
  <si>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</si>
  <si>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</si>
  <si>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</si>
  <si>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</si>
  <si>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</si>
  <si>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</si>
  <si>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</si>
  <si>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</si>
  <si>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</si>
  <si>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</si>
  <si>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</si>
  <si>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</si>
  <si>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</si>
  <si>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</si>
  <si>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</si>
  <si>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</si>
  <si>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</si>
  <si>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</si>
  <si>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</si>
  <si>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</si>
  <si>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</si>
  <si>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</si>
  <si>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</si>
  <si>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</si>
  <si>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</si>
  <si>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</si>
  <si>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</si>
  <si>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</si>
  <si>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</si>
  <si>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</si>
  <si>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</si>
  <si>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</si>
  <si>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</si>
  <si>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</si>
  <si>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</si>
  <si>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</si>
  <si>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</si>
  <si>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</si>
  <si>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</si>
  <si>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</si>
  <si>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</si>
  <si>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</si>
  <si>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</si>
  <si>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</si>
  <si>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</si>
  <si>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</si>
  <si>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</si>
  <si>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</si>
  <si>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</si>
  <si>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</si>
  <si>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</si>
  <si>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</si>
  <si>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</si>
  <si>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</si>
  <si>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</si>
  <si>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</si>
  <si>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</si>
  <si>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</si>
  <si>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</si>
  <si>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</si>
  <si>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</si>
  <si>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</si>
  <si>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</si>
  <si>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</si>
  <si>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</si>
  <si>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</si>
  <si>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</si>
  <si>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</si>
  <si>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</si>
  <si>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</si>
  <si>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</si>
  <si>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</si>
  <si>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</si>
  <si>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</si>
  <si>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</si>
  <si>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</si>
  <si>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</si>
  <si>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</si>
  <si>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</si>
  <si>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</si>
  <si>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</si>
  <si>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</si>
  <si>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</si>
  <si>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</si>
  <si>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</si>
  <si>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</si>
  <si>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</si>
  <si>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</si>
  <si>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</si>
  <si>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</si>
  <si>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</si>
  <si>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</si>
  <si>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</si>
  <si>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</si>
  <si>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</si>
  <si>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</si>
  <si>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</si>
  <si>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</si>
  <si>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</si>
  <si>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</si>
  <si>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</si>
  <si>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</si>
  <si>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</si>
  <si>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</si>
  <si>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</si>
  <si>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</si>
  <si>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</si>
  <si>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</si>
  <si>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</si>
  <si>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</si>
  <si>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</si>
  <si>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</si>
  <si>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</si>
  <si>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</si>
  <si>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</si>
  <si>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</si>
  <si>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</si>
  <si>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</si>
  <si>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</si>
  <si>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</si>
  <si>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</si>
  <si>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</si>
  <si>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</si>
  <si>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</si>
  <si>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</si>
  <si>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</si>
  <si>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</si>
  <si>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</si>
  <si>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</si>
  <si>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</si>
  <si>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</si>
  <si>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</si>
  <si>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</si>
  <si>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</si>
  <si>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</si>
  <si>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</si>
  <si>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</si>
  <si>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</si>
  <si>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</si>
  <si>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</si>
  <si>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</si>
  <si>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</si>
  <si>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</si>
  <si>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</si>
  <si>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</si>
  <si>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</si>
  <si>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</si>
  <si>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</si>
  <si>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</si>
  <si>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</si>
  <si>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</si>
  <si>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</si>
  <si>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</si>
  <si>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</si>
  <si>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</si>
  <si>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</si>
  <si>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</si>
  <si>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</si>
  <si>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</si>
  <si>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</si>
  <si>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</si>
  <si>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</si>
  <si>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</si>
  <si>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</si>
  <si>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</si>
  <si>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</si>
  <si>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</si>
  <si>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</si>
  <si>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</si>
  <si>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</si>
  <si>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</si>
  <si>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</si>
  <si>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</si>
  <si>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</si>
  <si>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</si>
  <si>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</si>
  <si>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</si>
  <si>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</si>
  <si>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</si>
  <si>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</si>
  <si>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</si>
  <si>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</si>
  <si>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</si>
  <si>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</si>
  <si>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</si>
  <si>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</si>
  <si>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</si>
  <si>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</si>
  <si>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</si>
  <si>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</si>
  <si>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</si>
  <si>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</si>
  <si>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</si>
  <si>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</si>
  <si>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</si>
  <si>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</si>
  <si>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</si>
  <si>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</si>
  <si>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</si>
  <si>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</si>
  <si>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</si>
  <si>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</si>
  <si>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</si>
  <si>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</si>
  <si>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</si>
  <si>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</si>
  <si>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</si>
  <si>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</si>
  <si>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</si>
  <si>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</si>
  <si>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</si>
  <si>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</si>
  <si>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</si>
  <si>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</si>
  <si>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</si>
  <si>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</si>
  <si>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</si>
  <si>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</si>
  <si>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</si>
  <si>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</si>
  <si>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</si>
  <si>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</si>
  <si>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</si>
  <si>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</si>
  <si>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</si>
  <si>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</si>
  <si>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</si>
  <si>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</si>
  <si>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</si>
  <si>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</si>
  <si>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</si>
  <si>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</si>
  <si>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</si>
  <si>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</si>
  <si>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</si>
  <si>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</si>
  <si>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</si>
  <si>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</si>
  <si>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</si>
  <si>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</si>
  <si>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</si>
  <si>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</si>
  <si>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</si>
  <si>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</si>
  <si>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</si>
  <si>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</si>
  <si>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</si>
  <si>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</si>
  <si>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</si>
  <si>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</si>
  <si>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</si>
  <si>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</si>
  <si>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</si>
  <si>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</si>
  <si>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</si>
  <si>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</si>
  <si>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</si>
  <si>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</si>
  <si>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</si>
  <si>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</si>
  <si>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</si>
  <si>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</si>
  <si>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</si>
  <si>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</si>
  <si>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</si>
  <si>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</si>
  <si>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</si>
  <si>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</si>
  <si>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</si>
  <si>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</si>
  <si>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</si>
  <si>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</si>
  <si>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</si>
  <si>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</si>
  <si>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</si>
  <si>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</si>
  <si>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</si>
  <si>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</si>
  <si>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</si>
  <si>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</si>
  <si>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</si>
  <si>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</si>
  <si>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</si>
  <si>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</si>
  <si>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</si>
  <si>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</si>
  <si>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</si>
  <si>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</si>
  <si>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</si>
  <si>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</si>
  <si>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</si>
  <si>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</si>
  <si>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</si>
  <si>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</si>
  <si>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</si>
  <si>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</si>
  <si>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</si>
  <si>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</si>
  <si>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</si>
  <si>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</si>
  <si>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</si>
  <si>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</si>
  <si>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</si>
  <si>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</si>
  <si>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</si>
  <si>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</si>
  <si>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</si>
  <si>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</si>
  <si>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</si>
  <si>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</si>
  <si>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</si>
  <si>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</si>
  <si>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</si>
  <si>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</si>
  <si>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</si>
  <si>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</si>
  <si>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</si>
  <si>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</si>
  <si>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</si>
  <si>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</si>
  <si>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</si>
  <si>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</si>
  <si>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</si>
  <si>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</si>
  <si>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</si>
  <si>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</si>
  <si>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</si>
  <si>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</si>
  <si>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</si>
  <si>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</si>
  <si>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</si>
  <si>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</si>
  <si>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</si>
  <si>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</si>
  <si>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</si>
  <si>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</si>
  <si>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</si>
  <si>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</si>
  <si>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</si>
  <si>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</si>
  <si>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</si>
  <si>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</si>
  <si>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</si>
  <si>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</si>
  <si>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</si>
  <si>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</si>
  <si>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</si>
  <si>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</si>
  <si>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</si>
  <si>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</si>
  <si>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</si>
  <si>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</si>
  <si>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</si>
  <si>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</si>
  <si>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</si>
  <si>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</si>
  <si>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</si>
  <si>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</si>
  <si>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</si>
  <si>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</si>
  <si>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</si>
  <si>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</si>
  <si>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</si>
  <si>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</si>
  <si>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</si>
  <si>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</si>
  <si>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</si>
  <si>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</si>
  <si>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</si>
  <si>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</si>
  <si>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</si>
  <si>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</si>
  <si>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</si>
  <si>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</si>
  <si>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</si>
  <si>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</si>
  <si>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</si>
  <si>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</si>
  <si>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</si>
  <si>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</si>
  <si>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</si>
  <si>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</si>
  <si>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</si>
  <si>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</si>
  <si>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</si>
  <si>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</si>
  <si>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</si>
  <si>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</si>
  <si>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</si>
  <si>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</si>
  <si>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</si>
  <si>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</si>
  <si>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</si>
  <si>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</si>
  <si>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</si>
  <si>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</si>
  <si>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</si>
  <si>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</si>
  <si>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</si>
  <si>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</si>
  <si>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</si>
  <si>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</si>
  <si>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</si>
  <si>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</si>
  <si>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</si>
  <si>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</si>
  <si>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</si>
  <si>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</si>
  <si>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</si>
  <si>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</si>
  <si>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</si>
  <si>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</si>
  <si>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</si>
  <si>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</si>
  <si>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</si>
  <si>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</si>
  <si>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</si>
  <si>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</si>
  <si>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</si>
  <si>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</si>
  <si>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</si>
  <si>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</si>
  <si>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</si>
  <si>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</si>
  <si>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</si>
  <si>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</si>
  <si>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</si>
  <si>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</si>
  <si>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</si>
  <si>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</si>
  <si>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</si>
  <si>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</si>
  <si>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</si>
  <si>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</si>
  <si>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</si>
  <si>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</si>
  <si>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</si>
  <si>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</si>
  <si>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</si>
  <si>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</si>
  <si>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</si>
  <si>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</si>
  <si>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</si>
  <si>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</si>
  <si>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</si>
  <si>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</si>
  <si>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</si>
  <si>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</si>
  <si>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</si>
  <si>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</si>
  <si>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</si>
  <si>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</si>
  <si>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</si>
  <si>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</si>
  <si>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</si>
  <si>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</si>
  <si>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</si>
  <si>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</si>
  <si>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</si>
  <si>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</si>
  <si>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</si>
  <si>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</si>
  <si>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</si>
  <si>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</si>
  <si>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</si>
  <si>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</si>
  <si>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</si>
  <si>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</si>
  <si>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</si>
  <si>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</si>
  <si>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</si>
  <si>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</si>
  <si>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</si>
  <si>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</si>
  <si>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</si>
  <si>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</si>
  <si>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</si>
  <si>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</si>
  <si>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</si>
  <si>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</si>
  <si>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</si>
  <si>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</si>
  <si>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</si>
  <si>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</si>
  <si>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</si>
  <si>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</si>
  <si>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</si>
  <si>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</si>
  <si>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</si>
  <si>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</si>
  <si>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</si>
  <si>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</si>
  <si>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</si>
  <si>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</si>
  <si>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</si>
  <si>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</si>
  <si>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</si>
  <si>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</si>
  <si>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</si>
  <si>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</si>
  <si>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</si>
  <si>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</si>
  <si>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</si>
  <si>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</si>
  <si>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</si>
  <si>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</si>
  <si>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</si>
  <si>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</si>
  <si>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</si>
  <si>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</si>
  <si>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</si>
  <si>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</si>
  <si>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</si>
  <si>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</si>
  <si>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</si>
  <si>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</si>
  <si>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</si>
  <si>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</si>
  <si>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</si>
  <si>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</si>
  <si>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</si>
  <si>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</si>
  <si>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</si>
  <si>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</si>
  <si>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</si>
  <si>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</si>
  <si>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</si>
  <si>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</si>
  <si>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</si>
  <si>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</si>
  <si>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</si>
  <si>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</si>
  <si>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</si>
  <si>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</si>
  <si>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</si>
  <si>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</si>
  <si>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</si>
  <si>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</si>
  <si>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</si>
  <si>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</si>
  <si>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</si>
  <si>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</si>
  <si>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</si>
  <si>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</si>
  <si>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</si>
  <si>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</si>
  <si>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</si>
  <si>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</si>
  <si>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</si>
  <si>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</si>
  <si>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</si>
  <si>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</si>
  <si>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</si>
  <si>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</si>
  <si>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</si>
  <si>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</si>
  <si>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</si>
  <si>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</si>
  <si>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</si>
  <si>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</si>
  <si>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</si>
  <si>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</si>
  <si>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</si>
  <si>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</si>
  <si>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</si>
  <si>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</si>
  <si>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</si>
  <si>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</si>
  <si>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</si>
  <si>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</si>
  <si>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</si>
  <si>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</si>
  <si>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</si>
  <si>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</si>
  <si>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</si>
  <si>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</si>
  <si>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</si>
  <si>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</si>
  <si>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</si>
  <si>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</si>
  <si>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</si>
  <si>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</si>
  <si>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</si>
  <si>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</si>
  <si>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</si>
  <si>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</si>
  <si>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</si>
  <si>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</si>
  <si>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</si>
  <si>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</si>
  <si>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</si>
  <si>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</si>
  <si>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</si>
  <si>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</si>
  <si>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</si>
  <si>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</si>
  <si>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</si>
  <si>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</si>
  <si>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</si>
  <si>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</si>
  <si>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</si>
  <si>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</si>
  <si>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</si>
  <si>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</si>
  <si>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</si>
  <si>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</si>
  <si>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</si>
  <si>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</si>
  <si>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</si>
  <si>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</si>
  <si>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</si>
  <si>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</si>
  <si>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</si>
  <si>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</si>
  <si>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</si>
  <si>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</si>
  <si>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</si>
  <si>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</si>
  <si>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</si>
  <si>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</si>
  <si>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</si>
  <si>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</si>
  <si>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</si>
  <si>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</si>
  <si>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</si>
  <si>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</si>
  <si>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</si>
  <si>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</si>
  <si>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</si>
  <si>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</si>
  <si>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</si>
  <si>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</si>
  <si>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</si>
  <si>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</si>
  <si>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</si>
  <si>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</si>
  <si>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</si>
  <si>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</si>
  <si>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</si>
  <si>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</si>
  <si>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</si>
  <si>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</si>
  <si>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</si>
  <si>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</si>
  <si>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</si>
  <si>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</si>
  <si>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</si>
  <si>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</si>
  <si>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</si>
  <si>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</si>
  <si>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</si>
  <si>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</si>
  <si>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</si>
  <si>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</si>
  <si>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</si>
  <si>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</si>
  <si>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</si>
  <si>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</si>
  <si>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</si>
  <si>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</si>
  <si>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</si>
  <si>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</si>
  <si>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</si>
  <si>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</si>
  <si>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</si>
  <si>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</si>
  <si>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</si>
  <si>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</si>
  <si>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</si>
  <si>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</si>
  <si>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</si>
  <si>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</si>
  <si>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</si>
  <si>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</si>
  <si>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</si>
  <si>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</si>
  <si>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</si>
  <si>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</si>
  <si>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</si>
  <si>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</si>
  <si>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</si>
  <si>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</si>
  <si>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</si>
  <si>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</si>
  <si>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</si>
  <si>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</si>
  <si>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</si>
  <si>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</si>
  <si>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</si>
  <si>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</si>
  <si>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</si>
  <si>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</si>
  <si>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</si>
  <si>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</si>
  <si>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</si>
  <si>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</si>
  <si>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</si>
  <si>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</si>
  <si>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</si>
  <si>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</si>
  <si>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</si>
  <si>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</si>
  <si>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</si>
  <si>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</si>
  <si>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</si>
  <si>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</si>
  <si>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</si>
  <si>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</si>
  <si>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</si>
  <si>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</si>
  <si>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</si>
  <si>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</si>
  <si>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</si>
  <si>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</si>
  <si>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</si>
  <si>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</si>
  <si>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</si>
  <si>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</si>
  <si>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</si>
  <si>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</si>
  <si>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</si>
  <si>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</si>
  <si>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</si>
  <si>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</si>
  <si>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</si>
  <si>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</si>
  <si>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</si>
  <si>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</si>
  <si>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</si>
  <si>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</si>
  <si>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</si>
  <si>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</si>
  <si>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</si>
  <si>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</si>
  <si>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</si>
  <si>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</si>
  <si>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</si>
  <si>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</si>
  <si>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</si>
  <si>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</si>
  <si>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</si>
  <si>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</si>
  <si>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</si>
  <si>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</si>
  <si>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</si>
  <si>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</si>
  <si>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</si>
  <si>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</si>
  <si>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</si>
  <si>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</si>
  <si>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</si>
  <si>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</si>
  <si>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</si>
  <si>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</si>
  <si>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</si>
  <si>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</si>
  <si>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</si>
  <si>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</si>
  <si>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</si>
  <si>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</si>
  <si>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</si>
  <si>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</si>
  <si>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</si>
  <si>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</si>
  <si>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</si>
  <si>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</si>
  <si>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</si>
  <si>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</si>
  <si>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</si>
  <si>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</si>
  <si>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</si>
  <si>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</si>
  <si>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</si>
  <si>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</si>
  <si>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</si>
  <si>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</si>
  <si>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</si>
  <si>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</si>
  <si>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</si>
  <si>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</si>
  <si>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</si>
  <si>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</si>
  <si>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</si>
  <si>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</si>
  <si>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</si>
  <si>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</si>
  <si>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</si>
  <si>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</si>
  <si>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</si>
  <si>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</si>
  <si>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</si>
  <si>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</si>
  <si>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</si>
  <si>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</si>
  <si>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</si>
  <si>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</si>
  <si>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</si>
  <si>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</si>
  <si>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</si>
  <si>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</si>
  <si>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</si>
  <si>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</si>
  <si>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</si>
  <si>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</si>
  <si>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</si>
  <si>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</si>
  <si>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</si>
  <si>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</si>
  <si>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</si>
  <si>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</si>
  <si>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</si>
  <si>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</si>
  <si>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</si>
  <si>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</si>
  <si>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</si>
  <si>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</si>
  <si>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</si>
  <si>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</si>
  <si>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</si>
  <si>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</si>
  <si>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</si>
  <si>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</si>
  <si>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</si>
  <si>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</si>
  <si>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</si>
  <si>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</si>
  <si>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</si>
  <si>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</si>
  <si>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</si>
  <si>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</si>
  <si>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</si>
  <si>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</si>
  <si>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</si>
  <si>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</si>
  <si>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</si>
  <si>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</si>
  <si>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</si>
  <si>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</si>
  <si>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</si>
  <si>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</si>
  <si>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</si>
  <si>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</si>
  <si>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</si>
  <si>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</si>
  <si>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</si>
  <si>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</si>
  <si>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</si>
  <si>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</si>
  <si>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</si>
  <si>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</si>
  <si>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</si>
  <si>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</si>
  <si>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</si>
  <si>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</si>
  <si>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</si>
  <si>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</si>
  <si>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</si>
  <si>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</si>
  <si>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</si>
  <si>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</si>
  <si>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</si>
  <si>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</si>
  <si>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</si>
  <si>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</si>
  <si>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</si>
  <si>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</si>
  <si>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</si>
  <si>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</si>
  <si>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</si>
  <si>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</si>
  <si>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</si>
  <si>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</si>
  <si>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</si>
  <si>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</si>
  <si>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</si>
  <si>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</si>
  <si>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</si>
  <si>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</si>
  <si>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</si>
  <si>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</si>
  <si>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</si>
  <si>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</si>
  <si>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</si>
  <si>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</si>
  <si>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</si>
  <si>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</si>
  <si>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</si>
  <si>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</si>
  <si>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</si>
  <si>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</si>
  <si>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</si>
  <si>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</si>
  <si>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</si>
  <si>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</si>
  <si>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</si>
  <si>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</si>
  <si>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</si>
  <si>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</si>
  <si>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</si>
  <si>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</si>
  <si>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</si>
  <si>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</si>
  <si>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</si>
  <si>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</si>
  <si>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</si>
  <si>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</si>
  <si>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</si>
  <si>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</si>
  <si>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</si>
  <si>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</si>
  <si>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</si>
  <si>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</si>
  <si>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</si>
  <si>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</si>
  <si>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</si>
  <si>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</si>
  <si>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</si>
  <si>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</si>
  <si>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</si>
  <si>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</si>
  <si>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</si>
  <si>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</si>
  <si>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</si>
  <si>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</si>
  <si>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</si>
  <si>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</si>
  <si>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</si>
  <si>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</si>
  <si>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</si>
  <si>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</si>
  <si>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</si>
  <si>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</si>
  <si>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</si>
  <si>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</si>
  <si>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</si>
  <si>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</si>
  <si>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</si>
  <si>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</si>
  <si>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</si>
  <si>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</si>
  <si>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</si>
  <si>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</si>
  <si>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</si>
  <si>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</si>
  <si>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</si>
  <si>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</si>
  <si>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</si>
  <si>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</si>
  <si>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</si>
  <si>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</si>
  <si>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</si>
  <si>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</si>
  <si>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</si>
  <si>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</si>
  <si>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</si>
  <si>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</si>
  <si>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</si>
  <si>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</si>
  <si>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</si>
  <si>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</si>
  <si>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</si>
  <si>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</si>
  <si>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</si>
  <si>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</si>
  <si>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</si>
  <si>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</si>
  <si>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</si>
  <si>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</si>
  <si>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</si>
  <si>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</si>
  <si>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</si>
  <si>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</si>
  <si>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</si>
  <si>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</si>
  <si>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</si>
  <si>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</si>
  <si>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</si>
  <si>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</si>
  <si>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</si>
  <si>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</si>
  <si>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</si>
  <si>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</si>
  <si>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</si>
  <si>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</si>
  <si>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</si>
  <si>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</si>
  <si>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</si>
  <si>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</si>
  <si>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</si>
  <si>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</si>
  <si>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</si>
  <si>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</si>
  <si>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</si>
  <si>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</si>
  <si>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</si>
  <si>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</si>
  <si>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</si>
  <si>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</si>
  <si>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</si>
  <si>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</si>
  <si>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</si>
  <si>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</si>
  <si>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</si>
  <si>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</si>
  <si>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</si>
  <si>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</si>
  <si>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</si>
  <si>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</si>
  <si>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</si>
  <si>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</si>
  <si>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</si>
  <si>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</si>
  <si>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</si>
  <si>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</si>
  <si>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</si>
  <si>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</si>
  <si>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</si>
  <si>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</si>
  <si>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</si>
  <si>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</si>
  <si>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</si>
  <si>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</si>
  <si>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</si>
  <si>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</si>
  <si>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</si>
  <si>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</si>
  <si>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</si>
  <si>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</si>
  <si>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</si>
  <si>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</si>
  <si>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</si>
  <si>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</si>
  <si>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</si>
  <si>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</si>
  <si>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</si>
  <si>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</si>
  <si>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</si>
  <si>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</si>
  <si>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</si>
  <si>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</si>
  <si>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</si>
  <si>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</si>
  <si>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</si>
  <si>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</si>
  <si>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</si>
  <si>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</si>
  <si>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</si>
  <si>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</si>
  <si>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</si>
  <si>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</si>
  <si>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</si>
  <si>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</si>
  <si>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</si>
  <si>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</si>
  <si>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</si>
  <si>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</si>
  <si>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</si>
  <si>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</si>
  <si>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</si>
  <si>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</si>
  <si>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</si>
  <si>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</si>
  <si>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</si>
  <si>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</si>
  <si>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</si>
  <si>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</si>
  <si>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</si>
  <si>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</si>
  <si>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</si>
  <si>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</si>
  <si>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</si>
  <si>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</si>
  <si>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</si>
  <si>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</si>
  <si>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</si>
  <si>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</si>
  <si>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</si>
  <si>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</si>
  <si>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</si>
  <si>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</si>
  <si>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</si>
  <si>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</si>
  <si>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</si>
  <si>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</si>
  <si>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</si>
  <si>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</si>
  <si>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</si>
  <si>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</si>
  <si>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</si>
  <si>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</si>
  <si>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</si>
  <si>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</si>
  <si>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</si>
  <si>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</si>
  <si>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</si>
  <si>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</si>
  <si>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</si>
  <si>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</si>
  <si>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</si>
  <si>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</si>
  <si>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</si>
  <si>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</si>
  <si>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</si>
  <si>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</si>
  <si>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</si>
  <si>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</si>
  <si>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</si>
  <si>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</si>
  <si>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</si>
  <si>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</si>
  <si>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</si>
  <si>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</si>
  <si>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</si>
  <si>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</si>
  <si>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</si>
  <si>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</si>
  <si>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</si>
  <si>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</si>
  <si>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</si>
  <si>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</si>
  <si>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</si>
  <si>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</si>
  <si>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</si>
  <si>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</si>
  <si>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</si>
  <si>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</si>
  <si>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</si>
  <si>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</si>
  <si>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</si>
  <si>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</si>
  <si>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</si>
  <si>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</si>
  <si>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</si>
  <si>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</si>
  <si>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</si>
  <si>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</si>
  <si>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</si>
  <si>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</si>
  <si>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</si>
  <si>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</si>
  <si>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</si>
  <si>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</si>
  <si>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</si>
  <si>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</si>
  <si>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</si>
  <si>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</si>
  <si>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</si>
  <si>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</si>
  <si>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</si>
  <si>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</si>
  <si>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</si>
  <si>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</si>
  <si>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</si>
  <si>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</si>
  <si>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</si>
  <si>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</si>
  <si>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</si>
  <si>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</si>
  <si>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</si>
  <si>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</si>
  <si>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</si>
  <si>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</si>
  <si>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</si>
  <si>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</si>
  <si>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</si>
  <si>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</si>
  <si>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</si>
  <si>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</si>
  <si>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</si>
  <si>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</si>
  <si>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</si>
  <si>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</si>
  <si>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</si>
  <si>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</si>
  <si>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</si>
  <si>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</si>
  <si>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</si>
  <si>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</si>
  <si>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</si>
  <si>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</si>
  <si>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</si>
  <si>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</si>
  <si>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</si>
  <si>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</si>
  <si>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</si>
  <si>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</si>
  <si>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</si>
  <si>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</si>
  <si>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</si>
  <si>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</si>
  <si>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</si>
  <si>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</si>
  <si>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</si>
  <si>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</si>
  <si>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</si>
  <si>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</si>
  <si>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</si>
  <si>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</si>
  <si>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</si>
  <si>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</si>
  <si>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</si>
  <si>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</si>
  <si>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</si>
  <si>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</si>
  <si>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</si>
  <si>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</si>
  <si>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</si>
  <si>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</si>
  <si>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</si>
  <si>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</si>
  <si>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</si>
  <si>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</si>
  <si>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</si>
  <si>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</si>
  <si>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</si>
  <si>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</si>
  <si>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</si>
  <si>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</si>
  <si>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</si>
  <si>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</si>
  <si>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</si>
  <si>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</si>
  <si>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</si>
  <si>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</si>
  <si>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</si>
  <si>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</si>
  <si>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</si>
  <si>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</si>
  <si>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</si>
  <si>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</si>
  <si>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</si>
  <si>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</si>
  <si>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(blank)</t>
  </si>
  <si>
    <t>Grand Total</t>
  </si>
  <si>
    <t>Bonus</t>
  </si>
  <si>
    <t>Count of EEID</t>
  </si>
  <si>
    <t>Sum of Bonus %</t>
  </si>
  <si>
    <t>Average of Annual Salary</t>
  </si>
  <si>
    <t>Count of Gender</t>
  </si>
  <si>
    <t>Count of Ethnicity</t>
  </si>
  <si>
    <t>Exit_year</t>
  </si>
  <si>
    <t>Hire_year</t>
  </si>
  <si>
    <t>difference</t>
  </si>
  <si>
    <t>Average Year</t>
  </si>
  <si>
    <t>Average of Annual Salary2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</si>
  <si>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</si>
  <si>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</si>
  <si>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</si>
  <si>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</si>
  <si>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</si>
  <si>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</si>
  <si>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</si>
  <si>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</si>
  <si>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Average of Bonus %</t>
  </si>
  <si>
    <t>Count of Job Title</t>
  </si>
  <si>
    <t>1994</t>
  </si>
  <si>
    <t>1996</t>
  </si>
  <si>
    <t>1998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</si>
  <si>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</si>
  <si>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</si>
  <si>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</si>
  <si>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</si>
  <si>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</si>
  <si>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</si>
  <si>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</si>
  <si>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</si>
  <si>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</si>
  <si>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</si>
  <si>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</si>
  <si>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</si>
  <si>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</si>
  <si>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</si>
  <si>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</si>
  <si>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</si>
  <si>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</si>
  <si>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</si>
  <si>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</si>
  <si>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Column Labels</t>
  </si>
  <si>
    <t>&lt;09-01-1992</t>
  </si>
  <si>
    <t>1992</t>
  </si>
  <si>
    <t>1993</t>
  </si>
  <si>
    <t>1995</t>
  </si>
  <si>
    <t>1997</t>
  </si>
  <si>
    <t>1999</t>
  </si>
  <si>
    <t>2000</t>
  </si>
  <si>
    <t>2001</t>
  </si>
  <si>
    <t>2002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</si>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</sst>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rgb="FFFFFFFF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Font="1" applyBorder="1"/>
    <xf numFmtId="0" fontId="0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NumberFormat="1"/>
    <xf numFmtId="0" fontId="0" fillId="0" borderId="0" xfId="0" pivotButton="1"/>
    <xf numFmtId="0" fontId="0" fillId="0" borderId="19" xfId="0" applyFont="1" applyBorder="1"/>
    <xf numFmtId="0" fontId="0" fillId="0" borderId="20" xfId="0" applyFont="1" applyBorder="1"/>
    <xf numFmtId="10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9" fontId="0" fillId="0" borderId="0" xfId="0" applyNumberForma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1" fillId="2" borderId="18" xfId="0" applyNumberFormat="1" applyFont="1" applyFill="1" applyBorder="1" applyAlignment="1">
      <alignment horizontal="left"/>
    </xf>
    <xf numFmtId="14" fontId="0" fillId="0" borderId="7" xfId="0" applyNumberFormat="1" applyFont="1" applyBorder="1"/>
    <xf numFmtId="164" fontId="0" fillId="0" borderId="7" xfId="0" applyNumberFormat="1" applyFont="1" applyBorder="1"/>
    <xf numFmtId="165" fontId="0" fillId="0" borderId="7" xfId="0" applyNumberFormat="1" applyFont="1" applyBorder="1"/>
    <xf numFmtId="0" fontId="0" fillId="0" borderId="8" xfId="0" applyNumberFormat="1" applyFont="1" applyBorder="1"/>
    <xf numFmtId="14" fontId="0" fillId="0" borderId="20" xfId="0" applyNumberFormat="1" applyFont="1" applyBorder="1"/>
    <xf numFmtId="164" fontId="0" fillId="0" borderId="20" xfId="0" applyNumberFormat="1" applyFont="1" applyBorder="1"/>
    <xf numFmtId="165" fontId="0" fillId="0" borderId="20" xfId="0" applyNumberFormat="1" applyFont="1" applyBorder="1"/>
    <xf numFmtId="0" fontId="0" fillId="0" borderId="21" xfId="0" applyNumberFormat="1" applyFont="1" applyBorder="1"/>
  </cellXfs>
  <cellStyles count="1">
    <cellStyle name="Normal" xfId="0" builtinId="0"/>
  </cellStyles>
  <dxfs count="12">
    <dxf>
      <numFmt numFmtId="13" formatCode="0%"/>
    </dxf>
    <dxf>
      <numFmt numFmtId="14" formatCode="0.00%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owerPivotData" Target="model/item.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wata P(Latentview)" refreshedDate="45380.447949768517" createdVersion="8" refreshedVersion="8" minRefreshableVersion="3" recordCount="1000" xr:uid="{AD653090-DD20-470F-9648-311F92963695}">
  <cacheSource type="worksheet">
    <worksheetSource name="TBL_Employees"/>
  </cacheSource>
  <cacheFields count="19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Marketing"/>
        <s v="Finance"/>
        <s v="Sales"/>
        <s v="Accounting"/>
        <s v="Human Resources"/>
        <s v="Engineer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38"/>
        <n v="26"/>
        <n v="57"/>
        <n v="27"/>
        <n v="25"/>
        <n v="29"/>
        <n v="47"/>
        <n v="36"/>
        <n v="45"/>
        <n v="51"/>
        <n v="43"/>
        <n v="41"/>
        <n v="65"/>
        <n v="54"/>
        <n v="64"/>
        <n v="56"/>
        <n v="40"/>
        <n v="63"/>
        <n v="28"/>
        <n v="61"/>
        <n v="32"/>
        <n v="34"/>
        <n v="35"/>
        <n v="52"/>
        <n v="37"/>
        <n v="33"/>
        <n v="46"/>
        <n v="44"/>
        <n v="31"/>
        <n v="30"/>
        <n v="48"/>
        <n v="58"/>
        <n v="60"/>
        <n v="53"/>
        <n v="42"/>
        <n v="50"/>
        <n v="49"/>
        <n v="39"/>
        <n v="62"/>
      </sharedItems>
      <fieldGroup base="7">
        <rangePr startNum="25" endNum="65" groupInterval="5"/>
        <groupItems count="10">
          <s v="&lt;25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Bonus" numFmtId="0">
      <sharedItems containsSemiMixedTypes="0" containsString="0" containsNumber="1" minValue="0" maxValue="103370.40000000001"/>
    </cacheField>
    <cacheField name="Column1" numFmtId="0">
      <sharedItems/>
    </cacheField>
    <cacheField name="year" numFmtId="0">
      <sharedItems containsSemiMixedTypes="0" containsString="0" containsNumber="1" containsInteger="1" minValue="1992" maxValue="2021"/>
    </cacheField>
    <cacheField name="year2" numFmtId="0">
      <sharedItems containsMixedTypes="1" containsNumber="1" containsInteger="1" minValue="1994" maxValue="2022"/>
    </cacheField>
    <cacheField name="year3" numFmtId="0">
      <sharedItems containsMixedTypes="1" containsNumber="1" containsInteger="1" minValue="0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swata P(Latentview)" refreshedDate="45380.450001967591" backgroundQuery="1" createdVersion="8" refreshedVersion="8" minRefreshableVersion="3" recordCount="0" supportSubquery="1" supportAdvancedDrill="1" xr:uid="{6A7D2D81-E845-43BD-A9FF-4222C38AFFAD}">
  <cacheSource type="external" connectionId="1"/>
  <cacheFields count="3">
    <cacheField name="[TBL_Employees].[Gender].[Gender]" caption="Gender" numFmtId="0" hierarchy="19" level="1">
      <sharedItems count="2">
        <s v="Female"/>
        <s v="Male"/>
      </sharedItems>
    </cacheField>
    <cacheField name="[TBL_Employees].[Ethnicity].[Ethnicity]" caption="Ethnicity" numFmtId="0" hierarchy="20" level="1">
      <sharedItems count="4">
        <s v="Asian"/>
        <s v="Black"/>
        <s v="Caucasian"/>
        <s v="Latino"/>
      </sharedItems>
    </cacheField>
    <cacheField name="[Measures].[Count of Gender]" caption="Count of Gender" numFmtId="0" hierarchy="39" level="32767"/>
  </cacheFields>
  <cacheHierarchies count="40">
    <cacheHierarchy uniqueName="[Range].[EEID]" caption="EEID" attribute="1" defaultMemberUniqueName="[Range].[EEID].[All]" allUniqueName="[Range].[EEID].[All]" dimensionUniqueName="[Range]" displayFolder="" count="0" memberValueDatatype="130" unbalanced="0"/>
    <cacheHierarchy uniqueName="[Range].[Full Name]" caption="Full Name" attribute="1" defaultMemberUniqueName="[Range].[Full Name].[All]" allUniqueName="[Range].[Full Name].[All]" dimensionUniqueName="[Range]" displayFolder="" count="0" memberValueDatatype="130" unbalanced="0"/>
    <cacheHierarchy uniqueName="[Range].[Job Title]" caption="Job Title" attribute="1" defaultMemberUniqueName="[Range].[Job Title].[All]" allUniqueName="[Range].[Job Title].[All]" dimensionUniqueName="[Range]" displayFolder="" count="0" memberValueDatatype="130" unbalanced="0"/>
    <cacheHierarchy uniqueName="[Range].[Department]" caption="Department" attribute="1" defaultMemberUniqueName="[Range].[Department].[All]" allUniqueName="[Range].[Department].[All]" dimensionUniqueName="[Range]" displayFolder="" count="0" memberValueDatatype="130" unbalanced="0"/>
    <cacheHierarchy uniqueName="[Range].[Business Unit]" caption="Business Unit" attribute="1" defaultMemberUniqueName="[Range].[Business Unit].[All]" allUniqueName="[Range].[Business Unit].[All]" dimensionUniqueName="[Range]" displayFolder="" count="0" memberValueDatatype="13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Ethnicity]" caption="Ethnicity" attribute="1" defaultMemberUniqueName="[Range].[Ethnicity].[All]" allUniqueName="[Range].[Ethnicity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Hire Date]" caption="Hire Date" attribute="1" time="1" defaultMemberUniqueName="[Range].[Hire Date].[All]" allUniqueName="[Range].[Hire Date].[All]" dimensionUniqueName="[Range]" displayFolder="" count="0" memberValueDatatype="7" unbalanced="0"/>
    <cacheHierarchy uniqueName="[Range].[Annual Salary]" caption="Annual Salary" attribute="1" defaultMemberUniqueName="[Range].[Annual Salary].[All]" allUniqueName="[Range].[Annual Salary].[All]" dimensionUniqueName="[Range]" displayFolder="" count="0" memberValueDatatype="20" unbalanced="0"/>
    <cacheHierarchy uniqueName="[Range].[Bonus %]" caption="Bonus %" attribute="1" defaultMemberUniqueName="[Range].[Bonus %].[All]" allUniqueName="[Range].[Bonus %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ity]" caption="City" attribute="1" defaultMemberUniqueName="[Range].[City].[All]" allUniqueName="[Range].[City].[All]" dimensionUniqueName="[Range]" displayFolder="" count="0" memberValueDatatype="130" unbalanced="0"/>
    <cacheHierarchy uniqueName="[Range].[Exit Date]" caption="Exit Date" attribute="1" defaultMemberUniqueName="[Range].[Exit Date].[All]" allUniqueName="[Range].[Exit Date].[All]" dimensionUniqueName="[Range]" displayFolder="" count="0" memberValueDatatype="130" unbalanced="0"/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0" memberValueDatatype="130" unbalanced="0"/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0" memberValueDatatype="130" unbalanced="0"/>
    <cacheHierarchy uniqueName="[TBL_Employees].[Gender]" caption="Gender" attribute="1" defaultMemberUniqueName="[TBL_Employees].[Gender].[All]" allUniqueName="[TBL_Employees].[Gender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Ethnicity]" caption="Ethnicity" attribute="1" defaultMemberUniqueName="[TBL_Employees].[Ethnicity].[All]" allUniqueName="[TBL_Employees].[Ethnicity].[All]" dimensionUniqueName="[TBL_Employees]" displayFolder="" count="2" memberValueDatatype="130" unbalanced="0">
      <fieldsUsage count="2">
        <fieldUsage x="-1"/>
        <fieldUsage x="1"/>
      </fieldsUsage>
    </cacheHierarchy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0" memberValueDatatype="5" unbalanced="0"/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Bonus]" caption="Bonus" attribute="1" defaultMemberUniqueName="[TBL_Employees].[Bonus].[All]" allUniqueName="[TBL_Employees].[Bonus].[All]" dimensionUniqueName="[TBL_Employees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]" caption="Sum of Bonus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EEID]" caption="Count of EEID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Bonus %]" caption="Count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Gender]" caption="Count of Gender" measure="1" displayFolder="" measureGroup="TBL_Employe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TBL_Employees" uniqueName="[TBL_Employees]" caption="TBL_Employees"/>
  </dimensions>
  <measureGroups count="2">
    <measureGroup name="Range" caption="Range"/>
    <measureGroup name="TBL_Employees" caption="TBL_Employees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wata P(Latentview)" refreshedDate="45380.473721296294" createdVersion="8" refreshedVersion="8" minRefreshableVersion="3" recordCount="1002" xr:uid="{99E06E29-ED5F-45C2-A293-16B891090E9E}">
  <cacheSource type="worksheet">
    <worksheetSource ref="A1:O1048576" sheet="Data"/>
  </cacheSource>
  <cacheFields count="18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 count="34">
        <s v="Sr. Manger"/>
        <s v="Technical Architect"/>
        <s v="Vice President"/>
        <s v="Computer Systems Manager"/>
        <s v="Sr. Analyst"/>
        <s v="Account Representative"/>
        <s v="Manager"/>
        <s v="Analyst"/>
        <s v="Director"/>
        <s v="Quality Engineer"/>
        <s v="IT Coordinator"/>
        <s v="Analyst II"/>
        <s v="Enterprise Architect"/>
        <s v="Controls Engineer"/>
        <s v="HRIS Analyst"/>
        <s v="Field Engineer"/>
        <s v="Automation Engineer"/>
        <s v="Operations Engineer"/>
        <s v="Business Partner"/>
        <s v="Engineering Manager"/>
        <s v="Test Engineer"/>
        <s v="Cloud Infrastructure Architect"/>
        <s v="Network Architect"/>
        <s v="Network Engineer"/>
        <s v="Sr. Business Partn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Marketing"/>
        <s v="Finance"/>
        <s v="Sales"/>
        <s v="Accounting"/>
        <s v="Human Resources"/>
        <s v="Engineering"/>
        <m/>
      </sharedItems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 count="950">
        <d v="2016-04-08T00:00:00"/>
        <d v="1997-11-29T00:00:00"/>
        <d v="2021-08-25T00:00:00"/>
        <d v="2019-09-27T00:00:00"/>
        <d v="1995-11-20T00:00:00"/>
        <d v="2017-01-24T00:00:00"/>
        <d v="2020-07-01T00:00:00"/>
        <d v="2020-05-16T00:00:00"/>
        <d v="2019-01-25T00:00:00"/>
        <d v="2016-11-22T00:00:00"/>
        <d v="2009-02-11T00:00:00"/>
        <d v="2019-02-25T00:00:00"/>
        <d v="1999-03-14T00:00:00"/>
        <d v="2021-06-10T00:00:00"/>
        <d v="2005-07-31T00:00:00"/>
        <d v="2013-03-13T00:00:00"/>
        <d v="2002-03-04T00:00:00"/>
        <d v="2011-07-10T00:00:00"/>
        <d v="2013-11-03T00:00:00"/>
        <d v="2002-07-09T00:00:00"/>
        <d v="2012-01-09T00:00:00"/>
        <d v="2021-04-02T00:00:00"/>
        <d v="2002-05-24T00:00:00"/>
        <d v="2010-12-30T00:00:00"/>
        <d v="2016-11-11T00:00:00"/>
        <d v="2004-06-07T00:00:00"/>
        <d v="2005-02-05T00:00:00"/>
        <d v="2012-08-09T00:00:00"/>
        <d v="2009-02-28T00:00:00"/>
        <d v="2012-05-11T00:00:00"/>
        <d v="2017-06-25T00:00:00"/>
        <d v="2004-05-16T00:00:00"/>
        <d v="2008-07-11T00:00:00"/>
        <d v="2009-08-15T00:00:00"/>
        <d v="2018-05-06T00:00:00"/>
        <d v="2014-02-11T00:00:00"/>
        <d v="2019-12-16T00:00:00"/>
        <d v="2019-10-20T00:00:00"/>
        <d v="2013-05-15T00:00:00"/>
        <d v="1994-01-03T00:00:00"/>
        <d v="2013-08-07T00:00:00"/>
        <d v="2002-06-11T00:00:00"/>
        <d v="2013-08-17T00:00:00"/>
        <d v="2021-07-25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5-01-14T00:00:00"/>
        <d v="2021-08-27T00:00:00"/>
        <d v="2008-01-27T00:00:00"/>
        <d v="2018-11-09T00:00:00"/>
        <d v="2016-04-24T00:00:00"/>
        <d v="2012-06-11T00:00:00"/>
        <d v="2007-04-25T00:00:00"/>
        <d v="2002-05-23T00:00:00"/>
        <d v="2009-08-04T00:00:00"/>
        <d v="2014-03-02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21-09-22T00:00:00"/>
        <d v="2016-05-22T00:00:00"/>
        <d v="2005-11-08T00:00:00"/>
        <d v="2003-12-17T00:00:00"/>
        <d v="2014-01-16T00:00:00"/>
        <d v="2009-04-28T00:00:00"/>
        <d v="2019-07-04T00:00:00"/>
        <d v="2018-12-10T00:00:00"/>
        <d v="2018-09-25T00:00:00"/>
        <d v="2007-05-30T00:00:00"/>
        <d v="2019-04-23T00:00:00"/>
        <d v="2017-07-22T00:00:00"/>
        <d v="2002-11-16T00:00:00"/>
        <d v="2015-04-22T00:00:00"/>
        <d v="2020-09-20T00:00:00"/>
        <d v="2021-10-05T00:00:00"/>
        <d v="2020-05-26T00:00:00"/>
        <d v="2020-08-20T00:00:00"/>
        <d v="2013-04-22T00:00:00"/>
        <d v="2017-06-28T00:00:00"/>
        <d v="2019-11-03T00:00:00"/>
        <d v="2021-02-23T00:00:00"/>
        <d v="2018-03-19T00:00:00"/>
        <d v="2020-07-22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17-01-05T00:00:00"/>
        <d v="2018-01-02T00:00:00"/>
        <d v="2011-09-07T00:00:00"/>
        <d v="2019-02-19T00:00:00"/>
        <d v="2006-10-12T00:00:00"/>
        <d v="2007-11-05T00:00:00"/>
        <d v="1992-04-01T00:00:00"/>
        <d v="2010-10-17T00:00:00"/>
        <d v="2011-12-06T00:00:00"/>
        <d v="2014-02-25T00:00:00"/>
        <d v="2018-04-22T00:00:00"/>
        <d v="2018-01-22T00:00:00"/>
        <d v="2021-02-14T00:00:00"/>
        <d v="2017-07-06T00:00:00"/>
        <d v="2011-01-22T00:00:00"/>
        <d v="2003-02-28T00:00:00"/>
        <d v="2011-08-23T00:00:00"/>
        <d v="2020-02-07T00:00:00"/>
        <d v="2021-01-10T00:00:00"/>
        <d v="2021-03-28T00:00:00"/>
        <d v="2015-06-18T00:00:00"/>
        <d v="2017-03-10T00:00:00"/>
        <d v="2020-07-20T00:00:00"/>
        <d v="2008-04-15T00:00:00"/>
        <d v="1995-11-16T00:00:00"/>
        <d v="2013-07-18T00:00:00"/>
        <d v="2018-05-20T00:00:00"/>
        <d v="2013-07-13T00:00:00"/>
        <d v="1998-05-18T00:00:00"/>
        <d v="2002-02-26T00:00:00"/>
        <d v="2014-08-28T00:00:00"/>
        <d v="2014-03-16T00:00:00"/>
        <d v="2009-03-15T00:00:00"/>
        <d v="2012-10-26T00:00:00"/>
        <d v="2020-07-24T00:00:00"/>
        <d v="2014-01-03T00:00:00"/>
        <d v="2019-12-11T00:00:00"/>
        <d v="2000-04-28T00:00:00"/>
        <d v="1994-08-21T00:00:00"/>
        <d v="1998-04-01T00:00:00"/>
        <d v="2021-01-28T00:00:00"/>
        <d v="2017-08-16T00:00:00"/>
        <d v="2020-06-14T00:00:00"/>
        <d v="2020-07-28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16-11-28T00:00:00"/>
        <d v="1994-09-18T00:00:00"/>
        <d v="1993-08-28T00:00:00"/>
        <d v="2002-03-28T00:00:00"/>
        <d v="2020-07-02T00:00:00"/>
        <d v="2016-12-27T00:00:00"/>
        <d v="2019-06-10T00:00:00"/>
        <d v="2004-12-07T00:00:00"/>
        <d v="2001-01-23T00:00:00"/>
        <d v="2020-09-12T00:00:00"/>
        <d v="2020-08-15T00:00:00"/>
        <d v="2019-10-15T00:00:00"/>
        <d v="2007-04-29T00:00:00"/>
        <d v="2019-05-09T00:00:00"/>
        <d v="2017-08-04T00:00:00"/>
        <d v="2017-08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20-01-14T00:00:00"/>
        <d v="1993-07-26T00:00:00"/>
        <d v="2013-06-04T00:00:00"/>
        <d v="2004-06-30T00:00:00"/>
        <d v="2021-12-26T00:00:00"/>
        <d v="2011-05-18T00:00:00"/>
        <d v="2019-01-28T00:00:00"/>
        <d v="2017-03-16T00:00:00"/>
        <d v="1997-06-20T00:00:00"/>
        <d v="1994-02-23T00:00:00"/>
        <d v="1998-07-14T00:00:00"/>
        <d v="2008-02-28T00:00:00"/>
        <d v="2020-09-04T00:00:00"/>
        <d v="2006-10-26T00:00:00"/>
        <d v="2013-01-20T00:00:00"/>
        <d v="2006-11-28T00:00:00"/>
        <d v="2018-03-06T00:00:00"/>
        <d v="2003-08-22T00:00:00"/>
        <d v="2017-01-18T00:00:00"/>
        <d v="2021-07-03T00:00:00"/>
        <d v="2014-05-30T00:00:00"/>
        <d v="2011-01-20T00:00:00"/>
        <d v="2001-04-12T00:00:00"/>
        <d v="2009-09-04T00:00:00"/>
        <d v="1998-07-20T00:00:00"/>
        <d v="2015-03-15T00:00:00"/>
        <d v="2017-05-12T00:00:00"/>
        <d v="2020-12-16T00:00:00"/>
        <d v="2013-06-29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19-01-23T00:00:00"/>
        <d v="2013-02-24T00:00:00"/>
        <d v="2008-04-06T00:00:00"/>
        <d v="2001-04-02T00:00:00"/>
        <d v="2002-03-01T00:00:00"/>
        <d v="2004-01-18T00:00:00"/>
        <d v="1995-08-29T00:00:00"/>
        <d v="2011-01-09T00:00:00"/>
        <d v="2001-03-27T00:00:00"/>
        <d v="2018-05-09T00:00:00"/>
        <d v="2007-03-15T00:00:00"/>
        <d v="2005-04-12T00:00:00"/>
        <d v="1992-09-28T00:00:00"/>
        <d v="2014-02-20T00:00:00"/>
        <d v="2018-05-04T00:00:00"/>
        <d v="2018-12-13T00:00:00"/>
        <d v="2021-12-15T00:00:00"/>
        <d v="2004-11-10T00:00:00"/>
        <d v="2004-08-20T00:00:00"/>
        <d v="2019-07-27T00:00:00"/>
        <d v="2021-03-17T00:00:00"/>
        <d v="2018-10-24T00:00:00"/>
        <d v="2017-03-25T00:00:00"/>
        <d v="2018-06-04T00:00:00"/>
        <d v="2005-07-07T00:00:00"/>
        <d v="2017-10-02T00:00:00"/>
        <d v="2003-05-14T00:00:00"/>
        <d v="1995-10-27T00:00:00"/>
        <d v="2013-09-11T00:00:00"/>
        <d v="2003-12-01T00:00:00"/>
        <d v="2008-07-05T00:00:00"/>
        <d v="1996-05-02T00:00:00"/>
        <d v="2017-08-13T00:00:00"/>
        <d v="1996-06-26T00:00:00"/>
        <d v="2004-08-19T00:00:00"/>
        <d v="2004-04-16T00:00:00"/>
        <d v="2020-11-08T00:00:00"/>
        <d v="2020-07-10T00:00:00"/>
        <d v="2017-09-14T00:00:00"/>
        <d v="2004-05-23T00:00:00"/>
        <d v="2013-09-26T00:00:00"/>
        <d v="2021-04-11T00:00:00"/>
        <d v="2016-06-12T00:00:00"/>
        <d v="2010-11-29T00:00:00"/>
        <d v="2005-06-18T00:00:00"/>
        <d v="2007-10-27T00:00:00"/>
        <d v="2021-02-24T00:00:00"/>
        <d v="2000-10-27T00:00:00"/>
        <d v="2016-01-15T00:00:00"/>
        <d v="2010-05-21T00:00:00"/>
        <d v="2016-10-24T00:00:00"/>
        <d v="2011-05-22T00:00:00"/>
        <d v="2021-01-18T00:00:00"/>
        <d v="2010-08-28T00:00:00"/>
        <d v="2015-04-17T00:00:00"/>
        <d v="2013-09-08T00:00:00"/>
        <d v="2020-10-09T00:00:00"/>
        <d v="2019-07-06T00:00:00"/>
        <d v="2017-09-17T00:00:00"/>
        <d v="2004-10-11T00:00:00"/>
        <d v="2015-09-19T00:00:00"/>
        <d v="2003-12-07T00:00:00"/>
        <d v="2020-10-21T00:00:00"/>
        <d v="2008-08-29T00:00:00"/>
        <d v="2010-12-10T00:00:00"/>
        <d v="2015-12-09T00:00:00"/>
        <d v="2006-12-12T00:00:00"/>
        <d v="2013-04-15T00:00:00"/>
        <d v="2021-07-26T00:00:00"/>
        <d v="2011-09-24T00:00:00"/>
        <d v="2007-09-07T00:00:00"/>
        <d v="2018-07-24T00:00:00"/>
        <d v="2018-06-02T00:00:00"/>
        <d v="2015-07-12T00:00:00"/>
        <d v="2020-07-18T00:00:00"/>
        <d v="1995-08-04T00:00:00"/>
        <d v="2020-02-02T00:00:00"/>
        <d v="2019-06-19T00:00:00"/>
        <d v="2010-04-06T00:00:00"/>
        <d v="2016-01-18T00:00:00"/>
        <d v="2007-12-02T00:00:00"/>
        <d v="2002-10-21T00:00:00"/>
        <d v="2017-02-19T00:00:00"/>
        <d v="2018-04-21T00:00:00"/>
        <d v="2019-10-25T00:00:00"/>
        <d v="2016-05-07T00:00:00"/>
        <d v="2018-12-18T00:00:00"/>
        <d v="2020-05-15T00:00:00"/>
        <d v="2010-03-11T00:00:00"/>
        <d v="1994-10-24T00:00:00"/>
        <d v="2020-04-23T00:00:00"/>
        <d v="2021-04-16T00:00:00"/>
        <d v="2005-10-15T00:00:00"/>
        <d v="2015-08-29T00:00:00"/>
        <d v="1998-07-16T00:00:00"/>
        <d v="2009-06-30T00:00:00"/>
        <d v="2012-12-24T00:00:00"/>
        <d v="2008-10-26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2011-04-24T00:00:00"/>
        <d v="2003-04-15T00:00:00"/>
        <d v="2019-08-08T00:00:00"/>
        <d v="2019-03-29T00:00:00"/>
        <d v="2001-03-29T00:00:00"/>
        <d v="2001-09-10T00:00:00"/>
        <d v="2012-02-25T00:00:00"/>
        <d v="2005-04-11T00:00:00"/>
        <d v="2012-07-26T00:00:00"/>
        <d v="1997-03-11T00:00:00"/>
        <d v="1992-06-15T00:00:00"/>
        <d v="2012-07-23T00:00:00"/>
        <d v="2015-06-13T00:00:00"/>
        <d v="2017-01-04T00:00:00"/>
        <d v="2018-01-11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9-08-18T00:00:00"/>
        <d v="2002-01-15T00:00:00"/>
        <d v="1995-02-16T00:00:00"/>
        <d v="2001-04-15T00:00:00"/>
        <d v="2010-01-15T00:00:00"/>
        <d v="2013-02-13T00:00:00"/>
        <d v="2010-07-30T00:00:00"/>
        <d v="2011-02-14T00:00:00"/>
        <d v="2020-04-27T00:00:00"/>
        <d v="2011-10-20T00:00:00"/>
        <d v="2020-09-25T00:00:00"/>
        <d v="2004-01-14T00:00:00"/>
        <d v="2003-03-25T00:00:00"/>
        <d v="2010-06-11T00:00:00"/>
        <d v="2018-02-16T00:00:00"/>
        <d v="2011-07-26T00:00:00"/>
        <d v="2004-03-14T00:00:00"/>
        <d v="2007-07-30T00:00:00"/>
        <d v="2006-09-24T00:00:00"/>
        <d v="2015-09-03T00:00:00"/>
        <d v="1999-02-19T00:00:00"/>
        <d v="2015-03-27T00:00:00"/>
        <d v="2004-09-14T00:00:00"/>
        <d v="2006-04-28T00:00:00"/>
        <d v="2014-07-19T00:00:00"/>
        <d v="1998-05-04T00:00:00"/>
        <d v="2017-10-20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06-10-31T00:00:00"/>
        <d v="2017-09-21T00:00:00"/>
        <d v="1994-02-18T00:00:00"/>
        <d v="2013-06-21T00:00:00"/>
        <d v="1995-04-13T00:00:00"/>
        <d v="2001-01-02T00:00:00"/>
        <d v="2012-03-16T00:00:00"/>
        <d v="2004-05-28T00:00:00"/>
        <d v="1995-10-29T00:00:00"/>
        <d v="2009-12-12T00:00:00"/>
        <d v="2012-02-13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06-01-31T00:00:00"/>
        <d v="2005-04-22T00:00:00"/>
        <d v="2006-06-11T00:00:00"/>
        <d v="2012-03-15T00:00:00"/>
        <d v="2018-07-28T00:00:00"/>
        <d v="2011-10-04T00:00:00"/>
        <d v="2015-06-11T00:00:00"/>
        <d v="2019-08-24T00:00:00"/>
        <d v="2002-07-19T00:00:00"/>
        <d v="2014-08-07T00:00:00"/>
        <d v="2011-07-20T00:00:00"/>
        <d v="2000-08-19T00:00:00"/>
        <d v="2021-04-17T00:00:00"/>
        <d v="2018-11-14T00:00:00"/>
        <d v="2008-10-07T00:00:00"/>
        <d v="2006-03-01T00:00:00"/>
        <d v="2013-08-30T00:00:00"/>
        <d v="2014-10-07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9-12-10T00:00:00"/>
        <d v="2020-10-20T00:00:00"/>
        <d v="2016-10-13T00:00:00"/>
        <d v="2000-09-01T00:00:00"/>
        <d v="2015-04-07T00:00:00"/>
        <d v="2010-02-26T00:00:00"/>
        <d v="2010-12-05T00:00:00"/>
        <d v="2014-03-14T00:00:00"/>
        <d v="2013-11-23T00:00:00"/>
        <d v="1998-04-28T00:00:00"/>
        <d v="2016-02-05T00:00:00"/>
        <d v="2009-04-27T00:00:00"/>
        <d v="2010-04-29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10-04-25T00:00:00"/>
        <d v="2011-12-22T00:00:00"/>
        <d v="2019-06-17T00:00:00"/>
        <d v="2018-10-27T00:00:00"/>
        <d v="2017-11-16T00:00:00"/>
        <d v="2021-10-21T00:00:00"/>
        <d v="2021-11-16T00:00:00"/>
        <d v="2018-05-28T00:00:00"/>
        <d v="2015-05-05T00:00:00"/>
        <d v="2021-10-17T00:00:00"/>
        <d v="2012-05-14T00:00:00"/>
        <d v="1994-06-20T00:00:00"/>
        <d v="1999-04-22T00:00:00"/>
        <d v="2010-07-19T00:00:00"/>
        <d v="1999-05-23T00:00:00"/>
        <d v="2006-05-29T00:00:00"/>
        <d v="2021-07-18T00:00:00"/>
        <d v="2012-10-20T00:00:00"/>
        <d v="2016-02-28T00:00:00"/>
        <d v="2020-08-08T00:00:00"/>
        <d v="2021-01-08T00:00:00"/>
        <d v="2013-06-14T00:00:00"/>
        <d v="1994-08-30T00:00:00"/>
        <d v="2013-08-13T00:00:00"/>
        <d v="2020-12-24T00:00:00"/>
        <d v="2013-05-23T00:00:00"/>
        <d v="2020-03-13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0-06-15T00:00:00"/>
        <d v="2018-04-27T00:00:00"/>
        <d v="2003-05-21T00:00:00"/>
        <d v="2013-08-21T00:00:00"/>
        <d v="2015-07-29T00:00:00"/>
        <d v="2010-02-24T00:00:00"/>
        <d v="2010-04-24T00:00:00"/>
        <d v="2021-10-09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15-06-10T00:00:00"/>
        <d v="2021-04-18T00:00:00"/>
        <d v="2020-03-14T00:00:00"/>
        <d v="2014-03-19T00:00:00"/>
        <d v="2012-09-03T00:00:00"/>
        <d v="2021-01-23T00:00:00"/>
        <d v="2018-12-07T00:00:00"/>
        <d v="2017-01-03T00:00:00"/>
        <d v="2016-12-17T00:00:00"/>
        <d v="2017-01-26T00:00:00"/>
        <d v="1992-10-13T00:00:00"/>
        <d v="1996-12-04T00:00:00"/>
        <d v="2016-09-18T00:00:00"/>
        <d v="1994-10-09T00:00:00"/>
        <d v="2018-12-14T00:00:00"/>
        <d v="2020-07-03T00:00:00"/>
        <d v="2007-01-27T00:00:00"/>
        <d v="2008-03-25T00:00:00"/>
        <d v="2017-11-04T00:00:00"/>
        <d v="2010-09-13T00:00:00"/>
        <d v="1999-06-20T00:00:00"/>
        <d v="2019-09-21T00:00:00"/>
        <d v="2014-09-25T00:00:00"/>
        <d v="2006-09-17T00:00:00"/>
        <d v="2001-10-17T00:00:00"/>
        <d v="2020-02-03T00:00:00"/>
        <d v="2012-04-29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17-02-14T00:00:00"/>
        <d v="2011-06-25T00:00:00"/>
        <d v="2009-01-28T00:00:00"/>
        <d v="2000-03-02T00:00:00"/>
        <d v="2017-09-05T00:00:00"/>
        <d v="2018-12-06T00:00:00"/>
        <d v="2012-01-28T00:00:00"/>
        <d v="2021-09-15T00:00:00"/>
        <d v="2021-04-09T00:00:00"/>
        <d v="1997-01-26T00:00:00"/>
        <d v="1999-10-09T00:00:00"/>
        <d v="2015-10-08T00:00:00"/>
        <d v="2008-03-12T00:00:00"/>
        <d v="2010-04-19T00:00:00"/>
        <d v="2016-01-10T00:00:00"/>
        <d v="2007-08-11T00:00:00"/>
        <d v="2019-09-20T00:00:00"/>
        <d v="2020-05-09T00:00:00"/>
        <d v="2016-11-03T00:00:00"/>
        <d v="2004-02-29T00:00:00"/>
        <d v="2008-02-15T00:00:00"/>
        <d v="2014-09-22T00:00:00"/>
        <d v="2011-02-17T00:00:00"/>
        <d v="2012-11-24T00:00:00"/>
        <d v="2016-05-24T00:00:00"/>
        <d v="2007-10-02T00:00:00"/>
        <d v="2017-03-06T00:00:00"/>
        <d v="2018-08-18T00:00:00"/>
        <d v="2016-05-04T00:00:00"/>
        <d v="2006-07-11T00:00:00"/>
        <d v="2004-08-15T00:00:00"/>
        <d v="2007-01-09T00:00:00"/>
        <d v="2020-06-08T00:00:00"/>
        <d v="2007-03-06T00:00:00"/>
        <d v="2011-06-17T00:00:00"/>
        <d v="2008-02-29T00:00:00"/>
        <d v="2018-12-27T00:00:00"/>
        <d v="2021-11-15T00:00:00"/>
        <d v="2003-05-08T00:00:00"/>
        <d v="2014-01-23T00:00:00"/>
        <d v="2014-04-20T00:00:00"/>
        <d v="2017-05-03T00:00:00"/>
        <d v="2020-04-22T00:00:00"/>
        <d v="2011-03-16T00:00:00"/>
        <d v="2021-01-21T00:00:00"/>
        <d v="2019-03-06T00:00:00"/>
        <d v="2021-07-16T00:00:00"/>
        <d v="2019-02-24T00:00:00"/>
        <d v="2019-06-07T00:00:00"/>
        <d v="2020-06-17T00:00:00"/>
        <d v="2017-04-18T00:00:00"/>
        <d v="1992-05-04T00:00:00"/>
        <d v="1999-12-31T00:00:00"/>
        <d v="2016-12-07T00:00:00"/>
        <d v="2016-02-16T00:00:00"/>
        <d v="2021-10-02T00:00:00"/>
        <d v="2021-03-21T00:00:00"/>
        <d v="2019-11-04T00:00:00"/>
        <d v="2013-06-03T00:00:00"/>
        <d v="2019-07-10T00:00:00"/>
        <d v="2014-11-29T00:00:00"/>
        <d v="2007-06-19T00:00:00"/>
        <d v="2021-09-26T00:00:00"/>
        <d v="2015-08-12T00:00:00"/>
        <d v="2015-04-14T00:00:00"/>
        <d v="2021-02-09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15-11-21T00:00:00"/>
        <d v="2003-01-17T00:00:00"/>
        <d v="2017-09-28T00:00:00"/>
        <d v="2017-01-20T00:00:00"/>
        <d v="2017-02-11T00:00:00"/>
        <d v="1996-05-15T00:00:00"/>
        <d v="2020-05-18T00:00:00"/>
        <d v="1999-03-13T00:00:00"/>
        <d v="2018-03-26T00:00:00"/>
        <d v="2018-05-27T00:00:00"/>
        <d v="2021-06-15T00:00:00"/>
        <d v="2017-05-29T00:00:00"/>
        <d v="2007-09-05T00:00:00"/>
        <d v="2019-05-25T00:00:00"/>
        <d v="2006-12-29T00:00:00"/>
        <d v="2012-03-11T00:00:00"/>
        <d v="1992-12-20T00:00:00"/>
        <d v="2016-03-14T00:00:00"/>
        <d v="2008-02-09T00:00:00"/>
        <d v="2019-08-21T00:00:00"/>
        <d v="2006-03-16T00:00:00"/>
        <d v="2018-05-07T00:00:00"/>
        <d v="2005-08-20T00:00:00"/>
        <d v="1997-03-13T00:00:00"/>
        <d v="2011-05-29T00:00:00"/>
        <d v="2009-06-27T00:00:00"/>
        <d v="2017-11-19T00:00:00"/>
        <d v="2005-10-14T00:00:00"/>
        <d v="1996-06-22T00:00:00"/>
        <d v="2018-08-13T00:00:00"/>
        <d v="2014-02-27T00:00:00"/>
        <d v="2012-12-13T00:00:00"/>
        <d v="2009-01-30T00:00:00"/>
        <d v="2009-10-05T00:00:00"/>
        <d v="1997-05-26T00:00:00"/>
        <d v="2015-07-16T00:00:00"/>
        <d v="2002-11-22T00:00:00"/>
        <d v="2017-01-10T00:00:00"/>
        <d v="1993-11-17T00:00:00"/>
        <d v="2016-04-29T00:00:00"/>
        <d v="2019-04-26T00:00:00"/>
        <d v="2014-12-04T00:00:00"/>
        <d v="2007-09-22T00:00:00"/>
        <d v="1992-06-30T00:00:00"/>
        <d v="2021-02-10T00:00:00"/>
        <d v="2015-09-24T00:00:00"/>
        <d v="2017-04-24T00:00:00"/>
        <d v="2016-09-09T00:00:00"/>
        <d v="1997-08-19T00:00:00"/>
        <d v="2019-10-14T00:00:00"/>
        <d v="2002-08-16T00:00:00"/>
        <d v="2020-01-05T00:00:00"/>
        <d v="2021-05-09T00:00:00"/>
        <d v="2013-12-27T00:00:00"/>
        <d v="2010-07-01T00:00:00"/>
        <d v="2006-10-28T00:00:00"/>
        <d v="2018-06-13T00:00:00"/>
        <d v="2006-09-27T00:00:00"/>
        <d v="2016-10-21T00:00:00"/>
        <d v="2010-04-22T00:00:00"/>
        <d v="2003-04-22T00:00:00"/>
        <d v="2010-04-04T00:00:00"/>
        <d v="2005-07-27T00:00:00"/>
        <d v="2019-08-26T00:00:00"/>
        <d v="2017-01-09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4-01-10T00:00:00"/>
        <d v="2007-05-02T00:00:00"/>
        <d v="2021-01-17T00:00:00"/>
        <d v="1992-12-26T00:00:00"/>
        <d v="2018-09-15T00:00:00"/>
        <d v="2012-07-09T00:00:00"/>
        <d v="2021-03-15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2021-04-22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21-10-13T00:00:00"/>
        <d v="2007-02-20T00:00:00"/>
        <d v="2015-12-27T00:00:00"/>
        <d v="2010-04-23T00:00:00"/>
        <d v="2012-04-27T00:00:00"/>
        <d v="2016-05-03T00:00:00"/>
        <d v="1999-09-13T00:00:00"/>
        <d v="2018-03-12T00:00:00"/>
        <d v="2010-09-14T00:00:00"/>
        <d v="2013-04-18T00:00:00"/>
        <d v="2010-09-10T00:00:00"/>
        <d v="2013-03-29T00:00:00"/>
        <d v="2015-03-05T00:00:00"/>
        <d v="1998-01-21T00:00:00"/>
        <d v="2001-07-20T00:00:00"/>
        <d v="2020-04-16T00:00:00"/>
        <d v="1997-07-30T00:00:00"/>
        <d v="2017-04-14T00:00:00"/>
        <d v="2017-01-29T00:00:00"/>
        <d v="2006-04-06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7-12T00:00:00"/>
        <d v="2020-06-27T00:00:00"/>
        <d v="2005-02-08T00:00:00"/>
        <d v="2009-03-13T00:00:00"/>
        <d v="2006-05-10T00:00:00"/>
        <d v="2019-09-07T00:00:00"/>
        <d v="2002-07-08T00:00:00"/>
        <d v="1996-04-02T00:00:00"/>
        <d v="2005-10-07T00:00:00"/>
        <d v="2021-03-12T00:00:00"/>
        <d v="2018-09-11T00:00:00"/>
        <d v="1996-02-18T00:00:00"/>
        <d v="2018-09-20T00:00:00"/>
        <d v="2008-09-10T00:00:00"/>
        <d v="2019-05-28T00:00:00"/>
        <d v="2021-06-23T00:00:00"/>
        <d v="2018-01-14T00:00:00"/>
        <d v="2014-09-16T00:00:00"/>
        <d v="2021-09-06T00:00:00"/>
        <d v="2013-03-30T00:00:00"/>
        <d v="2013-06-26T00:00:00"/>
        <d v="2018-12-05T00:00:00"/>
        <d v="2006-10-05T00:00:00"/>
        <d v="2006-12-18T00:00:00"/>
        <d v="2016-04-07T00:00:00"/>
        <d v="2015-06-29T00:00:00"/>
        <d v="2009-08-20T00:00:00"/>
        <d v="2005-09-18T00:00:00"/>
        <d v="2021-03-16T00:00:00"/>
        <d v="2021-03-02T00:00:00"/>
        <d v="2014-06-26T00:00:00"/>
        <d v="2005-06-10T00:00:00"/>
        <d v="2010-05-07T00:00:00"/>
        <d v="1996-03-29T00:00:00"/>
        <d v="2021-07-08T00:00:00"/>
        <d v="2020-02-17T00:00:00"/>
        <d v="2017-06-26T00:00:00"/>
        <d v="2014-02-05T00:00:00"/>
        <d v="2011-01-17T00:00:00"/>
        <d v="2010-03-16T00:00:00"/>
        <d v="2021-08-02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1992-03-19T00:00:00"/>
        <d v="2018-11-10T00:00:00"/>
        <d v="2017-11-03T00:00:00"/>
        <d v="2009-10-23T00:00:00"/>
        <d v="1998-02-26T00:00:00"/>
        <d v="2014-10-19T00:00:00"/>
        <d v="2018-10-02T00:00:00"/>
        <d v="2014-07-10T00:00:00"/>
        <d v="2011-07-21T00:00:00"/>
        <d v="2019-05-15T00:00:00"/>
        <d v="2021-02-05T00:00:00"/>
        <d v="2012-05-03T00:00:00"/>
        <d v="2005-02-23T00:00:00"/>
        <d v="2007-08-08T00:00:00"/>
        <d v="2012-08-10T00:00:00"/>
        <d v="2014-04-19T00:00:00"/>
        <d v="2010-08-23T00:00:00"/>
        <d v="2016-11-09T00:00:00"/>
        <d v="2014-05-10T00:00:00"/>
        <d v="2014-06-23T00:00:00"/>
        <d v="2021-10-08T00:00:00"/>
        <d v="2005-02-09T00:00:00"/>
        <d v="2015-07-10T00:00:00"/>
        <d v="2006-02-23T00:00:00"/>
        <d v="2000-02-28T00:00:00"/>
        <d v="2020-09-21T00:00:00"/>
        <d v="1998-09-24T00:00:00"/>
        <d v="2011-03-18T00:00:00"/>
        <d v="2015-01-27T00:00:00"/>
        <d v="2009-05-27T00:00:00"/>
        <d v="1992-01-09T00:00:00"/>
        <d v="2019-07-13T00:00:00"/>
        <d v="2019-04-14T00:00:00"/>
        <d v="2002-02-09T00:00:00"/>
        <d v="2018-08-24T00:00:00"/>
        <d v="2019-01-24T00:00:00"/>
        <d v="2016-11-17T00:00:00"/>
        <d v="2019-12-20T00:00:00"/>
        <d v="2017-10-21T00:00:00"/>
        <d v="2001-04-09T00:00:00"/>
        <d v="2017-02-10T00:00:00"/>
        <d v="2012-08-06T00:00:00"/>
        <d v="2011-11-28T00:00:00"/>
        <d v="2000-08-16T00:00:00"/>
        <d v="2016-09-29T00:00:00"/>
        <d v="2017-08-10T00:00:00"/>
        <d v="2014-10-16T00:00:00"/>
        <d v="2009-04-05T00:00:00"/>
        <d v="2019-09-13T00:00:00"/>
        <d v="2003-02-10T00:00:00"/>
        <d v="2011-12-17T00:00:00"/>
        <d v="2000-10-24T00:00:00"/>
        <d v="2012-04-25T00:00:00"/>
        <d v="2017-12-16T00:00:00"/>
        <d v="2013-11-14T00:00:00"/>
        <d v="2000-05-07T00:00:00"/>
        <d v="2009-01-17T00:00:00"/>
        <d v="2012-12-21T00:00:00"/>
        <d v="2014-10-03T00:00:00"/>
        <d v="2005-01-28T00:00:00"/>
        <d v="2019-12-25T00:00:00"/>
        <d v="2015-01-22T00:00:00"/>
        <d v="2016-04-27T00:00:00"/>
        <d v="2007-09-10T00:00:00"/>
        <d v="2003-10-20T00:00:00"/>
        <d v="1997-04-28T00:00:00"/>
        <d v="2007-05-27T00:00:00"/>
        <d v="2016-05-19T00:00:00"/>
        <d v="2007-04-05T00:00:00"/>
        <d v="2009-10-06T00:00:00"/>
        <d v="2016-08-20T00:00:00"/>
        <d v="2014-01-08T00:00:00"/>
        <d v="2020-04-15T00:00:00"/>
        <d v="2021-01-22T00:00:00"/>
        <d v="2016-05-02T00:00:00"/>
        <d v="2008-09-17T00:00:00"/>
        <d v="2006-07-21T00:00:00"/>
        <d v="1997-04-12T00:00:00"/>
        <d v="1994-09-26T00:00:00"/>
        <d v="2019-09-05T00:00:00"/>
        <d v="2021-04-28T00:00:00"/>
        <d v="1999-12-29T00:00:00"/>
        <d v="2019-11-07T00:00:00"/>
        <d v="2006-04-12T00:00:00"/>
        <d v="2019-07-25T00:00:00"/>
        <d v="2002-09-20T00:00:00"/>
        <d v="2020-03-08T00:00:00"/>
        <d v="1999-03-10T00:00:00"/>
        <d v="2015-04-19T00:00:00"/>
        <d v="2016-04-26T00:00:00"/>
        <d v="2005-11-28T00:00:00"/>
        <d v="2021-06-27T00:00:00"/>
        <d v="2016-03-08T00:00:00"/>
        <d v="2001-08-23T00:00:00"/>
        <d v="2012-02-05T00:00:00"/>
        <d v="2010-12-12T00:00:00"/>
        <d v="2020-11-18T00:00:00"/>
        <d v="2019-01-19T00:00:00"/>
        <d v="2005-10-17T00:00:00"/>
        <d v="2008-07-06T00:00:00"/>
        <d v="2010-05-31T00:00:00"/>
        <d v="2014-04-13T00:00:00"/>
        <d v="2021-07-28T00:00:00"/>
        <d v="2021-12-19T00:00:00"/>
        <d v="2002-01-09T00:00:00"/>
        <d v="2017-06-05T00:00:00"/>
        <d v="2012-02-28T00:00:00"/>
        <d v="2017-09-07T00:00:00"/>
        <d v="2016-08-21T00:00:00"/>
        <d v="1998-04-22T00:00:00"/>
        <d v="2015-06-14T00:00:00"/>
        <d v="2018-10-06T00:00:00"/>
        <d v="2009-01-07T00:00:00"/>
        <d v="2020-01-17T00:00:00"/>
        <d v="2002-02-11T00:00:00"/>
        <d v="2014-06-20T00:00:00"/>
        <d v="2000-09-24T00:00:00"/>
        <d v="2020-07-26T00:00:00"/>
        <m/>
      </sharedItems>
      <fieldGroup par="17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Bonus" numFmtId="0">
      <sharedItems containsString="0" containsBlank="1" containsNumber="1" minValue="0" maxValue="103370.40000000001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wata P(Latentview)" refreshedDate="45380.480092245372" createdVersion="8" refreshedVersion="8" minRefreshableVersion="3" recordCount="85" xr:uid="{7D1A1C9B-B579-45FA-8174-84354DBF8CE4}">
  <cacheSource type="worksheet">
    <worksheetSource ref="A1:R86" sheet="DataSheet_2"/>
  </cacheSource>
  <cacheFields count="21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5-04T00:00:00" maxDate="2021-09-16T00:00:00"/>
    </cacheField>
    <cacheField name="Annual Salary" numFmtId="164">
      <sharedItems containsSemiMixedTypes="0" containsString="0" containsNumber="1" containsInteger="1" minValue="41336" maxValue="246589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SemiMixedTypes="0" containsNonDate="0" containsDate="1" containsString="0" minDate="1994-12-18T00:00:00" maxDate="2022-08-18T00:00:00" count="83">
        <d v="2021-10-16T00:00:00"/>
        <d v="2021-05-20T00:00:00"/>
        <d v="2017-03-26T00:00:00"/>
        <d v="2020-07-08T00:00:00"/>
        <d v="2021-06-24T00:00:00"/>
        <d v="2021-09-26T00:00:00"/>
        <d v="2014-03-27T00:00:00"/>
        <d v="2017-10-08T00:00:00"/>
        <d v="2020-12-21T00:00:00"/>
        <d v="2019-12-22T00:00:00"/>
        <d v="2021-05-01T00:00:00"/>
        <d v="2022-06-20T00:00:00"/>
        <d v="2013-12-13T00:00:00"/>
        <d v="2017-09-25T00:00:00"/>
        <d v="2021-07-27T00:00:00"/>
        <d v="2010-01-15T00:00:00"/>
        <d v="2013-06-05T00:00:00"/>
        <d v="2020-07-17T00:00:00"/>
        <d v="2020-09-25T00:00:00"/>
        <d v="2008-05-30T00:00:00"/>
        <d v="2008-06-17T00:00:00"/>
        <d v="2021-11-10T00:00:00"/>
        <d v="2020-10-03T00:00:00"/>
        <d v="2005-04-14T00:00:00"/>
        <d v="2020-04-24T00:00:00"/>
        <d v="2016-10-03T00:00:00"/>
        <d v="2016-03-16T00:00:00"/>
        <d v="2022-05-18T00:00:00"/>
        <d v="2003-01-02T00:00:00"/>
        <d v="2007-08-16T00:00:00"/>
        <d v="2019-12-11T00:00:00"/>
        <d v="2019-08-04T00:00:00"/>
        <d v="2019-03-1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0-03-09T00:00:00"/>
        <d v="2021-05-18T00:00:00"/>
        <d v="2022-04-10T00:00:00"/>
        <d v="2019-05-09T00:00:00"/>
        <d v="2017-09-22T00:00:00"/>
        <d v="2021-02-02T00:00:00"/>
        <d v="2015-06-09T00:00:00"/>
        <d v="2021-03-08T00:00:00"/>
        <d v="1994-12-18T00:00:00"/>
        <d v="2021-10-22T00:00:00"/>
        <d v="2019-04-03T00:00:00"/>
        <d v="2020-12-12T00:00:00"/>
        <d v="2022-06-03T00:00:00"/>
        <d v="2017-07-16T00:00:00"/>
        <d v="2009-12-06T00:00:00"/>
        <d v="2017-12-22T00:00:00"/>
        <d v="2014-10-26T00:00:00"/>
        <d v="2022-08-17T00:00:00"/>
        <d v="2021-05-24T00:00:00"/>
        <d v="2020-06-09T00:00:00"/>
        <d v="2007-04-08T00:00:00"/>
        <d v="2006-04-22T00:00:00"/>
        <d v="2022-04-20T00:00:00"/>
        <d v="2021-04-20T00:00:00"/>
        <d v="2014-12-25T00:00:00"/>
        <d v="2021-07-09T00:00:00"/>
        <d v="2017-12-09T00:00:00"/>
        <d v="1996-12-14T00:00:00"/>
        <d v="2021-01-07T00:00:00"/>
        <d v="2019-05-23T00:00:00"/>
        <d v="2021-04-09T00:00:00"/>
        <d v="2018-05-09T00:00:00"/>
        <d v="2020-02-04T00:00:00"/>
        <d v="2021-08-14T00:00:00"/>
        <d v="2021-01-15T00:00:00"/>
        <d v="2014-01-22T00:00:00"/>
        <d v="1998-10-11T00:00:00"/>
        <d v="2018-10-12T00:00:00"/>
        <d v="2004-05-24T00:00:00"/>
        <d v="2021-03-02T00:00:00"/>
        <d v="2018-01-08T00:00:00"/>
        <d v="2018-05-31T00:00:00"/>
        <d v="2004-11-27T00:00:00"/>
      </sharedItems>
      <fieldGroup par="20"/>
    </cacheField>
    <cacheField name="Bonus" numFmtId="0">
      <sharedItems containsSemiMixedTypes="0" containsString="0" containsNumber="1" minValue="0" maxValue="81374.37000000001"/>
    </cacheField>
    <cacheField name="Exit_year" numFmtId="0">
      <sharedItems containsSemiMixedTypes="0" containsString="0" containsNumber="1" containsInteger="1" minValue="1994" maxValue="2022"/>
    </cacheField>
    <cacheField name="Hire_year" numFmtId="0">
      <sharedItems containsSemiMixedTypes="0" containsString="0" containsNumber="1" containsInteger="1" minValue="1992" maxValue="2021"/>
    </cacheField>
    <cacheField name="difference" numFmtId="0">
      <sharedItems containsSemiMixedTypes="0" containsString="0" containsNumber="1" containsInteger="1" minValue="0" maxValue="22" count="17">
        <n v="5"/>
        <n v="1"/>
        <n v="13"/>
        <n v="19"/>
        <n v="4"/>
        <n v="0"/>
        <n v="7"/>
        <n v="9"/>
        <n v="10"/>
        <n v="3"/>
        <n v="22"/>
        <n v="11"/>
        <n v="6"/>
        <n v="16"/>
        <n v="2"/>
        <n v="8"/>
        <n v="12"/>
      </sharedItems>
    </cacheField>
    <cacheField name="Months (Exit Date)" numFmtId="0" databaseField="0">
      <fieldGroup base="13">
        <rangePr groupBy="months" startDate="1994-12-18T00:00:00" endDate="2022-08-18T00:00:00"/>
        <groupItems count="14">
          <s v="&lt;18-12-199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8-2022"/>
        </groupItems>
      </fieldGroup>
    </cacheField>
    <cacheField name="Quarters (Exit Date)" numFmtId="0" databaseField="0">
      <fieldGroup base="13">
        <rangePr groupBy="quarters" startDate="1994-12-18T00:00:00" endDate="2022-08-18T00:00:00"/>
        <groupItems count="6">
          <s v="&lt;18-12-1994"/>
          <s v="Qtr1"/>
          <s v="Qtr2"/>
          <s v="Qtr3"/>
          <s v="Qtr4"/>
          <s v="&gt;18-08-2022"/>
        </groupItems>
      </fieldGroup>
    </cacheField>
    <cacheField name="Years (Exit Date)" numFmtId="0" databaseField="0">
      <fieldGroup base="13">
        <rangePr groupBy="years" startDate="1994-12-18T00:00:00" endDate="2022-08-18T00:00:00"/>
        <groupItems count="31">
          <s v="&lt;18-12-1994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8-08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x v="0"/>
    <s v="Research &amp; Development"/>
    <s v="Female"/>
    <s v="Black"/>
    <x v="0"/>
    <d v="2016-04-08T00:00:00"/>
    <n v="141604"/>
    <n v="0.15"/>
    <x v="0"/>
    <s v="Seattle"/>
    <d v="2021-10-16T00:00:00"/>
    <n v="21240.6"/>
    <b v="0"/>
    <n v="2016"/>
    <n v="2021"/>
    <n v="5"/>
  </r>
  <r>
    <s v="E04105"/>
    <s v="Theodore Dinh"/>
    <s v="Technical Architect"/>
    <x v="0"/>
    <s v="Manufacturing"/>
    <s v="Male"/>
    <s v="Asian"/>
    <x v="1"/>
    <d v="1997-11-29T00:00:00"/>
    <n v="99975"/>
    <n v="0"/>
    <x v="1"/>
    <s v="Chongqing"/>
    <s v=""/>
    <n v="0"/>
    <b v="0"/>
    <n v="1997"/>
    <e v="#VALUE!"/>
    <e v="#VALUE!"/>
  </r>
  <r>
    <s v="E01584"/>
    <s v="Henry Zhu"/>
    <s v="Vice President"/>
    <x v="1"/>
    <s v="Speciality Products"/>
    <s v="Male"/>
    <s v="Asian"/>
    <x v="2"/>
    <d v="2021-08-25T00:00:00"/>
    <n v="255230"/>
    <n v="0.36"/>
    <x v="0"/>
    <s v="Austin"/>
    <s v=""/>
    <n v="91882.8"/>
    <b v="1"/>
    <n v="2021"/>
    <e v="#VALUE!"/>
    <e v="#VALUE!"/>
  </r>
  <r>
    <s v="E02832"/>
    <s v="Penelope Jordan"/>
    <s v="Computer Systems Manager"/>
    <x v="0"/>
    <s v="Manufacturing"/>
    <s v="Female"/>
    <s v="Caucasian"/>
    <x v="3"/>
    <d v="2019-09-27T00:00:00"/>
    <n v="84913"/>
    <n v="7.0000000000000007E-2"/>
    <x v="0"/>
    <s v="Chicago"/>
    <s v=""/>
    <n v="5943.9100000000008"/>
    <b v="0"/>
    <n v="2019"/>
    <e v="#VALUE!"/>
    <e v="#VALUE!"/>
  </r>
  <r>
    <s v="E01639"/>
    <s v="Austin Vo"/>
    <s v="Sr. Analyst"/>
    <x v="2"/>
    <s v="Manufacturing"/>
    <s v="Male"/>
    <s v="Asian"/>
    <x v="0"/>
    <d v="1995-11-20T00:00:00"/>
    <n v="95409"/>
    <n v="0"/>
    <x v="0"/>
    <s v="Phoenix"/>
    <s v=""/>
    <n v="0"/>
    <b v="0"/>
    <n v="1995"/>
    <e v="#VALUE!"/>
    <e v="#VALUE!"/>
  </r>
  <r>
    <s v="E00644"/>
    <s v="Joshua Gupta"/>
    <s v="Account Representative"/>
    <x v="3"/>
    <s v="Corporate"/>
    <s v="Male"/>
    <s v="Asian"/>
    <x v="4"/>
    <d v="2017-01-24T00:00:00"/>
    <n v="50994"/>
    <n v="0"/>
    <x v="1"/>
    <s v="Chongqing"/>
    <s v=""/>
    <n v="0"/>
    <b v="0"/>
    <n v="2017"/>
    <e v="#VALUE!"/>
    <e v="#VALUE!"/>
  </r>
  <r>
    <s v="E01550"/>
    <s v="Ruby Barnes"/>
    <s v="Manager"/>
    <x v="0"/>
    <s v="Corporate"/>
    <s v="Female"/>
    <s v="Caucasian"/>
    <x v="5"/>
    <d v="2020-07-01T00:00:00"/>
    <n v="119746"/>
    <n v="0.1"/>
    <x v="0"/>
    <s v="Phoenix"/>
    <s v=""/>
    <n v="11974.6"/>
    <b v="0"/>
    <n v="2020"/>
    <e v="#VALUE!"/>
    <e v="#VALUE!"/>
  </r>
  <r>
    <s v="E04332"/>
    <s v="Luke Martin"/>
    <s v="Analyst"/>
    <x v="2"/>
    <s v="Manufacturing"/>
    <s v="Male"/>
    <s v="Black"/>
    <x v="6"/>
    <d v="2020-05-16T00:00:00"/>
    <n v="41336"/>
    <n v="0"/>
    <x v="0"/>
    <s v="Miami"/>
    <d v="2021-05-20T00:00:00"/>
    <n v="0"/>
    <b v="0"/>
    <n v="2020"/>
    <n v="2021"/>
    <n v="1"/>
  </r>
  <r>
    <s v="E04533"/>
    <s v="Easton Bailey"/>
    <s v="Manager"/>
    <x v="4"/>
    <s v="Manufacturing"/>
    <s v="Male"/>
    <s v="Caucasian"/>
    <x v="7"/>
    <d v="2019-01-25T00:00:00"/>
    <n v="113527"/>
    <n v="0.06"/>
    <x v="0"/>
    <s v="Austin"/>
    <s v=""/>
    <n v="6811.62"/>
    <b v="0"/>
    <n v="2019"/>
    <e v="#VALUE!"/>
    <e v="#VALUE!"/>
  </r>
  <r>
    <s v="E00218"/>
    <s v="David Desai"/>
    <s v="Vice President"/>
    <x v="3"/>
    <s v="Speciality Products"/>
    <s v="Male"/>
    <s v="Asian"/>
    <x v="8"/>
    <d v="2016-11-22T00:00:00"/>
    <n v="253249"/>
    <n v="0.31"/>
    <x v="0"/>
    <s v="Austin"/>
    <s v=""/>
    <n v="78507.19"/>
    <b v="1"/>
    <n v="2016"/>
    <e v="#VALUE!"/>
    <e v="#VALUE!"/>
  </r>
  <r>
    <s v="E00591"/>
    <s v="Savannah Ali"/>
    <s v="Sr. Manger"/>
    <x v="5"/>
    <s v="Manufacturing"/>
    <s v="Female"/>
    <s v="Asian"/>
    <x v="9"/>
    <d v="2009-02-11T00:00:00"/>
    <n v="157333"/>
    <n v="0.15"/>
    <x v="0"/>
    <s v="Miami"/>
    <s v=""/>
    <n v="23599.95"/>
    <b v="0"/>
    <n v="2009"/>
    <e v="#VALUE!"/>
    <e v="#VALUE!"/>
  </r>
  <r>
    <s v="E02391"/>
    <s v="Natalia Santos"/>
    <s v="Vice President"/>
    <x v="5"/>
    <s v="Speciality Products"/>
    <s v="Female"/>
    <s v="Latino"/>
    <x v="10"/>
    <d v="2019-02-25T00:00:00"/>
    <n v="249801"/>
    <n v="0.39"/>
    <x v="2"/>
    <s v="Sao Paulo"/>
    <s v=""/>
    <n v="97422.39"/>
    <b v="1"/>
    <n v="2019"/>
    <e v="#VALUE!"/>
    <e v="#VALUE!"/>
  </r>
  <r>
    <s v="E00530"/>
    <s v="Eli Jones"/>
    <s v="Manager"/>
    <x v="5"/>
    <s v="Manufacturing"/>
    <s v="Male"/>
    <s v="Caucasian"/>
    <x v="1"/>
    <d v="1999-03-14T00:00:00"/>
    <n v="105086"/>
    <n v="0.09"/>
    <x v="0"/>
    <s v="Austin"/>
    <s v=""/>
    <n v="9457.74"/>
    <b v="0"/>
    <n v="1999"/>
    <e v="#VALUE!"/>
    <e v="#VALUE!"/>
  </r>
  <r>
    <s v="E04239"/>
    <s v="Everleigh Ng"/>
    <s v="Sr. Manger"/>
    <x v="2"/>
    <s v="Research &amp; Development"/>
    <s v="Female"/>
    <s v="Asian"/>
    <x v="11"/>
    <d v="2021-06-10T00:00:00"/>
    <n v="146742"/>
    <n v="0.1"/>
    <x v="1"/>
    <s v="Shanghai"/>
    <s v=""/>
    <n v="14674.2"/>
    <b v="0"/>
    <n v="2021"/>
    <e v="#VALUE!"/>
    <e v="#VALUE!"/>
  </r>
  <r>
    <s v="E01546"/>
    <s v="Maria Hong"/>
    <s v="Vice President"/>
    <x v="2"/>
    <s v="Speciality Products"/>
    <s v="Female"/>
    <s v="Asian"/>
    <x v="12"/>
    <d v="2005-07-31T00:00:00"/>
    <n v="249686"/>
    <n v="0.31"/>
    <x v="1"/>
    <s v="Chongqing"/>
    <s v=""/>
    <n v="77402.66"/>
    <b v="1"/>
    <n v="2005"/>
    <e v="#VALUE!"/>
    <e v="#VALUE!"/>
  </r>
  <r>
    <s v="E00549"/>
    <s v="Isabella Xi"/>
    <s v="Vice President"/>
    <x v="1"/>
    <s v="Research &amp; Development"/>
    <s v="Female"/>
    <s v="Asian"/>
    <x v="13"/>
    <d v="2013-03-13T00:00:00"/>
    <n v="249270"/>
    <n v="0.3"/>
    <x v="0"/>
    <s v="Seattle"/>
    <s v=""/>
    <n v="74781"/>
    <b v="1"/>
    <n v="2013"/>
    <e v="#VALUE!"/>
    <e v="#VALUE!"/>
  </r>
  <r>
    <s v="E00163"/>
    <s v="Bella Powell"/>
    <s v="Director"/>
    <x v="2"/>
    <s v="Research &amp; Development"/>
    <s v="Female"/>
    <s v="Black"/>
    <x v="14"/>
    <d v="2002-03-04T00:00:00"/>
    <n v="175837"/>
    <n v="0.2"/>
    <x v="0"/>
    <s v="Phoenix"/>
    <s v=""/>
    <n v="35167.4"/>
    <b v="0"/>
    <n v="2002"/>
    <e v="#VALUE!"/>
    <e v="#VALUE!"/>
  </r>
  <r>
    <s v="E04568"/>
    <s v="Rylee Yu"/>
    <s v="Vice President"/>
    <x v="2"/>
    <s v="Speciality Products"/>
    <s v="Female"/>
    <s v="Asian"/>
    <x v="15"/>
    <d v="2011-07-10T00:00:00"/>
    <n v="247022"/>
    <n v="0.3"/>
    <x v="1"/>
    <s v="Beijing"/>
    <s v=""/>
    <n v="74106.599999999991"/>
    <b v="1"/>
    <n v="2011"/>
    <e v="#VALUE!"/>
    <e v="#VALUE!"/>
  </r>
  <r>
    <s v="E04116"/>
    <s v="David Barnes"/>
    <s v="Director"/>
    <x v="0"/>
    <s v="Corporate"/>
    <s v="Male"/>
    <s v="Caucasian"/>
    <x v="16"/>
    <d v="2013-11-03T00:00:00"/>
    <n v="186503"/>
    <n v="0.24"/>
    <x v="0"/>
    <s v="Columbus"/>
    <s v=""/>
    <n v="44760.72"/>
    <b v="1"/>
    <n v="2013"/>
    <e v="#VALUE!"/>
    <e v="#VALUE!"/>
  </r>
  <r>
    <s v="E04625"/>
    <s v="Adam Dang"/>
    <s v="Director"/>
    <x v="3"/>
    <s v="Research &amp; Development"/>
    <s v="Male"/>
    <s v="Asian"/>
    <x v="10"/>
    <d v="2002-07-09T00:00:00"/>
    <n v="166331"/>
    <n v="0.18"/>
    <x v="1"/>
    <s v="Chongqing"/>
    <s v=""/>
    <n v="29939.579999999998"/>
    <b v="0"/>
    <n v="2002"/>
    <e v="#VALUE!"/>
    <e v="#VALUE!"/>
  </r>
  <r>
    <s v="E03680"/>
    <s v="Elias Alvarado"/>
    <s v="Sr. Manger"/>
    <x v="0"/>
    <s v="Manufacturing"/>
    <s v="Male"/>
    <s v="Latino"/>
    <x v="17"/>
    <d v="2012-01-09T00:00:00"/>
    <n v="146140"/>
    <n v="0.1"/>
    <x v="2"/>
    <s v="Manaus"/>
    <s v=""/>
    <n v="14614"/>
    <b v="0"/>
    <n v="2012"/>
    <e v="#VALUE!"/>
    <e v="#VALUE!"/>
  </r>
  <r>
    <s v="E04732"/>
    <s v="Eva Rivera"/>
    <s v="Director"/>
    <x v="3"/>
    <s v="Manufacturing"/>
    <s v="Female"/>
    <s v="Latino"/>
    <x v="9"/>
    <d v="2021-04-02T00:00:00"/>
    <n v="151703"/>
    <n v="0.21"/>
    <x v="0"/>
    <s v="Miami"/>
    <s v=""/>
    <n v="31857.629999999997"/>
    <b v="1"/>
    <n v="2021"/>
    <e v="#VALUE!"/>
    <e v="#VALUE!"/>
  </r>
  <r>
    <s v="E03484"/>
    <s v="Logan Rivera"/>
    <s v="Director"/>
    <x v="0"/>
    <s v="Research &amp; Development"/>
    <s v="Male"/>
    <s v="Latino"/>
    <x v="1"/>
    <d v="2002-05-24T00:00:00"/>
    <n v="172787"/>
    <n v="0.28000000000000003"/>
    <x v="2"/>
    <s v="Rio de Janerio"/>
    <s v=""/>
    <n v="48380.360000000008"/>
    <b v="1"/>
    <n v="2002"/>
    <e v="#VALUE!"/>
    <e v="#VALUE!"/>
  </r>
  <r>
    <s v="E04123"/>
    <s v="Andrew Holmes"/>
    <s v="Vice President"/>
    <x v="0"/>
    <s v="Speciality Products"/>
    <s v="Male"/>
    <s v="Black"/>
    <x v="1"/>
    <d v="2010-12-30T00:00:00"/>
    <n v="246619"/>
    <n v="0.36"/>
    <x v="0"/>
    <s v="Miami"/>
    <s v=""/>
    <n v="88782.84"/>
    <b v="1"/>
    <n v="2010"/>
    <e v="#VALUE!"/>
    <e v="#VALUE!"/>
  </r>
  <r>
    <s v="E03247"/>
    <s v="Aaliyah Mai"/>
    <s v="Vice President"/>
    <x v="0"/>
    <s v="Speciality Products"/>
    <s v="Female"/>
    <s v="Asian"/>
    <x v="4"/>
    <d v="2016-11-11T00:00:00"/>
    <n v="246589"/>
    <n v="0.33"/>
    <x v="0"/>
    <s v="Phoenix"/>
    <d v="2017-03-26T00:00:00"/>
    <n v="81374.37000000001"/>
    <b v="1"/>
    <n v="2016"/>
    <n v="2017"/>
    <n v="1"/>
  </r>
  <r>
    <s v="E00154"/>
    <s v="Wyatt Chin"/>
    <s v="Vice President"/>
    <x v="6"/>
    <s v="Speciality Products"/>
    <s v="Male"/>
    <s v="Asian"/>
    <x v="12"/>
    <d v="2004-06-07T00:00:00"/>
    <n v="246231"/>
    <n v="0.31"/>
    <x v="0"/>
    <s v="Seattle"/>
    <s v=""/>
    <n v="76331.61"/>
    <b v="1"/>
    <n v="2004"/>
    <e v="#VALUE!"/>
    <e v="#VALUE!"/>
  </r>
  <r>
    <s v="E04545"/>
    <s v="Abigail Mejia"/>
    <s v="Quality Engineer"/>
    <x v="6"/>
    <s v="Corporate"/>
    <s v="Female"/>
    <s v="Latino"/>
    <x v="17"/>
    <d v="2005-02-05T00:00:00"/>
    <n v="98581"/>
    <n v="0"/>
    <x v="2"/>
    <s v="Rio de Janerio"/>
    <s v=""/>
    <n v="0"/>
    <b v="0"/>
    <n v="2005"/>
    <e v="#VALUE!"/>
    <e v="#VALUE!"/>
  </r>
  <r>
    <s v="E02202"/>
    <s v="Emilia Bailey"/>
    <s v="Vice President"/>
    <x v="4"/>
    <s v="Speciality Products"/>
    <s v="Female"/>
    <s v="Caucasian"/>
    <x v="13"/>
    <d v="2012-08-09T00:00:00"/>
    <n v="245360"/>
    <n v="0.37"/>
    <x v="0"/>
    <s v="Austin"/>
    <s v=""/>
    <n v="90783.2"/>
    <b v="1"/>
    <n v="2012"/>
    <e v="#VALUE!"/>
    <e v="#VALUE!"/>
  </r>
  <r>
    <s v="E03394"/>
    <s v="Joseph Ly"/>
    <s v="Vice President"/>
    <x v="1"/>
    <s v="Speciality Products"/>
    <s v="Male"/>
    <s v="Asian"/>
    <x v="18"/>
    <d v="2009-02-28T00:00:00"/>
    <n v="242919"/>
    <n v="0.31"/>
    <x v="1"/>
    <s v="Chongqing"/>
    <s v=""/>
    <n v="75304.89"/>
    <b v="1"/>
    <n v="2009"/>
    <e v="#VALUE!"/>
    <e v="#VALUE!"/>
  </r>
  <r>
    <s v="E00304"/>
    <s v="Dylan Choi"/>
    <s v="Vice President"/>
    <x v="0"/>
    <s v="Corporate"/>
    <s v="Male"/>
    <s v="Asian"/>
    <x v="19"/>
    <d v="2012-05-11T00:00:00"/>
    <n v="231141"/>
    <n v="0.34"/>
    <x v="1"/>
    <s v="Beijing"/>
    <s v=""/>
    <n v="78587.94"/>
    <b v="1"/>
    <n v="2012"/>
    <e v="#VALUE!"/>
    <e v="#VALUE!"/>
  </r>
  <r>
    <s v="E02594"/>
    <s v="Ezekiel Kumar"/>
    <s v="IT Coordinator"/>
    <x v="0"/>
    <s v="Research &amp; Development"/>
    <s v="Male"/>
    <s v="Asian"/>
    <x v="20"/>
    <d v="2017-06-25T00:00:00"/>
    <n v="54775"/>
    <n v="0"/>
    <x v="0"/>
    <s v="Columbus"/>
    <s v=""/>
    <n v="0"/>
    <b v="0"/>
    <n v="2017"/>
    <e v="#VALUE!"/>
    <e v="#VALUE!"/>
  </r>
  <r>
    <s v="E00402"/>
    <s v="Dominic Guzman"/>
    <s v="Analyst"/>
    <x v="2"/>
    <s v="Manufacturing"/>
    <s v="Male"/>
    <s v="Latino"/>
    <x v="14"/>
    <d v="2004-05-16T00:00:00"/>
    <n v="55499"/>
    <n v="0"/>
    <x v="2"/>
    <s v="Manaus"/>
    <s v=""/>
    <n v="0"/>
    <b v="0"/>
    <n v="2004"/>
    <e v="#VALUE!"/>
    <e v="#VALUE!"/>
  </r>
  <r>
    <s v="E01994"/>
    <s v="Angel Powell"/>
    <s v="Analyst II"/>
    <x v="3"/>
    <s v="Research &amp; Development"/>
    <s v="Male"/>
    <s v="Caucasian"/>
    <x v="21"/>
    <d v="2008-07-11T00:00:00"/>
    <n v="66521"/>
    <n v="0"/>
    <x v="0"/>
    <s v="Seattle"/>
    <s v=""/>
    <n v="0"/>
    <b v="0"/>
    <n v="2008"/>
    <e v="#VALUE!"/>
    <e v="#VALUE!"/>
  </r>
  <r>
    <s v="E01519"/>
    <s v="Anthony Marquez"/>
    <s v="Vice President"/>
    <x v="0"/>
    <s v="Speciality Products"/>
    <s v="Male"/>
    <s v="Latino"/>
    <x v="15"/>
    <d v="2009-08-15T00:00:00"/>
    <n v="241083"/>
    <n v="0.39"/>
    <x v="0"/>
    <s v="Columbus"/>
    <s v=""/>
    <n v="94022.37000000001"/>
    <b v="1"/>
    <n v="2009"/>
    <e v="#VALUE!"/>
    <e v="#VALUE!"/>
  </r>
  <r>
    <s v="E03247"/>
    <s v="Caroline Jenkins"/>
    <s v="Analyst"/>
    <x v="2"/>
    <s v="Research &amp; Development"/>
    <s v="Female"/>
    <s v="Caucasian"/>
    <x v="5"/>
    <d v="2018-05-06T00:00:00"/>
    <n v="49011"/>
    <n v="0"/>
    <x v="0"/>
    <s v="Chicago"/>
    <s v=""/>
    <n v="0"/>
    <b v="0"/>
    <n v="2018"/>
    <e v="#VALUE!"/>
    <e v="#VALUE!"/>
  </r>
  <r>
    <s v="E02074"/>
    <s v="Nora Brown"/>
    <s v="Enterprise Architect"/>
    <x v="0"/>
    <s v="Manufacturing"/>
    <s v="Female"/>
    <s v="Caucasian"/>
    <x v="22"/>
    <d v="2014-02-11T00:00:00"/>
    <n v="99575"/>
    <n v="0"/>
    <x v="0"/>
    <s v="Austin"/>
    <s v=""/>
    <n v="0"/>
    <b v="0"/>
    <n v="2014"/>
    <e v="#VALUE!"/>
    <e v="#VALUE!"/>
  </r>
  <r>
    <s v="E04152"/>
    <s v="Adeline Huang"/>
    <s v="Controls Engineer"/>
    <x v="6"/>
    <s v="Manufacturing"/>
    <s v="Female"/>
    <s v="Asian"/>
    <x v="23"/>
    <d v="2019-12-16T00:00:00"/>
    <n v="99989"/>
    <n v="0"/>
    <x v="1"/>
    <s v="Chengdu"/>
    <s v=""/>
    <n v="0"/>
    <b v="0"/>
    <n v="2019"/>
    <e v="#VALUE!"/>
    <e v="#VALUE!"/>
  </r>
  <r>
    <s v="E01628"/>
    <s v="Jackson Perry"/>
    <s v="Vice President"/>
    <x v="1"/>
    <s v="Research &amp; Development"/>
    <s v="Male"/>
    <s v="Caucasian"/>
    <x v="5"/>
    <d v="2019-10-20T00:00:00"/>
    <n v="256420"/>
    <n v="0.3"/>
    <x v="0"/>
    <s v="Phoenix"/>
    <s v=""/>
    <n v="76926"/>
    <b v="1"/>
    <n v="2019"/>
    <e v="#VALUE!"/>
    <e v="#VALUE!"/>
  </r>
  <r>
    <s v="E04285"/>
    <s v="Riley Padilla"/>
    <s v="Technical Architect"/>
    <x v="0"/>
    <s v="Manufacturing"/>
    <s v="Female"/>
    <s v="Latino"/>
    <x v="24"/>
    <d v="2013-05-15T00:00:00"/>
    <n v="78940"/>
    <n v="0"/>
    <x v="0"/>
    <s v="Miami"/>
    <s v=""/>
    <n v="0"/>
    <b v="0"/>
    <n v="2013"/>
    <e v="#VALUE!"/>
    <e v="#VALUE!"/>
  </r>
  <r>
    <s v="E01417"/>
    <s v="Leah Pena"/>
    <s v="Enterprise Architect"/>
    <x v="0"/>
    <s v="Corporate"/>
    <s v="Female"/>
    <s v="Latino"/>
    <x v="4"/>
    <d v="1994-01-03T00:00:00"/>
    <n v="82872"/>
    <n v="0"/>
    <x v="2"/>
    <s v="Manaus"/>
    <s v=""/>
    <n v="0"/>
    <b v="0"/>
    <n v="1994"/>
    <e v="#VALUE!"/>
    <e v="#VALUE!"/>
  </r>
  <r>
    <s v="E02112"/>
    <s v="Christian Sanders"/>
    <s v="Vice President"/>
    <x v="5"/>
    <s v="Speciality Products"/>
    <s v="Male"/>
    <s v="Black"/>
    <x v="10"/>
    <d v="2013-08-07T00:00:00"/>
    <n v="236946"/>
    <n v="0.37"/>
    <x v="0"/>
    <s v="Seattle"/>
    <s v=""/>
    <n v="87670.02"/>
    <b v="1"/>
    <n v="2013"/>
    <e v="#VALUE!"/>
    <e v="#VALUE!"/>
  </r>
  <r>
    <s v="E01899"/>
    <s v="Xavier Jackson"/>
    <s v="Vice President"/>
    <x v="1"/>
    <s v="Speciality Products"/>
    <s v="Male"/>
    <s v="Caucasian"/>
    <x v="25"/>
    <d v="2002-06-11T00:00:00"/>
    <n v="236314"/>
    <n v="0.34"/>
    <x v="0"/>
    <s v="Miami"/>
    <s v=""/>
    <n v="80346.760000000009"/>
    <b v="1"/>
    <n v="2002"/>
    <e v="#VALUE!"/>
    <e v="#VALUE!"/>
  </r>
  <r>
    <s v="E01249"/>
    <s v="Samuel Bailey"/>
    <s v="Vice President"/>
    <x v="4"/>
    <s v="Speciality Products"/>
    <s v="Male"/>
    <s v="Caucasian"/>
    <x v="13"/>
    <d v="2013-08-17T00:00:00"/>
    <n v="235619"/>
    <n v="0.3"/>
    <x v="0"/>
    <s v="Seattle"/>
    <s v=""/>
    <n v="70685.7"/>
    <b v="1"/>
    <n v="2013"/>
    <e v="#VALUE!"/>
    <e v="#VALUE!"/>
  </r>
  <r>
    <s v="E02920"/>
    <s v="Willow Woods"/>
    <s v="Vice President"/>
    <x v="5"/>
    <s v="Speciality Products"/>
    <s v="Female"/>
    <s v="Caucasian"/>
    <x v="20"/>
    <d v="2021-07-25T00:00:00"/>
    <n v="231850"/>
    <n v="0.39"/>
    <x v="0"/>
    <s v="Miami"/>
    <s v=""/>
    <n v="90421.5"/>
    <b v="1"/>
    <n v="2021"/>
    <e v="#VALUE!"/>
    <e v="#VALUE!"/>
  </r>
  <r>
    <s v="E00586"/>
    <s v="Sadie Washington"/>
    <s v="Sr. Manger"/>
    <x v="1"/>
    <s v="Research &amp; Development"/>
    <s v="Female"/>
    <s v="Caucasian"/>
    <x v="7"/>
    <d v="2019-05-24T00:00:00"/>
    <n v="122350"/>
    <n v="0.12"/>
    <x v="0"/>
    <s v="Phoenix"/>
    <s v=""/>
    <n v="14682"/>
    <b v="0"/>
    <n v="2019"/>
    <e v="#VALUE!"/>
    <e v="#VALUE!"/>
  </r>
  <r>
    <s v="E03538"/>
    <s v="Gabriel Holmes"/>
    <s v="Enterprise Architect"/>
    <x v="0"/>
    <s v="Research &amp; Development"/>
    <s v="Male"/>
    <s v="Caucasian"/>
    <x v="18"/>
    <d v="2010-11-04T00:00:00"/>
    <n v="92952"/>
    <n v="0"/>
    <x v="0"/>
    <s v="Seattle"/>
    <s v=""/>
    <n v="0"/>
    <b v="0"/>
    <n v="2010"/>
    <e v="#VALUE!"/>
    <e v="#VALUE!"/>
  </r>
  <r>
    <s v="E02185"/>
    <s v="Wyatt Rojas"/>
    <s v="Computer Systems Manager"/>
    <x v="0"/>
    <s v="Corporate"/>
    <s v="Male"/>
    <s v="Latino"/>
    <x v="22"/>
    <d v="2013-03-20T00:00:00"/>
    <n v="79921"/>
    <n v="0.05"/>
    <x v="0"/>
    <s v="Austin"/>
    <s v=""/>
    <n v="3996.05"/>
    <b v="0"/>
    <n v="2013"/>
    <e v="#VALUE!"/>
    <e v="#VALUE!"/>
  </r>
  <r>
    <s v="E03830"/>
    <s v="Eva Coleman"/>
    <s v="Director"/>
    <x v="0"/>
    <s v="Research &amp; Development"/>
    <s v="Female"/>
    <s v="Black"/>
    <x v="26"/>
    <d v="2009-09-20T00:00:00"/>
    <n v="167199"/>
    <n v="0.2"/>
    <x v="0"/>
    <s v="Seattle"/>
    <s v=""/>
    <n v="33439.800000000003"/>
    <b v="0"/>
    <n v="2009"/>
    <e v="#VALUE!"/>
    <e v="#VALUE!"/>
  </r>
  <r>
    <s v="E03720"/>
    <s v="Dominic Clark"/>
    <s v="Quality Engineer"/>
    <x v="6"/>
    <s v="Research &amp; Development"/>
    <s v="Male"/>
    <s v="Caucasian"/>
    <x v="25"/>
    <d v="2012-10-17T00:00:00"/>
    <n v="71476"/>
    <n v="0"/>
    <x v="0"/>
    <s v="Phoenix"/>
    <s v=""/>
    <n v="0"/>
    <b v="0"/>
    <n v="2012"/>
    <e v="#VALUE!"/>
    <e v="#VALUE!"/>
  </r>
  <r>
    <s v="E03025"/>
    <s v="Lucy Alexander"/>
    <s v="Director"/>
    <x v="6"/>
    <s v="Manufacturing"/>
    <s v="Female"/>
    <s v="Caucasian"/>
    <x v="10"/>
    <d v="2014-10-29T00:00:00"/>
    <n v="189420"/>
    <n v="0.2"/>
    <x v="0"/>
    <s v="Seattle"/>
    <s v=""/>
    <n v="37884"/>
    <b v="0"/>
    <n v="2014"/>
    <e v="#VALUE!"/>
    <e v="#VALUE!"/>
  </r>
  <r>
    <s v="E04917"/>
    <s v="Everleigh Washington"/>
    <s v="HRIS Analyst"/>
    <x v="5"/>
    <s v="Research &amp; Development"/>
    <s v="Female"/>
    <s v="Caucasian"/>
    <x v="16"/>
    <d v="2001-10-20T00:00:00"/>
    <n v="64057"/>
    <n v="0"/>
    <x v="0"/>
    <s v="Phoenix"/>
    <s v=""/>
    <n v="0"/>
    <b v="0"/>
    <n v="2001"/>
    <e v="#VALUE!"/>
    <e v="#VALUE!"/>
  </r>
  <r>
    <s v="E00415"/>
    <s v="Leilani Butler"/>
    <s v="Analyst II"/>
    <x v="1"/>
    <s v="Manufacturing"/>
    <s v="Female"/>
    <s v="Black"/>
    <x v="5"/>
    <d v="2021-09-21T00:00:00"/>
    <n v="68728"/>
    <n v="0"/>
    <x v="0"/>
    <s v="Phoenix"/>
    <s v=""/>
    <n v="0"/>
    <b v="0"/>
    <n v="2021"/>
    <e v="#VALUE!"/>
    <e v="#VALUE!"/>
  </r>
  <r>
    <s v="E02862"/>
    <s v="Peyton Huang"/>
    <s v="Sr. Manger"/>
    <x v="0"/>
    <s v="Manufacturing"/>
    <s v="Female"/>
    <s v="Asian"/>
    <x v="6"/>
    <d v="2021-07-02T00:00:00"/>
    <n v="125633"/>
    <n v="0.11"/>
    <x v="1"/>
    <s v="Beijing"/>
    <s v=""/>
    <n v="13819.63"/>
    <b v="0"/>
    <n v="2021"/>
    <e v="#VALUE!"/>
    <e v="#VALUE!"/>
  </r>
  <r>
    <s v="E04207"/>
    <s v="John Contreras"/>
    <s v="Analyst II"/>
    <x v="1"/>
    <s v="Manufacturing"/>
    <s v="Male"/>
    <s v="Latino"/>
    <x v="24"/>
    <d v="2011-05-15T00:00:00"/>
    <n v="66889"/>
    <n v="0"/>
    <x v="0"/>
    <s v="Columbus"/>
    <s v=""/>
    <n v="0"/>
    <b v="0"/>
    <n v="2011"/>
    <e v="#VALUE!"/>
    <e v="#VALUE!"/>
  </r>
  <r>
    <s v="E02139"/>
    <s v="Rylee Yu"/>
    <s v="Director"/>
    <x v="4"/>
    <s v="Research &amp; Development"/>
    <s v="Female"/>
    <s v="Asian"/>
    <x v="9"/>
    <d v="2015-09-29T00:00:00"/>
    <n v="178700"/>
    <n v="0.28999999999999998"/>
    <x v="0"/>
    <s v="Seattle"/>
    <s v=""/>
    <n v="51823"/>
    <b v="1"/>
    <n v="2015"/>
    <e v="#VALUE!"/>
    <e v="#VALUE!"/>
  </r>
  <r>
    <s v="E01797"/>
    <s v="Piper Lewis"/>
    <s v="Field Engineer"/>
    <x v="6"/>
    <s v="Research &amp; Development"/>
    <s v="Female"/>
    <s v="Caucasian"/>
    <x v="27"/>
    <d v="2018-12-22T00:00:00"/>
    <n v="83990"/>
    <n v="0"/>
    <x v="0"/>
    <s v="Chicago"/>
    <s v=""/>
    <n v="0"/>
    <b v="0"/>
    <n v="2018"/>
    <e v="#VALUE!"/>
    <e v="#VALUE!"/>
  </r>
  <r>
    <s v="E01839"/>
    <s v="Stella Alexander"/>
    <s v="Automation Engineer"/>
    <x v="6"/>
    <s v="Corporate"/>
    <s v="Female"/>
    <s v="Caucasian"/>
    <x v="25"/>
    <d v="2005-12-10T00:00:00"/>
    <n v="102043"/>
    <n v="0"/>
    <x v="0"/>
    <s v="Chicago"/>
    <s v=""/>
    <n v="0"/>
    <b v="0"/>
    <n v="2005"/>
    <e v="#VALUE!"/>
    <e v="#VALUE!"/>
  </r>
  <r>
    <s v="E01633"/>
    <s v="Addison Do"/>
    <s v="Operations Engineer"/>
    <x v="6"/>
    <s v="Manufacturing"/>
    <s v="Female"/>
    <s v="Asian"/>
    <x v="28"/>
    <d v="2001-05-30T00:00:00"/>
    <n v="90678"/>
    <n v="0"/>
    <x v="0"/>
    <s v="Columbus"/>
    <s v=""/>
    <n v="0"/>
    <b v="0"/>
    <n v="2001"/>
    <e v="#VALUE!"/>
    <e v="#VALUE!"/>
  </r>
  <r>
    <s v="E01848"/>
    <s v="Zoey Jackson"/>
    <s v="Business Partner"/>
    <x v="5"/>
    <s v="Manufacturing"/>
    <s v="Female"/>
    <s v="Black"/>
    <x v="28"/>
    <d v="2008-08-21T00:00:00"/>
    <n v="59067"/>
    <n v="0"/>
    <x v="0"/>
    <s v="Miami"/>
    <s v=""/>
    <n v="0"/>
    <b v="0"/>
    <n v="2008"/>
    <e v="#VALUE!"/>
    <e v="#VALUE!"/>
  </r>
  <r>
    <s v="E00716"/>
    <s v="John Chow"/>
    <s v="Sr. Manger"/>
    <x v="1"/>
    <s v="Research &amp; Development"/>
    <s v="Male"/>
    <s v="Asian"/>
    <x v="10"/>
    <d v="2021-03-11T00:00:00"/>
    <n v="135062"/>
    <n v="0.15"/>
    <x v="1"/>
    <s v="Chengdu"/>
    <s v=""/>
    <n v="20259.3"/>
    <b v="0"/>
    <n v="2021"/>
    <e v="#VALUE!"/>
    <e v="#VALUE!"/>
  </r>
  <r>
    <s v="E00699"/>
    <s v="Ava Ayala"/>
    <s v="Sr. Manger"/>
    <x v="0"/>
    <s v="Corporate"/>
    <s v="Female"/>
    <s v="Latino"/>
    <x v="0"/>
    <d v="2006-08-16T00:00:00"/>
    <n v="159044"/>
    <n v="0.1"/>
    <x v="2"/>
    <s v="Manaus"/>
    <s v=""/>
    <n v="15904.400000000001"/>
    <b v="0"/>
    <n v="2006"/>
    <e v="#VALUE!"/>
    <e v="#VALUE!"/>
  </r>
  <r>
    <s v="E00502"/>
    <s v="Natalia Salazar"/>
    <s v="Sr. Analyst"/>
    <x v="4"/>
    <s v="Manufacturing"/>
    <s v="Female"/>
    <s v="Latino"/>
    <x v="29"/>
    <d v="2019-01-02T00:00:00"/>
    <n v="74691"/>
    <n v="0"/>
    <x v="2"/>
    <s v="Manaus"/>
    <d v="2020-07-08T00:00:00"/>
    <n v="0"/>
    <b v="0"/>
    <n v="2019"/>
    <n v="2020"/>
    <n v="1"/>
  </r>
  <r>
    <s v="E04000"/>
    <s v="Skylar Carrillo"/>
    <s v="Engineering Manager"/>
    <x v="6"/>
    <s v="Corporate"/>
    <s v="Female"/>
    <s v="Latino"/>
    <x v="29"/>
    <d v="2008-12-18T00:00:00"/>
    <n v="92753"/>
    <n v="0.13"/>
    <x v="0"/>
    <s v="Austin"/>
    <d v="2021-06-24T00:00:00"/>
    <n v="12057.890000000001"/>
    <b v="0"/>
    <n v="2008"/>
    <n v="2021"/>
    <n v="13"/>
  </r>
  <r>
    <s v="E00446"/>
    <s v="Isaac Han"/>
    <s v="Vice President"/>
    <x v="5"/>
    <s v="Speciality Products"/>
    <s v="Male"/>
    <s v="Asian"/>
    <x v="30"/>
    <d v="2015-01-14T00:00:00"/>
    <n v="230025"/>
    <n v="0.34"/>
    <x v="0"/>
    <s v="Phoenix"/>
    <s v=""/>
    <n v="78208.5"/>
    <b v="1"/>
    <n v="2015"/>
    <e v="#VALUE!"/>
    <e v="#VALUE!"/>
  </r>
  <r>
    <s v="E03824"/>
    <s v="Penelope Coleman"/>
    <s v="Analyst"/>
    <x v="2"/>
    <s v="Corporate"/>
    <s v="Female"/>
    <s v="Black"/>
    <x v="9"/>
    <d v="2021-08-27T00:00:00"/>
    <n v="48906"/>
    <n v="0"/>
    <x v="0"/>
    <s v="Miami"/>
    <s v=""/>
    <n v="0"/>
    <b v="0"/>
    <n v="2021"/>
    <e v="#VALUE!"/>
    <e v="#VALUE!"/>
  </r>
  <r>
    <s v="E03906"/>
    <s v="Piper Richardson"/>
    <s v="Sr. Analyst"/>
    <x v="3"/>
    <s v="Corporate"/>
    <s v="Female"/>
    <s v="Caucasian"/>
    <x v="2"/>
    <d v="2008-01-27T00:00:00"/>
    <n v="80024"/>
    <n v="0"/>
    <x v="0"/>
    <s v="Columbus"/>
    <s v=""/>
    <n v="0"/>
    <b v="0"/>
    <n v="2008"/>
    <e v="#VALUE!"/>
    <e v="#VALUE!"/>
  </r>
  <r>
    <s v="E03694"/>
    <s v="Elena Patterson"/>
    <s v="Vice President"/>
    <x v="2"/>
    <s v="Speciality Products"/>
    <s v="Female"/>
    <s v="Black"/>
    <x v="2"/>
    <d v="2018-11-09T00:00:00"/>
    <n v="223805"/>
    <n v="0.36"/>
    <x v="0"/>
    <s v="Chicago"/>
    <s v=""/>
    <n v="80569.8"/>
    <b v="1"/>
    <n v="2018"/>
    <e v="#VALUE!"/>
    <e v="#VALUE!"/>
  </r>
  <r>
    <s v="E04798"/>
    <s v="Aurora Ali"/>
    <s v="Manager"/>
    <x v="1"/>
    <s v="Research &amp; Development"/>
    <s v="Female"/>
    <s v="Asian"/>
    <x v="31"/>
    <d v="2016-04-24T00:00:00"/>
    <n v="120341"/>
    <n v="7.0000000000000007E-2"/>
    <x v="0"/>
    <s v="Seattle"/>
    <s v=""/>
    <n v="8423.8700000000008"/>
    <b v="0"/>
    <n v="2016"/>
    <e v="#VALUE!"/>
    <e v="#VALUE!"/>
  </r>
  <r>
    <s v="E02944"/>
    <s v="Joshua Fong"/>
    <s v="Vice President"/>
    <x v="6"/>
    <s v="Speciality Products"/>
    <s v="Male"/>
    <s v="Asian"/>
    <x v="8"/>
    <d v="2012-06-11T00:00:00"/>
    <n v="222941"/>
    <n v="0.39"/>
    <x v="1"/>
    <s v="Beijing"/>
    <s v=""/>
    <n v="86946.99"/>
    <b v="1"/>
    <n v="2012"/>
    <e v="#VALUE!"/>
    <e v="#VALUE!"/>
  </r>
  <r>
    <s v="E00380"/>
    <s v="Alice Thompson"/>
    <s v="Vice President"/>
    <x v="4"/>
    <s v="Speciality Products"/>
    <s v="Female"/>
    <s v="Caucasian"/>
    <x v="32"/>
    <d v="2007-04-25T00:00:00"/>
    <n v="217783"/>
    <n v="0.36"/>
    <x v="0"/>
    <s v="Seattle"/>
    <s v=""/>
    <n v="78401.87999999999"/>
    <b v="1"/>
    <n v="2007"/>
    <e v="#VALUE!"/>
    <e v="#VALUE!"/>
  </r>
  <r>
    <s v="E02966"/>
    <s v="William Foster"/>
    <s v="Field Engineer"/>
    <x v="6"/>
    <s v="Manufacturing"/>
    <s v="Male"/>
    <s v="Caucasian"/>
    <x v="33"/>
    <d v="2002-05-23T00:00:00"/>
    <n v="76354"/>
    <n v="0"/>
    <x v="0"/>
    <s v="Phoenix"/>
    <d v="2021-09-26T00:00:00"/>
    <n v="0"/>
    <b v="0"/>
    <n v="2002"/>
    <n v="2021"/>
    <n v="19"/>
  </r>
  <r>
    <s v="E01249"/>
    <s v="Penelope Guerrero"/>
    <s v="Vice President"/>
    <x v="0"/>
    <s v="Speciality Products"/>
    <s v="Female"/>
    <s v="Latino"/>
    <x v="12"/>
    <d v="2009-08-04T00:00:00"/>
    <n v="208415"/>
    <n v="0.35"/>
    <x v="0"/>
    <s v="Seattle"/>
    <s v=""/>
    <n v="72945.25"/>
    <b v="1"/>
    <n v="2009"/>
    <e v="#VALUE!"/>
    <e v="#VALUE!"/>
  </r>
  <r>
    <s v="E02071"/>
    <s v="Mateo Her"/>
    <s v="Vice President"/>
    <x v="3"/>
    <s v="Speciality Products"/>
    <s v="Male"/>
    <s v="Asian"/>
    <x v="29"/>
    <d v="2014-03-02T00:00:00"/>
    <n v="207172"/>
    <n v="0.31"/>
    <x v="1"/>
    <s v="Chongqing"/>
    <s v=""/>
    <n v="64223.32"/>
    <b v="1"/>
    <n v="2014"/>
    <e v="#VALUE!"/>
    <e v="#VALUE!"/>
  </r>
  <r>
    <s v="E00665"/>
    <s v="David Chu"/>
    <s v="Controls Engineer"/>
    <x v="6"/>
    <s v="Corporate"/>
    <s v="Male"/>
    <s v="Asian"/>
    <x v="0"/>
    <d v="1998-09-03T00:00:00"/>
    <n v="86299"/>
    <n v="0"/>
    <x v="0"/>
    <s v="Seattle"/>
    <s v=""/>
    <n v="0"/>
    <b v="0"/>
    <n v="1998"/>
    <e v="#VALUE!"/>
    <e v="#VALUE!"/>
  </r>
  <r>
    <s v="E00791"/>
    <s v="Thomas Padilla"/>
    <s v="Vice President"/>
    <x v="1"/>
    <s v="Research &amp; Development"/>
    <s v="Male"/>
    <s v="Latino"/>
    <x v="4"/>
    <d v="2003-07-26T00:00:00"/>
    <n v="206624"/>
    <n v="0.4"/>
    <x v="2"/>
    <s v="Sao Paulo"/>
    <s v=""/>
    <n v="82649.600000000006"/>
    <b v="1"/>
    <n v="2003"/>
    <e v="#VALUE!"/>
    <e v="#VALUE!"/>
  </r>
  <r>
    <s v="E01540"/>
    <s v="Miles Salazar"/>
    <s v="IT Coordinator"/>
    <x v="0"/>
    <s v="Manufacturing"/>
    <s v="Male"/>
    <s v="Latino"/>
    <x v="9"/>
    <d v="2010-12-23T00:00:00"/>
    <n v="53215"/>
    <n v="0"/>
    <x v="2"/>
    <s v="Sao Paulo"/>
    <d v="2014-03-27T00:00:00"/>
    <n v="0"/>
    <b v="0"/>
    <n v="2010"/>
    <n v="2014"/>
    <n v="4"/>
  </r>
  <r>
    <s v="E04474"/>
    <s v="Mila Hong"/>
    <s v="Test Engineer"/>
    <x v="6"/>
    <s v="Research &amp; Development"/>
    <s v="Female"/>
    <s v="Asian"/>
    <x v="31"/>
    <d v="2017-05-22T00:00:00"/>
    <n v="86858"/>
    <n v="0"/>
    <x v="1"/>
    <s v="Chongqing"/>
    <d v="2017-10-08T00:00:00"/>
    <n v="0"/>
    <b v="0"/>
    <n v="2017"/>
    <n v="2017"/>
    <n v="0"/>
  </r>
  <r>
    <s v="E03417"/>
    <s v="Benjamin Moua"/>
    <s v="Computer Systems Manager"/>
    <x v="0"/>
    <s v="Manufacturing"/>
    <s v="Male"/>
    <s v="Asian"/>
    <x v="18"/>
    <d v="2007-07-02T00:00:00"/>
    <n v="93971"/>
    <n v="0.08"/>
    <x v="1"/>
    <s v="Chongqing"/>
    <s v=""/>
    <n v="7517.68"/>
    <b v="0"/>
    <n v="2007"/>
    <e v="#VALUE!"/>
    <e v="#VALUE!"/>
  </r>
  <r>
    <s v="E00254"/>
    <s v="Samuel Morales"/>
    <s v="Analyst II"/>
    <x v="2"/>
    <s v="Corporate"/>
    <s v="Male"/>
    <s v="Latino"/>
    <x v="23"/>
    <d v="2015-06-27T00:00:00"/>
    <n v="57008"/>
    <n v="0"/>
    <x v="0"/>
    <s v="Phoenix"/>
    <s v=""/>
    <n v="0"/>
    <b v="0"/>
    <n v="2015"/>
    <e v="#VALUE!"/>
    <e v="#VALUE!"/>
  </r>
  <r>
    <s v="E02166"/>
    <s v="John Soto"/>
    <s v="Sr. Manger"/>
    <x v="2"/>
    <s v="Manufacturing"/>
    <s v="Male"/>
    <s v="Latino"/>
    <x v="34"/>
    <d v="2015-09-23T00:00:00"/>
    <n v="141899"/>
    <n v="0.15"/>
    <x v="0"/>
    <s v="Phoenix"/>
    <s v=""/>
    <n v="21284.85"/>
    <b v="0"/>
    <n v="2015"/>
    <e v="#VALUE!"/>
    <e v="#VALUE!"/>
  </r>
  <r>
    <s v="E00935"/>
    <s v="Joseph Martin"/>
    <s v="Analyst II"/>
    <x v="1"/>
    <s v="Corporate"/>
    <s v="Male"/>
    <s v="Black"/>
    <x v="13"/>
    <d v="2016-09-13T00:00:00"/>
    <n v="64847"/>
    <n v="0"/>
    <x v="0"/>
    <s v="Miami"/>
    <s v=""/>
    <n v="0"/>
    <b v="0"/>
    <n v="2016"/>
    <e v="#VALUE!"/>
    <e v="#VALUE!"/>
  </r>
  <r>
    <s v="E01525"/>
    <s v="Jose Ross"/>
    <s v="Engineering Manager"/>
    <x v="6"/>
    <s v="Research &amp; Development"/>
    <s v="Male"/>
    <s v="Caucasian"/>
    <x v="35"/>
    <d v="1992-04-08T00:00:00"/>
    <n v="116878"/>
    <n v="0.11"/>
    <x v="0"/>
    <s v="Miami"/>
    <s v=""/>
    <n v="12856.58"/>
    <b v="0"/>
    <n v="1992"/>
    <e v="#VALUE!"/>
    <e v="#VALUE!"/>
  </r>
  <r>
    <s v="E02140"/>
    <s v="Naomi Zhao"/>
    <s v="Vice President"/>
    <x v="5"/>
    <s v="Speciality Products"/>
    <s v="Female"/>
    <s v="Asian"/>
    <x v="10"/>
    <d v="2021-09-22T00:00:00"/>
    <n v="201396"/>
    <n v="0.32"/>
    <x v="0"/>
    <s v="Miami"/>
    <s v=""/>
    <n v="64446.720000000001"/>
    <b v="1"/>
    <n v="2021"/>
    <e v="#VALUE!"/>
    <e v="#VALUE!"/>
  </r>
  <r>
    <s v="E00416"/>
    <s v="Everleigh Fernandez"/>
    <s v="Director"/>
    <x v="6"/>
    <s v="Research &amp; Development"/>
    <s v="Female"/>
    <s v="Latino"/>
    <x v="31"/>
    <d v="2016-05-22T00:00:00"/>
    <n v="189702"/>
    <n v="0.28000000000000003"/>
    <x v="2"/>
    <s v="Manaus"/>
    <d v="2020-12-21T00:00:00"/>
    <n v="53116.560000000005"/>
    <b v="1"/>
    <n v="2016"/>
    <n v="2020"/>
    <n v="4"/>
  </r>
  <r>
    <s v="E03574"/>
    <s v="John Moore"/>
    <s v="Vice President"/>
    <x v="0"/>
    <s v="Speciality Products"/>
    <s v="Male"/>
    <s v="Caucasian"/>
    <x v="25"/>
    <d v="2005-11-08T00:00:00"/>
    <n v="199808"/>
    <n v="0.32"/>
    <x v="0"/>
    <s v="Seattle"/>
    <s v=""/>
    <n v="63938.560000000005"/>
    <b v="1"/>
    <n v="2005"/>
    <e v="#VALUE!"/>
    <e v="#VALUE!"/>
  </r>
  <r>
    <s v="E01516"/>
    <s v="Willow Mai"/>
    <s v="Business Partner"/>
    <x v="5"/>
    <s v="Manufacturing"/>
    <s v="Female"/>
    <s v="Asian"/>
    <x v="10"/>
    <d v="2003-12-17T00:00:00"/>
    <n v="48345"/>
    <n v="0"/>
    <x v="1"/>
    <s v="Chengdu"/>
    <s v=""/>
    <n v="0"/>
    <b v="0"/>
    <n v="2003"/>
    <e v="#VALUE!"/>
    <e v="#VALUE!"/>
  </r>
  <r>
    <s v="E01234"/>
    <s v="Jack Cheng"/>
    <s v="Director"/>
    <x v="5"/>
    <s v="Manufacturing"/>
    <s v="Male"/>
    <s v="Asian"/>
    <x v="36"/>
    <d v="2014-01-16T00:00:00"/>
    <n v="152214"/>
    <n v="0.3"/>
    <x v="1"/>
    <s v="Beijing"/>
    <s v=""/>
    <n v="45664.2"/>
    <b v="1"/>
    <n v="2014"/>
    <e v="#VALUE!"/>
    <e v="#VALUE!"/>
  </r>
  <r>
    <s v="E03440"/>
    <s v="Genesis Navarro"/>
    <s v="Cloud Infrastructure Architect"/>
    <x v="0"/>
    <s v="Corporate"/>
    <s v="Female"/>
    <s v="Latino"/>
    <x v="13"/>
    <d v="2009-04-28T00:00:00"/>
    <n v="69803"/>
    <n v="0"/>
    <x v="2"/>
    <s v="Manaus"/>
    <s v=""/>
    <n v="0"/>
    <b v="0"/>
    <n v="2009"/>
    <e v="#VALUE!"/>
    <e v="#VALUE!"/>
  </r>
  <r>
    <s v="E00431"/>
    <s v="Eliza Hernandez"/>
    <s v="Network Architect"/>
    <x v="0"/>
    <s v="Corporate"/>
    <s v="Female"/>
    <s v="Latino"/>
    <x v="32"/>
    <d v="2019-07-04T00:00:00"/>
    <n v="76588"/>
    <n v="0"/>
    <x v="2"/>
    <s v="Rio de Janerio"/>
    <s v=""/>
    <n v="0"/>
    <b v="0"/>
    <n v="2019"/>
    <e v="#VALUE!"/>
    <e v="#VALUE!"/>
  </r>
  <r>
    <s v="E01258"/>
    <s v="Gabriel Brooks"/>
    <s v="Network Engineer"/>
    <x v="0"/>
    <s v="Manufacturing"/>
    <s v="Male"/>
    <s v="Caucasian"/>
    <x v="7"/>
    <d v="2018-12-10T00:00:00"/>
    <n v="84596"/>
    <n v="0"/>
    <x v="0"/>
    <s v="Miami"/>
    <s v=""/>
    <n v="0"/>
    <b v="0"/>
    <n v="2018"/>
    <e v="#VALUE!"/>
    <e v="#VALUE!"/>
  </r>
  <r>
    <s v="E00440"/>
    <s v="Jack Huynh"/>
    <s v="Manager"/>
    <x v="1"/>
    <s v="Research &amp; Development"/>
    <s v="Male"/>
    <s v="Asian"/>
    <x v="5"/>
    <d v="2018-09-25T00:00:00"/>
    <n v="114441"/>
    <n v="0.1"/>
    <x v="1"/>
    <s v="Chongqing"/>
    <d v="2019-12-22T00:00:00"/>
    <n v="11444.1"/>
    <b v="0"/>
    <n v="2018"/>
    <n v="2019"/>
    <n v="1"/>
  </r>
  <r>
    <s v="E00952"/>
    <s v="Leilani Thao"/>
    <s v="Director"/>
    <x v="5"/>
    <s v="Speciality Products"/>
    <s v="Female"/>
    <s v="Asian"/>
    <x v="2"/>
    <d v="2007-05-30T00:00:00"/>
    <n v="198562"/>
    <n v="0.22"/>
    <x v="0"/>
    <s v="Seattle"/>
    <s v=""/>
    <n v="43683.64"/>
    <b v="1"/>
    <n v="2007"/>
    <e v="#VALUE!"/>
    <e v="#VALUE!"/>
  </r>
  <r>
    <s v="E00972"/>
    <s v="Amelia Salazar"/>
    <s v="Analyst II"/>
    <x v="2"/>
    <s v="Corporate"/>
    <s v="Female"/>
    <s v="Latino"/>
    <x v="3"/>
    <d v="2019-04-23T00:00:00"/>
    <n v="59817"/>
    <n v="0"/>
    <x v="2"/>
    <s v="Sao Paulo"/>
    <s v=""/>
    <n v="0"/>
    <b v="0"/>
    <n v="2019"/>
    <e v="#VALUE!"/>
    <e v="#VALUE!"/>
  </r>
  <r>
    <s v="E04562"/>
    <s v="Xavier Zheng"/>
    <s v="Account Representative"/>
    <x v="3"/>
    <s v="Manufacturing"/>
    <s v="Male"/>
    <s v="Asian"/>
    <x v="30"/>
    <d v="2017-07-22T00:00:00"/>
    <n v="55854"/>
    <n v="0"/>
    <x v="0"/>
    <s v="Austin"/>
    <s v=""/>
    <n v="0"/>
    <b v="0"/>
    <n v="2017"/>
    <e v="#VALUE!"/>
    <e v="#VALUE!"/>
  </r>
  <r>
    <s v="E02802"/>
    <s v="Matthew Chau"/>
    <s v="Sr. Business Partner"/>
    <x v="5"/>
    <s v="Research &amp; Development"/>
    <s v="Male"/>
    <s v="Asian"/>
    <x v="35"/>
    <d v="2002-11-16T00:00:00"/>
    <n v="95998"/>
    <n v="0"/>
    <x v="0"/>
    <s v="Seattle"/>
    <s v=""/>
    <n v="0"/>
    <b v="0"/>
    <n v="2002"/>
    <e v="#VALUE!"/>
    <e v="#VALUE!"/>
  </r>
  <r>
    <s v="E01427"/>
    <s v="Mia Cheng"/>
    <s v="Sr. Manger"/>
    <x v="3"/>
    <s v="Manufacturing"/>
    <s v="Female"/>
    <s v="Asian"/>
    <x v="23"/>
    <d v="2015-04-22T00:00:00"/>
    <n v="154941"/>
    <n v="0.13"/>
    <x v="0"/>
    <s v="Phoenix"/>
    <s v=""/>
    <n v="20142.330000000002"/>
    <b v="0"/>
    <n v="2015"/>
    <e v="#VALUE!"/>
    <e v="#VALUE!"/>
  </r>
  <r>
    <s v="E02193"/>
    <s v="Josephine Acosta"/>
    <s v="Director"/>
    <x v="5"/>
    <s v="Speciality Products"/>
    <s v="Female"/>
    <s v="Latino"/>
    <x v="18"/>
    <d v="2020-09-20T00:00:00"/>
    <n v="198176"/>
    <n v="0.17"/>
    <x v="2"/>
    <s v="Manaus"/>
    <s v=""/>
    <n v="33689.920000000006"/>
    <b v="0"/>
    <n v="2020"/>
    <e v="#VALUE!"/>
    <e v="#VALUE!"/>
  </r>
  <r>
    <s v="E04931"/>
    <s v="Zoe Romero"/>
    <s v="Network Architect"/>
    <x v="0"/>
    <s v="Manufacturing"/>
    <s v="Female"/>
    <s v="Latino"/>
    <x v="22"/>
    <d v="2021-10-05T00:00:00"/>
    <n v="88072"/>
    <n v="0"/>
    <x v="2"/>
    <s v="Sao Paulo"/>
    <s v=""/>
    <n v="0"/>
    <b v="0"/>
    <n v="2021"/>
    <e v="#VALUE!"/>
    <e v="#VALUE!"/>
  </r>
  <r>
    <s v="E00443"/>
    <s v="Nolan Bui"/>
    <s v="Computer Systems Manager"/>
    <x v="0"/>
    <s v="Research &amp; Development"/>
    <s v="Male"/>
    <s v="Asian"/>
    <x v="20"/>
    <d v="2020-05-26T00:00:00"/>
    <n v="67925"/>
    <n v="0.08"/>
    <x v="1"/>
    <s v="Shanghai"/>
    <s v=""/>
    <n v="5434"/>
    <b v="0"/>
    <n v="2020"/>
    <e v="#VALUE!"/>
    <e v="#VALUE!"/>
  </r>
  <r>
    <s v="E03890"/>
    <s v="Nevaeh Jones"/>
    <s v="Vice President"/>
    <x v="3"/>
    <s v="Manufacturing"/>
    <s v="Female"/>
    <s v="Caucasian"/>
    <x v="30"/>
    <d v="2020-08-20T00:00:00"/>
    <n v="219693"/>
    <n v="0.3"/>
    <x v="0"/>
    <s v="Austin"/>
    <s v=""/>
    <n v="65907.899999999994"/>
    <b v="1"/>
    <n v="2020"/>
    <e v="#VALUE!"/>
    <e v="#VALUE!"/>
  </r>
  <r>
    <s v="E01194"/>
    <s v="Samantha Adams"/>
    <s v="Test Engineer"/>
    <x v="6"/>
    <s v="Research &amp; Development"/>
    <s v="Female"/>
    <s v="Caucasian"/>
    <x v="10"/>
    <d v="2013-04-22T00:00:00"/>
    <n v="61773"/>
    <n v="0"/>
    <x v="0"/>
    <s v="Seattle"/>
    <s v=""/>
    <n v="0"/>
    <b v="0"/>
    <n v="2013"/>
    <e v="#VALUE!"/>
    <e v="#VALUE!"/>
  </r>
  <r>
    <s v="E00103"/>
    <s v="Nora Park"/>
    <s v="Director"/>
    <x v="4"/>
    <s v="Speciality Products"/>
    <s v="Female"/>
    <s v="Asian"/>
    <x v="7"/>
    <d v="2017-06-28T00:00:00"/>
    <n v="197649"/>
    <n v="0.2"/>
    <x v="0"/>
    <s v="Columbus"/>
    <s v=""/>
    <n v="39529.800000000003"/>
    <b v="0"/>
    <n v="2017"/>
    <e v="#VALUE!"/>
    <e v="#VALUE!"/>
  </r>
  <r>
    <s v="E03858"/>
    <s v="John Cho"/>
    <s v="Director"/>
    <x v="5"/>
    <s v="Speciality Products"/>
    <s v="Male"/>
    <s v="Asian"/>
    <x v="8"/>
    <d v="2019-11-03T00:00:00"/>
    <n v="195385"/>
    <n v="0.21"/>
    <x v="1"/>
    <s v="Chengdu"/>
    <s v=""/>
    <n v="41030.85"/>
    <b v="1"/>
    <n v="2019"/>
    <e v="#VALUE!"/>
    <e v="#VALUE!"/>
  </r>
  <r>
    <s v="E03816"/>
    <s v="Leilani Chow"/>
    <s v="Director"/>
    <x v="5"/>
    <s v="Corporate"/>
    <s v="Female"/>
    <s v="Asian"/>
    <x v="5"/>
    <d v="2021-02-23T00:00:00"/>
    <n v="199041"/>
    <n v="0.16"/>
    <x v="1"/>
    <s v="Beijing"/>
    <s v=""/>
    <n v="31846.560000000001"/>
    <b v="0"/>
    <n v="2021"/>
    <e v="#VALUE!"/>
    <e v="#VALUE!"/>
  </r>
  <r>
    <s v="E04940"/>
    <s v="Hudson Williams"/>
    <s v="Vice President"/>
    <x v="3"/>
    <s v="Speciality Products"/>
    <s v="Male"/>
    <s v="Black"/>
    <x v="9"/>
    <d v="2018-03-19T00:00:00"/>
    <n v="195200"/>
    <n v="0.36"/>
    <x v="0"/>
    <s v="Austin"/>
    <s v=""/>
    <n v="70272"/>
    <b v="1"/>
    <n v="2018"/>
    <e v="#VALUE!"/>
    <e v="#VALUE!"/>
  </r>
  <r>
    <s v="E02747"/>
    <s v="Kinsley Acosta"/>
    <s v="Vice President"/>
    <x v="0"/>
    <s v="Speciality Products"/>
    <s v="Female"/>
    <s v="Latino"/>
    <x v="22"/>
    <d v="2020-07-22T00:00:00"/>
    <n v="192749"/>
    <n v="0.31"/>
    <x v="0"/>
    <s v="Chicago"/>
    <s v=""/>
    <n v="59752.19"/>
    <b v="1"/>
    <n v="2020"/>
    <e v="#VALUE!"/>
    <e v="#VALUE!"/>
  </r>
  <r>
    <s v="E01388"/>
    <s v="Ivy Soto"/>
    <s v="Field Engineer"/>
    <x v="6"/>
    <s v="Research &amp; Development"/>
    <s v="Female"/>
    <s v="Latino"/>
    <x v="37"/>
    <d v="1997-10-23T00:00:00"/>
    <n v="91763"/>
    <n v="0"/>
    <x v="0"/>
    <s v="Austin"/>
    <s v=""/>
    <n v="0"/>
    <b v="0"/>
    <n v="1997"/>
    <e v="#VALUE!"/>
    <e v="#VALUE!"/>
  </r>
  <r>
    <s v="E03875"/>
    <s v="Aurora Simmons"/>
    <s v="Development Engineer"/>
    <x v="6"/>
    <s v="Corporate"/>
    <s v="Female"/>
    <s v="Caucasian"/>
    <x v="11"/>
    <d v="1995-12-22T00:00:00"/>
    <n v="96475"/>
    <n v="0"/>
    <x v="0"/>
    <s v="Austin"/>
    <s v=""/>
    <n v="0"/>
    <b v="0"/>
    <n v="1995"/>
    <e v="#VALUE!"/>
    <e v="#VALUE!"/>
  </r>
  <r>
    <s v="E04413"/>
    <s v="Andrew Thomas"/>
    <s v="Controls Engineer"/>
    <x v="6"/>
    <s v="Manufacturing"/>
    <s v="Male"/>
    <s v="Caucasian"/>
    <x v="9"/>
    <d v="2016-12-02T00:00:00"/>
    <n v="113781"/>
    <n v="0"/>
    <x v="0"/>
    <s v="Columbus"/>
    <s v=""/>
    <n v="0"/>
    <b v="0"/>
    <n v="2016"/>
    <e v="#VALUE!"/>
    <e v="#VALUE!"/>
  </r>
  <r>
    <s v="E00691"/>
    <s v="Ezekiel Desai"/>
    <s v="Director"/>
    <x v="2"/>
    <s v="Research &amp; Development"/>
    <s v="Male"/>
    <s v="Asian"/>
    <x v="36"/>
    <d v="2003-01-15T00:00:00"/>
    <n v="166599"/>
    <n v="0.26"/>
    <x v="0"/>
    <s v="Seattle"/>
    <s v=""/>
    <n v="43315.74"/>
    <b v="1"/>
    <n v="2003"/>
    <e v="#VALUE!"/>
    <e v="#VALUE!"/>
  </r>
  <r>
    <s v="E03047"/>
    <s v="Gabriella Gupta"/>
    <s v="Sr. Account Representative"/>
    <x v="3"/>
    <s v="Corporate"/>
    <s v="Female"/>
    <s v="Asian"/>
    <x v="13"/>
    <d v="2005-02-15T00:00:00"/>
    <n v="95372"/>
    <n v="0"/>
    <x v="1"/>
    <s v="Shanghai"/>
    <s v=""/>
    <n v="0"/>
    <b v="0"/>
    <n v="2005"/>
    <e v="#VALUE!"/>
    <e v="#VALUE!"/>
  </r>
  <r>
    <s v="E04903"/>
    <s v="Skylar Liu"/>
    <s v="Director"/>
    <x v="0"/>
    <s v="Research &amp; Development"/>
    <s v="Female"/>
    <s v="Asian"/>
    <x v="7"/>
    <d v="2020-08-09T00:00:00"/>
    <n v="161203"/>
    <n v="0.15"/>
    <x v="1"/>
    <s v="Chengdu"/>
    <s v=""/>
    <n v="24180.45"/>
    <b v="0"/>
    <n v="2020"/>
    <e v="#VALUE!"/>
    <e v="#VALUE!"/>
  </r>
  <r>
    <s v="E04735"/>
    <s v="Nova Coleman"/>
    <s v="System Administrator "/>
    <x v="0"/>
    <s v="Manufacturing"/>
    <s v="Female"/>
    <s v="Caucasian"/>
    <x v="29"/>
    <d v="2006-12-13T00:00:00"/>
    <n v="74738"/>
    <n v="0"/>
    <x v="0"/>
    <s v="Miami"/>
    <s v=""/>
    <n v="0"/>
    <b v="0"/>
    <n v="2006"/>
    <e v="#VALUE!"/>
    <e v="#VALUE!"/>
  </r>
  <r>
    <s v="E02850"/>
    <s v="Evelyn Dinh"/>
    <s v="Director"/>
    <x v="3"/>
    <s v="Research &amp; Development"/>
    <s v="Female"/>
    <s v="Asian"/>
    <x v="13"/>
    <d v="2018-08-10T00:00:00"/>
    <n v="171173"/>
    <n v="0.21"/>
    <x v="0"/>
    <s v="Columbus"/>
    <s v=""/>
    <n v="35946.33"/>
    <b v="1"/>
    <n v="2018"/>
    <e v="#VALUE!"/>
    <e v="#VALUE!"/>
  </r>
  <r>
    <s v="E03583"/>
    <s v="Brooks Marquez"/>
    <s v="Vice President"/>
    <x v="3"/>
    <s v="Corporate"/>
    <s v="Male"/>
    <s v="Latino"/>
    <x v="21"/>
    <d v="2019-09-24T00:00:00"/>
    <n v="201464"/>
    <n v="0.37"/>
    <x v="0"/>
    <s v="Chicago"/>
    <s v=""/>
    <n v="74541.679999999993"/>
    <b v="1"/>
    <n v="2019"/>
    <e v="#VALUE!"/>
    <e v="#VALUE!"/>
  </r>
  <r>
    <s v="E02017"/>
    <s v="Connor Joseph"/>
    <s v="Director"/>
    <x v="5"/>
    <s v="Corporate"/>
    <s v="Male"/>
    <s v="Caucasian"/>
    <x v="37"/>
    <d v="1998-07-22T00:00:00"/>
    <n v="174895"/>
    <n v="0.15"/>
    <x v="0"/>
    <s v="Chicago"/>
    <s v=""/>
    <n v="26234.25"/>
    <b v="0"/>
    <n v="1998"/>
    <e v="#VALUE!"/>
    <e v="#VALUE!"/>
  </r>
  <r>
    <s v="E01642"/>
    <s v="Mia Lam"/>
    <s v="Sr. Manger"/>
    <x v="0"/>
    <s v="Manufacturing"/>
    <s v="Female"/>
    <s v="Asian"/>
    <x v="38"/>
    <d v="2006-04-18T00:00:00"/>
    <n v="134486"/>
    <n v="0.14000000000000001"/>
    <x v="0"/>
    <s v="Austin"/>
    <s v=""/>
    <n v="18828.04"/>
    <b v="0"/>
    <n v="2006"/>
    <e v="#VALUE!"/>
    <e v="#VALUE!"/>
  </r>
  <r>
    <s v="E04379"/>
    <s v="Scarlett Rodriguez"/>
    <s v="Sr. Analyst"/>
    <x v="2"/>
    <s v="Manufacturing"/>
    <s v="Female"/>
    <s v="Latino"/>
    <x v="34"/>
    <d v="2007-02-24T00:00:00"/>
    <n v="71699"/>
    <n v="0"/>
    <x v="2"/>
    <s v="Manaus"/>
    <s v=""/>
    <n v="0"/>
    <b v="0"/>
    <n v="2007"/>
    <e v="#VALUE!"/>
    <e v="#VALUE!"/>
  </r>
  <r>
    <s v="E04131"/>
    <s v="Cora Rivera"/>
    <s v="Sr. Analyst"/>
    <x v="1"/>
    <s v="Corporate"/>
    <s v="Female"/>
    <s v="Latino"/>
    <x v="36"/>
    <d v="2021-01-02T00:00:00"/>
    <n v="94430"/>
    <n v="0"/>
    <x v="0"/>
    <s v="Seattle"/>
    <s v=""/>
    <n v="0"/>
    <b v="0"/>
    <n v="2021"/>
    <e v="#VALUE!"/>
    <e v="#VALUE!"/>
  </r>
  <r>
    <s v="E02872"/>
    <s v="Liam Jung"/>
    <s v="Manager"/>
    <x v="2"/>
    <s v="Corporate"/>
    <s v="Male"/>
    <s v="Asian"/>
    <x v="39"/>
    <d v="2010-01-14T00:00:00"/>
    <n v="103504"/>
    <n v="7.0000000000000007E-2"/>
    <x v="1"/>
    <s v="Chengdu"/>
    <s v=""/>
    <n v="7245.2800000000007"/>
    <b v="0"/>
    <n v="2010"/>
    <e v="#VALUE!"/>
    <e v="#VALUE!"/>
  </r>
  <r>
    <s v="E02331"/>
    <s v="Sophia Huynh"/>
    <s v="Enterprise Architect"/>
    <x v="0"/>
    <s v="Manufacturing"/>
    <s v="Female"/>
    <s v="Asian"/>
    <x v="0"/>
    <d v="2005-08-09T00:00:00"/>
    <n v="92771"/>
    <n v="0"/>
    <x v="0"/>
    <s v="Miami"/>
    <s v=""/>
    <n v="0"/>
    <b v="0"/>
    <n v="2005"/>
    <e v="#VALUE!"/>
    <e v="#VALUE!"/>
  </r>
  <r>
    <s v="E04342"/>
    <s v="Samantha Barnes"/>
    <s v="Vice President"/>
    <x v="1"/>
    <s v="Speciality Products"/>
    <s v="Female"/>
    <s v="Caucasian"/>
    <x v="7"/>
    <d v="2017-01-05T00:00:00"/>
    <n v="190401"/>
    <n v="0.37"/>
    <x v="0"/>
    <s v="Columbus"/>
    <s v=""/>
    <n v="70448.37"/>
    <b v="1"/>
    <n v="2017"/>
    <e v="#VALUE!"/>
    <e v="#VALUE!"/>
  </r>
  <r>
    <s v="E03907"/>
    <s v="Camila Watson"/>
    <s v="Vice President"/>
    <x v="2"/>
    <s v="Speciality Products"/>
    <s v="Female"/>
    <s v="Caucasian"/>
    <x v="22"/>
    <d v="2018-01-02T00:00:00"/>
    <n v="190253"/>
    <n v="0.33"/>
    <x v="0"/>
    <s v="Austin"/>
    <s v=""/>
    <n v="62783.490000000005"/>
    <b v="1"/>
    <n v="2018"/>
    <e v="#VALUE!"/>
    <e v="#VALUE!"/>
  </r>
  <r>
    <s v="E03061"/>
    <s v="Vivian Lewis"/>
    <s v="Manager"/>
    <x v="1"/>
    <s v="Manufacturing"/>
    <s v="Female"/>
    <s v="Caucasian"/>
    <x v="14"/>
    <d v="2011-09-07T00:00:00"/>
    <n v="104903"/>
    <n v="0.1"/>
    <x v="0"/>
    <s v="Columbus"/>
    <s v=""/>
    <n v="10490.300000000001"/>
    <b v="0"/>
    <n v="2011"/>
    <e v="#VALUE!"/>
    <e v="#VALUE!"/>
  </r>
  <r>
    <s v="E00013"/>
    <s v="Elena Vang"/>
    <s v="Analyst"/>
    <x v="2"/>
    <s v="Corporate"/>
    <s v="Female"/>
    <s v="Asian"/>
    <x v="25"/>
    <d v="2019-02-19T00:00:00"/>
    <n v="55859"/>
    <n v="0"/>
    <x v="1"/>
    <s v="Beijing"/>
    <s v=""/>
    <n v="0"/>
    <b v="0"/>
    <n v="2019"/>
    <e v="#VALUE!"/>
    <e v="#VALUE!"/>
  </r>
  <r>
    <s v="E04265"/>
    <s v="Natalia Diaz"/>
    <s v="Operations Engineer"/>
    <x v="6"/>
    <s v="Corporate"/>
    <s v="Female"/>
    <s v="Latino"/>
    <x v="40"/>
    <d v="2006-10-12T00:00:00"/>
    <n v="79785"/>
    <n v="0"/>
    <x v="0"/>
    <s v="Austin"/>
    <s v=""/>
    <n v="0"/>
    <b v="0"/>
    <n v="2006"/>
    <e v="#VALUE!"/>
    <e v="#VALUE!"/>
  </r>
  <r>
    <s v="E04769"/>
    <s v="Mila Leung"/>
    <s v="Sr. Analyst"/>
    <x v="1"/>
    <s v="Corporate"/>
    <s v="Female"/>
    <s v="Asian"/>
    <x v="39"/>
    <d v="2007-11-05T00:00:00"/>
    <n v="99017"/>
    <n v="0"/>
    <x v="1"/>
    <s v="Beijing"/>
    <s v=""/>
    <n v="0"/>
    <b v="0"/>
    <n v="2007"/>
    <e v="#VALUE!"/>
    <e v="#VALUE!"/>
  </r>
  <r>
    <s v="E03042"/>
    <s v="Ava Nelson"/>
    <s v="Systems Analyst"/>
    <x v="0"/>
    <s v="Manufacturing"/>
    <s v="Female"/>
    <s v="Caucasian"/>
    <x v="19"/>
    <d v="1992-04-01T00:00:00"/>
    <n v="53809"/>
    <n v="0"/>
    <x v="0"/>
    <s v="Phoenix"/>
    <s v=""/>
    <n v="0"/>
    <b v="0"/>
    <n v="1992"/>
    <e v="#VALUE!"/>
    <e v="#VALUE!"/>
  </r>
  <r>
    <s v="E04194"/>
    <s v="Madison Kumar"/>
    <s v="Director"/>
    <x v="4"/>
    <s v="Speciality Products"/>
    <s v="Female"/>
    <s v="Asian"/>
    <x v="0"/>
    <d v="2010-10-17T00:00:00"/>
    <n v="188727"/>
    <n v="0.23"/>
    <x v="1"/>
    <s v="Chengdu"/>
    <s v=""/>
    <n v="43407.21"/>
    <b v="1"/>
    <n v="2010"/>
    <e v="#VALUE!"/>
    <e v="#VALUE!"/>
  </r>
  <r>
    <s v="E01095"/>
    <s v="Isla Lai"/>
    <s v="Vice President"/>
    <x v="2"/>
    <s v="Corporate"/>
    <s v="Female"/>
    <s v="Asian"/>
    <x v="26"/>
    <d v="2011-12-06T00:00:00"/>
    <n v="225558"/>
    <n v="0.33"/>
    <x v="1"/>
    <s v="Shanghai"/>
    <s v=""/>
    <n v="74434.14"/>
    <b v="1"/>
    <n v="2011"/>
    <e v="#VALUE!"/>
    <e v="#VALUE!"/>
  </r>
  <r>
    <s v="E03131"/>
    <s v="Ezekiel Reed"/>
    <s v="Sr. Manger"/>
    <x v="0"/>
    <s v="Manufacturing"/>
    <s v="Male"/>
    <s v="Caucasian"/>
    <x v="26"/>
    <d v="2014-02-25T00:00:00"/>
    <n v="128984"/>
    <n v="0.12"/>
    <x v="0"/>
    <s v="Miami"/>
    <d v="2021-05-01T00:00:00"/>
    <n v="15478.08"/>
    <b v="0"/>
    <n v="2014"/>
    <n v="2021"/>
    <n v="7"/>
  </r>
  <r>
    <s v="E04641"/>
    <s v="Scarlett Hill"/>
    <s v="Director"/>
    <x v="6"/>
    <s v="Speciality Products"/>
    <s v="Female"/>
    <s v="Black"/>
    <x v="10"/>
    <d v="2018-04-22T00:00:00"/>
    <n v="187205"/>
    <n v="0.24"/>
    <x v="0"/>
    <s v="Columbus"/>
    <d v="2022-06-20T00:00:00"/>
    <n v="44929.2"/>
    <b v="1"/>
    <n v="2018"/>
    <n v="2022"/>
    <n v="4"/>
  </r>
  <r>
    <s v="E00128"/>
    <s v="Everleigh Espinoza"/>
    <s v="Director"/>
    <x v="5"/>
    <s v="Manufacturing"/>
    <s v="Female"/>
    <s v="Latino"/>
    <x v="15"/>
    <d v="2018-01-22T00:00:00"/>
    <n v="176294"/>
    <n v="0.28000000000000003"/>
    <x v="0"/>
    <s v="Austin"/>
    <s v=""/>
    <n v="49362.320000000007"/>
    <b v="1"/>
    <n v="2018"/>
    <e v="#VALUE!"/>
    <e v="#VALUE!"/>
  </r>
  <r>
    <s v="E03849"/>
    <s v="Evelyn Jung"/>
    <s v="Analyst"/>
    <x v="3"/>
    <s v="Research &amp; Development"/>
    <s v="Female"/>
    <s v="Asian"/>
    <x v="31"/>
    <d v="2021-02-14T00:00:00"/>
    <n v="48340"/>
    <n v="0"/>
    <x v="1"/>
    <s v="Beijing"/>
    <s v=""/>
    <n v="0"/>
    <b v="0"/>
    <n v="2021"/>
    <e v="#VALUE!"/>
    <e v="#VALUE!"/>
  </r>
  <r>
    <s v="E02464"/>
    <s v="Sophie Silva"/>
    <s v="Vice President"/>
    <x v="6"/>
    <s v="Corporate"/>
    <s v="Female"/>
    <s v="Latino"/>
    <x v="20"/>
    <d v="2017-07-06T00:00:00"/>
    <n v="240488"/>
    <n v="0.4"/>
    <x v="2"/>
    <s v="Rio de Janerio"/>
    <s v=""/>
    <n v="96195.200000000012"/>
    <b v="1"/>
    <n v="2017"/>
    <e v="#VALUE!"/>
    <e v="#VALUE!"/>
  </r>
  <r>
    <s v="E00306"/>
    <s v="Mateo Williams"/>
    <s v="Enterprise Architect"/>
    <x v="0"/>
    <s v="Manufacturing"/>
    <s v="Male"/>
    <s v="Caucasian"/>
    <x v="18"/>
    <d v="2011-01-22T00:00:00"/>
    <n v="97339"/>
    <n v="0"/>
    <x v="0"/>
    <s v="Austin"/>
    <s v=""/>
    <n v="0"/>
    <b v="0"/>
    <n v="2011"/>
    <e v="#VALUE!"/>
    <e v="#VALUE!"/>
  </r>
  <r>
    <s v="E03737"/>
    <s v="Kennedy Rahman"/>
    <s v="Vice President"/>
    <x v="5"/>
    <s v="Manufacturing"/>
    <s v="Female"/>
    <s v="Asian"/>
    <x v="38"/>
    <d v="2003-02-28T00:00:00"/>
    <n v="211291"/>
    <n v="0.37"/>
    <x v="1"/>
    <s v="Chongqing"/>
    <s v=""/>
    <n v="78177.67"/>
    <b v="1"/>
    <n v="2003"/>
    <e v="#VALUE!"/>
    <e v="#VALUE!"/>
  </r>
  <r>
    <s v="E02783"/>
    <s v="Levi Mendez"/>
    <s v="Vice President"/>
    <x v="3"/>
    <s v="Research &amp; Development"/>
    <s v="Male"/>
    <s v="Latino"/>
    <x v="39"/>
    <d v="2011-08-23T00:00:00"/>
    <n v="249506"/>
    <n v="0.3"/>
    <x v="2"/>
    <s v="Rio de Janerio"/>
    <s v=""/>
    <n v="74851.8"/>
    <b v="1"/>
    <n v="2011"/>
    <e v="#VALUE!"/>
    <e v="#VALUE!"/>
  </r>
  <r>
    <s v="E04683"/>
    <s v="Ezekiel Delgado"/>
    <s v="Director"/>
    <x v="6"/>
    <s v="Speciality Products"/>
    <s v="Male"/>
    <s v="Latino"/>
    <x v="18"/>
    <d v="2020-02-07T00:00:00"/>
    <n v="187187"/>
    <n v="0.18"/>
    <x v="2"/>
    <s v="Manaus"/>
    <s v=""/>
    <n v="33693.659999999996"/>
    <b v="0"/>
    <n v="2020"/>
    <e v="#VALUE!"/>
    <e v="#VALUE!"/>
  </r>
  <r>
    <s v="E02706"/>
    <s v="Nevaeh Kang"/>
    <s v="Automation Engineer"/>
    <x v="6"/>
    <s v="Research &amp; Development"/>
    <s v="Female"/>
    <s v="Asian"/>
    <x v="28"/>
    <d v="2021-01-10T00:00:00"/>
    <n v="86538"/>
    <n v="0"/>
    <x v="1"/>
    <s v="Chengdu"/>
    <s v=""/>
    <n v="0"/>
    <b v="0"/>
    <n v="2021"/>
    <e v="#VALUE!"/>
    <e v="#VALUE!"/>
  </r>
  <r>
    <s v="E01347"/>
    <s v="Aiden Gonzales"/>
    <s v="Vice President"/>
    <x v="1"/>
    <s v="Speciality Products"/>
    <s v="Male"/>
    <s v="Latino"/>
    <x v="29"/>
    <d v="2021-03-28T00:00:00"/>
    <n v="186033"/>
    <n v="0.34"/>
    <x v="2"/>
    <s v="Sao Paulo"/>
    <s v=""/>
    <n v="63251.22"/>
    <b v="1"/>
    <n v="2021"/>
    <e v="#VALUE!"/>
    <e v="#VALUE!"/>
  </r>
  <r>
    <s v="E01425"/>
    <s v="Anthony Rogers"/>
    <s v="Vice President"/>
    <x v="6"/>
    <s v="Corporate"/>
    <s v="Male"/>
    <s v="Caucasian"/>
    <x v="27"/>
    <d v="2015-06-18T00:00:00"/>
    <n v="205314"/>
    <n v="0.3"/>
    <x v="0"/>
    <s v="Columbus"/>
    <s v=""/>
    <n v="61594.2"/>
    <b v="1"/>
    <n v="2015"/>
    <e v="#VALUE!"/>
    <e v="#VALUE!"/>
  </r>
  <r>
    <s v="E00130"/>
    <s v="Paisley Kang"/>
    <s v="Vice President"/>
    <x v="5"/>
    <s v="Corporate"/>
    <s v="Female"/>
    <s v="Asian"/>
    <x v="21"/>
    <d v="2017-03-10T00:00:00"/>
    <n v="196951"/>
    <n v="0.33"/>
    <x v="1"/>
    <s v="Beijing"/>
    <s v=""/>
    <n v="64993.83"/>
    <b v="1"/>
    <n v="2017"/>
    <e v="#VALUE!"/>
    <e v="#VALUE!"/>
  </r>
  <r>
    <s v="E02748"/>
    <s v="Genesis Zhu"/>
    <s v="Director"/>
    <x v="2"/>
    <s v="Speciality Products"/>
    <s v="Female"/>
    <s v="Asian"/>
    <x v="23"/>
    <d v="2020-07-20T00:00:00"/>
    <n v="184960"/>
    <n v="0.18"/>
    <x v="0"/>
    <s v="Seattle"/>
    <s v=""/>
    <n v="33292.799999999996"/>
    <b v="0"/>
    <n v="2020"/>
    <e v="#VALUE!"/>
    <e v="#VALUE!"/>
  </r>
  <r>
    <s v="E03567"/>
    <s v="Silas Chavez"/>
    <s v="Technical Architect"/>
    <x v="0"/>
    <s v="Research &amp; Development"/>
    <s v="Male"/>
    <s v="Latino"/>
    <x v="11"/>
    <d v="2008-04-15T00:00:00"/>
    <n v="86431"/>
    <n v="0"/>
    <x v="0"/>
    <s v="Columbus"/>
    <s v=""/>
    <n v="0"/>
    <b v="0"/>
    <n v="2008"/>
    <e v="#VALUE!"/>
    <e v="#VALUE!"/>
  </r>
  <r>
    <s v="E04682"/>
    <s v="Colton Thao"/>
    <s v="Manager"/>
    <x v="5"/>
    <s v="Manufacturing"/>
    <s v="Male"/>
    <s v="Asian"/>
    <x v="0"/>
    <d v="1995-11-16T00:00:00"/>
    <n v="125936"/>
    <n v="0.08"/>
    <x v="1"/>
    <s v="Chongqing"/>
    <s v=""/>
    <n v="10074.880000000001"/>
    <b v="0"/>
    <n v="1995"/>
    <e v="#VALUE!"/>
    <e v="#VALUE!"/>
  </r>
  <r>
    <s v="E00957"/>
    <s v="Genesis Perry"/>
    <s v="Sr. Manger"/>
    <x v="3"/>
    <s v="Corporate"/>
    <s v="Female"/>
    <s v="Caucasian"/>
    <x v="28"/>
    <d v="2013-07-18T00:00:00"/>
    <n v="149712"/>
    <n v="0.14000000000000001"/>
    <x v="0"/>
    <s v="Columbus"/>
    <s v=""/>
    <n v="20959.68"/>
    <b v="0"/>
    <n v="2013"/>
    <e v="#VALUE!"/>
    <e v="#VALUE!"/>
  </r>
  <r>
    <s v="E02942"/>
    <s v="Daniel Richardson"/>
    <s v="Director"/>
    <x v="6"/>
    <s v="Speciality Products"/>
    <s v="Male"/>
    <s v="Caucasian"/>
    <x v="31"/>
    <d v="2018-05-20T00:00:00"/>
    <n v="184368"/>
    <n v="0.28999999999999998"/>
    <x v="0"/>
    <s v="Austin"/>
    <s v=""/>
    <n v="53466.719999999994"/>
    <b v="1"/>
    <n v="2018"/>
    <e v="#VALUE!"/>
    <e v="#VALUE!"/>
  </r>
  <r>
    <s v="E01499"/>
    <s v="Elias Zhang"/>
    <s v="Solutions Architect"/>
    <x v="0"/>
    <s v="Research &amp; Development"/>
    <s v="Male"/>
    <s v="Asian"/>
    <x v="15"/>
    <d v="2013-07-13T00:00:00"/>
    <n v="83639"/>
    <n v="0"/>
    <x v="1"/>
    <s v="Beijing"/>
    <s v=""/>
    <n v="0"/>
    <b v="0"/>
    <n v="2013"/>
    <e v="#VALUE!"/>
    <e v="#VALUE!"/>
  </r>
  <r>
    <s v="E00521"/>
    <s v="Lily Carter"/>
    <s v="Network Architect"/>
    <x v="0"/>
    <s v="Research &amp; Development"/>
    <s v="Female"/>
    <s v="Caucasian"/>
    <x v="15"/>
    <d v="1998-05-18T00:00:00"/>
    <n v="68268"/>
    <n v="0"/>
    <x v="0"/>
    <s v="Phoenix"/>
    <s v=""/>
    <n v="0"/>
    <b v="0"/>
    <n v="1998"/>
    <e v="#VALUE!"/>
    <e v="#VALUE!"/>
  </r>
  <r>
    <s v="E03717"/>
    <s v="Joseph Ruiz"/>
    <s v="Field Engineer"/>
    <x v="6"/>
    <s v="Manufacturing"/>
    <s v="Male"/>
    <s v="Latino"/>
    <x v="10"/>
    <d v="2002-02-26T00:00:00"/>
    <n v="75819"/>
    <n v="0"/>
    <x v="2"/>
    <s v="Sao Paulo"/>
    <s v=""/>
    <n v="0"/>
    <b v="0"/>
    <n v="2002"/>
    <e v="#VALUE!"/>
    <e v="#VALUE!"/>
  </r>
  <r>
    <s v="E02421"/>
    <s v="Jordan Truong"/>
    <s v="Director"/>
    <x v="6"/>
    <s v="Speciality Products"/>
    <s v="Male"/>
    <s v="Asian"/>
    <x v="10"/>
    <d v="2014-08-28T00:00:00"/>
    <n v="183161"/>
    <n v="0.22"/>
    <x v="0"/>
    <s v="Miami"/>
    <s v=""/>
    <n v="40295.42"/>
    <b v="1"/>
    <n v="2014"/>
    <e v="#VALUE!"/>
    <e v="#VALUE!"/>
  </r>
  <r>
    <s v="E04449"/>
    <s v="Miles Hsu"/>
    <s v="Analyst II"/>
    <x v="2"/>
    <s v="Research &amp; Development"/>
    <s v="Male"/>
    <s v="Asian"/>
    <x v="0"/>
    <d v="2014-03-16T00:00:00"/>
    <n v="74552"/>
    <n v="0"/>
    <x v="1"/>
    <s v="Chengdu"/>
    <s v=""/>
    <n v="0"/>
    <b v="0"/>
    <n v="2014"/>
    <e v="#VALUE!"/>
    <e v="#VALUE!"/>
  </r>
  <r>
    <s v="E02855"/>
    <s v="Piper Cheng"/>
    <s v="Enterprise Architect"/>
    <x v="0"/>
    <s v="Manufacturing"/>
    <s v="Female"/>
    <s v="Asian"/>
    <x v="40"/>
    <d v="2009-03-15T00:00:00"/>
    <n v="82839"/>
    <n v="0"/>
    <x v="0"/>
    <s v="Miami"/>
    <s v=""/>
    <n v="0"/>
    <b v="0"/>
    <n v="2009"/>
    <e v="#VALUE!"/>
    <e v="#VALUE!"/>
  </r>
  <r>
    <s v="E04572"/>
    <s v="Jade Li"/>
    <s v="Director"/>
    <x v="0"/>
    <s v="Speciality Products"/>
    <s v="Female"/>
    <s v="Asian"/>
    <x v="8"/>
    <d v="2012-10-26T00:00:00"/>
    <n v="183156"/>
    <n v="0.3"/>
    <x v="0"/>
    <s v="Seattle"/>
    <s v=""/>
    <n v="54946.799999999996"/>
    <b v="1"/>
    <n v="2012"/>
    <e v="#VALUE!"/>
    <e v="#VALUE!"/>
  </r>
  <r>
    <s v="E02283"/>
    <s v="Jaxon Park"/>
    <s v="Network Architect"/>
    <x v="0"/>
    <s v="Manufacturing"/>
    <s v="Male"/>
    <s v="Asian"/>
    <x v="27"/>
    <d v="2020-07-24T00:00:00"/>
    <n v="69453"/>
    <n v="0"/>
    <x v="1"/>
    <s v="Chengdu"/>
    <s v=""/>
    <n v="0"/>
    <b v="0"/>
    <n v="2020"/>
    <e v="#VALUE!"/>
    <e v="#VALUE!"/>
  </r>
  <r>
    <s v="E04888"/>
    <s v="Elijah Henry"/>
    <s v="Manager"/>
    <x v="0"/>
    <s v="Corporate"/>
    <s v="Male"/>
    <s v="Caucasian"/>
    <x v="22"/>
    <d v="2014-01-03T00:00:00"/>
    <n v="127148"/>
    <n v="0.1"/>
    <x v="0"/>
    <s v="Miami"/>
    <s v=""/>
    <n v="12714.800000000001"/>
    <b v="0"/>
    <n v="2014"/>
    <e v="#VALUE!"/>
    <e v="#VALUE!"/>
  </r>
  <r>
    <s v="E03683"/>
    <s v="Raelynn Hong"/>
    <s v="Director"/>
    <x v="1"/>
    <s v="Speciality Products"/>
    <s v="Female"/>
    <s v="Asian"/>
    <x v="20"/>
    <d v="2019-12-11T00:00:00"/>
    <n v="182321"/>
    <n v="0.28000000000000003"/>
    <x v="1"/>
    <s v="Beijing"/>
    <s v=""/>
    <n v="51049.880000000005"/>
    <b v="1"/>
    <n v="2019"/>
    <e v="#VALUE!"/>
    <e v="#VALUE!"/>
  </r>
  <r>
    <s v="E02166"/>
    <s v="Lucas Thomas"/>
    <s v="Manager"/>
    <x v="4"/>
    <s v="Research &amp; Development"/>
    <s v="Male"/>
    <s v="Caucasian"/>
    <x v="0"/>
    <d v="2000-04-28T00:00:00"/>
    <n v="115798"/>
    <n v="0.05"/>
    <x v="0"/>
    <s v="Miami"/>
    <s v=""/>
    <n v="5789.9000000000005"/>
    <b v="0"/>
    <n v="2000"/>
    <e v="#VALUE!"/>
    <e v="#VALUE!"/>
  </r>
  <r>
    <s v="E00431"/>
    <s v="Skylar Doan"/>
    <s v="Sr. Business Partner"/>
    <x v="5"/>
    <s v="Research &amp; Development"/>
    <s v="Female"/>
    <s v="Asian"/>
    <x v="33"/>
    <d v="1994-08-21T00:00:00"/>
    <n v="93102"/>
    <n v="0"/>
    <x v="0"/>
    <s v="Seattle"/>
    <d v="2013-12-13T00:00:00"/>
    <n v="0"/>
    <b v="0"/>
    <n v="1994"/>
    <n v="2013"/>
    <n v="19"/>
  </r>
  <r>
    <s v="E02613"/>
    <s v="Everly Lai"/>
    <s v="Vice President"/>
    <x v="1"/>
    <s v="Speciality Products"/>
    <s v="Female"/>
    <s v="Asian"/>
    <x v="25"/>
    <d v="1998-04-01T00:00:00"/>
    <n v="182035"/>
    <n v="0.3"/>
    <x v="0"/>
    <s v="Chicago"/>
    <s v=""/>
    <n v="54610.5"/>
    <b v="1"/>
    <n v="1998"/>
    <e v="#VALUE!"/>
    <e v="#VALUE!"/>
  </r>
  <r>
    <s v="E01141"/>
    <s v="Gianna Williams"/>
    <s v="Quality Engineer"/>
    <x v="6"/>
    <s v="Research &amp; Development"/>
    <s v="Female"/>
    <s v="Black"/>
    <x v="5"/>
    <d v="2021-01-28T00:00:00"/>
    <n v="95786"/>
    <n v="0"/>
    <x v="0"/>
    <s v="Chicago"/>
    <s v=""/>
    <n v="0"/>
    <b v="0"/>
    <n v="2021"/>
    <e v="#VALUE!"/>
    <e v="#VALUE!"/>
  </r>
  <r>
    <s v="E03349"/>
    <s v="Adam He"/>
    <s v="Director"/>
    <x v="4"/>
    <s v="Speciality Products"/>
    <s v="Male"/>
    <s v="Asian"/>
    <x v="24"/>
    <d v="2017-08-16T00:00:00"/>
    <n v="181356"/>
    <n v="0.23"/>
    <x v="1"/>
    <s v="Beijing"/>
    <s v=""/>
    <n v="41711.880000000005"/>
    <b v="1"/>
    <n v="2017"/>
    <e v="#VALUE!"/>
    <e v="#VALUE!"/>
  </r>
  <r>
    <s v="E04504"/>
    <s v="Jameson Alvarado"/>
    <s v="Enterprise Architect"/>
    <x v="0"/>
    <s v="Manufacturing"/>
    <s v="Male"/>
    <s v="Latino"/>
    <x v="8"/>
    <d v="1999-03-14T00:00:00"/>
    <n v="92897"/>
    <n v="0"/>
    <x v="2"/>
    <s v="Sao Paulo"/>
    <s v=""/>
    <n v="0"/>
    <b v="0"/>
    <n v="1999"/>
    <e v="#VALUE!"/>
    <e v="#VALUE!"/>
  </r>
  <r>
    <s v="E04101"/>
    <s v="Olivia Harris"/>
    <s v="Director"/>
    <x v="3"/>
    <s v="Speciality Products"/>
    <s v="Female"/>
    <s v="Caucasian"/>
    <x v="19"/>
    <d v="2020-06-14T00:00:00"/>
    <n v="181216"/>
    <n v="0.27"/>
    <x v="0"/>
    <s v="Columbus"/>
    <s v=""/>
    <n v="48928.32"/>
    <b v="1"/>
    <n v="2020"/>
    <e v="#VALUE!"/>
    <e v="#VALUE!"/>
  </r>
  <r>
    <s v="E03383"/>
    <s v="Lincoln Hall"/>
    <s v="Director"/>
    <x v="4"/>
    <s v="Speciality Products"/>
    <s v="Male"/>
    <s v="Caucasian"/>
    <x v="3"/>
    <d v="2020-07-28T00:00:00"/>
    <n v="180664"/>
    <n v="0.27"/>
    <x v="0"/>
    <s v="Chicago"/>
    <s v=""/>
    <n v="48779.280000000006"/>
    <b v="1"/>
    <n v="2020"/>
    <e v="#VALUE!"/>
    <e v="#VALUE!"/>
  </r>
  <r>
    <s v="E04130"/>
    <s v="Elias Figueroa"/>
    <s v="Sr. Manger"/>
    <x v="2"/>
    <s v="Corporate"/>
    <s v="Male"/>
    <s v="Latino"/>
    <x v="10"/>
    <d v="2021-12-24T00:00:00"/>
    <n v="144754"/>
    <n v="0.15"/>
    <x v="0"/>
    <s v="Phoenix"/>
    <s v=""/>
    <n v="21713.1"/>
    <b v="0"/>
    <n v="2021"/>
    <e v="#VALUE!"/>
    <e v="#VALUE!"/>
  </r>
  <r>
    <s v="E02848"/>
    <s v="Emma Brooks"/>
    <s v="Sr. Account Representative"/>
    <x v="3"/>
    <s v="Research &amp; Development"/>
    <s v="Female"/>
    <s v="Caucasian"/>
    <x v="31"/>
    <d v="2016-12-18T00:00:00"/>
    <n v="89458"/>
    <n v="0"/>
    <x v="0"/>
    <s v="Austin"/>
    <s v=""/>
    <n v="0"/>
    <b v="0"/>
    <n v="2016"/>
    <e v="#VALUE!"/>
    <e v="#VALUE!"/>
  </r>
  <r>
    <s v="E00085"/>
    <s v="Isla Wong"/>
    <s v="Vice President"/>
    <x v="4"/>
    <s v="Corporate"/>
    <s v="Female"/>
    <s v="Asian"/>
    <x v="17"/>
    <d v="2014-03-16T00:00:00"/>
    <n v="190815"/>
    <n v="0.4"/>
    <x v="0"/>
    <s v="Austin"/>
    <s v=""/>
    <n v="76326"/>
    <b v="1"/>
    <n v="2014"/>
    <e v="#VALUE!"/>
    <e v="#VALUE!"/>
  </r>
  <r>
    <s v="E03956"/>
    <s v="Everly Walker"/>
    <s v="Sr. Manger"/>
    <x v="3"/>
    <s v="Research &amp; Development"/>
    <s v="Female"/>
    <s v="Caucasian"/>
    <x v="40"/>
    <d v="1999-08-02T00:00:00"/>
    <n v="137995"/>
    <n v="0.14000000000000001"/>
    <x v="0"/>
    <s v="Austin"/>
    <s v=""/>
    <n v="19319.300000000003"/>
    <b v="0"/>
    <n v="1999"/>
    <e v="#VALUE!"/>
    <e v="#VALUE!"/>
  </r>
  <r>
    <s v="E00672"/>
    <s v="Mila Pena"/>
    <s v="Sr. Business Partner"/>
    <x v="5"/>
    <s v="Manufacturing"/>
    <s v="Female"/>
    <s v="Latino"/>
    <x v="10"/>
    <d v="2007-12-21T00:00:00"/>
    <n v="93840"/>
    <n v="0"/>
    <x v="2"/>
    <s v="Manaus"/>
    <s v=""/>
    <n v="0"/>
    <b v="0"/>
    <n v="2007"/>
    <e v="#VALUE!"/>
    <e v="#VALUE!"/>
  </r>
  <r>
    <s v="E04618"/>
    <s v="Mason Zhao"/>
    <s v="Technical Architect"/>
    <x v="0"/>
    <s v="Research &amp; Development"/>
    <s v="Male"/>
    <s v="Asian"/>
    <x v="28"/>
    <d v="2021-10-26T00:00:00"/>
    <n v="94790"/>
    <n v="0"/>
    <x v="1"/>
    <s v="Chongqing"/>
    <s v=""/>
    <n v="0"/>
    <b v="0"/>
    <n v="2021"/>
    <e v="#VALUE!"/>
    <e v="#VALUE!"/>
  </r>
  <r>
    <s v="E03506"/>
    <s v="Jaxson Mai"/>
    <s v="Vice President"/>
    <x v="5"/>
    <s v="Research &amp; Development"/>
    <s v="Male"/>
    <s v="Asian"/>
    <x v="32"/>
    <d v="2014-03-08T00:00:00"/>
    <n v="197367"/>
    <n v="0.39"/>
    <x v="0"/>
    <s v="Austin"/>
    <s v=""/>
    <n v="76973.13"/>
    <b v="1"/>
    <n v="2014"/>
    <e v="#VALUE!"/>
    <e v="#VALUE!"/>
  </r>
  <r>
    <s v="E00568"/>
    <s v="Ava Garza"/>
    <s v="Director"/>
    <x v="4"/>
    <s v="Manufacturing"/>
    <s v="Female"/>
    <s v="Latino"/>
    <x v="5"/>
    <d v="2018-06-25T00:00:00"/>
    <n v="174097"/>
    <n v="0.21"/>
    <x v="0"/>
    <s v="Phoenix"/>
    <s v=""/>
    <n v="36560.369999999995"/>
    <b v="1"/>
    <n v="2018"/>
    <e v="#VALUE!"/>
    <e v="#VALUE!"/>
  </r>
  <r>
    <s v="E00607"/>
    <s v="Jameson Allen"/>
    <s v="Director"/>
    <x v="1"/>
    <s v="Speciality Products"/>
    <s v="Male"/>
    <s v="Caucasian"/>
    <x v="22"/>
    <d v="2016-11-28T00:00:00"/>
    <n v="177443"/>
    <n v="0.16"/>
    <x v="0"/>
    <s v="Seattle"/>
    <s v=""/>
    <n v="28390.880000000001"/>
    <b v="0"/>
    <n v="2016"/>
    <e v="#VALUE!"/>
    <e v="#VALUE!"/>
  </r>
  <r>
    <s v="E04630"/>
    <s v="Maria Griffin"/>
    <s v="Manager"/>
    <x v="1"/>
    <s v="Manufacturing"/>
    <s v="Female"/>
    <s v="Caucasian"/>
    <x v="1"/>
    <d v="2007-04-25T00:00:00"/>
    <n v="129708"/>
    <n v="0.05"/>
    <x v="0"/>
    <s v="Miami"/>
    <s v=""/>
    <n v="6485.4000000000005"/>
    <b v="0"/>
    <n v="2007"/>
    <e v="#VALUE!"/>
    <e v="#VALUE!"/>
  </r>
  <r>
    <s v="E00874"/>
    <s v="Alexander Choi"/>
    <s v="Manager"/>
    <x v="1"/>
    <s v="Research &amp; Development"/>
    <s v="Male"/>
    <s v="Asian"/>
    <x v="0"/>
    <d v="1994-09-18T00:00:00"/>
    <n v="102270"/>
    <n v="0.1"/>
    <x v="0"/>
    <s v="Chicago"/>
    <s v=""/>
    <n v="10227"/>
    <b v="0"/>
    <n v="1994"/>
    <e v="#VALUE!"/>
    <e v="#VALUE!"/>
  </r>
  <r>
    <s v="E04562"/>
    <s v="Kinsley Martinez"/>
    <s v="Director"/>
    <x v="5"/>
    <s v="Speciality Products"/>
    <s v="Female"/>
    <s v="Latino"/>
    <x v="25"/>
    <d v="1993-08-28T00:00:00"/>
    <n v="177443"/>
    <n v="0.25"/>
    <x v="2"/>
    <s v="Sao Paulo"/>
    <s v=""/>
    <n v="44360.75"/>
    <b v="1"/>
    <n v="1993"/>
    <e v="#VALUE!"/>
    <e v="#VALUE!"/>
  </r>
  <r>
    <s v="E00941"/>
    <s v="Sophie Ali"/>
    <s v="Analyst"/>
    <x v="2"/>
    <s v="Manufacturing"/>
    <s v="Female"/>
    <s v="Asian"/>
    <x v="0"/>
    <d v="2002-03-28T00:00:00"/>
    <n v="50475"/>
    <n v="0"/>
    <x v="0"/>
    <s v="Columbus"/>
    <s v=""/>
    <n v="0"/>
    <b v="0"/>
    <n v="2002"/>
    <e v="#VALUE!"/>
    <e v="#VALUE!"/>
  </r>
  <r>
    <s v="E03446"/>
    <s v="Julian Ross"/>
    <s v="Manager"/>
    <x v="1"/>
    <s v="Research &amp; Development"/>
    <s v="Male"/>
    <s v="Caucasian"/>
    <x v="11"/>
    <d v="2020-07-02T00:00:00"/>
    <n v="100099"/>
    <n v="0.08"/>
    <x v="0"/>
    <s v="Miami"/>
    <s v=""/>
    <n v="8007.92"/>
    <b v="0"/>
    <n v="2020"/>
    <e v="#VALUE!"/>
    <e v="#VALUE!"/>
  </r>
  <r>
    <s v="E01361"/>
    <s v="Emma Hill"/>
    <s v="IT Coordinator"/>
    <x v="0"/>
    <s v="Manufacturing"/>
    <s v="Female"/>
    <s v="Caucasian"/>
    <x v="15"/>
    <d v="2016-12-27T00:00:00"/>
    <n v="41673"/>
    <n v="0"/>
    <x v="0"/>
    <s v="Miami"/>
    <s v=""/>
    <n v="0"/>
    <b v="0"/>
    <n v="2016"/>
    <e v="#VALUE!"/>
    <e v="#VALUE!"/>
  </r>
  <r>
    <s v="E04398"/>
    <s v="Oliver Yang"/>
    <s v="Director"/>
    <x v="1"/>
    <s v="Speciality Products"/>
    <s v="Male"/>
    <s v="Asian"/>
    <x v="30"/>
    <d v="2019-06-10T00:00:00"/>
    <n v="176710"/>
    <n v="0.15"/>
    <x v="0"/>
    <s v="Miami"/>
    <s v=""/>
    <n v="26506.5"/>
    <b v="0"/>
    <n v="2019"/>
    <e v="#VALUE!"/>
    <e v="#VALUE!"/>
  </r>
  <r>
    <s v="E03719"/>
    <s v="Jack Brown"/>
    <s v="Analyst"/>
    <x v="1"/>
    <s v="Corporate"/>
    <s v="Male"/>
    <s v="Caucasian"/>
    <x v="0"/>
    <d v="2004-12-07T00:00:00"/>
    <n v="40752"/>
    <n v="0"/>
    <x v="0"/>
    <s v="Phoenix"/>
    <s v=""/>
    <n v="0"/>
    <b v="0"/>
    <n v="2004"/>
    <e v="#VALUE!"/>
    <e v="#VALUE!"/>
  </r>
  <r>
    <s v="E03269"/>
    <s v="Charlotte Chu"/>
    <s v="Network Engineer"/>
    <x v="0"/>
    <s v="Manufacturing"/>
    <s v="Female"/>
    <s v="Asian"/>
    <x v="37"/>
    <d v="2001-01-23T00:00:00"/>
    <n v="97537"/>
    <n v="0"/>
    <x v="1"/>
    <s v="Chengdu"/>
    <s v=""/>
    <n v="0"/>
    <b v="0"/>
    <n v="2001"/>
    <e v="#VALUE!"/>
    <e v="#VALUE!"/>
  </r>
  <r>
    <s v="E01037"/>
    <s v="Jeremiah Chu"/>
    <s v="IT Systems Architect"/>
    <x v="0"/>
    <s v="Research &amp; Development"/>
    <s v="Male"/>
    <s v="Asian"/>
    <x v="30"/>
    <d v="2020-09-12T00:00:00"/>
    <n v="96567"/>
    <n v="0"/>
    <x v="1"/>
    <s v="Shanghai"/>
    <s v=""/>
    <n v="0"/>
    <b v="0"/>
    <n v="2020"/>
    <e v="#VALUE!"/>
    <e v="#VALUE!"/>
  </r>
  <r>
    <s v="E04872"/>
    <s v="Isaac Stewart"/>
    <s v="Director"/>
    <x v="1"/>
    <s v="Speciality Products"/>
    <s v="Male"/>
    <s v="Caucasian"/>
    <x v="6"/>
    <d v="2020-08-15T00:00:00"/>
    <n v="172007"/>
    <n v="0.26"/>
    <x v="0"/>
    <s v="Miami"/>
    <s v=""/>
    <n v="44721.82"/>
    <b v="1"/>
    <n v="2020"/>
    <e v="#VALUE!"/>
    <e v="#VALUE!"/>
  </r>
  <r>
    <s v="E02216"/>
    <s v="Caleb Marquez"/>
    <s v="IT Systems Architect"/>
    <x v="0"/>
    <s v="Research &amp; Development"/>
    <s v="Male"/>
    <s v="Latino"/>
    <x v="7"/>
    <d v="2019-10-15T00:00:00"/>
    <n v="66819"/>
    <n v="0"/>
    <x v="2"/>
    <s v="Rio de Janerio"/>
    <s v=""/>
    <n v="0"/>
    <b v="0"/>
    <n v="2019"/>
    <e v="#VALUE!"/>
    <e v="#VALUE!"/>
  </r>
  <r>
    <s v="E00005"/>
    <s v="Riley Washington"/>
    <s v="Director"/>
    <x v="3"/>
    <s v="Speciality Products"/>
    <s v="Female"/>
    <s v="Caucasian"/>
    <x v="39"/>
    <d v="2007-04-29T00:00:00"/>
    <n v="171487"/>
    <n v="0.23"/>
    <x v="0"/>
    <s v="Phoenix"/>
    <s v=""/>
    <n v="39442.01"/>
    <b v="1"/>
    <n v="2007"/>
    <e v="#VALUE!"/>
    <e v="#VALUE!"/>
  </r>
  <r>
    <s v="E01584"/>
    <s v="Carter Mejia"/>
    <s v="Sr. Manger"/>
    <x v="5"/>
    <s v="Research &amp; Development"/>
    <s v="Male"/>
    <s v="Latino"/>
    <x v="7"/>
    <d v="2019-05-09T00:00:00"/>
    <n v="125828"/>
    <n v="0.15"/>
    <x v="2"/>
    <s v="Sao Paulo"/>
    <s v=""/>
    <n v="18874.2"/>
    <b v="0"/>
    <n v="2019"/>
    <e v="#VALUE!"/>
    <e v="#VALUE!"/>
  </r>
  <r>
    <s v="E02489"/>
    <s v="Ethan Clark"/>
    <s v="Sr. Business Partner"/>
    <x v="5"/>
    <s v="Manufacturing"/>
    <s v="Male"/>
    <s v="Caucasian"/>
    <x v="27"/>
    <d v="2017-08-04T00:00:00"/>
    <n v="92610"/>
    <n v="0"/>
    <x v="0"/>
    <s v="Columbus"/>
    <s v=""/>
    <n v="0"/>
    <b v="0"/>
    <n v="2017"/>
    <e v="#VALUE!"/>
    <e v="#VALUE!"/>
  </r>
  <r>
    <s v="E01271"/>
    <s v="Luke Munoz"/>
    <s v="Director"/>
    <x v="6"/>
    <s v="Speciality Products"/>
    <s v="Male"/>
    <s v="Latino"/>
    <x v="16"/>
    <d v="2017-08-25T00:00:00"/>
    <n v="169509"/>
    <n v="0.18"/>
    <x v="2"/>
    <s v="Manaus"/>
    <s v=""/>
    <n v="30511.62"/>
    <b v="0"/>
    <n v="2017"/>
    <e v="#VALUE!"/>
    <e v="#VALUE!"/>
  </r>
  <r>
    <s v="E03560"/>
    <s v="Ayla Ng"/>
    <s v="Account Representative"/>
    <x v="3"/>
    <s v="Manufacturing"/>
    <s v="Female"/>
    <s v="Asian"/>
    <x v="28"/>
    <d v="2004-03-20T00:00:00"/>
    <n v="73004"/>
    <n v="0"/>
    <x v="1"/>
    <s v="Beijing"/>
    <s v=""/>
    <n v="0"/>
    <b v="0"/>
    <n v="2004"/>
    <e v="#VALUE!"/>
    <e v="#VALUE!"/>
  </r>
  <r>
    <s v="E00769"/>
    <s v="Jose Kang"/>
    <s v="Engineering Manager"/>
    <x v="6"/>
    <s v="Corporate"/>
    <s v="Male"/>
    <s v="Asian"/>
    <x v="4"/>
    <d v="1999-04-25T00:00:00"/>
    <n v="95061"/>
    <n v="0.1"/>
    <x v="1"/>
    <s v="Shanghai"/>
    <s v=""/>
    <n v="9506.1"/>
    <b v="0"/>
    <n v="1999"/>
    <e v="#VALUE!"/>
    <e v="#VALUE!"/>
  </r>
  <r>
    <s v="E02791"/>
    <s v="Aubrey Romero"/>
    <s v="Director"/>
    <x v="3"/>
    <s v="Corporate"/>
    <s v="Female"/>
    <s v="Latino"/>
    <x v="38"/>
    <d v="1998-04-02T00:00:00"/>
    <n v="160832"/>
    <n v="0.3"/>
    <x v="0"/>
    <s v="Phoenix"/>
    <s v=""/>
    <n v="48249.599999999999"/>
    <b v="1"/>
    <n v="1998"/>
    <e v="#VALUE!"/>
    <e v="#VALUE!"/>
  </r>
  <r>
    <s v="E02333"/>
    <s v="Jaxson Wright"/>
    <s v="Service Desk Analyst"/>
    <x v="0"/>
    <s v="Manufacturing"/>
    <s v="Male"/>
    <s v="Black"/>
    <x v="15"/>
    <d v="2010-12-28T00:00:00"/>
    <n v="64417"/>
    <n v="0"/>
    <x v="0"/>
    <s v="Columbus"/>
    <s v=""/>
    <n v="0"/>
    <b v="0"/>
    <n v="2010"/>
    <e v="#VALUE!"/>
    <e v="#VALUE!"/>
  </r>
  <r>
    <s v="E01002"/>
    <s v="Elias Ali"/>
    <s v="Manager"/>
    <x v="3"/>
    <s v="Corporate"/>
    <s v="Male"/>
    <s v="Asian"/>
    <x v="20"/>
    <d v="2021-03-19T00:00:00"/>
    <n v="127543"/>
    <n v="0.06"/>
    <x v="1"/>
    <s v="Shanghai"/>
    <s v=""/>
    <n v="7652.58"/>
    <b v="0"/>
    <n v="2021"/>
    <e v="#VALUE!"/>
    <e v="#VALUE!"/>
  </r>
  <r>
    <s v="E03520"/>
    <s v="Nolan Pena"/>
    <s v="Analyst"/>
    <x v="1"/>
    <s v="Manufacturing"/>
    <s v="Male"/>
    <s v="Latino"/>
    <x v="31"/>
    <d v="2018-06-21T00:00:00"/>
    <n v="56154"/>
    <n v="0"/>
    <x v="2"/>
    <s v="Sao Paulo"/>
    <s v=""/>
    <n v="0"/>
    <b v="0"/>
    <n v="2018"/>
    <e v="#VALUE!"/>
    <e v="#VALUE!"/>
  </r>
  <r>
    <s v="E00752"/>
    <s v="Luna Liu"/>
    <s v="Vice President"/>
    <x v="3"/>
    <s v="Manufacturing"/>
    <s v="Female"/>
    <s v="Asian"/>
    <x v="9"/>
    <d v="2014-02-22T00:00:00"/>
    <n v="218530"/>
    <n v="0.3"/>
    <x v="1"/>
    <s v="Shanghai"/>
    <s v=""/>
    <n v="65559"/>
    <b v="1"/>
    <n v="2014"/>
    <e v="#VALUE!"/>
    <e v="#VALUE!"/>
  </r>
  <r>
    <s v="E00233"/>
    <s v="Brooklyn Reyes"/>
    <s v="Service Desk Analyst"/>
    <x v="0"/>
    <s v="Manufacturing"/>
    <s v="Female"/>
    <s v="Latino"/>
    <x v="9"/>
    <d v="2019-12-19T00:00:00"/>
    <n v="91954"/>
    <n v="0"/>
    <x v="0"/>
    <s v="Columbus"/>
    <s v=""/>
    <n v="0"/>
    <b v="0"/>
    <n v="2019"/>
    <e v="#VALUE!"/>
    <e v="#VALUE!"/>
  </r>
  <r>
    <s v="E02639"/>
    <s v="Hadley Parker"/>
    <s v="Vice President"/>
    <x v="1"/>
    <s v="Corporate"/>
    <s v="Female"/>
    <s v="Black"/>
    <x v="31"/>
    <d v="2016-09-21T00:00:00"/>
    <n v="221217"/>
    <n v="0.32"/>
    <x v="0"/>
    <s v="Columbus"/>
    <d v="2017-09-25T00:00:00"/>
    <n v="70789.440000000002"/>
    <b v="1"/>
    <n v="2016"/>
    <n v="2017"/>
    <n v="1"/>
  </r>
  <r>
    <s v="E00697"/>
    <s v="Jonathan Chavez"/>
    <s v="System Administrator "/>
    <x v="0"/>
    <s v="Manufacturing"/>
    <s v="Male"/>
    <s v="Latino"/>
    <x v="7"/>
    <d v="2017-05-11T00:00:00"/>
    <n v="87536"/>
    <n v="0"/>
    <x v="0"/>
    <s v="Seattle"/>
    <s v=""/>
    <n v="0"/>
    <b v="0"/>
    <n v="2017"/>
    <e v="#VALUE!"/>
    <e v="#VALUE!"/>
  </r>
  <r>
    <s v="E02183"/>
    <s v="Sarah Ayala"/>
    <s v="Analyst"/>
    <x v="3"/>
    <s v="Corporate"/>
    <s v="Female"/>
    <s v="Latino"/>
    <x v="8"/>
    <d v="2015-06-09T00:00:00"/>
    <n v="41429"/>
    <n v="0"/>
    <x v="0"/>
    <s v="Seattle"/>
    <s v=""/>
    <n v="0"/>
    <b v="0"/>
    <n v="2015"/>
    <e v="#VALUE!"/>
    <e v="#VALUE!"/>
  </r>
  <r>
    <s v="E00715"/>
    <s v="Elijah Kang"/>
    <s v="Vice President"/>
    <x v="6"/>
    <s v="Manufacturing"/>
    <s v="Male"/>
    <s v="Asian"/>
    <x v="24"/>
    <d v="2011-10-10T00:00:00"/>
    <n v="245482"/>
    <n v="0.39"/>
    <x v="0"/>
    <s v="Seattle"/>
    <s v=""/>
    <n v="95737.98000000001"/>
    <b v="1"/>
    <n v="2011"/>
    <e v="#VALUE!"/>
    <e v="#VALUE!"/>
  </r>
  <r>
    <s v="E04288"/>
    <s v="Ella White"/>
    <s v="Development Engineer"/>
    <x v="6"/>
    <s v="Manufacturing"/>
    <s v="Female"/>
    <s v="Caucasian"/>
    <x v="6"/>
    <d v="2020-01-20T00:00:00"/>
    <n v="71359"/>
    <n v="0"/>
    <x v="0"/>
    <s v="Phoenix"/>
    <s v=""/>
    <n v="0"/>
    <b v="0"/>
    <n v="2020"/>
    <e v="#VALUE!"/>
    <e v="#VALUE!"/>
  </r>
  <r>
    <s v="E01896"/>
    <s v="Adam Nelson"/>
    <s v="Director"/>
    <x v="2"/>
    <s v="Speciality Products"/>
    <s v="Male"/>
    <s v="Caucasian"/>
    <x v="6"/>
    <d v="2020-01-14T00:00:00"/>
    <n v="168014"/>
    <n v="0.27"/>
    <x v="0"/>
    <s v="Chicago"/>
    <d v="2021-07-27T00:00:00"/>
    <n v="45363.780000000006"/>
    <b v="1"/>
    <n v="2020"/>
    <n v="2021"/>
    <n v="1"/>
  </r>
  <r>
    <s v="E00523"/>
    <s v="Daniel Jordan"/>
    <s v="Network Administrator"/>
    <x v="0"/>
    <s v="Corporate"/>
    <s v="Male"/>
    <s v="Caucasian"/>
    <x v="33"/>
    <d v="1993-07-26T00:00:00"/>
    <n v="69260"/>
    <n v="0"/>
    <x v="0"/>
    <s v="Phoenix"/>
    <s v=""/>
    <n v="0"/>
    <b v="0"/>
    <n v="1993"/>
    <e v="#VALUE!"/>
    <e v="#VALUE!"/>
  </r>
  <r>
    <s v="E00624"/>
    <s v="William Watson"/>
    <s v="Director"/>
    <x v="4"/>
    <s v="Speciality Products"/>
    <s v="Male"/>
    <s v="Caucasian"/>
    <x v="13"/>
    <d v="2013-06-04T00:00:00"/>
    <n v="167526"/>
    <n v="0.26"/>
    <x v="0"/>
    <s v="Miami"/>
    <s v=""/>
    <n v="43556.76"/>
    <b v="1"/>
    <n v="2013"/>
    <e v="#VALUE!"/>
    <e v="#VALUE!"/>
  </r>
  <r>
    <s v="E02761"/>
    <s v="Luca Duong"/>
    <s v="Manager"/>
    <x v="5"/>
    <s v="Research &amp; Development"/>
    <s v="Male"/>
    <s v="Asian"/>
    <x v="32"/>
    <d v="2004-06-30T00:00:00"/>
    <n v="120660"/>
    <n v="7.0000000000000007E-2"/>
    <x v="1"/>
    <s v="Chengdu"/>
    <s v=""/>
    <n v="8446.2000000000007"/>
    <b v="0"/>
    <n v="2004"/>
    <e v="#VALUE!"/>
    <e v="#VALUE!"/>
  </r>
  <r>
    <s v="E02121"/>
    <s v="Levi Brown"/>
    <s v="Sr. Analyst"/>
    <x v="3"/>
    <s v="Corporate"/>
    <s v="Male"/>
    <s v="Black"/>
    <x v="9"/>
    <d v="2021-12-26T00:00:00"/>
    <n v="75119"/>
    <n v="0"/>
    <x v="0"/>
    <s v="Chicago"/>
    <s v=""/>
    <n v="0"/>
    <b v="0"/>
    <n v="2021"/>
    <e v="#VALUE!"/>
    <e v="#VALUE!"/>
  </r>
  <r>
    <s v="E01486"/>
    <s v="Mason Cho"/>
    <s v="Vice President"/>
    <x v="4"/>
    <s v="Research &amp; Development"/>
    <s v="Male"/>
    <s v="Asian"/>
    <x v="1"/>
    <d v="2011-05-18T00:00:00"/>
    <n v="192213"/>
    <n v="0.4"/>
    <x v="0"/>
    <s v="Chicago"/>
    <s v=""/>
    <n v="76885.2"/>
    <b v="1"/>
    <n v="2011"/>
    <e v="#VALUE!"/>
    <e v="#VALUE!"/>
  </r>
  <r>
    <s v="E01499"/>
    <s v="Jade Rojas"/>
    <s v="Director"/>
    <x v="2"/>
    <s v="Speciality Products"/>
    <s v="Female"/>
    <s v="Latino"/>
    <x v="26"/>
    <d v="2019-01-28T00:00:00"/>
    <n v="165927"/>
    <n v="0.2"/>
    <x v="0"/>
    <s v="Phoenix"/>
    <s v=""/>
    <n v="33185.4"/>
    <b v="0"/>
    <n v="2019"/>
    <e v="#VALUE!"/>
    <e v="#VALUE!"/>
  </r>
  <r>
    <s v="E03027"/>
    <s v="Elijah Watson"/>
    <s v="Sr. Manger"/>
    <x v="3"/>
    <s v="Manufacturing"/>
    <s v="Male"/>
    <s v="Caucasian"/>
    <x v="7"/>
    <d v="2017-03-16T00:00:00"/>
    <n v="151413"/>
    <n v="0.15"/>
    <x v="0"/>
    <s v="Seattle"/>
    <s v=""/>
    <n v="22711.95"/>
    <b v="0"/>
    <n v="2017"/>
    <e v="#VALUE!"/>
    <e v="#VALUE!"/>
  </r>
  <r>
    <s v="E04363"/>
    <s v="Savannah Singh"/>
    <s v="Director"/>
    <x v="1"/>
    <s v="Speciality Products"/>
    <s v="Female"/>
    <s v="Asian"/>
    <x v="35"/>
    <d v="1997-06-20T00:00:00"/>
    <n v="164399"/>
    <n v="0.25"/>
    <x v="0"/>
    <s v="Seattle"/>
    <s v=""/>
    <n v="41099.75"/>
    <b v="1"/>
    <n v="1997"/>
    <e v="#VALUE!"/>
    <e v="#VALUE!"/>
  </r>
  <r>
    <s v="E01986"/>
    <s v="Wesley Sharma"/>
    <s v="Manager"/>
    <x v="0"/>
    <s v="Corporate"/>
    <s v="Male"/>
    <s v="Asian"/>
    <x v="11"/>
    <d v="1994-02-23T00:00:00"/>
    <n v="122802"/>
    <n v="0.05"/>
    <x v="1"/>
    <s v="Shanghai"/>
    <s v=""/>
    <n v="6140.1"/>
    <b v="0"/>
    <n v="1994"/>
    <e v="#VALUE!"/>
    <e v="#VALUE!"/>
  </r>
  <r>
    <s v="E01286"/>
    <s v="Mateo Mendez"/>
    <s v="Development Engineer"/>
    <x v="6"/>
    <s v="Research &amp; Development"/>
    <s v="Male"/>
    <s v="Latino"/>
    <x v="8"/>
    <d v="1998-07-14T00:00:00"/>
    <n v="99091"/>
    <n v="0"/>
    <x v="0"/>
    <s v="Austin"/>
    <s v=""/>
    <n v="0"/>
    <b v="0"/>
    <n v="1998"/>
    <e v="#VALUE!"/>
    <e v="#VALUE!"/>
  </r>
  <r>
    <s v="E01409"/>
    <s v="Jose Molina"/>
    <s v="Controls Engineer"/>
    <x v="6"/>
    <s v="Manufacturing"/>
    <s v="Male"/>
    <s v="Latino"/>
    <x v="18"/>
    <d v="2008-02-28T00:00:00"/>
    <n v="113987"/>
    <n v="0"/>
    <x v="2"/>
    <s v="Manaus"/>
    <s v=""/>
    <n v="0"/>
    <b v="0"/>
    <n v="2008"/>
    <e v="#VALUE!"/>
    <e v="#VALUE!"/>
  </r>
  <r>
    <s v="E00626"/>
    <s v="Luna Simmons"/>
    <s v="Sr. Analyst"/>
    <x v="2"/>
    <s v="Corporate"/>
    <s v="Female"/>
    <s v="Caucasian"/>
    <x v="20"/>
    <d v="2020-09-04T00:00:00"/>
    <n v="95045"/>
    <n v="0"/>
    <x v="0"/>
    <s v="Chicago"/>
    <s v=""/>
    <n v="0"/>
    <b v="0"/>
    <n v="2020"/>
    <e v="#VALUE!"/>
    <e v="#VALUE!"/>
  </r>
  <r>
    <s v="E02572"/>
    <s v="Luna Sanders"/>
    <s v="Director"/>
    <x v="2"/>
    <s v="Speciality Products"/>
    <s v="Female"/>
    <s v="Caucasian"/>
    <x v="37"/>
    <d v="2006-10-26T00:00:00"/>
    <n v="163099"/>
    <n v="0.2"/>
    <x v="0"/>
    <s v="Chicago"/>
    <s v=""/>
    <n v="32619.800000000003"/>
    <b v="0"/>
    <n v="2006"/>
    <e v="#VALUE!"/>
    <e v="#VALUE!"/>
  </r>
  <r>
    <s v="E03904"/>
    <s v="Hunter Ortiz"/>
    <s v="Sr. Analyst"/>
    <x v="2"/>
    <s v="Corporate"/>
    <s v="Male"/>
    <s v="Latino"/>
    <x v="28"/>
    <d v="2013-01-20T00:00:00"/>
    <n v="86061"/>
    <n v="0"/>
    <x v="2"/>
    <s v="Rio de Janerio"/>
    <s v=""/>
    <n v="0"/>
    <b v="0"/>
    <n v="2013"/>
    <e v="#VALUE!"/>
    <e v="#VALUE!"/>
  </r>
  <r>
    <s v="E03167"/>
    <s v="Luke Zheng"/>
    <s v="Director"/>
    <x v="5"/>
    <s v="Speciality Products"/>
    <s v="Male"/>
    <s v="Asian"/>
    <x v="39"/>
    <d v="2006-11-28T00:00:00"/>
    <n v="161690"/>
    <n v="0.28999999999999998"/>
    <x v="1"/>
    <s v="Beijing"/>
    <s v=""/>
    <n v="46890.1"/>
    <b v="1"/>
    <n v="2006"/>
    <e v="#VALUE!"/>
    <e v="#VALUE!"/>
  </r>
  <r>
    <s v="E00917"/>
    <s v="Skylar Bell"/>
    <s v="Vice President"/>
    <x v="6"/>
    <s v="Manufacturing"/>
    <s v="Female"/>
    <s v="Caucasian"/>
    <x v="31"/>
    <d v="2018-03-06T00:00:00"/>
    <n v="255431"/>
    <n v="0.36"/>
    <x v="0"/>
    <s v="Columbus"/>
    <s v=""/>
    <n v="91955.16"/>
    <b v="1"/>
    <n v="2018"/>
    <e v="#VALUE!"/>
    <e v="#VALUE!"/>
  </r>
  <r>
    <s v="E01484"/>
    <s v="Anna Zhu"/>
    <s v="Service Desk Analyst"/>
    <x v="0"/>
    <s v="Manufacturing"/>
    <s v="Female"/>
    <s v="Asian"/>
    <x v="32"/>
    <d v="2003-08-22T00:00:00"/>
    <n v="82017"/>
    <n v="0"/>
    <x v="1"/>
    <s v="Beijing"/>
    <s v=""/>
    <n v="0"/>
    <b v="0"/>
    <n v="2003"/>
    <e v="#VALUE!"/>
    <e v="#VALUE!"/>
  </r>
  <r>
    <s v="E03864"/>
    <s v="Ella Hunter"/>
    <s v="Analyst"/>
    <x v="2"/>
    <s v="Manufacturing"/>
    <s v="Female"/>
    <s v="Caucasian"/>
    <x v="11"/>
    <d v="2017-01-18T00:00:00"/>
    <n v="53799"/>
    <n v="0"/>
    <x v="0"/>
    <s v="Columbus"/>
    <s v=""/>
    <n v="0"/>
    <b v="0"/>
    <n v="2017"/>
    <e v="#VALUE!"/>
    <e v="#VALUE!"/>
  </r>
  <r>
    <s v="E00488"/>
    <s v="Emery Hunter"/>
    <s v="Sr. Analyst"/>
    <x v="3"/>
    <s v="Corporate"/>
    <s v="Female"/>
    <s v="Caucasian"/>
    <x v="20"/>
    <d v="2021-07-03T00:00:00"/>
    <n v="82739"/>
    <n v="0"/>
    <x v="0"/>
    <s v="Phoenix"/>
    <s v=""/>
    <n v="0"/>
    <b v="0"/>
    <n v="2021"/>
    <e v="#VALUE!"/>
    <e v="#VALUE!"/>
  </r>
  <r>
    <s v="E02227"/>
    <s v="Sofia Parker"/>
    <s v="Cloud Infrastructure Architect"/>
    <x v="0"/>
    <s v="Manufacturing"/>
    <s v="Female"/>
    <s v="Caucasian"/>
    <x v="9"/>
    <d v="2014-05-30T00:00:00"/>
    <n v="99080"/>
    <n v="0"/>
    <x v="0"/>
    <s v="Chicago"/>
    <s v=""/>
    <n v="0"/>
    <b v="0"/>
    <n v="2014"/>
    <e v="#VALUE!"/>
    <e v="#VALUE!"/>
  </r>
  <r>
    <s v="E04802"/>
    <s v="Lucy Fong"/>
    <s v="Sr. Account Representative"/>
    <x v="3"/>
    <s v="Corporate"/>
    <s v="Female"/>
    <s v="Asian"/>
    <x v="18"/>
    <d v="2011-01-20T00:00:00"/>
    <n v="96719"/>
    <n v="0"/>
    <x v="1"/>
    <s v="Chengdu"/>
    <s v=""/>
    <n v="0"/>
    <b v="0"/>
    <n v="2011"/>
    <e v="#VALUE!"/>
    <e v="#VALUE!"/>
  </r>
  <r>
    <s v="E01970"/>
    <s v="Vivian Barnes"/>
    <s v="Director"/>
    <x v="5"/>
    <s v="Research &amp; Development"/>
    <s v="Female"/>
    <s v="Caucasian"/>
    <x v="11"/>
    <d v="2021-03-28T00:00:00"/>
    <n v="180687"/>
    <n v="0.19"/>
    <x v="0"/>
    <s v="Phoenix"/>
    <s v=""/>
    <n v="34330.53"/>
    <b v="0"/>
    <n v="2021"/>
    <e v="#VALUE!"/>
    <e v="#VALUE!"/>
  </r>
  <r>
    <s v="E02813"/>
    <s v="Kai Chow"/>
    <s v="Engineering Manager"/>
    <x v="6"/>
    <s v="Corporate"/>
    <s v="Male"/>
    <s v="Asian"/>
    <x v="10"/>
    <d v="2001-04-12T00:00:00"/>
    <n v="95743"/>
    <n v="0.15"/>
    <x v="0"/>
    <s v="Austin"/>
    <d v="2010-01-15T00:00:00"/>
    <n v="14361.449999999999"/>
    <b v="0"/>
    <n v="2001"/>
    <n v="2010"/>
    <n v="9"/>
  </r>
  <r>
    <s v="E02031"/>
    <s v="Melody Cooper"/>
    <s v="Development Engineer"/>
    <x v="6"/>
    <s v="Research &amp; Development"/>
    <s v="Female"/>
    <s v="Caucasian"/>
    <x v="29"/>
    <d v="2009-09-04T00:00:00"/>
    <n v="89695"/>
    <n v="0"/>
    <x v="0"/>
    <s v="Austin"/>
    <s v=""/>
    <n v="0"/>
    <b v="0"/>
    <n v="2009"/>
    <e v="#VALUE!"/>
    <e v="#VALUE!"/>
  </r>
  <r>
    <s v="E03252"/>
    <s v="James Bui"/>
    <s v="Manager"/>
    <x v="2"/>
    <s v="Manufacturing"/>
    <s v="Male"/>
    <s v="Asian"/>
    <x v="16"/>
    <d v="1998-07-20T00:00:00"/>
    <n v="122753"/>
    <n v="0.09"/>
    <x v="1"/>
    <s v="Chongqing"/>
    <s v=""/>
    <n v="11047.77"/>
    <b v="0"/>
    <n v="1998"/>
    <e v="#VALUE!"/>
    <e v="#VALUE!"/>
  </r>
  <r>
    <s v="E04871"/>
    <s v="Liam Grant"/>
    <s v="Sr. Business Partner"/>
    <x v="5"/>
    <s v="Research &amp; Development"/>
    <s v="Male"/>
    <s v="Caucasian"/>
    <x v="31"/>
    <d v="2015-03-15T00:00:00"/>
    <n v="93734"/>
    <n v="0"/>
    <x v="0"/>
    <s v="Phoenix"/>
    <s v=""/>
    <n v="0"/>
    <b v="0"/>
    <n v="2015"/>
    <e v="#VALUE!"/>
    <e v="#VALUE!"/>
  </r>
  <r>
    <s v="E03547"/>
    <s v="Owen Han"/>
    <s v="Analyst"/>
    <x v="4"/>
    <s v="Corporate"/>
    <s v="Male"/>
    <s v="Asian"/>
    <x v="20"/>
    <d v="2017-05-12T00:00:00"/>
    <n v="52069"/>
    <n v="0"/>
    <x v="1"/>
    <s v="Chongqing"/>
    <s v=""/>
    <n v="0"/>
    <b v="0"/>
    <n v="2017"/>
    <e v="#VALUE!"/>
    <e v="#VALUE!"/>
  </r>
  <r>
    <s v="E04742"/>
    <s v="Kinsley Vega"/>
    <s v="Vice President"/>
    <x v="4"/>
    <s v="Corporate"/>
    <s v="Female"/>
    <s v="Latino"/>
    <x v="27"/>
    <d v="2020-12-16T00:00:00"/>
    <n v="258426"/>
    <n v="0.4"/>
    <x v="2"/>
    <s v="Rio de Janerio"/>
    <s v=""/>
    <n v="103370.40000000001"/>
    <b v="1"/>
    <n v="2020"/>
    <e v="#VALUE!"/>
    <e v="#VALUE!"/>
  </r>
  <r>
    <s v="E03612"/>
    <s v="Grayson Cooper"/>
    <s v="Sr. Manger"/>
    <x v="2"/>
    <s v="Speciality Products"/>
    <s v="Male"/>
    <s v="Black"/>
    <x v="16"/>
    <d v="2013-06-29T00:00:00"/>
    <n v="159571"/>
    <n v="0.1"/>
    <x v="0"/>
    <s v="Columbus"/>
    <s v=""/>
    <n v="15957.1"/>
    <b v="0"/>
    <n v="2013"/>
    <e v="#VALUE!"/>
    <e v="#VALUE!"/>
  </r>
  <r>
    <s v="E04359"/>
    <s v="Greyson Lam"/>
    <s v="Vice President"/>
    <x v="4"/>
    <s v="Manufacturing"/>
    <s v="Male"/>
    <s v="Asian"/>
    <x v="6"/>
    <d v="2021-02-08T00:00:00"/>
    <n v="198243"/>
    <n v="0.31"/>
    <x v="0"/>
    <s v="Miami"/>
    <s v=""/>
    <n v="61455.33"/>
    <b v="1"/>
    <n v="2021"/>
    <e v="#VALUE!"/>
    <e v="#VALUE!"/>
  </r>
  <r>
    <s v="E03268"/>
    <s v="Emilia Rivera"/>
    <s v="Test Engineer"/>
    <x v="6"/>
    <s v="Research &amp; Development"/>
    <s v="Female"/>
    <s v="Latino"/>
    <x v="36"/>
    <d v="2017-11-23T00:00:00"/>
    <n v="96023"/>
    <n v="0"/>
    <x v="0"/>
    <s v="Miami"/>
    <s v=""/>
    <n v="0"/>
    <b v="0"/>
    <n v="2017"/>
    <e v="#VALUE!"/>
    <e v="#VALUE!"/>
  </r>
  <r>
    <s v="E04035"/>
    <s v="Penelope Johnson"/>
    <s v="Sr. Analyst"/>
    <x v="1"/>
    <s v="Research &amp; Development"/>
    <s v="Female"/>
    <s v="Caucasian"/>
    <x v="23"/>
    <d v="2012-06-25T00:00:00"/>
    <n v="83066"/>
    <n v="0"/>
    <x v="0"/>
    <s v="Chicago"/>
    <d v="2013-06-05T00:00:00"/>
    <n v="0"/>
    <b v="0"/>
    <n v="2012"/>
    <n v="2013"/>
    <n v="1"/>
  </r>
  <r>
    <s v="E01221"/>
    <s v="Eva Figueroa"/>
    <s v="Analyst II"/>
    <x v="3"/>
    <s v="Research &amp; Development"/>
    <s v="Female"/>
    <s v="Latino"/>
    <x v="32"/>
    <d v="2014-05-14T00:00:00"/>
    <n v="61216"/>
    <n v="0"/>
    <x v="0"/>
    <s v="Seattle"/>
    <s v=""/>
    <n v="0"/>
    <b v="0"/>
    <n v="2014"/>
    <e v="#VALUE!"/>
    <e v="#VALUE!"/>
  </r>
  <r>
    <s v="E00276"/>
    <s v="Ezekiel Jordan"/>
    <s v="Sr. Manger"/>
    <x v="4"/>
    <s v="Corporate"/>
    <s v="Male"/>
    <s v="Caucasian"/>
    <x v="27"/>
    <d v="2013-02-10T00:00:00"/>
    <n v="144231"/>
    <n v="0.14000000000000001"/>
    <x v="0"/>
    <s v="Columbus"/>
    <d v="2020-07-17T00:00:00"/>
    <n v="20192.34"/>
    <b v="0"/>
    <n v="2013"/>
    <n v="2020"/>
    <n v="7"/>
  </r>
  <r>
    <s v="E01687"/>
    <s v="Luke Mai"/>
    <s v="HRIS Analyst"/>
    <x v="5"/>
    <s v="Research &amp; Development"/>
    <s v="Male"/>
    <s v="Asian"/>
    <x v="13"/>
    <d v="2007-10-24T00:00:00"/>
    <n v="51630"/>
    <n v="0"/>
    <x v="1"/>
    <s v="Beijing"/>
    <s v=""/>
    <n v="0"/>
    <b v="0"/>
    <n v="2007"/>
    <e v="#VALUE!"/>
    <e v="#VALUE!"/>
  </r>
  <r>
    <s v="E02844"/>
    <s v="Charles Diaz"/>
    <s v="Sr. Manger"/>
    <x v="3"/>
    <s v="Corporate"/>
    <s v="Male"/>
    <s v="Latino"/>
    <x v="0"/>
    <d v="2013-11-16T00:00:00"/>
    <n v="124129"/>
    <n v="0.15"/>
    <x v="2"/>
    <s v="Sao Paulo"/>
    <s v=""/>
    <n v="18619.349999999999"/>
    <b v="0"/>
    <n v="2013"/>
    <e v="#VALUE!"/>
    <e v="#VALUE!"/>
  </r>
  <r>
    <s v="E01263"/>
    <s v="Adam Espinoza"/>
    <s v="Test Engineer"/>
    <x v="6"/>
    <s v="Manufacturing"/>
    <s v="Male"/>
    <s v="Latino"/>
    <x v="9"/>
    <d v="2009-04-09T00:00:00"/>
    <n v="60055"/>
    <n v="0"/>
    <x v="0"/>
    <s v="Seattle"/>
    <s v=""/>
    <n v="0"/>
    <b v="0"/>
    <n v="2009"/>
    <e v="#VALUE!"/>
    <e v="#VALUE!"/>
  </r>
  <r>
    <s v="E00119"/>
    <s v="Jack Maldonado"/>
    <s v="Director"/>
    <x v="6"/>
    <s v="Research &amp; Development"/>
    <s v="Male"/>
    <s v="Latino"/>
    <x v="30"/>
    <d v="2020-08-26T00:00:00"/>
    <n v="189290"/>
    <n v="0.22"/>
    <x v="2"/>
    <s v="Sao Paulo"/>
    <d v="2020-09-25T00:00:00"/>
    <n v="41643.800000000003"/>
    <b v="1"/>
    <n v="2020"/>
    <n v="2020"/>
    <n v="0"/>
  </r>
  <r>
    <s v="E03935"/>
    <s v="Cora Jiang"/>
    <s v="Vice President"/>
    <x v="0"/>
    <s v="Corporate"/>
    <s v="Female"/>
    <s v="Asian"/>
    <x v="35"/>
    <d v="2008-04-30T00:00:00"/>
    <n v="182202"/>
    <n v="0.3"/>
    <x v="0"/>
    <s v="Austin"/>
    <s v=""/>
    <n v="54660.6"/>
    <b v="1"/>
    <n v="2008"/>
    <e v="#VALUE!"/>
    <e v="#VALUE!"/>
  </r>
  <r>
    <s v="E00515"/>
    <s v="Joseph Vazquez"/>
    <s v="Sr. Manger"/>
    <x v="4"/>
    <s v="Speciality Products"/>
    <s v="Male"/>
    <s v="Latino"/>
    <x v="18"/>
    <d v="2019-01-23T00:00:00"/>
    <n v="159031"/>
    <n v="0.1"/>
    <x v="0"/>
    <s v="Miami"/>
    <s v=""/>
    <n v="15903.1"/>
    <b v="0"/>
    <n v="2019"/>
    <e v="#VALUE!"/>
    <e v="#VALUE!"/>
  </r>
  <r>
    <s v="E02810"/>
    <s v="Layla Torres"/>
    <s v="Sr. Manger"/>
    <x v="2"/>
    <s v="Manufacturing"/>
    <s v="Female"/>
    <s v="Latino"/>
    <x v="26"/>
    <d v="2013-02-24T00:00:00"/>
    <n v="157474"/>
    <n v="0.11"/>
    <x v="2"/>
    <s v="Rio de Janerio"/>
    <s v=""/>
    <n v="17322.14"/>
    <b v="0"/>
    <n v="2013"/>
    <e v="#VALUE!"/>
    <e v="#VALUE!"/>
  </r>
  <r>
    <s v="E01860"/>
    <s v="Jack Edwards"/>
    <s v="Manager"/>
    <x v="1"/>
    <s v="Manufacturing"/>
    <s v="Male"/>
    <s v="Caucasian"/>
    <x v="2"/>
    <d v="2008-04-06T00:00:00"/>
    <n v="126856"/>
    <n v="0.06"/>
    <x v="0"/>
    <s v="Columbus"/>
    <s v=""/>
    <n v="7611.36"/>
    <b v="0"/>
    <n v="2008"/>
    <e v="#VALUE!"/>
    <e v="#VALUE!"/>
  </r>
  <r>
    <s v="E04890"/>
    <s v="Eleanor Chan"/>
    <s v="Sr. Manger"/>
    <x v="4"/>
    <s v="Manufacturing"/>
    <s v="Female"/>
    <s v="Asian"/>
    <x v="38"/>
    <d v="2001-04-02T00:00:00"/>
    <n v="129124"/>
    <n v="0.12"/>
    <x v="1"/>
    <s v="Shanghai"/>
    <s v=""/>
    <n v="15494.88"/>
    <b v="0"/>
    <n v="2001"/>
    <e v="#VALUE!"/>
    <e v="#VALUE!"/>
  </r>
  <r>
    <s v="E02285"/>
    <s v="Aria Xi"/>
    <s v="Director"/>
    <x v="3"/>
    <s v="Research &amp; Development"/>
    <s v="Female"/>
    <s v="Asian"/>
    <x v="10"/>
    <d v="2002-03-01T00:00:00"/>
    <n v="165181"/>
    <n v="0.16"/>
    <x v="0"/>
    <s v="Seattle"/>
    <s v=""/>
    <n v="26428.959999999999"/>
    <b v="0"/>
    <n v="2002"/>
    <e v="#VALUE!"/>
    <e v="#VALUE!"/>
  </r>
  <r>
    <s v="E00842"/>
    <s v="John Vega"/>
    <s v="Vice President"/>
    <x v="2"/>
    <s v="Corporate"/>
    <s v="Male"/>
    <s v="Latino"/>
    <x v="37"/>
    <d v="2004-01-18T00:00:00"/>
    <n v="247939"/>
    <n v="0.35"/>
    <x v="2"/>
    <s v="Rio de Janerio"/>
    <s v=""/>
    <n v="86778.65"/>
    <b v="1"/>
    <n v="2004"/>
    <e v="#VALUE!"/>
    <e v="#VALUE!"/>
  </r>
  <r>
    <s v="E03750"/>
    <s v="Elias Dang"/>
    <s v="Director"/>
    <x v="6"/>
    <s v="Speciality Products"/>
    <s v="Male"/>
    <s v="Asian"/>
    <x v="16"/>
    <d v="1995-08-29T00:00:00"/>
    <n v="158787"/>
    <n v="0.18"/>
    <x v="1"/>
    <s v="Chengdu"/>
    <s v=""/>
    <n v="28581.66"/>
    <b v="0"/>
    <n v="1995"/>
    <e v="#VALUE!"/>
    <e v="#VALUE!"/>
  </r>
  <r>
    <s v="E01921"/>
    <s v="Sarah Daniels"/>
    <s v="Sr. Manger"/>
    <x v="4"/>
    <s v="Manufacturing"/>
    <s v="Female"/>
    <s v="Caucasian"/>
    <x v="0"/>
    <d v="2011-01-09T00:00:00"/>
    <n v="138521"/>
    <n v="0.1"/>
    <x v="0"/>
    <s v="Miami"/>
    <s v=""/>
    <n v="13852.1"/>
    <b v="0"/>
    <n v="2011"/>
    <e v="#VALUE!"/>
    <e v="#VALUE!"/>
  </r>
  <r>
    <s v="E02992"/>
    <s v="Paisley Sanders"/>
    <s v="Sr. Manger"/>
    <x v="1"/>
    <s v="Speciality Products"/>
    <s v="Female"/>
    <s v="Caucasian"/>
    <x v="0"/>
    <d v="2001-03-27T00:00:00"/>
    <n v="157812"/>
    <n v="0.11"/>
    <x v="0"/>
    <s v="Miami"/>
    <s v=""/>
    <n v="17359.32"/>
    <b v="0"/>
    <n v="2001"/>
    <e v="#VALUE!"/>
    <e v="#VALUE!"/>
  </r>
  <r>
    <s v="E00813"/>
    <s v="Autumn Joseph"/>
    <s v="Enterprise Architect"/>
    <x v="0"/>
    <s v="Corporate"/>
    <s v="Female"/>
    <s v="Black"/>
    <x v="39"/>
    <d v="2018-05-09T00:00:00"/>
    <n v="73317"/>
    <n v="0"/>
    <x v="0"/>
    <s v="Miami"/>
    <s v=""/>
    <n v="0"/>
    <b v="0"/>
    <n v="2018"/>
    <e v="#VALUE!"/>
    <e v="#VALUE!"/>
  </r>
  <r>
    <s v="E03834"/>
    <s v="Anthony Carter"/>
    <s v="Director"/>
    <x v="6"/>
    <s v="Speciality Products"/>
    <s v="Male"/>
    <s v="Caucasian"/>
    <x v="13"/>
    <d v="2007-03-15T00:00:00"/>
    <n v="155926"/>
    <n v="0.24"/>
    <x v="0"/>
    <s v="Columbus"/>
    <d v="2008-05-30T00:00:00"/>
    <n v="37422.239999999998"/>
    <b v="1"/>
    <n v="2007"/>
    <n v="2008"/>
    <n v="1"/>
  </r>
  <r>
    <s v="E04167"/>
    <s v="Henry Alvarez"/>
    <s v="Sr. Business Partner"/>
    <x v="5"/>
    <s v="Manufacturing"/>
    <s v="Male"/>
    <s v="Latino"/>
    <x v="32"/>
    <d v="2005-04-12T00:00:00"/>
    <n v="87158"/>
    <n v="0"/>
    <x v="2"/>
    <s v="Manaus"/>
    <s v=""/>
    <n v="0"/>
    <b v="0"/>
    <n v="2005"/>
    <e v="#VALUE!"/>
    <e v="#VALUE!"/>
  </r>
  <r>
    <s v="E00245"/>
    <s v="Benjamin Delgado"/>
    <s v="Test Engineer"/>
    <x v="6"/>
    <s v="Corporate"/>
    <s v="Male"/>
    <s v="Latino"/>
    <x v="16"/>
    <d v="1992-09-28T00:00:00"/>
    <n v="70778"/>
    <n v="0"/>
    <x v="0"/>
    <s v="Austin"/>
    <s v=""/>
    <n v="0"/>
    <b v="0"/>
    <n v="1992"/>
    <e v="#VALUE!"/>
    <e v="#VALUE!"/>
  </r>
  <r>
    <s v="E03550"/>
    <s v="Stella Wu"/>
    <s v="Sr. Manger"/>
    <x v="1"/>
    <s v="Speciality Products"/>
    <s v="Female"/>
    <s v="Asian"/>
    <x v="24"/>
    <d v="2014-02-20T00:00:00"/>
    <n v="155905"/>
    <n v="0.14000000000000001"/>
    <x v="0"/>
    <s v="Phoenix"/>
    <s v=""/>
    <n v="21826.7"/>
    <b v="0"/>
    <n v="2014"/>
    <e v="#VALUE!"/>
    <e v="#VALUE!"/>
  </r>
  <r>
    <s v="E04112"/>
    <s v="Axel Chu"/>
    <s v="Systems Analyst"/>
    <x v="0"/>
    <s v="Research &amp; Development"/>
    <s v="Male"/>
    <s v="Asian"/>
    <x v="12"/>
    <d v="2018-05-04T00:00:00"/>
    <n v="59888"/>
    <n v="0"/>
    <x v="1"/>
    <s v="Beijing"/>
    <s v=""/>
    <n v="0"/>
    <b v="0"/>
    <n v="2018"/>
    <e v="#VALUE!"/>
    <e v="#VALUE!"/>
  </r>
  <r>
    <s v="E01807"/>
    <s v="Cameron Evans"/>
    <s v="Test Engineer"/>
    <x v="6"/>
    <s v="Corporate"/>
    <s v="Male"/>
    <s v="Caucasian"/>
    <x v="37"/>
    <d v="2018-12-13T00:00:00"/>
    <n v="63098"/>
    <n v="0"/>
    <x v="0"/>
    <s v="Columbus"/>
    <s v=""/>
    <n v="0"/>
    <b v="0"/>
    <n v="2018"/>
    <e v="#VALUE!"/>
    <e v="#VALUE!"/>
  </r>
  <r>
    <s v="E04103"/>
    <s v="Isabella Soto"/>
    <s v="Vice President"/>
    <x v="2"/>
    <s v="Corporate"/>
    <s v="Female"/>
    <s v="Latino"/>
    <x v="5"/>
    <d v="2021-12-15T00:00:00"/>
    <n v="255369"/>
    <n v="0.33"/>
    <x v="2"/>
    <s v="Sao Paulo"/>
    <s v=""/>
    <n v="84271.77"/>
    <b v="1"/>
    <n v="2021"/>
    <e v="#VALUE!"/>
    <e v="#VALUE!"/>
  </r>
  <r>
    <s v="E01412"/>
    <s v="Eva Jenkins"/>
    <s v="Sr. Manger"/>
    <x v="5"/>
    <s v="Manufacturing"/>
    <s v="Female"/>
    <s v="Black"/>
    <x v="0"/>
    <d v="2004-11-10T00:00:00"/>
    <n v="142318"/>
    <n v="0.14000000000000001"/>
    <x v="0"/>
    <s v="Chicago"/>
    <s v=""/>
    <n v="19924.52"/>
    <b v="0"/>
    <n v="2004"/>
    <e v="#VALUE!"/>
    <e v="#VALUE!"/>
  </r>
  <r>
    <s v="E04386"/>
    <s v="Cameron Powell"/>
    <s v="Business Partner"/>
    <x v="5"/>
    <s v="Manufacturing"/>
    <s v="Male"/>
    <s v="Black"/>
    <x v="13"/>
    <d v="2004-08-20T00:00:00"/>
    <n v="49186"/>
    <n v="0"/>
    <x v="0"/>
    <s v="Austin"/>
    <d v="2008-06-17T00:00:00"/>
    <n v="0"/>
    <b v="0"/>
    <n v="2004"/>
    <n v="2008"/>
    <n v="4"/>
  </r>
  <r>
    <s v="E01232"/>
    <s v="Samantha Foster"/>
    <s v="Vice President"/>
    <x v="5"/>
    <s v="Research &amp; Development"/>
    <s v="Female"/>
    <s v="Black"/>
    <x v="23"/>
    <d v="2019-07-27T00:00:00"/>
    <n v="220937"/>
    <n v="0.38"/>
    <x v="0"/>
    <s v="Austin"/>
    <s v=""/>
    <n v="83956.06"/>
    <b v="1"/>
    <n v="2019"/>
    <e v="#VALUE!"/>
    <e v="#VALUE!"/>
  </r>
  <r>
    <s v="E00880"/>
    <s v="Grace Carter"/>
    <s v="Sr. Manger"/>
    <x v="5"/>
    <s v="Speciality Products"/>
    <s v="Female"/>
    <s v="Black"/>
    <x v="6"/>
    <d v="2021-03-17T00:00:00"/>
    <n v="155080"/>
    <n v="0.1"/>
    <x v="0"/>
    <s v="Austin"/>
    <s v=""/>
    <n v="15508"/>
    <b v="0"/>
    <n v="2021"/>
    <e v="#VALUE!"/>
    <e v="#VALUE!"/>
  </r>
  <r>
    <s v="E00943"/>
    <s v="Elena Mendoza"/>
    <s v="Director"/>
    <x v="3"/>
    <s v="Speciality Products"/>
    <s v="Female"/>
    <s v="Latino"/>
    <x v="5"/>
    <d v="2018-10-24T00:00:00"/>
    <n v="154973"/>
    <n v="0.28999999999999998"/>
    <x v="2"/>
    <s v="Sao Paulo"/>
    <s v=""/>
    <n v="44942.17"/>
    <b v="1"/>
    <n v="2018"/>
    <e v="#VALUE!"/>
    <e v="#VALUE!"/>
  </r>
  <r>
    <s v="E01064"/>
    <s v="Clara Kang"/>
    <s v="Sr. Manger"/>
    <x v="0"/>
    <s v="Manufacturing"/>
    <s v="Female"/>
    <s v="Asian"/>
    <x v="39"/>
    <d v="2017-03-25T00:00:00"/>
    <n v="135325"/>
    <n v="0.14000000000000001"/>
    <x v="0"/>
    <s v="Phoenix"/>
    <s v=""/>
    <n v="18945.5"/>
    <b v="0"/>
    <n v="2017"/>
    <e v="#VALUE!"/>
    <e v="#VALUE!"/>
  </r>
  <r>
    <s v="E03778"/>
    <s v="Luke Vu"/>
    <s v="Sr. Manger"/>
    <x v="1"/>
    <s v="Speciality Products"/>
    <s v="Male"/>
    <s v="Asian"/>
    <x v="25"/>
    <d v="2018-06-04T00:00:00"/>
    <n v="154884"/>
    <n v="0.1"/>
    <x v="1"/>
    <s v="Shanghai"/>
    <s v=""/>
    <n v="15488.400000000001"/>
    <b v="0"/>
    <n v="2018"/>
    <e v="#VALUE!"/>
    <e v="#VALUE!"/>
  </r>
  <r>
    <s v="E01091"/>
    <s v="Carter Reed"/>
    <s v="Development Engineer"/>
    <x v="6"/>
    <s v="Manufacturing"/>
    <s v="Male"/>
    <s v="Black"/>
    <x v="18"/>
    <d v="2005-07-07T00:00:00"/>
    <n v="74412"/>
    <n v="0"/>
    <x v="0"/>
    <s v="Seattle"/>
    <s v=""/>
    <n v="0"/>
    <b v="0"/>
    <n v="2005"/>
    <e v="#VALUE!"/>
    <e v="#VALUE!"/>
  </r>
  <r>
    <s v="E01525"/>
    <s v="Charlotte Ruiz"/>
    <s v="Computer Systems Manager"/>
    <x v="0"/>
    <s v="Manufacturing"/>
    <s v="Female"/>
    <s v="Latino"/>
    <x v="22"/>
    <d v="2017-10-02T00:00:00"/>
    <n v="61886"/>
    <n v="0.09"/>
    <x v="2"/>
    <s v="Rio de Janerio"/>
    <s v=""/>
    <n v="5569.74"/>
    <b v="0"/>
    <n v="2017"/>
    <e v="#VALUE!"/>
    <e v="#VALUE!"/>
  </r>
  <r>
    <s v="E01309"/>
    <s v="Everleigh Jiang"/>
    <s v="Director"/>
    <x v="4"/>
    <s v="Research &amp; Development"/>
    <s v="Female"/>
    <s v="Asian"/>
    <x v="33"/>
    <d v="2003-05-14T00:00:00"/>
    <n v="173071"/>
    <n v="0.28999999999999998"/>
    <x v="0"/>
    <s v="Columbus"/>
    <s v=""/>
    <n v="50190.59"/>
    <b v="1"/>
    <n v="2003"/>
    <e v="#VALUE!"/>
    <e v="#VALUE!"/>
  </r>
  <r>
    <s v="E02378"/>
    <s v="Audrey Smith"/>
    <s v="Field Engineer"/>
    <x v="6"/>
    <s v="Research &amp; Development"/>
    <s v="Female"/>
    <s v="Caucasian"/>
    <x v="33"/>
    <d v="1995-10-27T00:00:00"/>
    <n v="70189"/>
    <n v="0"/>
    <x v="0"/>
    <s v="Columbus"/>
    <s v=""/>
    <n v="0"/>
    <b v="0"/>
    <n v="1995"/>
    <e v="#VALUE!"/>
    <e v="#VALUE!"/>
  </r>
  <r>
    <s v="E04127"/>
    <s v="Emery Acosta"/>
    <s v="Vice President"/>
    <x v="3"/>
    <s v="Research &amp; Development"/>
    <s v="Female"/>
    <s v="Latino"/>
    <x v="36"/>
    <d v="2013-09-11T00:00:00"/>
    <n v="181452"/>
    <n v="0.3"/>
    <x v="0"/>
    <s v="Columbus"/>
    <s v=""/>
    <n v="54435.6"/>
    <b v="1"/>
    <n v="2013"/>
    <e v="#VALUE!"/>
    <e v="#VALUE!"/>
  </r>
  <r>
    <s v="E00884"/>
    <s v="Camila Silva"/>
    <s v="Sr. Manger"/>
    <x v="1"/>
    <s v="Speciality Products"/>
    <s v="Female"/>
    <s v="Latino"/>
    <x v="16"/>
    <d v="2003-12-01T00:00:00"/>
    <n v="154828"/>
    <n v="0.13"/>
    <x v="0"/>
    <s v="Seattle"/>
    <s v=""/>
    <n v="20127.64"/>
    <b v="0"/>
    <n v="2003"/>
    <e v="#VALUE!"/>
    <e v="#VALUE!"/>
  </r>
  <r>
    <s v="E02555"/>
    <s v="Landon Lopez"/>
    <s v="Sr. Analyst"/>
    <x v="4"/>
    <s v="Manufacturing"/>
    <s v="Male"/>
    <s v="Latino"/>
    <x v="2"/>
    <d v="2008-07-05T00:00:00"/>
    <n v="78056"/>
    <n v="0"/>
    <x v="2"/>
    <s v="Sao Paulo"/>
    <s v=""/>
    <n v="0"/>
    <b v="0"/>
    <n v="2008"/>
    <e v="#VALUE!"/>
    <e v="#VALUE!"/>
  </r>
  <r>
    <s v="E00187"/>
    <s v="Miles Mehta"/>
    <s v="Director"/>
    <x v="2"/>
    <s v="Research &amp; Development"/>
    <s v="Male"/>
    <s v="Asian"/>
    <x v="16"/>
    <d v="1996-05-02T00:00:00"/>
    <n v="189933"/>
    <n v="0.23"/>
    <x v="0"/>
    <s v="Miami"/>
    <s v=""/>
    <n v="43684.590000000004"/>
    <b v="1"/>
    <n v="1996"/>
    <e v="#VALUE!"/>
    <e v="#VALUE!"/>
  </r>
  <r>
    <s v="E03795"/>
    <s v="Hazel Young"/>
    <s v="Sr. Manger"/>
    <x v="3"/>
    <s v="Speciality Products"/>
    <s v="Female"/>
    <s v="Black"/>
    <x v="31"/>
    <d v="2017-08-13T00:00:00"/>
    <n v="154624"/>
    <n v="0.15"/>
    <x v="0"/>
    <s v="Austin"/>
    <s v=""/>
    <n v="23193.599999999999"/>
    <b v="0"/>
    <n v="2017"/>
    <e v="#VALUE!"/>
    <e v="#VALUE!"/>
  </r>
  <r>
    <s v="E02062"/>
    <s v="Nora Santiago"/>
    <s v="Analyst"/>
    <x v="4"/>
    <s v="Research &amp; Development"/>
    <s v="Female"/>
    <s v="Latino"/>
    <x v="0"/>
    <d v="1996-06-26T00:00:00"/>
    <n v="48687"/>
    <n v="0"/>
    <x v="2"/>
    <s v="Rio de Janerio"/>
    <s v=""/>
    <n v="0"/>
    <b v="0"/>
    <n v="1996"/>
    <e v="#VALUE!"/>
    <e v="#VALUE!"/>
  </r>
  <r>
    <s v="E00034"/>
    <s v="Caroline Herrera"/>
    <s v="Sr. Manger"/>
    <x v="1"/>
    <s v="Manufacturing"/>
    <s v="Female"/>
    <s v="Latino"/>
    <x v="10"/>
    <d v="2004-08-19T00:00:00"/>
    <n v="121065"/>
    <n v="0.15"/>
    <x v="2"/>
    <s v="Rio de Janerio"/>
    <s v=""/>
    <n v="18159.75"/>
    <b v="0"/>
    <n v="2004"/>
    <e v="#VALUE!"/>
    <e v="#VALUE!"/>
  </r>
  <r>
    <s v="E00273"/>
    <s v="David Owens"/>
    <s v="Sr. Analyst"/>
    <x v="3"/>
    <s v="Corporate"/>
    <s v="Male"/>
    <s v="Black"/>
    <x v="12"/>
    <d v="2004-04-16T00:00:00"/>
    <n v="94246"/>
    <n v="0"/>
    <x v="0"/>
    <s v="Austin"/>
    <s v=""/>
    <n v="0"/>
    <b v="0"/>
    <n v="2004"/>
    <e v="#VALUE!"/>
    <e v="#VALUE!"/>
  </r>
  <r>
    <s v="E00691"/>
    <s v="Avery Yee"/>
    <s v="Systems Analyst"/>
    <x v="0"/>
    <s v="Manufacturing"/>
    <s v="Female"/>
    <s v="Asian"/>
    <x v="23"/>
    <d v="2016-05-22T00:00:00"/>
    <n v="44614"/>
    <n v="0"/>
    <x v="0"/>
    <s v="Miami"/>
    <s v=""/>
    <n v="0"/>
    <b v="0"/>
    <n v="2016"/>
    <e v="#VALUE!"/>
    <e v="#VALUE!"/>
  </r>
  <r>
    <s v="E01403"/>
    <s v="Xavier Park"/>
    <s v="Vice President"/>
    <x v="0"/>
    <s v="Research &amp; Development"/>
    <s v="Male"/>
    <s v="Asian"/>
    <x v="18"/>
    <d v="2020-11-08T00:00:00"/>
    <n v="234469"/>
    <n v="0.31"/>
    <x v="1"/>
    <s v="Chengdu"/>
    <s v=""/>
    <n v="72685.39"/>
    <b v="1"/>
    <n v="2020"/>
    <e v="#VALUE!"/>
    <e v="#VALUE!"/>
  </r>
  <r>
    <s v="E03438"/>
    <s v="Asher Morales"/>
    <s v="Automation Engineer"/>
    <x v="6"/>
    <s v="Research &amp; Development"/>
    <s v="Male"/>
    <s v="Latino"/>
    <x v="25"/>
    <d v="2020-07-10T00:00:00"/>
    <n v="88272"/>
    <n v="0"/>
    <x v="2"/>
    <s v="Sao Paulo"/>
    <s v=""/>
    <n v="0"/>
    <b v="0"/>
    <n v="2020"/>
    <e v="#VALUE!"/>
    <e v="#VALUE!"/>
  </r>
  <r>
    <s v="E04136"/>
    <s v="Mason Cao"/>
    <s v="Analyst II"/>
    <x v="2"/>
    <s v="Corporate"/>
    <s v="Male"/>
    <s v="Asian"/>
    <x v="25"/>
    <d v="2017-09-14T00:00:00"/>
    <n v="74449"/>
    <n v="0"/>
    <x v="1"/>
    <s v="Beijing"/>
    <s v=""/>
    <n v="0"/>
    <b v="0"/>
    <n v="2017"/>
    <e v="#VALUE!"/>
    <e v="#VALUE!"/>
  </r>
  <r>
    <s v="E00976"/>
    <s v="Zoe Rodriguez"/>
    <s v="Director"/>
    <x v="5"/>
    <s v="Speciality Products"/>
    <s v="Female"/>
    <s v="Latino"/>
    <x v="14"/>
    <d v="2004-05-23T00:00:00"/>
    <n v="153938"/>
    <n v="0.2"/>
    <x v="0"/>
    <s v="Phoenix"/>
    <s v=""/>
    <n v="30787.600000000002"/>
    <b v="0"/>
    <n v="2004"/>
    <e v="#VALUE!"/>
    <e v="#VALUE!"/>
  </r>
  <r>
    <s v="E03300"/>
    <s v="Maria Chin"/>
    <s v="Analyst"/>
    <x v="1"/>
    <s v="Manufacturing"/>
    <s v="Female"/>
    <s v="Asian"/>
    <x v="14"/>
    <d v="2013-09-26T00:00:00"/>
    <n v="50341"/>
    <n v="0"/>
    <x v="1"/>
    <s v="Beijing"/>
    <s v=""/>
    <n v="0"/>
    <b v="0"/>
    <n v="2013"/>
    <e v="#VALUE!"/>
    <e v="#VALUE!"/>
  </r>
  <r>
    <s v="E00078"/>
    <s v="Eva Garcia"/>
    <s v="HRIS Analyst"/>
    <x v="5"/>
    <s v="Corporate"/>
    <s v="Female"/>
    <s v="Latino"/>
    <x v="30"/>
    <d v="2021-04-11T00:00:00"/>
    <n v="72235"/>
    <n v="0"/>
    <x v="2"/>
    <s v="Manaus"/>
    <s v=""/>
    <n v="0"/>
    <b v="0"/>
    <n v="2021"/>
    <e v="#VALUE!"/>
    <e v="#VALUE!"/>
  </r>
  <r>
    <s v="E00825"/>
    <s v="Anna Molina"/>
    <s v="Sr. Analyst"/>
    <x v="4"/>
    <s v="Corporate"/>
    <s v="Female"/>
    <s v="Latino"/>
    <x v="13"/>
    <d v="2016-06-12T00:00:00"/>
    <n v="70165"/>
    <n v="0"/>
    <x v="0"/>
    <s v="Columbus"/>
    <s v=""/>
    <n v="0"/>
    <b v="0"/>
    <n v="2016"/>
    <e v="#VALUE!"/>
    <e v="#VALUE!"/>
  </r>
  <r>
    <s v="E03310"/>
    <s v="Dylan Campbell"/>
    <s v="Director"/>
    <x v="6"/>
    <s v="Speciality Products"/>
    <s v="Male"/>
    <s v="Caucasian"/>
    <x v="10"/>
    <d v="2010-11-29T00:00:00"/>
    <n v="153767"/>
    <n v="0.27"/>
    <x v="0"/>
    <s v="Phoenix"/>
    <s v=""/>
    <n v="41517.090000000004"/>
    <b v="1"/>
    <n v="2010"/>
    <e v="#VALUE!"/>
    <e v="#VALUE!"/>
  </r>
  <r>
    <s v="E03941"/>
    <s v="Isla Han"/>
    <s v="Technical Architect"/>
    <x v="0"/>
    <s v="Manufacturing"/>
    <s v="Female"/>
    <s v="Asian"/>
    <x v="33"/>
    <d v="2005-06-18T00:00:00"/>
    <n v="86089"/>
    <n v="0"/>
    <x v="0"/>
    <s v="Chicago"/>
    <s v=""/>
    <n v="0"/>
    <b v="0"/>
    <n v="2005"/>
    <e v="#VALUE!"/>
    <e v="#VALUE!"/>
  </r>
  <r>
    <s v="E02148"/>
    <s v="Christopher Vega"/>
    <s v="Engineering Manager"/>
    <x v="6"/>
    <s v="Research &amp; Development"/>
    <s v="Male"/>
    <s v="Latino"/>
    <x v="15"/>
    <d v="2007-10-27T00:00:00"/>
    <n v="106313"/>
    <n v="0.15"/>
    <x v="0"/>
    <s v="Chicago"/>
    <s v=""/>
    <n v="15946.949999999999"/>
    <b v="0"/>
    <n v="2007"/>
    <e v="#VALUE!"/>
    <e v="#VALUE!"/>
  </r>
  <r>
    <s v="E02252"/>
    <s v="Lillian Park"/>
    <s v="Analyst"/>
    <x v="1"/>
    <s v="Research &amp; Development"/>
    <s v="Female"/>
    <s v="Asian"/>
    <x v="18"/>
    <d v="2021-02-24T00:00:00"/>
    <n v="46833"/>
    <n v="0"/>
    <x v="1"/>
    <s v="Chengdu"/>
    <d v="2021-11-10T00:00:00"/>
    <n v="0"/>
    <b v="0"/>
    <n v="2021"/>
    <n v="2021"/>
    <n v="0"/>
  </r>
  <r>
    <s v="E03096"/>
    <s v="Kennedy Zhang"/>
    <s v="Director"/>
    <x v="2"/>
    <s v="Research &amp; Development"/>
    <s v="Female"/>
    <s v="Asian"/>
    <x v="19"/>
    <d v="2000-10-27T00:00:00"/>
    <n v="155320"/>
    <n v="0.17"/>
    <x v="1"/>
    <s v="Chongqing"/>
    <s v=""/>
    <n v="26404.400000000001"/>
    <b v="0"/>
    <n v="2000"/>
    <e v="#VALUE!"/>
    <e v="#VALUE!"/>
  </r>
  <r>
    <s v="E04800"/>
    <s v="Eli Han"/>
    <s v="Sr. Analyst"/>
    <x v="4"/>
    <s v="Manufacturing"/>
    <s v="Male"/>
    <s v="Asian"/>
    <x v="18"/>
    <d v="2016-01-15T00:00:00"/>
    <n v="89984"/>
    <n v="0"/>
    <x v="1"/>
    <s v="Chengdu"/>
    <s v=""/>
    <n v="0"/>
    <b v="0"/>
    <n v="2016"/>
    <e v="#VALUE!"/>
    <e v="#VALUE!"/>
  </r>
  <r>
    <s v="E04299"/>
    <s v="Paisley Hall"/>
    <s v="Director"/>
    <x v="5"/>
    <s v="Speciality Products"/>
    <s v="Female"/>
    <s v="Caucasian"/>
    <x v="13"/>
    <d v="2010-05-21T00:00:00"/>
    <n v="153275"/>
    <n v="0.24"/>
    <x v="0"/>
    <s v="Columbus"/>
    <s v=""/>
    <n v="36786"/>
    <b v="1"/>
    <n v="2010"/>
    <e v="#VALUE!"/>
    <e v="#VALUE!"/>
  </r>
  <r>
    <s v="E02980"/>
    <s v="Hailey Shin"/>
    <s v="Director"/>
    <x v="5"/>
    <s v="Corporate"/>
    <s v="Female"/>
    <s v="Asian"/>
    <x v="4"/>
    <d v="2016-10-24T00:00:00"/>
    <n v="176324"/>
    <n v="0.23"/>
    <x v="1"/>
    <s v="Shanghai"/>
    <s v=""/>
    <n v="40554.520000000004"/>
    <b v="1"/>
    <n v="2016"/>
    <e v="#VALUE!"/>
    <e v="#VALUE!"/>
  </r>
  <r>
    <s v="E04417"/>
    <s v="Chloe Salazar"/>
    <s v="Sr. Manger"/>
    <x v="5"/>
    <s v="Speciality Products"/>
    <s v="Female"/>
    <s v="Latino"/>
    <x v="10"/>
    <d v="2011-05-22T00:00:00"/>
    <n v="152353"/>
    <n v="0.14000000000000001"/>
    <x v="0"/>
    <s v="Seattle"/>
    <s v=""/>
    <n v="21329.420000000002"/>
    <b v="0"/>
    <n v="2011"/>
    <e v="#VALUE!"/>
    <e v="#VALUE!"/>
  </r>
  <r>
    <s v="E04348"/>
    <s v="Natalia Owens"/>
    <s v="Manager"/>
    <x v="5"/>
    <s v="Manufacturing"/>
    <s v="Female"/>
    <s v="Caucasian"/>
    <x v="30"/>
    <d v="2021-01-18T00:00:00"/>
    <n v="104162"/>
    <n v="7.0000000000000007E-2"/>
    <x v="0"/>
    <s v="Austin"/>
    <s v=""/>
    <n v="7291.3400000000011"/>
    <b v="0"/>
    <n v="2021"/>
    <e v="#VALUE!"/>
    <e v="#VALUE!"/>
  </r>
  <r>
    <s v="E01638"/>
    <s v="Maria He"/>
    <s v="IT Systems Architect"/>
    <x v="0"/>
    <s v="Corporate"/>
    <s v="Female"/>
    <s v="Asian"/>
    <x v="10"/>
    <d v="2010-08-28T00:00:00"/>
    <n v="82162"/>
    <n v="0"/>
    <x v="1"/>
    <s v="Beijing"/>
    <d v="2020-10-03T00:00:00"/>
    <n v="0"/>
    <b v="0"/>
    <n v="2010"/>
    <n v="2020"/>
    <n v="10"/>
  </r>
  <r>
    <s v="E02206"/>
    <s v="Jose Henderson"/>
    <s v="Director"/>
    <x v="5"/>
    <s v="Speciality Products"/>
    <s v="Male"/>
    <s v="Black"/>
    <x v="13"/>
    <d v="2015-04-17T00:00:00"/>
    <n v="152239"/>
    <n v="0.23"/>
    <x v="0"/>
    <s v="Columbus"/>
    <s v=""/>
    <n v="35014.97"/>
    <b v="1"/>
    <n v="2015"/>
    <e v="#VALUE!"/>
    <e v="#VALUE!"/>
  </r>
  <r>
    <s v="E04222"/>
    <s v="Quinn Xiong"/>
    <s v="Test Engineer"/>
    <x v="6"/>
    <s v="Research &amp; Development"/>
    <s v="Female"/>
    <s v="Asian"/>
    <x v="0"/>
    <d v="2013-09-08T00:00:00"/>
    <n v="73248"/>
    <n v="0"/>
    <x v="0"/>
    <s v="Columbus"/>
    <s v=""/>
    <n v="0"/>
    <b v="0"/>
    <n v="2013"/>
    <e v="#VALUE!"/>
    <e v="#VALUE!"/>
  </r>
  <r>
    <s v="E04126"/>
    <s v="Dominic Baker"/>
    <s v="Sr. Analyst"/>
    <x v="4"/>
    <s v="Manufacturing"/>
    <s v="Male"/>
    <s v="Black"/>
    <x v="11"/>
    <d v="2020-10-09T00:00:00"/>
    <n v="91853"/>
    <n v="0"/>
    <x v="0"/>
    <s v="Chicago"/>
    <s v=""/>
    <n v="0"/>
    <b v="0"/>
    <n v="2020"/>
    <e v="#VALUE!"/>
    <e v="#VALUE!"/>
  </r>
  <r>
    <s v="E01883"/>
    <s v="Isla Guzman"/>
    <s v="Sr. Manger"/>
    <x v="4"/>
    <s v="Speciality Products"/>
    <s v="Female"/>
    <s v="Latino"/>
    <x v="20"/>
    <d v="2019-07-06T00:00:00"/>
    <n v="152036"/>
    <n v="0.15"/>
    <x v="2"/>
    <s v="Rio de Janerio"/>
    <s v=""/>
    <n v="22805.399999999998"/>
    <b v="0"/>
    <n v="2019"/>
    <e v="#VALUE!"/>
    <e v="#VALUE!"/>
  </r>
  <r>
    <s v="E03018"/>
    <s v="Autumn Reed"/>
    <s v="Development Engineer"/>
    <x v="6"/>
    <s v="Corporate"/>
    <s v="Female"/>
    <s v="Caucasian"/>
    <x v="26"/>
    <d v="2017-09-17T00:00:00"/>
    <n v="70770"/>
    <n v="0"/>
    <x v="0"/>
    <s v="Miami"/>
    <s v=""/>
    <n v="0"/>
    <b v="0"/>
    <n v="2017"/>
    <e v="#VALUE!"/>
    <e v="#VALUE!"/>
  </r>
  <r>
    <s v="E03325"/>
    <s v="Robert Edwards"/>
    <s v="HRIS Analyst"/>
    <x v="5"/>
    <s v="Corporate"/>
    <s v="Male"/>
    <s v="Caucasian"/>
    <x v="40"/>
    <d v="2004-10-11T00:00:00"/>
    <n v="50825"/>
    <n v="0"/>
    <x v="0"/>
    <s v="Seattle"/>
    <s v=""/>
    <n v="0"/>
    <b v="0"/>
    <n v="2004"/>
    <e v="#VALUE!"/>
    <e v="#VALUE!"/>
  </r>
  <r>
    <s v="E04037"/>
    <s v="Roman Martinez"/>
    <s v="Sr. Manger"/>
    <x v="2"/>
    <s v="Research &amp; Development"/>
    <s v="Male"/>
    <s v="Latino"/>
    <x v="30"/>
    <d v="2015-09-19T00:00:00"/>
    <n v="145846"/>
    <n v="0.15"/>
    <x v="2"/>
    <s v="Manaus"/>
    <s v=""/>
    <n v="21876.899999999998"/>
    <b v="0"/>
    <n v="2015"/>
    <e v="#VALUE!"/>
    <e v="#VALUE!"/>
  </r>
  <r>
    <s v="E01902"/>
    <s v="Eleanor Li"/>
    <s v="Sr. Manger"/>
    <x v="5"/>
    <s v="Research &amp; Development"/>
    <s v="Female"/>
    <s v="Asian"/>
    <x v="16"/>
    <d v="2003-12-07T00:00:00"/>
    <n v="125807"/>
    <n v="0.15"/>
    <x v="0"/>
    <s v="Chicago"/>
    <s v=""/>
    <n v="18871.05"/>
    <b v="0"/>
    <n v="2003"/>
    <e v="#VALUE!"/>
    <e v="#VALUE!"/>
  </r>
  <r>
    <s v="E02477"/>
    <s v="Amelia Bui"/>
    <s v="Director"/>
    <x v="6"/>
    <s v="Speciality Products"/>
    <s v="Female"/>
    <s v="Asian"/>
    <x v="28"/>
    <d v="2020-10-21T00:00:00"/>
    <n v="151853"/>
    <n v="0.16"/>
    <x v="1"/>
    <s v="Chengdu"/>
    <s v=""/>
    <n v="24296.48"/>
    <b v="0"/>
    <n v="2020"/>
    <e v="#VALUE!"/>
    <e v="#VALUE!"/>
  </r>
  <r>
    <s v="E02038"/>
    <s v="Ellie Chung"/>
    <s v="Sr. Manger"/>
    <x v="1"/>
    <s v="Corporate"/>
    <s v="Female"/>
    <s v="Asian"/>
    <x v="1"/>
    <d v="2008-08-29T00:00:00"/>
    <n v="157969"/>
    <n v="0.1"/>
    <x v="1"/>
    <s v="Chongqing"/>
    <s v=""/>
    <n v="15796.900000000001"/>
    <b v="0"/>
    <n v="2008"/>
    <e v="#VALUE!"/>
    <e v="#VALUE!"/>
  </r>
  <r>
    <s v="E03474"/>
    <s v="Violet Hall"/>
    <s v="Solutions Architect"/>
    <x v="0"/>
    <s v="Corporate"/>
    <s v="Female"/>
    <s v="Caucasian"/>
    <x v="18"/>
    <d v="2010-12-10T00:00:00"/>
    <n v="97807"/>
    <n v="0"/>
    <x v="0"/>
    <s v="Chicago"/>
    <s v=""/>
    <n v="0"/>
    <b v="0"/>
    <n v="2010"/>
    <e v="#VALUE!"/>
    <e v="#VALUE!"/>
  </r>
  <r>
    <s v="E02744"/>
    <s v="Dylan Padilla"/>
    <s v="HRIS Analyst"/>
    <x v="5"/>
    <s v="Manufacturing"/>
    <s v="Male"/>
    <s v="Latino"/>
    <x v="30"/>
    <d v="2015-12-09T00:00:00"/>
    <n v="73854"/>
    <n v="0"/>
    <x v="0"/>
    <s v="Seattle"/>
    <s v=""/>
    <n v="0"/>
    <b v="0"/>
    <n v="2015"/>
    <e v="#VALUE!"/>
    <e v="#VALUE!"/>
  </r>
  <r>
    <s v="E00702"/>
    <s v="Nathan Pham"/>
    <s v="Sr. Manger"/>
    <x v="4"/>
    <s v="Manufacturing"/>
    <s v="Male"/>
    <s v="Asian"/>
    <x v="10"/>
    <d v="2006-12-12T00:00:00"/>
    <n v="149537"/>
    <n v="0.14000000000000001"/>
    <x v="0"/>
    <s v="Seattle"/>
    <s v=""/>
    <n v="20935.18"/>
    <b v="0"/>
    <n v="2006"/>
    <e v="#VALUE!"/>
    <e v="#VALUE!"/>
  </r>
  <r>
    <s v="E03081"/>
    <s v="Ayla Brown"/>
    <s v="Sr. Manger"/>
    <x v="3"/>
    <s v="Manufacturing"/>
    <s v="Female"/>
    <s v="Caucasian"/>
    <x v="38"/>
    <d v="2013-04-15T00:00:00"/>
    <n v="128303"/>
    <n v="0.15"/>
    <x v="0"/>
    <s v="Phoenix"/>
    <s v=""/>
    <n v="19245.45"/>
    <b v="0"/>
    <n v="2013"/>
    <e v="#VALUE!"/>
    <e v="#VALUE!"/>
  </r>
  <r>
    <s v="E02681"/>
    <s v="Caroline Owens"/>
    <s v="Director"/>
    <x v="0"/>
    <s v="Speciality Products"/>
    <s v="Female"/>
    <s v="Caucasian"/>
    <x v="3"/>
    <d v="2021-07-26T00:00:00"/>
    <n v="151108"/>
    <n v="0.22"/>
    <x v="0"/>
    <s v="Phoenix"/>
    <s v=""/>
    <n v="33243.760000000002"/>
    <b v="1"/>
    <n v="2021"/>
    <e v="#VALUE!"/>
    <e v="#VALUE!"/>
  </r>
  <r>
    <s v="E04029"/>
    <s v="Jayden Jimenez"/>
    <s v="Manager"/>
    <x v="5"/>
    <s v="Corporate"/>
    <s v="Male"/>
    <s v="Latino"/>
    <x v="28"/>
    <d v="2011-09-24T00:00:00"/>
    <n v="102167"/>
    <n v="0.06"/>
    <x v="2"/>
    <s v="Rio de Janerio"/>
    <s v=""/>
    <n v="6130.0199999999995"/>
    <b v="0"/>
    <n v="2011"/>
    <e v="#VALUE!"/>
    <e v="#VALUE!"/>
  </r>
  <r>
    <s v="E01116"/>
    <s v="Jaxon Tran"/>
    <s v="Sr. Manger"/>
    <x v="3"/>
    <s v="Manufacturing"/>
    <s v="Male"/>
    <s v="Asian"/>
    <x v="10"/>
    <d v="2007-09-07T00:00:00"/>
    <n v="151027"/>
    <n v="0.1"/>
    <x v="1"/>
    <s v="Shanghai"/>
    <s v=""/>
    <n v="15102.7"/>
    <b v="0"/>
    <n v="2007"/>
    <e v="#VALUE!"/>
    <e v="#VALUE!"/>
  </r>
  <r>
    <s v="E02800"/>
    <s v="Eva Estrada"/>
    <s v="Sr. Manger"/>
    <x v="3"/>
    <s v="Speciality Products"/>
    <s v="Female"/>
    <s v="Latino"/>
    <x v="10"/>
    <d v="2018-07-24T00:00:00"/>
    <n v="148991"/>
    <n v="0.12"/>
    <x v="2"/>
    <s v="Sao Paulo"/>
    <s v=""/>
    <n v="17878.919999999998"/>
    <b v="0"/>
    <n v="2018"/>
    <e v="#VALUE!"/>
    <e v="#VALUE!"/>
  </r>
  <r>
    <s v="E04072"/>
    <s v="Emery Mitchell"/>
    <s v="Vice President"/>
    <x v="2"/>
    <s v="Manufacturing"/>
    <s v="Female"/>
    <s v="Caucasian"/>
    <x v="32"/>
    <d v="2018-06-02T00:00:00"/>
    <n v="231567"/>
    <n v="0.36"/>
    <x v="0"/>
    <s v="Seattle"/>
    <s v=""/>
    <n v="83364.12"/>
    <b v="1"/>
    <n v="2018"/>
    <e v="#VALUE!"/>
    <e v="#VALUE!"/>
  </r>
  <r>
    <s v="E00672"/>
    <s v="Landon Luu"/>
    <s v="Vice President"/>
    <x v="0"/>
    <s v="Research &amp; Development"/>
    <s v="Male"/>
    <s v="Asian"/>
    <x v="30"/>
    <d v="2015-07-12T00:00:00"/>
    <n v="215388"/>
    <n v="0.33"/>
    <x v="0"/>
    <s v="Miami"/>
    <s v=""/>
    <n v="71078.040000000008"/>
    <b v="1"/>
    <n v="2015"/>
    <e v="#VALUE!"/>
    <e v="#VALUE!"/>
  </r>
  <r>
    <s v="E04972"/>
    <s v="Logan Bryant"/>
    <s v="Sr. Manger"/>
    <x v="1"/>
    <s v="Speciality Products"/>
    <s v="Male"/>
    <s v="Caucasian"/>
    <x v="31"/>
    <d v="2020-07-18T00:00:00"/>
    <n v="148485"/>
    <n v="0.15"/>
    <x v="0"/>
    <s v="Miami"/>
    <s v=""/>
    <n v="22272.75"/>
    <b v="0"/>
    <n v="2020"/>
    <e v="#VALUE!"/>
    <e v="#VALUE!"/>
  </r>
  <r>
    <s v="E00467"/>
    <s v="Sofia Dinh"/>
    <s v="Operations Engineer"/>
    <x v="6"/>
    <s v="Corporate"/>
    <s v="Female"/>
    <s v="Asian"/>
    <x v="0"/>
    <d v="1995-08-04T00:00:00"/>
    <n v="80701"/>
    <n v="0"/>
    <x v="0"/>
    <s v="Chicago"/>
    <d v="2005-04-14T00:00:00"/>
    <n v="0"/>
    <b v="0"/>
    <n v="1995"/>
    <n v="2005"/>
    <n v="10"/>
  </r>
  <r>
    <s v="E00365"/>
    <s v="Jonathan Patel"/>
    <s v="Manager"/>
    <x v="1"/>
    <s v="Corporate"/>
    <s v="Male"/>
    <s v="Asian"/>
    <x v="20"/>
    <d v="2020-02-02T00:00:00"/>
    <n v="115417"/>
    <n v="0.06"/>
    <x v="1"/>
    <s v="Shanghai"/>
    <s v=""/>
    <n v="6925.0199999999995"/>
    <b v="0"/>
    <n v="2020"/>
    <e v="#VALUE!"/>
    <e v="#VALUE!"/>
  </r>
  <r>
    <s v="E00306"/>
    <s v="Piper Patterson"/>
    <s v="Quality Engineer"/>
    <x v="6"/>
    <s v="Corporate"/>
    <s v="Female"/>
    <s v="Caucasian"/>
    <x v="10"/>
    <d v="2019-06-19T00:00:00"/>
    <n v="88045"/>
    <n v="0"/>
    <x v="0"/>
    <s v="Chicago"/>
    <s v=""/>
    <n v="0"/>
    <b v="0"/>
    <n v="2019"/>
    <e v="#VALUE!"/>
    <e v="#VALUE!"/>
  </r>
  <r>
    <s v="E02907"/>
    <s v="Jose Singh"/>
    <s v="Sr. Manger"/>
    <x v="2"/>
    <s v="Speciality Products"/>
    <s v="Male"/>
    <s v="Asian"/>
    <x v="29"/>
    <d v="2010-04-06T00:00:00"/>
    <n v="142878"/>
    <n v="0.12"/>
    <x v="0"/>
    <s v="Columbus"/>
    <s v=""/>
    <n v="17145.36"/>
    <b v="0"/>
    <n v="2010"/>
    <e v="#VALUE!"/>
    <e v="#VALUE!"/>
  </r>
  <r>
    <s v="E04779"/>
    <s v="Cameron Young"/>
    <s v="Vice President"/>
    <x v="6"/>
    <s v="Manufacturing"/>
    <s v="Male"/>
    <s v="Caucasian"/>
    <x v="19"/>
    <d v="2016-01-18T00:00:00"/>
    <n v="180994"/>
    <n v="0.39"/>
    <x v="0"/>
    <s v="Seattle"/>
    <s v=""/>
    <n v="70587.66"/>
    <b v="1"/>
    <n v="2016"/>
    <e v="#VALUE!"/>
    <e v="#VALUE!"/>
  </r>
  <r>
    <s v="E00501"/>
    <s v="Melody Ho"/>
    <s v="Analyst II"/>
    <x v="2"/>
    <s v="Research &amp; Development"/>
    <s v="Female"/>
    <s v="Asian"/>
    <x v="0"/>
    <d v="2007-12-02T00:00:00"/>
    <n v="64494"/>
    <n v="0"/>
    <x v="0"/>
    <s v="Columbus"/>
    <s v=""/>
    <n v="0"/>
    <b v="0"/>
    <n v="2007"/>
    <e v="#VALUE!"/>
    <e v="#VALUE!"/>
  </r>
  <r>
    <s v="E01132"/>
    <s v="Aiden Bryant"/>
    <s v="Account Representative"/>
    <x v="3"/>
    <s v="Manufacturing"/>
    <s v="Male"/>
    <s v="Black"/>
    <x v="8"/>
    <d v="2002-10-21T00:00:00"/>
    <n v="70122"/>
    <n v="0"/>
    <x v="0"/>
    <s v="Columbus"/>
    <s v=""/>
    <n v="0"/>
    <b v="0"/>
    <n v="2002"/>
    <e v="#VALUE!"/>
    <e v="#VALUE!"/>
  </r>
  <r>
    <s v="E00556"/>
    <s v="Grayson Walker"/>
    <s v="Director"/>
    <x v="4"/>
    <s v="Manufacturing"/>
    <s v="Male"/>
    <s v="Caucasian"/>
    <x v="7"/>
    <d v="2017-02-19T00:00:00"/>
    <n v="181854"/>
    <n v="0.28999999999999998"/>
    <x v="0"/>
    <s v="Seattle"/>
    <d v="2020-04-24T00:00:00"/>
    <n v="52737.659999999996"/>
    <b v="1"/>
    <n v="2017"/>
    <n v="2020"/>
    <n v="3"/>
  </r>
  <r>
    <s v="E00595"/>
    <s v="Everly Chow"/>
    <s v="Sr. Manger"/>
    <x v="2"/>
    <s v="Speciality Products"/>
    <s v="Female"/>
    <s v="Asian"/>
    <x v="27"/>
    <d v="2018-04-21T00:00:00"/>
    <n v="140402"/>
    <n v="0.15"/>
    <x v="1"/>
    <s v="Beijing"/>
    <s v=""/>
    <n v="21060.3"/>
    <b v="0"/>
    <n v="2018"/>
    <e v="#VALUE!"/>
    <e v="#VALUE!"/>
  </r>
  <r>
    <s v="E04567"/>
    <s v="Madeline Hoang"/>
    <s v="Systems Analyst"/>
    <x v="0"/>
    <s v="Research &amp; Development"/>
    <s v="Female"/>
    <s v="Asian"/>
    <x v="20"/>
    <d v="2019-10-25T00:00:00"/>
    <n v="50111"/>
    <n v="0"/>
    <x v="1"/>
    <s v="Chengdu"/>
    <s v=""/>
    <n v="0"/>
    <b v="0"/>
    <n v="2019"/>
    <e v="#VALUE!"/>
    <e v="#VALUE!"/>
  </r>
  <r>
    <s v="E04378"/>
    <s v="Ezra Simmons"/>
    <s v="Network Administrator"/>
    <x v="0"/>
    <s v="Manufacturing"/>
    <s v="Male"/>
    <s v="Black"/>
    <x v="30"/>
    <d v="2016-05-07T00:00:00"/>
    <n v="71192"/>
    <n v="0"/>
    <x v="0"/>
    <s v="Austin"/>
    <s v=""/>
    <n v="0"/>
    <b v="0"/>
    <n v="2016"/>
    <e v="#VALUE!"/>
    <e v="#VALUE!"/>
  </r>
  <r>
    <s v="E03251"/>
    <s v="Ruby Medina"/>
    <s v="Director"/>
    <x v="3"/>
    <s v="Manufacturing"/>
    <s v="Female"/>
    <s v="Latino"/>
    <x v="37"/>
    <d v="2018-12-18T00:00:00"/>
    <n v="155351"/>
    <n v="0.2"/>
    <x v="0"/>
    <s v="Seattle"/>
    <s v=""/>
    <n v="31070.2"/>
    <b v="0"/>
    <n v="2018"/>
    <e v="#VALUE!"/>
    <e v="#VALUE!"/>
  </r>
  <r>
    <s v="E01422"/>
    <s v="Lydia Espinoza"/>
    <s v="Sr. Manger"/>
    <x v="1"/>
    <s v="Speciality Products"/>
    <s v="Female"/>
    <s v="Latino"/>
    <x v="7"/>
    <d v="2020-05-15T00:00:00"/>
    <n v="137106"/>
    <n v="0.12"/>
    <x v="2"/>
    <s v="Sao Paulo"/>
    <s v=""/>
    <n v="16452.72"/>
    <b v="0"/>
    <n v="2020"/>
    <e v="#VALUE!"/>
    <e v="#VALUE!"/>
  </r>
  <r>
    <s v="E02363"/>
    <s v="Eliza Liang"/>
    <s v="Sr. Manger"/>
    <x v="5"/>
    <s v="Speciality Products"/>
    <s v="Female"/>
    <s v="Asian"/>
    <x v="9"/>
    <d v="2010-03-11T00:00:00"/>
    <n v="134006"/>
    <n v="0.13"/>
    <x v="1"/>
    <s v="Beijing"/>
    <s v=""/>
    <n v="17420.78"/>
    <b v="0"/>
    <n v="2010"/>
    <e v="#VALUE!"/>
    <e v="#VALUE!"/>
  </r>
  <r>
    <s v="E03908"/>
    <s v="Miles Evans"/>
    <s v="Network Architect"/>
    <x v="0"/>
    <s v="Manufacturing"/>
    <s v="Male"/>
    <s v="Caucasian"/>
    <x v="15"/>
    <d v="1994-10-24T00:00:00"/>
    <n v="87216"/>
    <n v="0"/>
    <x v="0"/>
    <s v="Miami"/>
    <s v=""/>
    <n v="0"/>
    <b v="0"/>
    <n v="1994"/>
    <e v="#VALUE!"/>
    <e v="#VALUE!"/>
  </r>
  <r>
    <s v="E01351"/>
    <s v="Leo Owens"/>
    <s v="Systems Analyst"/>
    <x v="0"/>
    <s v="Corporate"/>
    <s v="Male"/>
    <s v="Caucasian"/>
    <x v="8"/>
    <d v="2020-04-23T00:00:00"/>
    <n v="50069"/>
    <n v="0"/>
    <x v="0"/>
    <s v="Seattle"/>
    <s v=""/>
    <n v="0"/>
    <b v="0"/>
    <n v="2020"/>
    <e v="#VALUE!"/>
    <e v="#VALUE!"/>
  </r>
  <r>
    <s v="E00647"/>
    <s v="Dylan Ali"/>
    <s v="Sr. Manger"/>
    <x v="5"/>
    <s v="Speciality Products"/>
    <s v="Male"/>
    <s v="Asian"/>
    <x v="5"/>
    <d v="2021-04-16T00:00:00"/>
    <n v="133400"/>
    <n v="0.11"/>
    <x v="0"/>
    <s v="Phoenix"/>
    <s v=""/>
    <n v="14674"/>
    <b v="0"/>
    <n v="2021"/>
    <e v="#VALUE!"/>
    <e v="#VALUE!"/>
  </r>
  <r>
    <s v="E03807"/>
    <s v="Kennedy Do"/>
    <s v="Computer Systems Manager"/>
    <x v="0"/>
    <s v="Manufacturing"/>
    <s v="Female"/>
    <s v="Asian"/>
    <x v="36"/>
    <d v="2005-10-15T00:00:00"/>
    <n v="67398"/>
    <n v="7.0000000000000007E-2"/>
    <x v="0"/>
    <s v="Phoenix"/>
    <s v=""/>
    <n v="4717.8600000000006"/>
    <b v="0"/>
    <n v="2005"/>
    <e v="#VALUE!"/>
    <e v="#VALUE!"/>
  </r>
  <r>
    <s v="E00422"/>
    <s v="Jade Acosta"/>
    <s v="Development Engineer"/>
    <x v="6"/>
    <s v="Research &amp; Development"/>
    <s v="Female"/>
    <s v="Latino"/>
    <x v="8"/>
    <d v="2015-08-29T00:00:00"/>
    <n v="68488"/>
    <n v="0"/>
    <x v="0"/>
    <s v="Seattle"/>
    <s v=""/>
    <n v="0"/>
    <b v="0"/>
    <n v="2015"/>
    <e v="#VALUE!"/>
    <e v="#VALUE!"/>
  </r>
  <r>
    <s v="E00265"/>
    <s v="Mila Vasquez"/>
    <s v="Quality Engineer"/>
    <x v="6"/>
    <s v="Manufacturing"/>
    <s v="Female"/>
    <s v="Latino"/>
    <x v="34"/>
    <d v="1998-07-16T00:00:00"/>
    <n v="92932"/>
    <n v="0"/>
    <x v="0"/>
    <s v="Columbus"/>
    <s v=""/>
    <n v="0"/>
    <b v="0"/>
    <n v="1998"/>
    <e v="#VALUE!"/>
    <e v="#VALUE!"/>
  </r>
  <r>
    <s v="E04601"/>
    <s v="Allison Ayala"/>
    <s v="Analyst"/>
    <x v="2"/>
    <s v="Corporate"/>
    <s v="Female"/>
    <s v="Latino"/>
    <x v="9"/>
    <d v="2009-06-30T00:00:00"/>
    <n v="43363"/>
    <n v="0"/>
    <x v="0"/>
    <s v="Austin"/>
    <s v=""/>
    <n v="0"/>
    <b v="0"/>
    <n v="2009"/>
    <e v="#VALUE!"/>
    <e v="#VALUE!"/>
  </r>
  <r>
    <s v="E02888"/>
    <s v="Elijah Ramos"/>
    <s v="Sr. Manger"/>
    <x v="0"/>
    <s v="Speciality Products"/>
    <s v="Male"/>
    <s v="Latino"/>
    <x v="27"/>
    <d v="2012-12-24T00:00:00"/>
    <n v="132544"/>
    <n v="0.1"/>
    <x v="2"/>
    <s v="Rio de Janerio"/>
    <s v=""/>
    <n v="13254.400000000001"/>
    <b v="0"/>
    <n v="2012"/>
    <e v="#VALUE!"/>
    <e v="#VALUE!"/>
  </r>
  <r>
    <s v="E04972"/>
    <s v="Ivy Daniels"/>
    <s v="Sr. Manger"/>
    <x v="5"/>
    <s v="Speciality Products"/>
    <s v="Female"/>
    <s v="Caucasian"/>
    <x v="13"/>
    <d v="2008-10-26T00:00:00"/>
    <n v="131841"/>
    <n v="0.13"/>
    <x v="0"/>
    <s v="Columbus"/>
    <s v=""/>
    <n v="17139.330000000002"/>
    <b v="0"/>
    <n v="2008"/>
    <e v="#VALUE!"/>
    <e v="#VALUE!"/>
  </r>
  <r>
    <s v="E02914"/>
    <s v="Maria Wilson"/>
    <s v="Vice President"/>
    <x v="6"/>
    <s v="Research &amp; Development"/>
    <s v="Female"/>
    <s v="Caucasian"/>
    <x v="11"/>
    <d v="1996-06-14T00:00:00"/>
    <n v="200246"/>
    <n v="0.34"/>
    <x v="0"/>
    <s v="Columbus"/>
    <s v=""/>
    <n v="68083.64"/>
    <b v="1"/>
    <n v="1996"/>
    <e v="#VALUE!"/>
    <e v="#VALUE!"/>
  </r>
  <r>
    <s v="E03268"/>
    <s v="Everly Coleman"/>
    <s v="Vice President"/>
    <x v="0"/>
    <s v="Corporate"/>
    <s v="Female"/>
    <s v="Caucasian"/>
    <x v="32"/>
    <d v="2015-02-18T00:00:00"/>
    <n v="194871"/>
    <n v="0.35"/>
    <x v="0"/>
    <s v="Columbus"/>
    <s v=""/>
    <n v="68204.849999999991"/>
    <b v="1"/>
    <n v="2015"/>
    <e v="#VALUE!"/>
    <e v="#VALUE!"/>
  </r>
  <r>
    <s v="E03972"/>
    <s v="Jordan Gomez"/>
    <s v="Sr. Analyst"/>
    <x v="4"/>
    <s v="Research &amp; Development"/>
    <s v="Male"/>
    <s v="Latino"/>
    <x v="33"/>
    <d v="1994-09-15T00:00:00"/>
    <n v="98769"/>
    <n v="0"/>
    <x v="2"/>
    <s v="Rio de Janerio"/>
    <d v="2016-10-03T00:00:00"/>
    <n v="0"/>
    <b v="0"/>
    <n v="1994"/>
    <n v="2016"/>
    <n v="22"/>
  </r>
  <r>
    <s v="E02189"/>
    <s v="Isla Chavez"/>
    <s v="Account Representative"/>
    <x v="3"/>
    <s v="Research &amp; Development"/>
    <s v="Female"/>
    <s v="Latino"/>
    <x v="7"/>
    <d v="2018-05-19T00:00:00"/>
    <n v="65334"/>
    <n v="0"/>
    <x v="2"/>
    <s v="Rio de Janerio"/>
    <s v=""/>
    <n v="0"/>
    <b v="0"/>
    <n v="2018"/>
    <e v="#VALUE!"/>
    <e v="#VALUE!"/>
  </r>
  <r>
    <s v="E04290"/>
    <s v="Hannah Gomez"/>
    <s v="Technical Architect"/>
    <x v="0"/>
    <s v="Manufacturing"/>
    <s v="Female"/>
    <s v="Latino"/>
    <x v="6"/>
    <d v="2021-05-11T00:00:00"/>
    <n v="83934"/>
    <n v="0"/>
    <x v="0"/>
    <s v="Miami"/>
    <s v=""/>
    <n v="0"/>
    <b v="0"/>
    <n v="2021"/>
    <e v="#VALUE!"/>
    <e v="#VALUE!"/>
  </r>
  <r>
    <s v="E03630"/>
    <s v="Jacob Davis"/>
    <s v="Director"/>
    <x v="4"/>
    <s v="Research &amp; Development"/>
    <s v="Male"/>
    <s v="Caucasian"/>
    <x v="9"/>
    <d v="2016-09-03T00:00:00"/>
    <n v="150399"/>
    <n v="0.28000000000000003"/>
    <x v="0"/>
    <s v="Chicago"/>
    <s v=""/>
    <n v="42111.72"/>
    <b v="1"/>
    <n v="2016"/>
    <e v="#VALUE!"/>
    <e v="#VALUE!"/>
  </r>
  <r>
    <s v="E00432"/>
    <s v="Eli Gupta"/>
    <s v="Director"/>
    <x v="5"/>
    <s v="Research &amp; Development"/>
    <s v="Male"/>
    <s v="Asian"/>
    <x v="26"/>
    <d v="2012-05-19T00:00:00"/>
    <n v="160280"/>
    <n v="0.19"/>
    <x v="1"/>
    <s v="Beijing"/>
    <s v=""/>
    <n v="30453.200000000001"/>
    <b v="0"/>
    <n v="2012"/>
    <e v="#VALUE!"/>
    <e v="#VALUE!"/>
  </r>
  <r>
    <s v="E01755"/>
    <s v="Audrey Patel"/>
    <s v="Sr. Manger"/>
    <x v="2"/>
    <s v="Speciality Products"/>
    <s v="Female"/>
    <s v="Asian"/>
    <x v="26"/>
    <d v="2011-04-24T00:00:00"/>
    <n v="131183"/>
    <n v="0.14000000000000001"/>
    <x v="1"/>
    <s v="Shanghai"/>
    <d v="2016-03-16T00:00:00"/>
    <n v="18365.620000000003"/>
    <b v="0"/>
    <n v="2011"/>
    <n v="2016"/>
    <n v="5"/>
  </r>
  <r>
    <s v="E01924"/>
    <s v="Anna Gutierrez"/>
    <s v="Director"/>
    <x v="6"/>
    <s v="Research &amp; Development"/>
    <s v="Female"/>
    <s v="Latino"/>
    <x v="1"/>
    <d v="2003-04-15T00:00:00"/>
    <n v="150699"/>
    <n v="0.28999999999999998"/>
    <x v="2"/>
    <s v="Sao Paulo"/>
    <s v=""/>
    <n v="43702.71"/>
    <b v="1"/>
    <n v="2003"/>
    <e v="#VALUE!"/>
    <e v="#VALUE!"/>
  </r>
  <r>
    <s v="E02857"/>
    <s v="Mason Jimenez"/>
    <s v="Sr. Manger"/>
    <x v="2"/>
    <s v="Speciality Products"/>
    <s v="Male"/>
    <s v="Latino"/>
    <x v="29"/>
    <d v="2019-08-08T00:00:00"/>
    <n v="130133"/>
    <n v="0.15"/>
    <x v="0"/>
    <s v="Austin"/>
    <d v="2022-05-18T00:00:00"/>
    <n v="19519.95"/>
    <b v="0"/>
    <n v="2019"/>
    <n v="2022"/>
    <n v="3"/>
  </r>
  <r>
    <s v="E02770"/>
    <s v="Liliana Do"/>
    <s v="Service Desk Analyst"/>
    <x v="0"/>
    <s v="Manufacturing"/>
    <s v="Female"/>
    <s v="Asian"/>
    <x v="31"/>
    <d v="2019-03-29T00:00:00"/>
    <n v="86774"/>
    <n v="0"/>
    <x v="1"/>
    <s v="Chengdu"/>
    <s v=""/>
    <n v="0"/>
    <b v="0"/>
    <n v="2019"/>
    <e v="#VALUE!"/>
    <e v="#VALUE!"/>
  </r>
  <r>
    <s v="E04590"/>
    <s v="Isaac Sanders"/>
    <s v="HRIS Analyst"/>
    <x v="5"/>
    <s v="Manufacturing"/>
    <s v="Male"/>
    <s v="Caucasian"/>
    <x v="38"/>
    <d v="2001-03-29T00:00:00"/>
    <n v="57606"/>
    <n v="0"/>
    <x v="0"/>
    <s v="Miami"/>
    <s v=""/>
    <n v="0"/>
    <b v="0"/>
    <n v="2001"/>
    <e v="#VALUE!"/>
    <e v="#VALUE!"/>
  </r>
  <r>
    <s v="E01977"/>
    <s v="Raelynn Gupta"/>
    <s v="Sr. Manger"/>
    <x v="2"/>
    <s v="Corporate"/>
    <s v="Female"/>
    <s v="Asian"/>
    <x v="32"/>
    <d v="2001-09-10T00:00:00"/>
    <n v="125730"/>
    <n v="0.11"/>
    <x v="1"/>
    <s v="Chongqing"/>
    <s v=""/>
    <n v="13830.3"/>
    <b v="0"/>
    <n v="2001"/>
    <e v="#VALUE!"/>
    <e v="#VALUE!"/>
  </r>
  <r>
    <s v="E01378"/>
    <s v="Genesis Xiong"/>
    <s v="System Administrator "/>
    <x v="0"/>
    <s v="Research &amp; Development"/>
    <s v="Female"/>
    <s v="Asian"/>
    <x v="11"/>
    <d v="2012-02-25T00:00:00"/>
    <n v="64170"/>
    <n v="0"/>
    <x v="0"/>
    <s v="Columbus"/>
    <s v=""/>
    <n v="0"/>
    <b v="0"/>
    <n v="2012"/>
    <e v="#VALUE!"/>
    <e v="#VALUE!"/>
  </r>
  <r>
    <s v="E02716"/>
    <s v="Dominic Dinh"/>
    <s v="Sr. Manger"/>
    <x v="1"/>
    <s v="Speciality Products"/>
    <s v="Male"/>
    <s v="Asian"/>
    <x v="10"/>
    <d v="2005-04-11T00:00:00"/>
    <n v="128468"/>
    <n v="0.11"/>
    <x v="0"/>
    <s v="Chicago"/>
    <s v=""/>
    <n v="14131.48"/>
    <b v="0"/>
    <n v="2005"/>
    <e v="#VALUE!"/>
    <e v="#VALUE!"/>
  </r>
  <r>
    <s v="E03423"/>
    <s v="Santiago f Gonzalez"/>
    <s v="Manager"/>
    <x v="3"/>
    <s v="Research &amp; Development"/>
    <s v="Male"/>
    <s v="Latino"/>
    <x v="9"/>
    <d v="2012-07-26T00:00:00"/>
    <n v="105891"/>
    <n v="7.0000000000000007E-2"/>
    <x v="0"/>
    <s v="Seattle"/>
    <s v=""/>
    <n v="7412.3700000000008"/>
    <b v="0"/>
    <n v="2012"/>
    <e v="#VALUE!"/>
    <e v="#VALUE!"/>
  </r>
  <r>
    <s v="E02770"/>
    <s v="James Huang"/>
    <s v="Manager"/>
    <x v="5"/>
    <s v="Speciality Products"/>
    <s v="Male"/>
    <s v="Asian"/>
    <x v="15"/>
    <d v="1997-03-11T00:00:00"/>
    <n v="128136"/>
    <n v="0.05"/>
    <x v="1"/>
    <s v="Beijing"/>
    <s v=""/>
    <n v="6406.8"/>
    <b v="0"/>
    <n v="1997"/>
    <e v="#VALUE!"/>
    <e v="#VALUE!"/>
  </r>
  <r>
    <s v="E00788"/>
    <s v="Emily Contreras"/>
    <s v="Analyst II"/>
    <x v="3"/>
    <s v="Manufacturing"/>
    <s v="Female"/>
    <s v="Latino"/>
    <x v="17"/>
    <d v="1992-06-15T00:00:00"/>
    <n v="59591"/>
    <n v="0"/>
    <x v="2"/>
    <s v="Sao Paulo"/>
    <s v=""/>
    <n v="0"/>
    <b v="0"/>
    <n v="1992"/>
    <e v="#VALUE!"/>
    <e v="#VALUE!"/>
  </r>
  <r>
    <s v="E00207"/>
    <s v="Hailey Lai"/>
    <s v="Vice President"/>
    <x v="5"/>
    <s v="Manufacturing"/>
    <s v="Female"/>
    <s v="Asian"/>
    <x v="25"/>
    <d v="2012-07-23T00:00:00"/>
    <n v="187048"/>
    <n v="0.32"/>
    <x v="1"/>
    <s v="Chengdu"/>
    <s v=""/>
    <n v="59855.360000000001"/>
    <b v="1"/>
    <n v="2012"/>
    <e v="#VALUE!"/>
    <e v="#VALUE!"/>
  </r>
  <r>
    <s v="E04419"/>
    <s v="Sophia Ahmed"/>
    <s v="Sr. Manger"/>
    <x v="3"/>
    <s v="Speciality Products"/>
    <s v="Female"/>
    <s v="Asian"/>
    <x v="31"/>
    <d v="2015-06-13T00:00:00"/>
    <n v="127972"/>
    <n v="0.11"/>
    <x v="0"/>
    <s v="Seattle"/>
    <s v=""/>
    <n v="14076.92"/>
    <b v="0"/>
    <n v="2015"/>
    <e v="#VALUE!"/>
    <e v="#VALUE!"/>
  </r>
  <r>
    <s v="E04571"/>
    <s v="Hadley Contreras"/>
    <s v="Director"/>
    <x v="6"/>
    <s v="Corporate"/>
    <s v="Female"/>
    <s v="Latino"/>
    <x v="34"/>
    <d v="2017-01-04T00:00:00"/>
    <n v="178502"/>
    <n v="0.2"/>
    <x v="0"/>
    <s v="Austin"/>
    <s v=""/>
    <n v="35700.400000000001"/>
    <b v="0"/>
    <n v="2017"/>
    <e v="#VALUE!"/>
    <e v="#VALUE!"/>
  </r>
  <r>
    <s v="E04095"/>
    <s v="Ryan Holmes"/>
    <s v="Sr. Manger"/>
    <x v="1"/>
    <s v="Speciality Products"/>
    <s v="Male"/>
    <s v="Caucasian"/>
    <x v="10"/>
    <d v="2018-01-11T00:00:00"/>
    <n v="127422"/>
    <n v="0.15"/>
    <x v="0"/>
    <s v="Columbus"/>
    <s v=""/>
    <n v="19113.3"/>
    <b v="0"/>
    <n v="2018"/>
    <e v="#VALUE!"/>
    <e v="#VALUE!"/>
  </r>
  <r>
    <s v="E02693"/>
    <s v="Grace Campos"/>
    <s v="Director"/>
    <x v="6"/>
    <s v="Research &amp; Development"/>
    <s v="Female"/>
    <s v="Latino"/>
    <x v="26"/>
    <d v="2008-03-21T00:00:00"/>
    <n v="156277"/>
    <n v="0.22"/>
    <x v="2"/>
    <s v="Manaus"/>
    <s v=""/>
    <n v="34380.94"/>
    <b v="1"/>
    <n v="2008"/>
    <e v="#VALUE!"/>
    <e v="#VALUE!"/>
  </r>
  <r>
    <s v="E03359"/>
    <s v="Autumn Ortiz"/>
    <s v="Field Engineer"/>
    <x v="6"/>
    <s v="Research &amp; Development"/>
    <s v="Female"/>
    <s v="Latino"/>
    <x v="31"/>
    <d v="2017-12-17T00:00:00"/>
    <n v="87744"/>
    <n v="0"/>
    <x v="2"/>
    <s v="Sao Paulo"/>
    <s v=""/>
    <n v="0"/>
    <b v="0"/>
    <n v="2017"/>
    <e v="#VALUE!"/>
    <e v="#VALUE!"/>
  </r>
  <r>
    <s v="E00399"/>
    <s v="Connor Walker"/>
    <s v="Analyst II"/>
    <x v="2"/>
    <s v="Manufacturing"/>
    <s v="Male"/>
    <s v="Caucasian"/>
    <x v="31"/>
    <d v="2019-03-18T00:00:00"/>
    <n v="54714"/>
    <n v="0"/>
    <x v="0"/>
    <s v="Columbus"/>
    <s v=""/>
    <n v="0"/>
    <b v="0"/>
    <n v="2019"/>
    <e v="#VALUE!"/>
    <e v="#VALUE!"/>
  </r>
  <r>
    <s v="E02971"/>
    <s v="Mia Wu"/>
    <s v="Enterprise Architect"/>
    <x v="0"/>
    <s v="Corporate"/>
    <s v="Female"/>
    <s v="Asian"/>
    <x v="10"/>
    <d v="2013-08-25T00:00:00"/>
    <n v="99169"/>
    <n v="0"/>
    <x v="1"/>
    <s v="Beijing"/>
    <s v=""/>
    <n v="0"/>
    <b v="0"/>
    <n v="2013"/>
    <e v="#VALUE!"/>
    <e v="#VALUE!"/>
  </r>
  <r>
    <s v="E03327"/>
    <s v="Julia Luong"/>
    <s v="Sr. Manger"/>
    <x v="4"/>
    <s v="Research &amp; Development"/>
    <s v="Female"/>
    <s v="Asian"/>
    <x v="0"/>
    <d v="2006-06-20T00:00:00"/>
    <n v="142628"/>
    <n v="0.12"/>
    <x v="1"/>
    <s v="Chongqing"/>
    <s v=""/>
    <n v="17115.36"/>
    <b v="0"/>
    <n v="2006"/>
    <e v="#VALUE!"/>
    <e v="#VALUE!"/>
  </r>
  <r>
    <s v="E00900"/>
    <s v="Eleanor Delgado"/>
    <s v="Sr. Analyst"/>
    <x v="1"/>
    <s v="Manufacturing"/>
    <s v="Female"/>
    <s v="Latino"/>
    <x v="27"/>
    <d v="2014-04-27T00:00:00"/>
    <n v="75869"/>
    <n v="0"/>
    <x v="2"/>
    <s v="Sao Paulo"/>
    <s v=""/>
    <n v="0"/>
    <b v="0"/>
    <n v="2014"/>
    <e v="#VALUE!"/>
    <e v="#VALUE!"/>
  </r>
  <r>
    <s v="E00836"/>
    <s v="Addison Roberts"/>
    <s v="Network Architect"/>
    <x v="0"/>
    <s v="Manufacturing"/>
    <s v="Female"/>
    <s v="Caucasian"/>
    <x v="14"/>
    <d v="2018-05-14T00:00:00"/>
    <n v="60985"/>
    <n v="0"/>
    <x v="0"/>
    <s v="Seattle"/>
    <s v=""/>
    <n v="0"/>
    <b v="0"/>
    <n v="2018"/>
    <e v="#VALUE!"/>
    <e v="#VALUE!"/>
  </r>
  <r>
    <s v="E03854"/>
    <s v="Camila Li"/>
    <s v="Sr. Manger"/>
    <x v="0"/>
    <s v="Research &amp; Development"/>
    <s v="Female"/>
    <s v="Asian"/>
    <x v="34"/>
    <d v="2010-07-24T00:00:00"/>
    <n v="126911"/>
    <n v="0.1"/>
    <x v="1"/>
    <s v="Shanghai"/>
    <s v=""/>
    <n v="12691.1"/>
    <b v="0"/>
    <n v="2010"/>
    <e v="#VALUE!"/>
    <e v="#VALUE!"/>
  </r>
  <r>
    <s v="E04729"/>
    <s v="Ezekiel Fong"/>
    <s v="Vice President"/>
    <x v="3"/>
    <s v="Research &amp; Development"/>
    <s v="Male"/>
    <s v="Asian"/>
    <x v="17"/>
    <d v="2004-02-25T00:00:00"/>
    <n v="216949"/>
    <n v="0.32"/>
    <x v="1"/>
    <s v="Shanghai"/>
    <s v=""/>
    <n v="69423.680000000008"/>
    <b v="1"/>
    <n v="2004"/>
    <e v="#VALUE!"/>
    <e v="#VALUE!"/>
  </r>
  <r>
    <s v="E00360"/>
    <s v="Dylan Thao"/>
    <s v="Director"/>
    <x v="6"/>
    <s v="Manufacturing"/>
    <s v="Male"/>
    <s v="Asian"/>
    <x v="35"/>
    <d v="2012-10-22T00:00:00"/>
    <n v="168510"/>
    <n v="0.28999999999999998"/>
    <x v="0"/>
    <s v="Seattle"/>
    <s v=""/>
    <n v="48867.899999999994"/>
    <b v="1"/>
    <n v="2012"/>
    <e v="#VALUE!"/>
    <e v="#VALUE!"/>
  </r>
  <r>
    <s v="E03277"/>
    <s v="Caroline Hu"/>
    <s v="Sr. Manger"/>
    <x v="1"/>
    <s v="Speciality Products"/>
    <s v="Female"/>
    <s v="Asian"/>
    <x v="30"/>
    <d v="2019-08-18T00:00:00"/>
    <n v="126353"/>
    <n v="0.12"/>
    <x v="1"/>
    <s v="Shanghai"/>
    <s v=""/>
    <n v="15162.359999999999"/>
    <b v="0"/>
    <n v="2019"/>
    <e v="#VALUE!"/>
    <e v="#VALUE!"/>
  </r>
  <r>
    <s v="E00181"/>
    <s v="Genesis Hu"/>
    <s v="Sr. Analyst"/>
    <x v="1"/>
    <s v="Corporate"/>
    <s v="Female"/>
    <s v="Asian"/>
    <x v="28"/>
    <d v="2002-01-15T00:00:00"/>
    <n v="86510"/>
    <n v="0"/>
    <x v="1"/>
    <s v="Beijing"/>
    <d v="2003-01-02T00:00:00"/>
    <n v="0"/>
    <b v="0"/>
    <n v="2002"/>
    <n v="2003"/>
    <n v="1"/>
  </r>
  <r>
    <s v="E01070"/>
    <s v="Leonardo Martin"/>
    <s v="Manager"/>
    <x v="2"/>
    <s v="Speciality Products"/>
    <s v="Male"/>
    <s v="Black"/>
    <x v="11"/>
    <d v="1995-02-16T00:00:00"/>
    <n v="125375"/>
    <n v="0.09"/>
    <x v="0"/>
    <s v="Chicago"/>
    <s v=""/>
    <n v="11283.75"/>
    <b v="0"/>
    <n v="1995"/>
    <e v="#VALUE!"/>
    <e v="#VALUE!"/>
  </r>
  <r>
    <s v="E02861"/>
    <s v="Daniel Perry"/>
    <s v="Enterprise Architect"/>
    <x v="0"/>
    <s v="Research &amp; Development"/>
    <s v="Male"/>
    <s v="Caucasian"/>
    <x v="40"/>
    <d v="2001-04-15T00:00:00"/>
    <n v="80921"/>
    <n v="0"/>
    <x v="0"/>
    <s v="Columbus"/>
    <s v=""/>
    <n v="0"/>
    <b v="0"/>
    <n v="2001"/>
    <e v="#VALUE!"/>
    <e v="#VALUE!"/>
  </r>
  <r>
    <s v="E01357"/>
    <s v="Paisley Hunter"/>
    <s v="Engineering Manager"/>
    <x v="6"/>
    <s v="Research &amp; Development"/>
    <s v="Female"/>
    <s v="Caucasian"/>
    <x v="21"/>
    <d v="2010-01-15T00:00:00"/>
    <n v="98110"/>
    <n v="0.13"/>
    <x v="0"/>
    <s v="Chicago"/>
    <s v=""/>
    <n v="12754.300000000001"/>
    <b v="0"/>
    <n v="2010"/>
    <e v="#VALUE!"/>
    <e v="#VALUE!"/>
  </r>
  <r>
    <s v="E02661"/>
    <s v="Maya Chan"/>
    <s v="Controls Engineer"/>
    <x v="6"/>
    <s v="Speciality Products"/>
    <s v="Female"/>
    <s v="Asian"/>
    <x v="26"/>
    <d v="2013-02-13T00:00:00"/>
    <n v="124827"/>
    <n v="0"/>
    <x v="1"/>
    <s v="Beijing"/>
    <s v=""/>
    <n v="0"/>
    <b v="0"/>
    <n v="2013"/>
    <e v="#VALUE!"/>
    <e v="#VALUE!"/>
  </r>
  <r>
    <s v="E04536"/>
    <s v="Layla Scott"/>
    <s v="Sr. Manger"/>
    <x v="4"/>
    <s v="Speciality Products"/>
    <s v="Female"/>
    <s v="Caucasian"/>
    <x v="32"/>
    <d v="2010-07-30T00:00:00"/>
    <n v="124774"/>
    <n v="0.12"/>
    <x v="0"/>
    <s v="Phoenix"/>
    <s v=""/>
    <n v="14972.88"/>
    <b v="0"/>
    <n v="2010"/>
    <e v="#VALUE!"/>
    <e v="#VALUE!"/>
  </r>
  <r>
    <s v="E03591"/>
    <s v="Piper Sun"/>
    <s v="Director"/>
    <x v="1"/>
    <s v="Manufacturing"/>
    <s v="Female"/>
    <s v="Asian"/>
    <x v="16"/>
    <d v="2011-02-14T00:00:00"/>
    <n v="171217"/>
    <n v="0.19"/>
    <x v="0"/>
    <s v="Seattle"/>
    <s v=""/>
    <n v="32531.23"/>
    <b v="0"/>
    <n v="2011"/>
    <e v="#VALUE!"/>
    <e v="#VALUE!"/>
  </r>
  <r>
    <s v="E03328"/>
    <s v="Lucy Johnson"/>
    <s v="Manager"/>
    <x v="0"/>
    <s v="Research &amp; Development"/>
    <s v="Female"/>
    <s v="Caucasian"/>
    <x v="4"/>
    <d v="2020-04-27T00:00:00"/>
    <n v="103058"/>
    <n v="7.0000000000000007E-2"/>
    <x v="0"/>
    <s v="Columbus"/>
    <s v=""/>
    <n v="7214.06"/>
    <b v="0"/>
    <n v="2020"/>
    <e v="#VALUE!"/>
    <e v="#VALUE!"/>
  </r>
  <r>
    <s v="E01733"/>
    <s v="Eloise Pham"/>
    <s v="Manager"/>
    <x v="3"/>
    <s v="Speciality Products"/>
    <s v="Female"/>
    <s v="Asian"/>
    <x v="10"/>
    <d v="2011-10-20T00:00:00"/>
    <n v="123640"/>
    <n v="7.0000000000000007E-2"/>
    <x v="1"/>
    <s v="Shanghai"/>
    <s v=""/>
    <n v="8654.8000000000011"/>
    <b v="0"/>
    <n v="2011"/>
    <e v="#VALUE!"/>
    <e v="#VALUE!"/>
  </r>
  <r>
    <s v="E02024"/>
    <s v="Addison Perez"/>
    <s v="Operations Engineer"/>
    <x v="6"/>
    <s v="Speciality Products"/>
    <s v="Female"/>
    <s v="Latino"/>
    <x v="7"/>
    <d v="2020-09-25T00:00:00"/>
    <n v="123588"/>
    <n v="0"/>
    <x v="2"/>
    <s v="Sao Paulo"/>
    <s v=""/>
    <n v="0"/>
    <b v="0"/>
    <n v="2020"/>
    <e v="#VALUE!"/>
    <e v="#VALUE!"/>
  </r>
  <r>
    <s v="E01241"/>
    <s v="Hadley Guerrero"/>
    <s v="Sr. Manger"/>
    <x v="0"/>
    <s v="Research &amp; Development"/>
    <s v="Female"/>
    <s v="Latino"/>
    <x v="38"/>
    <d v="2004-01-14T00:00:00"/>
    <n v="125086"/>
    <n v="0.1"/>
    <x v="2"/>
    <s v="Sao Paulo"/>
    <s v=""/>
    <n v="12508.6"/>
    <b v="0"/>
    <n v="2004"/>
    <e v="#VALUE!"/>
    <e v="#VALUE!"/>
  </r>
  <r>
    <s v="E03189"/>
    <s v="Asher Jackson"/>
    <s v="Sr. Manger"/>
    <x v="3"/>
    <s v="Speciality Products"/>
    <s v="Male"/>
    <s v="Caucasian"/>
    <x v="37"/>
    <d v="2003-03-25T00:00:00"/>
    <n v="123405"/>
    <n v="0.13"/>
    <x v="0"/>
    <s v="Columbus"/>
    <s v=""/>
    <n v="16042.650000000001"/>
    <b v="0"/>
    <n v="2003"/>
    <e v="#VALUE!"/>
    <e v="#VALUE!"/>
  </r>
  <r>
    <s v="E02059"/>
    <s v="Roman Munoz"/>
    <s v="Sr. Manger"/>
    <x v="3"/>
    <s v="Speciality Products"/>
    <s v="Male"/>
    <s v="Latino"/>
    <x v="15"/>
    <d v="2011-10-20T00:00:00"/>
    <n v="122644"/>
    <n v="0.12"/>
    <x v="0"/>
    <s v="Austin"/>
    <s v=""/>
    <n v="14717.279999999999"/>
    <b v="0"/>
    <n v="2011"/>
    <e v="#VALUE!"/>
    <e v="#VALUE!"/>
  </r>
  <r>
    <s v="E00500"/>
    <s v="Henry Shah"/>
    <s v="Director"/>
    <x v="4"/>
    <s v="Manufacturing"/>
    <s v="Male"/>
    <s v="Asian"/>
    <x v="0"/>
    <d v="2010-06-11T00:00:00"/>
    <n v="187389"/>
    <n v="0.25"/>
    <x v="1"/>
    <s v="Chengdu"/>
    <s v=""/>
    <n v="46847.25"/>
    <b v="1"/>
    <n v="2010"/>
    <e v="#VALUE!"/>
    <e v="#VALUE!"/>
  </r>
  <r>
    <s v="E01753"/>
    <s v="Connor Fong"/>
    <s v="Manager"/>
    <x v="4"/>
    <s v="Speciality Products"/>
    <s v="Male"/>
    <s v="Asian"/>
    <x v="18"/>
    <d v="2018-02-16T00:00:00"/>
    <n v="120905"/>
    <n v="0.05"/>
    <x v="0"/>
    <s v="Seattle"/>
    <s v=""/>
    <n v="6045.25"/>
    <b v="0"/>
    <n v="2018"/>
    <e v="#VALUE!"/>
    <e v="#VALUE!"/>
  </r>
  <r>
    <s v="E02728"/>
    <s v="Thomas Chang"/>
    <s v="Sr. Analyst"/>
    <x v="4"/>
    <s v="Research &amp; Development"/>
    <s v="Male"/>
    <s v="Asian"/>
    <x v="23"/>
    <d v="2011-07-26T00:00:00"/>
    <n v="97231"/>
    <n v="0"/>
    <x v="1"/>
    <s v="Beijing"/>
    <s v=""/>
    <n v="0"/>
    <b v="0"/>
    <n v="2011"/>
    <e v="#VALUE!"/>
    <e v="#VALUE!"/>
  </r>
  <r>
    <s v="E04749"/>
    <s v="Caroline Phan"/>
    <s v="Sr. Manger"/>
    <x v="2"/>
    <s v="Corporate"/>
    <s v="Female"/>
    <s v="Asian"/>
    <x v="13"/>
    <d v="2004-03-14T00:00:00"/>
    <n v="155004"/>
    <n v="0.12"/>
    <x v="0"/>
    <s v="Austin"/>
    <s v=""/>
    <n v="18600.48"/>
    <b v="0"/>
    <n v="2004"/>
    <e v="#VALUE!"/>
    <e v="#VALUE!"/>
  </r>
  <r>
    <s v="E02023"/>
    <s v="Maverick Mehta"/>
    <s v="Systems Analyst"/>
    <x v="0"/>
    <s v="Manufacturing"/>
    <s v="Male"/>
    <s v="Asian"/>
    <x v="18"/>
    <d v="2007-07-30T00:00:00"/>
    <n v="41859"/>
    <n v="0"/>
    <x v="0"/>
    <s v="Seattle"/>
    <s v=""/>
    <n v="0"/>
    <b v="0"/>
    <n v="2007"/>
    <e v="#VALUE!"/>
    <e v="#VALUE!"/>
  </r>
  <r>
    <s v="E03166"/>
    <s v="Austin Edwards"/>
    <s v="IT Coordinator"/>
    <x v="0"/>
    <s v="Manufacturing"/>
    <s v="Male"/>
    <s v="Black"/>
    <x v="36"/>
    <d v="2006-09-24T00:00:00"/>
    <n v="52733"/>
    <n v="0"/>
    <x v="0"/>
    <s v="Chicago"/>
    <s v=""/>
    <n v="0"/>
    <b v="0"/>
    <n v="2006"/>
    <e v="#VALUE!"/>
    <e v="#VALUE!"/>
  </r>
  <r>
    <s v="E02599"/>
    <s v="Daniel Huang"/>
    <s v="Vice President"/>
    <x v="5"/>
    <s v="Corporate"/>
    <s v="Male"/>
    <s v="Asian"/>
    <x v="30"/>
    <d v="2015-09-03T00:00:00"/>
    <n v="250953"/>
    <n v="0.34"/>
    <x v="0"/>
    <s v="Columbus"/>
    <s v=""/>
    <n v="85324.02"/>
    <b v="1"/>
    <n v="2015"/>
    <e v="#VALUE!"/>
    <e v="#VALUE!"/>
  </r>
  <r>
    <s v="E01014"/>
    <s v="Lucas Phan"/>
    <s v="Director"/>
    <x v="1"/>
    <s v="Research &amp; Development"/>
    <s v="Male"/>
    <s v="Asian"/>
    <x v="38"/>
    <d v="1999-02-19T00:00:00"/>
    <n v="191807"/>
    <n v="0.21"/>
    <x v="1"/>
    <s v="Chongqing"/>
    <s v=""/>
    <n v="40279.47"/>
    <b v="1"/>
    <n v="1999"/>
    <e v="#VALUE!"/>
    <e v="#VALUE!"/>
  </r>
  <r>
    <s v="E03248"/>
    <s v="Lyla Stewart"/>
    <s v="Sr. Manger"/>
    <x v="0"/>
    <s v="Speciality Products"/>
    <s v="Female"/>
    <s v="Caucasian"/>
    <x v="12"/>
    <d v="2015-03-27T00:00:00"/>
    <n v="120321"/>
    <n v="0.12"/>
    <x v="0"/>
    <s v="Austin"/>
    <s v=""/>
    <n v="14438.519999999999"/>
    <b v="0"/>
    <n v="2015"/>
    <e v="#VALUE!"/>
    <e v="#VALUE!"/>
  </r>
  <r>
    <s v="E00085"/>
    <s v="Mason Watson"/>
    <s v="Sr. Manger"/>
    <x v="0"/>
    <s v="Corporate"/>
    <s v="Male"/>
    <s v="Caucasian"/>
    <x v="28"/>
    <d v="2004-09-14T00:00:00"/>
    <n v="130274"/>
    <n v="0.11"/>
    <x v="0"/>
    <s v="Chicago"/>
    <s v=""/>
    <n v="14330.14"/>
    <b v="0"/>
    <n v="2004"/>
    <e v="#VALUE!"/>
    <e v="#VALUE!"/>
  </r>
  <r>
    <s v="E00632"/>
    <s v="Angel Chang"/>
    <s v="Network Architect"/>
    <x v="0"/>
    <s v="Research &amp; Development"/>
    <s v="Male"/>
    <s v="Asian"/>
    <x v="26"/>
    <d v="2017-07-06T00:00:00"/>
    <n v="96331"/>
    <n v="0"/>
    <x v="1"/>
    <s v="Shanghai"/>
    <s v=""/>
    <n v="0"/>
    <b v="0"/>
    <n v="2017"/>
    <e v="#VALUE!"/>
    <e v="#VALUE!"/>
  </r>
  <r>
    <s v="E02108"/>
    <s v="Madeline Coleman"/>
    <s v="Sr. Manger"/>
    <x v="2"/>
    <s v="Research &amp; Development"/>
    <s v="Female"/>
    <s v="Caucasian"/>
    <x v="11"/>
    <d v="2006-04-28T00:00:00"/>
    <n v="150758"/>
    <n v="0.13"/>
    <x v="0"/>
    <s v="Chicago"/>
    <d v="2007-08-16T00:00:00"/>
    <n v="19598.54"/>
    <b v="0"/>
    <n v="2006"/>
    <n v="2007"/>
    <n v="1"/>
  </r>
  <r>
    <s v="E03802"/>
    <s v="Thomas Vazquez"/>
    <s v="Director"/>
    <x v="6"/>
    <s v="Corporate"/>
    <s v="Male"/>
    <s v="Latino"/>
    <x v="28"/>
    <d v="2014-07-19T00:00:00"/>
    <n v="173629"/>
    <n v="0.21"/>
    <x v="2"/>
    <s v="Sao Paulo"/>
    <s v=""/>
    <n v="36462.089999999997"/>
    <b v="1"/>
    <n v="2014"/>
    <e v="#VALUE!"/>
    <e v="#VALUE!"/>
  </r>
  <r>
    <s v="E03685"/>
    <s v="Silas Hunter"/>
    <s v="Solutions Architect"/>
    <x v="0"/>
    <s v="Corporate"/>
    <s v="Male"/>
    <s v="Black"/>
    <x v="0"/>
    <d v="1998-05-04T00:00:00"/>
    <n v="62174"/>
    <n v="0"/>
    <x v="0"/>
    <s v="Chicago"/>
    <s v=""/>
    <n v="0"/>
    <b v="0"/>
    <n v="1998"/>
    <e v="#VALUE!"/>
    <e v="#VALUE!"/>
  </r>
  <r>
    <s v="E01089"/>
    <s v="Nicholas Brooks"/>
    <s v="Analyst II"/>
    <x v="4"/>
    <s v="Manufacturing"/>
    <s v="Male"/>
    <s v="Caucasian"/>
    <x v="12"/>
    <d v="2017-10-20T00:00:00"/>
    <n v="56555"/>
    <n v="0"/>
    <x v="0"/>
    <s v="Phoenix"/>
    <s v=""/>
    <n v="0"/>
    <b v="0"/>
    <n v="2017"/>
    <e v="#VALUE!"/>
    <e v="#VALUE!"/>
  </r>
  <r>
    <s v="E03988"/>
    <s v="Dominic Thomas"/>
    <s v="Analyst II"/>
    <x v="1"/>
    <s v="Manufacturing"/>
    <s v="Male"/>
    <s v="Caucasian"/>
    <x v="32"/>
    <d v="2005-09-28T00:00:00"/>
    <n v="74655"/>
    <n v="0"/>
    <x v="0"/>
    <s v="Austin"/>
    <s v=""/>
    <n v="0"/>
    <b v="0"/>
    <n v="2005"/>
    <e v="#VALUE!"/>
    <e v="#VALUE!"/>
  </r>
  <r>
    <s v="E00401"/>
    <s v="Wesley Adams"/>
    <s v="System Administrator "/>
    <x v="0"/>
    <s v="Corporate"/>
    <s v="Male"/>
    <s v="Caucasian"/>
    <x v="32"/>
    <d v="2003-08-11T00:00:00"/>
    <n v="93017"/>
    <n v="0"/>
    <x v="0"/>
    <s v="Seattle"/>
    <s v=""/>
    <n v="0"/>
    <b v="0"/>
    <n v="2003"/>
    <e v="#VALUE!"/>
    <e v="#VALUE!"/>
  </r>
  <r>
    <s v="E03429"/>
    <s v="Ian Wu"/>
    <s v="Sr. Analyst"/>
    <x v="1"/>
    <s v="Manufacturing"/>
    <s v="Male"/>
    <s v="Asian"/>
    <x v="11"/>
    <d v="2012-04-14T00:00:00"/>
    <n v="82300"/>
    <n v="0"/>
    <x v="1"/>
    <s v="Chengdu"/>
    <s v=""/>
    <n v="0"/>
    <b v="0"/>
    <n v="2012"/>
    <e v="#VALUE!"/>
    <e v="#VALUE!"/>
  </r>
  <r>
    <s v="E02417"/>
    <s v="Alice Young"/>
    <s v="Automation Engineer"/>
    <x v="6"/>
    <s v="Research &amp; Development"/>
    <s v="Female"/>
    <s v="Caucasian"/>
    <x v="28"/>
    <d v="2008-01-24T00:00:00"/>
    <n v="91621"/>
    <n v="0"/>
    <x v="0"/>
    <s v="Chicago"/>
    <s v=""/>
    <n v="0"/>
    <b v="0"/>
    <n v="2008"/>
    <e v="#VALUE!"/>
    <e v="#VALUE!"/>
  </r>
  <r>
    <s v="E00359"/>
    <s v="Logan Carrillo"/>
    <s v="Sr. Analyst"/>
    <x v="1"/>
    <s v="Research &amp; Development"/>
    <s v="Male"/>
    <s v="Latino"/>
    <x v="27"/>
    <d v="2014-11-30T00:00:00"/>
    <n v="91280"/>
    <n v="0"/>
    <x v="0"/>
    <s v="Miami"/>
    <s v=""/>
    <n v="0"/>
    <b v="0"/>
    <n v="2014"/>
    <e v="#VALUE!"/>
    <e v="#VALUE!"/>
  </r>
  <r>
    <s v="E02044"/>
    <s v="Caroline Alexander"/>
    <s v="Business Partner"/>
    <x v="5"/>
    <s v="Manufacturing"/>
    <s v="Female"/>
    <s v="Black"/>
    <x v="36"/>
    <d v="2020-09-18T00:00:00"/>
    <n v="47071"/>
    <n v="0"/>
    <x v="0"/>
    <s v="Columbus"/>
    <s v=""/>
    <n v="0"/>
    <b v="0"/>
    <n v="2020"/>
    <e v="#VALUE!"/>
    <e v="#VALUE!"/>
  </r>
  <r>
    <s v="E01479"/>
    <s v="Serenity Bailey"/>
    <s v="IT Systems Architect"/>
    <x v="0"/>
    <s v="Manufacturing"/>
    <s v="Female"/>
    <s v="Caucasian"/>
    <x v="0"/>
    <d v="2011-11-21T00:00:00"/>
    <n v="81218"/>
    <n v="0"/>
    <x v="0"/>
    <s v="Chicago"/>
    <s v=""/>
    <n v="0"/>
    <b v="0"/>
    <n v="2011"/>
    <e v="#VALUE!"/>
    <e v="#VALUE!"/>
  </r>
  <r>
    <s v="E04962"/>
    <s v="Elena Tan"/>
    <s v="Vice President"/>
    <x v="6"/>
    <s v="Manufacturing"/>
    <s v="Female"/>
    <s v="Asian"/>
    <x v="37"/>
    <d v="2008-10-13T00:00:00"/>
    <n v="181801"/>
    <n v="0.4"/>
    <x v="1"/>
    <s v="Chongqing"/>
    <d v="2019-12-11T00:00:00"/>
    <n v="72720.400000000009"/>
    <b v="1"/>
    <n v="2008"/>
    <n v="2019"/>
    <n v="11"/>
  </r>
  <r>
    <s v="E02769"/>
    <s v="Eliza Adams"/>
    <s v="Account Representative"/>
    <x v="3"/>
    <s v="Manufacturing"/>
    <s v="Female"/>
    <s v="Caucasian"/>
    <x v="3"/>
    <d v="2021-11-21T00:00:00"/>
    <n v="63137"/>
    <n v="0"/>
    <x v="0"/>
    <s v="Chicago"/>
    <s v=""/>
    <n v="0"/>
    <b v="0"/>
    <n v="2021"/>
    <e v="#VALUE!"/>
    <e v="#VALUE!"/>
  </r>
  <r>
    <s v="E03893"/>
    <s v="Alice Xiong"/>
    <s v="Vice President"/>
    <x v="6"/>
    <s v="Manufacturing"/>
    <s v="Female"/>
    <s v="Asian"/>
    <x v="0"/>
    <d v="2018-09-02T00:00:00"/>
    <n v="221465"/>
    <n v="0.34"/>
    <x v="1"/>
    <s v="Chengdu"/>
    <s v=""/>
    <n v="75298.100000000006"/>
    <b v="1"/>
    <n v="2018"/>
    <e v="#VALUE!"/>
    <e v="#VALUE!"/>
  </r>
  <r>
    <s v="E00553"/>
    <s v="Isla Yoon"/>
    <s v="Quality Engineer"/>
    <x v="6"/>
    <s v="Research &amp; Development"/>
    <s v="Female"/>
    <s v="Asian"/>
    <x v="37"/>
    <d v="2013-05-10T00:00:00"/>
    <n v="79388"/>
    <n v="0"/>
    <x v="0"/>
    <s v="Austin"/>
    <d v="2019-08-04T00:00:00"/>
    <n v="0"/>
    <b v="0"/>
    <n v="2013"/>
    <n v="2019"/>
    <n v="6"/>
  </r>
  <r>
    <s v="E03540"/>
    <s v="Emma Perry"/>
    <s v="Solutions Architect"/>
    <x v="0"/>
    <s v="Manufacturing"/>
    <s v="Female"/>
    <s v="Caucasian"/>
    <x v="20"/>
    <d v="2018-01-22T00:00:00"/>
    <n v="68176"/>
    <n v="0"/>
    <x v="0"/>
    <s v="Seattle"/>
    <s v=""/>
    <n v="0"/>
    <b v="0"/>
    <n v="2018"/>
    <e v="#VALUE!"/>
    <e v="#VALUE!"/>
  </r>
  <r>
    <s v="E02769"/>
    <s v="Riley Marquez"/>
    <s v="Sr. Manger"/>
    <x v="2"/>
    <s v="Research &amp; Development"/>
    <s v="Female"/>
    <s v="Latino"/>
    <x v="39"/>
    <d v="2019-10-18T00:00:00"/>
    <n v="122829"/>
    <n v="0.11"/>
    <x v="0"/>
    <s v="Chicago"/>
    <s v=""/>
    <n v="13511.19"/>
    <b v="0"/>
    <n v="2019"/>
    <e v="#VALUE!"/>
    <e v="#VALUE!"/>
  </r>
  <r>
    <s v="E00535"/>
    <s v="Nathan Mendez"/>
    <s v="Manager"/>
    <x v="0"/>
    <s v="Speciality Products"/>
    <s v="Male"/>
    <s v="Latino"/>
    <x v="35"/>
    <d v="2006-10-31T00:00:00"/>
    <n v="120128"/>
    <n v="0.1"/>
    <x v="0"/>
    <s v="Austin"/>
    <s v=""/>
    <n v="12012.800000000001"/>
    <b v="0"/>
    <n v="2006"/>
    <e v="#VALUE!"/>
    <e v="#VALUE!"/>
  </r>
  <r>
    <s v="E04168"/>
    <s v="Mila Juarez"/>
    <s v="Manager"/>
    <x v="3"/>
    <s v="Speciality Products"/>
    <s v="Female"/>
    <s v="Latino"/>
    <x v="2"/>
    <d v="2017-09-21T00:00:00"/>
    <n v="119647"/>
    <n v="0.09"/>
    <x v="2"/>
    <s v="Sao Paulo"/>
    <s v=""/>
    <n v="10768.23"/>
    <b v="0"/>
    <n v="2017"/>
    <e v="#VALUE!"/>
    <e v="#VALUE!"/>
  </r>
  <r>
    <s v="E01807"/>
    <s v="Matthew Lim"/>
    <s v="Sr. Analyst"/>
    <x v="3"/>
    <s v="Research &amp; Development"/>
    <s v="Male"/>
    <s v="Asian"/>
    <x v="25"/>
    <d v="1994-02-18T00:00:00"/>
    <n v="99624"/>
    <n v="0"/>
    <x v="0"/>
    <s v="Seattle"/>
    <s v=""/>
    <n v="0"/>
    <b v="0"/>
    <n v="1994"/>
    <e v="#VALUE!"/>
    <e v="#VALUE!"/>
  </r>
  <r>
    <s v="E02478"/>
    <s v="Alexander Morris"/>
    <s v="Manager"/>
    <x v="3"/>
    <s v="Speciality Products"/>
    <s v="Male"/>
    <s v="Caucasian"/>
    <x v="27"/>
    <d v="2013-06-21T00:00:00"/>
    <n v="119631"/>
    <n v="0.06"/>
    <x v="0"/>
    <s v="Phoenix"/>
    <s v=""/>
    <n v="7177.86"/>
    <b v="0"/>
    <n v="2013"/>
    <e v="#VALUE!"/>
    <e v="#VALUE!"/>
  </r>
  <r>
    <s v="E02632"/>
    <s v="Alice Soto"/>
    <s v="Analyst"/>
    <x v="4"/>
    <s v="Corporate"/>
    <s v="Female"/>
    <s v="Latino"/>
    <x v="17"/>
    <d v="1995-04-13T00:00:00"/>
    <n v="50857"/>
    <n v="0"/>
    <x v="2"/>
    <s v="Manaus"/>
    <s v=""/>
    <n v="0"/>
    <b v="0"/>
    <n v="1995"/>
    <e v="#VALUE!"/>
    <e v="#VALUE!"/>
  </r>
  <r>
    <s v="E04226"/>
    <s v="Andrew Moore"/>
    <s v="Operations Engineer"/>
    <x v="6"/>
    <s v="Manufacturing"/>
    <s v="Male"/>
    <s v="Caucasian"/>
    <x v="8"/>
    <d v="2001-01-02T00:00:00"/>
    <n v="120628"/>
    <n v="0"/>
    <x v="0"/>
    <s v="Chicago"/>
    <s v=""/>
    <n v="0"/>
    <b v="0"/>
    <n v="2001"/>
    <e v="#VALUE!"/>
    <e v="#VALUE!"/>
  </r>
  <r>
    <s v="E02703"/>
    <s v="Austin Vang"/>
    <s v="Manager"/>
    <x v="1"/>
    <s v="Speciality Products"/>
    <s v="Male"/>
    <s v="Asian"/>
    <x v="38"/>
    <d v="2018-05-20T00:00:00"/>
    <n v="119397"/>
    <n v="0.09"/>
    <x v="1"/>
    <s v="Beijing"/>
    <d v="2019-03-14T00:00:00"/>
    <n v="10745.73"/>
    <b v="0"/>
    <n v="2018"/>
    <n v="2019"/>
    <n v="1"/>
  </r>
  <r>
    <s v="E01981"/>
    <s v="Genesis Banks"/>
    <s v="Analyst"/>
    <x v="2"/>
    <s v="Corporate"/>
    <s v="Female"/>
    <s v="Caucasian"/>
    <x v="19"/>
    <d v="2012-03-16T00:00:00"/>
    <n v="46081"/>
    <n v="0"/>
    <x v="0"/>
    <s v="Chicago"/>
    <s v=""/>
    <n v="0"/>
    <b v="0"/>
    <n v="2012"/>
    <e v="#VALUE!"/>
    <e v="#VALUE!"/>
  </r>
  <r>
    <s v="E02534"/>
    <s v="Victoria Johnson"/>
    <s v="Sr. Manger"/>
    <x v="4"/>
    <s v="Corporate"/>
    <s v="Female"/>
    <s v="Caucasian"/>
    <x v="0"/>
    <d v="2004-05-28T00:00:00"/>
    <n v="159885"/>
    <n v="0.12"/>
    <x v="0"/>
    <s v="Columbus"/>
    <s v=""/>
    <n v="19186.2"/>
    <b v="0"/>
    <n v="2004"/>
    <e v="#VALUE!"/>
    <e v="#VALUE!"/>
  </r>
  <r>
    <s v="E01238"/>
    <s v="Eloise Griffin"/>
    <s v="Director"/>
    <x v="3"/>
    <s v="Manufacturing"/>
    <s v="Female"/>
    <s v="Caucasian"/>
    <x v="0"/>
    <d v="1995-10-29T00:00:00"/>
    <n v="153271"/>
    <n v="0.15"/>
    <x v="0"/>
    <s v="Austin"/>
    <s v=""/>
    <n v="22990.649999999998"/>
    <b v="0"/>
    <n v="1995"/>
    <e v="#VALUE!"/>
    <e v="#VALUE!"/>
  </r>
  <r>
    <s v="E01118"/>
    <s v="Roman Yang"/>
    <s v="Manager"/>
    <x v="5"/>
    <s v="Manufacturing"/>
    <s v="Male"/>
    <s v="Asian"/>
    <x v="36"/>
    <d v="2009-12-12T00:00:00"/>
    <n v="114242"/>
    <n v="0.08"/>
    <x v="0"/>
    <s v="Phoenix"/>
    <s v=""/>
    <n v="9139.36"/>
    <b v="0"/>
    <n v="2009"/>
    <e v="#VALUE!"/>
    <e v="#VALUE!"/>
  </r>
  <r>
    <s v="E04403"/>
    <s v="Dominic Hu"/>
    <s v="Manager"/>
    <x v="4"/>
    <s v="Speciality Products"/>
    <s v="Male"/>
    <s v="Asian"/>
    <x v="23"/>
    <d v="2012-02-13T00:00:00"/>
    <n v="118708"/>
    <n v="7.0000000000000007E-2"/>
    <x v="1"/>
    <s v="Shanghai"/>
    <s v=""/>
    <n v="8309.5600000000013"/>
    <b v="0"/>
    <n v="2012"/>
    <e v="#VALUE!"/>
    <e v="#VALUE!"/>
  </r>
  <r>
    <s v="E04308"/>
    <s v="Kai Flores"/>
    <s v="Development Engineer"/>
    <x v="6"/>
    <s v="Manufacturing"/>
    <s v="Male"/>
    <s v="Latino"/>
    <x v="24"/>
    <d v="2017-05-23T00:00:00"/>
    <n v="65566"/>
    <n v="0"/>
    <x v="0"/>
    <s v="Seattle"/>
    <s v=""/>
    <n v="0"/>
    <b v="0"/>
    <n v="2017"/>
    <e v="#VALUE!"/>
    <e v="#VALUE!"/>
  </r>
  <r>
    <s v="E01052"/>
    <s v="Jaxson Dinh"/>
    <s v="Sr. Manger"/>
    <x v="1"/>
    <s v="Research &amp; Development"/>
    <s v="Male"/>
    <s v="Asian"/>
    <x v="10"/>
    <d v="2001-05-03T00:00:00"/>
    <n v="147752"/>
    <n v="0.12"/>
    <x v="1"/>
    <s v="Shanghai"/>
    <d v="2011-12-26T00:00:00"/>
    <n v="17730.239999999998"/>
    <b v="0"/>
    <n v="2001"/>
    <n v="2011"/>
    <n v="10"/>
  </r>
  <r>
    <s v="E04165"/>
    <s v="Sophie Vang"/>
    <s v="Sr. Manger"/>
    <x v="1"/>
    <s v="Manufacturing"/>
    <s v="Female"/>
    <s v="Asian"/>
    <x v="6"/>
    <d v="2021-09-14T00:00:00"/>
    <n v="136810"/>
    <n v="0.14000000000000001"/>
    <x v="1"/>
    <s v="Chongqing"/>
    <s v=""/>
    <n v="19153.400000000001"/>
    <b v="0"/>
    <n v="2021"/>
    <e v="#VALUE!"/>
    <e v="#VALUE!"/>
  </r>
  <r>
    <s v="E02295"/>
    <s v="Axel Jordan"/>
    <s v="Analyst"/>
    <x v="3"/>
    <s v="Corporate"/>
    <s v="Male"/>
    <s v="Caucasian"/>
    <x v="8"/>
    <d v="2013-02-28T00:00:00"/>
    <n v="54635"/>
    <n v="0"/>
    <x v="0"/>
    <s v="Chicago"/>
    <s v=""/>
    <n v="0"/>
    <b v="0"/>
    <n v="2013"/>
    <e v="#VALUE!"/>
    <e v="#VALUE!"/>
  </r>
  <r>
    <s v="E04546"/>
    <s v="Jade Hunter"/>
    <s v="Cloud Infrastructure Architect"/>
    <x v="0"/>
    <s v="Corporate"/>
    <s v="Female"/>
    <s v="Caucasian"/>
    <x v="36"/>
    <d v="2020-02-05T00:00:00"/>
    <n v="96636"/>
    <n v="0"/>
    <x v="0"/>
    <s v="Columbus"/>
    <s v=""/>
    <n v="0"/>
    <b v="0"/>
    <n v="2020"/>
    <e v="#VALUE!"/>
    <e v="#VALUE!"/>
  </r>
  <r>
    <s v="E04217"/>
    <s v="Lydia Williams"/>
    <s v="System Administrator "/>
    <x v="0"/>
    <s v="Manufacturing"/>
    <s v="Female"/>
    <s v="Black"/>
    <x v="24"/>
    <d v="2014-10-29T00:00:00"/>
    <n v="91592"/>
    <n v="0"/>
    <x v="0"/>
    <s v="Chicago"/>
    <s v=""/>
    <n v="0"/>
    <b v="0"/>
    <n v="2014"/>
    <e v="#VALUE!"/>
    <e v="#VALUE!"/>
  </r>
  <r>
    <s v="E00650"/>
    <s v="Emery Chang"/>
    <s v="Business Partner"/>
    <x v="5"/>
    <s v="Research &amp; Development"/>
    <s v="Female"/>
    <s v="Asian"/>
    <x v="10"/>
    <d v="2000-08-17T00:00:00"/>
    <n v="55563"/>
    <n v="0"/>
    <x v="1"/>
    <s v="Chengdu"/>
    <s v=""/>
    <n v="0"/>
    <b v="0"/>
    <n v="2000"/>
    <e v="#VALUE!"/>
    <e v="#VALUE!"/>
  </r>
  <r>
    <s v="E00344"/>
    <s v="Savannah He"/>
    <s v="Director"/>
    <x v="0"/>
    <s v="Research &amp; Development"/>
    <s v="Female"/>
    <s v="Asian"/>
    <x v="25"/>
    <d v="1996-02-14T00:00:00"/>
    <n v="159724"/>
    <n v="0.23"/>
    <x v="1"/>
    <s v="Beijing"/>
    <s v=""/>
    <n v="36736.520000000004"/>
    <b v="1"/>
    <n v="1996"/>
    <e v="#VALUE!"/>
    <e v="#VALUE!"/>
  </r>
  <r>
    <s v="E04645"/>
    <s v="Elias Ahmed"/>
    <s v="Vice President"/>
    <x v="1"/>
    <s v="Corporate"/>
    <s v="Male"/>
    <s v="Asian"/>
    <x v="4"/>
    <d v="2017-08-04T00:00:00"/>
    <n v="183190"/>
    <n v="0.36"/>
    <x v="0"/>
    <s v="Chicago"/>
    <s v=""/>
    <n v="65948.399999999994"/>
    <b v="1"/>
    <n v="2017"/>
    <e v="#VALUE!"/>
    <e v="#VALUE!"/>
  </r>
  <r>
    <s v="E00742"/>
    <s v="Cooper Mitchell"/>
    <s v="Manager"/>
    <x v="3"/>
    <s v="Speciality Products"/>
    <s v="Male"/>
    <s v="Caucasian"/>
    <x v="12"/>
    <d v="2006-01-31T00:00:00"/>
    <n v="117518"/>
    <n v="7.0000000000000007E-2"/>
    <x v="0"/>
    <s v="Seattle"/>
    <s v=""/>
    <n v="8226.26"/>
    <b v="0"/>
    <n v="2006"/>
    <e v="#VALUE!"/>
    <e v="#VALUE!"/>
  </r>
  <r>
    <s v="E02730"/>
    <s v="Axel Soto"/>
    <s v="Quality Engineer"/>
    <x v="6"/>
    <s v="Corporate"/>
    <s v="Male"/>
    <s v="Latino"/>
    <x v="28"/>
    <d v="2005-04-22T00:00:00"/>
    <n v="96639"/>
    <n v="0"/>
    <x v="2"/>
    <s v="Rio de Janerio"/>
    <s v=""/>
    <n v="0"/>
    <b v="0"/>
    <n v="2005"/>
    <e v="#VALUE!"/>
    <e v="#VALUE!"/>
  </r>
  <r>
    <s v="E04517"/>
    <s v="Amelia Choi"/>
    <s v="Manager"/>
    <x v="1"/>
    <s v="Speciality Products"/>
    <s v="Female"/>
    <s v="Asian"/>
    <x v="12"/>
    <d v="2006-06-11T00:00:00"/>
    <n v="117278"/>
    <n v="0.09"/>
    <x v="0"/>
    <s v="Miami"/>
    <s v=""/>
    <n v="10555.02"/>
    <b v="0"/>
    <n v="2006"/>
    <e v="#VALUE!"/>
    <e v="#VALUE!"/>
  </r>
  <r>
    <s v="E03379"/>
    <s v="Landon Kim"/>
    <s v="Manager"/>
    <x v="5"/>
    <s v="Speciality Products"/>
    <s v="Male"/>
    <s v="Asian"/>
    <x v="37"/>
    <d v="2012-03-15T00:00:00"/>
    <n v="117226"/>
    <n v="0.08"/>
    <x v="0"/>
    <s v="Phoenix"/>
    <s v=""/>
    <n v="9378.08"/>
    <b v="0"/>
    <n v="2012"/>
    <e v="#VALUE!"/>
    <e v="#VALUE!"/>
  </r>
  <r>
    <s v="E04639"/>
    <s v="Luna Taylor"/>
    <s v="Network Administrator"/>
    <x v="0"/>
    <s v="Manufacturing"/>
    <s v="Female"/>
    <s v="Caucasian"/>
    <x v="8"/>
    <d v="2018-07-28T00:00:00"/>
    <n v="87806"/>
    <n v="0"/>
    <x v="0"/>
    <s v="Seattle"/>
    <s v=""/>
    <n v="0"/>
    <b v="0"/>
    <n v="2018"/>
    <e v="#VALUE!"/>
    <e v="#VALUE!"/>
  </r>
  <r>
    <s v="E00465"/>
    <s v="Dominic Parker"/>
    <s v="Test Engineer"/>
    <x v="6"/>
    <s v="Research &amp; Development"/>
    <s v="Male"/>
    <s v="Caucasian"/>
    <x v="40"/>
    <d v="2011-10-04T00:00:00"/>
    <n v="63959"/>
    <n v="0"/>
    <x v="0"/>
    <s v="Seattle"/>
    <s v=""/>
    <n v="0"/>
    <b v="0"/>
    <n v="2011"/>
    <e v="#VALUE!"/>
    <e v="#VALUE!"/>
  </r>
  <r>
    <s v="E03058"/>
    <s v="Angel Xiong"/>
    <s v="Vice President"/>
    <x v="0"/>
    <s v="Research &amp; Development"/>
    <s v="Male"/>
    <s v="Asian"/>
    <x v="24"/>
    <d v="2015-06-11T00:00:00"/>
    <n v="234723"/>
    <n v="0.36"/>
    <x v="1"/>
    <s v="Shanghai"/>
    <s v=""/>
    <n v="84500.28"/>
    <b v="1"/>
    <n v="2015"/>
    <e v="#VALUE!"/>
    <e v="#VALUE!"/>
  </r>
  <r>
    <s v="E02337"/>
    <s v="Emma Cao"/>
    <s v="Analyst"/>
    <x v="4"/>
    <s v="Corporate"/>
    <s v="Female"/>
    <s v="Asian"/>
    <x v="5"/>
    <d v="2019-08-24T00:00:00"/>
    <n v="50809"/>
    <n v="0"/>
    <x v="1"/>
    <s v="Chongqing"/>
    <s v=""/>
    <n v="0"/>
    <b v="0"/>
    <n v="2019"/>
    <e v="#VALUE!"/>
    <e v="#VALUE!"/>
  </r>
  <r>
    <s v="E04927"/>
    <s v="Ezekiel Bryant"/>
    <s v="Sr. Analyst"/>
    <x v="2"/>
    <s v="Manufacturing"/>
    <s v="Male"/>
    <s v="Caucasian"/>
    <x v="0"/>
    <d v="2002-07-19T00:00:00"/>
    <n v="77396"/>
    <n v="0"/>
    <x v="0"/>
    <s v="Miami"/>
    <s v=""/>
    <n v="0"/>
    <b v="0"/>
    <n v="2002"/>
    <e v="#VALUE!"/>
    <e v="#VALUE!"/>
  </r>
  <r>
    <s v="E04937"/>
    <s v="Ian Ngo"/>
    <s v="Manager"/>
    <x v="3"/>
    <s v="Speciality Products"/>
    <s v="Male"/>
    <s v="Asian"/>
    <x v="25"/>
    <d v="2014-08-07T00:00:00"/>
    <n v="117062"/>
    <n v="7.0000000000000007E-2"/>
    <x v="0"/>
    <s v="Phoenix"/>
    <s v=""/>
    <n v="8194.34"/>
    <b v="0"/>
    <n v="2014"/>
    <e v="#VALUE!"/>
    <e v="#VALUE!"/>
  </r>
  <r>
    <s v="E04538"/>
    <s v="Adeline Yang"/>
    <s v="Cloud Infrastructure Architect"/>
    <x v="0"/>
    <s v="Corporate"/>
    <s v="Female"/>
    <s v="Asian"/>
    <x v="35"/>
    <d v="2011-07-20T00:00:00"/>
    <n v="86173"/>
    <n v="0"/>
    <x v="1"/>
    <s v="Chongqing"/>
    <s v=""/>
    <n v="0"/>
    <b v="0"/>
    <n v="2011"/>
    <e v="#VALUE!"/>
    <e v="#VALUE!"/>
  </r>
  <r>
    <s v="E02633"/>
    <s v="Allison Roberts"/>
    <s v="Vice President"/>
    <x v="3"/>
    <s v="Manufacturing"/>
    <s v="Female"/>
    <s v="Black"/>
    <x v="15"/>
    <d v="2000-08-19T00:00:00"/>
    <n v="222224"/>
    <n v="0.38"/>
    <x v="0"/>
    <s v="Columbus"/>
    <s v=""/>
    <n v="84445.119999999995"/>
    <b v="1"/>
    <n v="2000"/>
    <e v="#VALUE!"/>
    <e v="#VALUE!"/>
  </r>
  <r>
    <s v="E02965"/>
    <s v="Andrew Do"/>
    <s v="Sr. Manger"/>
    <x v="2"/>
    <s v="Research &amp; Development"/>
    <s v="Male"/>
    <s v="Asian"/>
    <x v="12"/>
    <d v="2021-04-17T00:00:00"/>
    <n v="146140"/>
    <n v="0.15"/>
    <x v="0"/>
    <s v="Seattle"/>
    <s v=""/>
    <n v="21921"/>
    <b v="0"/>
    <n v="2021"/>
    <e v="#VALUE!"/>
    <e v="#VALUE!"/>
  </r>
  <r>
    <s v="E01167"/>
    <s v="Kinsley Collins"/>
    <s v="Automation Engineer"/>
    <x v="6"/>
    <s v="Speciality Products"/>
    <s v="Female"/>
    <s v="Caucasian"/>
    <x v="20"/>
    <d v="2018-11-14T00:00:00"/>
    <n v="115854"/>
    <n v="0"/>
    <x v="0"/>
    <s v="Phoenix"/>
    <s v=""/>
    <n v="0"/>
    <b v="0"/>
    <n v="2018"/>
    <e v="#VALUE!"/>
    <e v="#VALUE!"/>
  </r>
  <r>
    <s v="E02895"/>
    <s v="Mila Soto"/>
    <s v="Director"/>
    <x v="2"/>
    <s v="Research &amp; Development"/>
    <s v="Female"/>
    <s v="Latino"/>
    <x v="14"/>
    <d v="2008-10-07T00:00:00"/>
    <n v="170221"/>
    <n v="0.15"/>
    <x v="2"/>
    <s v="Manaus"/>
    <s v=""/>
    <n v="25533.149999999998"/>
    <b v="0"/>
    <n v="2008"/>
    <e v="#VALUE!"/>
    <e v="#VALUE!"/>
  </r>
  <r>
    <s v="E01132"/>
    <s v="Gabriella Johnson"/>
    <s v="Computer Systems Manager"/>
    <x v="0"/>
    <s v="Research &amp; Development"/>
    <s v="Female"/>
    <s v="Caucasian"/>
    <x v="36"/>
    <d v="2006-03-01T00:00:00"/>
    <n v="97433"/>
    <n v="0.05"/>
    <x v="0"/>
    <s v="Seattle"/>
    <d v="2015-08-08T00:00:00"/>
    <n v="4871.6500000000005"/>
    <b v="0"/>
    <n v="2006"/>
    <n v="2015"/>
    <n v="9"/>
  </r>
  <r>
    <s v="E00758"/>
    <s v="Jonathan Khan"/>
    <s v="Account Representative"/>
    <x v="3"/>
    <s v="Manufacturing"/>
    <s v="Male"/>
    <s v="Asian"/>
    <x v="24"/>
    <d v="2013-08-30T00:00:00"/>
    <n v="59646"/>
    <n v="0"/>
    <x v="1"/>
    <s v="Shanghai"/>
    <s v=""/>
    <n v="0"/>
    <b v="0"/>
    <n v="2013"/>
    <e v="#VALUE!"/>
    <e v="#VALUE!"/>
  </r>
  <r>
    <s v="E03305"/>
    <s v="Hannah King"/>
    <s v="Manager"/>
    <x v="4"/>
    <s v="Speciality Products"/>
    <s v="Female"/>
    <s v="Caucasian"/>
    <x v="30"/>
    <d v="2014-10-07T00:00:00"/>
    <n v="114911"/>
    <n v="7.0000000000000007E-2"/>
    <x v="0"/>
    <s v="Chicago"/>
    <s v=""/>
    <n v="8043.77"/>
    <b v="0"/>
    <n v="2014"/>
    <e v="#VALUE!"/>
    <e v="#VALUE!"/>
  </r>
  <r>
    <s v="E00144"/>
    <s v="Theodore Ngo"/>
    <s v="Controls Engineer"/>
    <x v="6"/>
    <s v="Research &amp; Development"/>
    <s v="Male"/>
    <s v="Asian"/>
    <x v="0"/>
    <d v="2018-04-29T00:00:00"/>
    <n v="83378"/>
    <n v="0"/>
    <x v="1"/>
    <s v="Beijing"/>
    <s v=""/>
    <n v="0"/>
    <b v="0"/>
    <n v="2018"/>
    <e v="#VALUE!"/>
    <e v="#VALUE!"/>
  </r>
  <r>
    <s v="E02943"/>
    <s v="Bella Lopez"/>
    <s v="Sr. Analyst"/>
    <x v="1"/>
    <s v="Corporate"/>
    <s v="Female"/>
    <s v="Latino"/>
    <x v="22"/>
    <d v="2013-11-12T00:00:00"/>
    <n v="88895"/>
    <n v="0"/>
    <x v="0"/>
    <s v="Chicago"/>
    <s v=""/>
    <n v="0"/>
    <b v="0"/>
    <n v="2013"/>
    <e v="#VALUE!"/>
    <e v="#VALUE!"/>
  </r>
  <r>
    <s v="E03901"/>
    <s v="Luca Truong"/>
    <s v="Director"/>
    <x v="1"/>
    <s v="Corporate"/>
    <s v="Male"/>
    <s v="Asian"/>
    <x v="10"/>
    <d v="2004-12-11T00:00:00"/>
    <n v="168846"/>
    <n v="0.24"/>
    <x v="1"/>
    <s v="Chongqing"/>
    <s v=""/>
    <n v="40523.040000000001"/>
    <b v="1"/>
    <n v="2004"/>
    <e v="#VALUE!"/>
    <e v="#VALUE!"/>
  </r>
  <r>
    <s v="E03461"/>
    <s v="Nathan Lau"/>
    <s v="Business Partner"/>
    <x v="5"/>
    <s v="Research &amp; Development"/>
    <s v="Male"/>
    <s v="Asian"/>
    <x v="24"/>
    <d v="2011-02-22T00:00:00"/>
    <n v="43336"/>
    <n v="0"/>
    <x v="0"/>
    <s v="Austin"/>
    <d v="2020-07-12T00:00:00"/>
    <n v="0"/>
    <b v="0"/>
    <n v="2011"/>
    <n v="2020"/>
    <n v="9"/>
  </r>
  <r>
    <s v="E03490"/>
    <s v="Henry Campos"/>
    <s v="Sr. Manger"/>
    <x v="5"/>
    <s v="Corporate"/>
    <s v="Male"/>
    <s v="Latino"/>
    <x v="2"/>
    <d v="2009-09-27T00:00:00"/>
    <n v="127801"/>
    <n v="0.15"/>
    <x v="0"/>
    <s v="Phoenix"/>
    <s v=""/>
    <n v="19170.149999999998"/>
    <b v="0"/>
    <n v="2009"/>
    <e v="#VALUE!"/>
    <e v="#VALUE!"/>
  </r>
  <r>
    <s v="E04466"/>
    <s v="Connor Bell"/>
    <s v="Network Administrator"/>
    <x v="0"/>
    <s v="Corporate"/>
    <s v="Male"/>
    <s v="Black"/>
    <x v="15"/>
    <d v="2000-04-01T00:00:00"/>
    <n v="76352"/>
    <n v="0"/>
    <x v="0"/>
    <s v="Austin"/>
    <s v=""/>
    <n v="0"/>
    <b v="0"/>
    <n v="2000"/>
    <e v="#VALUE!"/>
    <e v="#VALUE!"/>
  </r>
  <r>
    <s v="E03226"/>
    <s v="Angel Stewart"/>
    <s v="Vice President"/>
    <x v="2"/>
    <s v="Corporate"/>
    <s v="Male"/>
    <s v="Caucasian"/>
    <x v="20"/>
    <d v="2019-06-22T00:00:00"/>
    <n v="250767"/>
    <n v="0.38"/>
    <x v="0"/>
    <s v="Seattle"/>
    <s v=""/>
    <n v="95291.46"/>
    <b v="1"/>
    <n v="2019"/>
    <e v="#VALUE!"/>
    <e v="#VALUE!"/>
  </r>
  <r>
    <s v="E04607"/>
    <s v="Landon Brown"/>
    <s v="Vice President"/>
    <x v="1"/>
    <s v="Corporate"/>
    <s v="Male"/>
    <s v="Caucasian"/>
    <x v="3"/>
    <d v="2020-09-27T00:00:00"/>
    <n v="223055"/>
    <n v="0.3"/>
    <x v="0"/>
    <s v="Columbus"/>
    <s v=""/>
    <n v="66916.5"/>
    <b v="1"/>
    <n v="2020"/>
    <e v="#VALUE!"/>
    <e v="#VALUE!"/>
  </r>
  <r>
    <s v="E02678"/>
    <s v="Nicholas Rivera"/>
    <s v="Director"/>
    <x v="6"/>
    <s v="Corporate"/>
    <s v="Male"/>
    <s v="Latino"/>
    <x v="10"/>
    <d v="2007-04-13T00:00:00"/>
    <n v="189680"/>
    <n v="0.23"/>
    <x v="2"/>
    <s v="Sao Paulo"/>
    <s v=""/>
    <n v="43626.400000000001"/>
    <b v="1"/>
    <n v="2007"/>
    <e v="#VALUE!"/>
    <e v="#VALUE!"/>
  </r>
  <r>
    <s v="E02190"/>
    <s v="Gabriel Carter"/>
    <s v="Test Engineer"/>
    <x v="6"/>
    <s v="Manufacturing"/>
    <s v="Male"/>
    <s v="Caucasian"/>
    <x v="4"/>
    <d v="2018-07-18T00:00:00"/>
    <n v="71167"/>
    <n v="0"/>
    <x v="0"/>
    <s v="Columbus"/>
    <s v=""/>
    <n v="0"/>
    <b v="0"/>
    <n v="2018"/>
    <e v="#VALUE!"/>
    <e v="#VALUE!"/>
  </r>
  <r>
    <s v="E00785"/>
    <s v="Hannah Hoang"/>
    <s v="Manager"/>
    <x v="4"/>
    <s v="Speciality Products"/>
    <s v="Female"/>
    <s v="Asian"/>
    <x v="6"/>
    <d v="2021-12-15T00:00:00"/>
    <n v="114893"/>
    <n v="0.06"/>
    <x v="1"/>
    <s v="Chengdu"/>
    <s v=""/>
    <n v="6893.58"/>
    <b v="0"/>
    <n v="2021"/>
    <e v="#VALUE!"/>
    <e v="#VALUE!"/>
  </r>
  <r>
    <s v="E00268"/>
    <s v="Ian Flores"/>
    <s v="Director"/>
    <x v="6"/>
    <s v="Corporate"/>
    <s v="Male"/>
    <s v="Latino"/>
    <x v="32"/>
    <d v="2019-12-10T00:00:00"/>
    <n v="183113"/>
    <n v="0.24"/>
    <x v="2"/>
    <s v="Rio de Janerio"/>
    <s v=""/>
    <n v="43947.119999999995"/>
    <b v="1"/>
    <n v="2019"/>
    <e v="#VALUE!"/>
    <e v="#VALUE!"/>
  </r>
  <r>
    <s v="E01416"/>
    <s v="Hudson Thompson"/>
    <s v="Analyst II"/>
    <x v="4"/>
    <s v="Manufacturing"/>
    <s v="Male"/>
    <s v="Black"/>
    <x v="31"/>
    <d v="2020-10-20T00:00:00"/>
    <n v="67753"/>
    <n v="0"/>
    <x v="0"/>
    <s v="Phoenix"/>
    <s v=""/>
    <n v="0"/>
    <b v="0"/>
    <n v="2020"/>
    <e v="#VALUE!"/>
    <e v="#VALUE!"/>
  </r>
  <r>
    <s v="E01524"/>
    <s v="Ian Miller"/>
    <s v="Computer Systems Manager"/>
    <x v="0"/>
    <s v="Corporate"/>
    <s v="Male"/>
    <s v="Black"/>
    <x v="30"/>
    <d v="2016-10-13T00:00:00"/>
    <n v="63744"/>
    <n v="0.08"/>
    <x v="0"/>
    <s v="Austin"/>
    <s v=""/>
    <n v="5099.5200000000004"/>
    <b v="0"/>
    <n v="2016"/>
    <e v="#VALUE!"/>
    <e v="#VALUE!"/>
  </r>
  <r>
    <s v="E03849"/>
    <s v="Harper Chin"/>
    <s v="Quality Engineer"/>
    <x v="6"/>
    <s v="Manufacturing"/>
    <s v="Female"/>
    <s v="Asian"/>
    <x v="37"/>
    <d v="2002-07-09T00:00:00"/>
    <n v="92209"/>
    <n v="0"/>
    <x v="1"/>
    <s v="Shanghai"/>
    <s v=""/>
    <n v="0"/>
    <b v="0"/>
    <n v="2002"/>
    <e v="#VALUE!"/>
    <e v="#VALUE!"/>
  </r>
  <r>
    <s v="E02801"/>
    <s v="Santiago f Brooks"/>
    <s v="Sr. Manger"/>
    <x v="3"/>
    <s v="Corporate"/>
    <s v="Male"/>
    <s v="Black"/>
    <x v="11"/>
    <d v="2000-09-01T00:00:00"/>
    <n v="157487"/>
    <n v="0.12"/>
    <x v="0"/>
    <s v="Phoenix"/>
    <s v=""/>
    <n v="18898.439999999999"/>
    <b v="0"/>
    <n v="2000"/>
    <e v="#VALUE!"/>
    <e v="#VALUE!"/>
  </r>
  <r>
    <s v="E04155"/>
    <s v="Dylan Dominguez"/>
    <s v="Sr. Analyst"/>
    <x v="1"/>
    <s v="Research &amp; Development"/>
    <s v="Male"/>
    <s v="Latino"/>
    <x v="36"/>
    <d v="2015-04-07T00:00:00"/>
    <n v="99697"/>
    <n v="0"/>
    <x v="2"/>
    <s v="Rio de Janerio"/>
    <s v=""/>
    <n v="0"/>
    <b v="0"/>
    <n v="2015"/>
    <e v="#VALUE!"/>
    <e v="#VALUE!"/>
  </r>
  <r>
    <s v="E01952"/>
    <s v="Everett Lee"/>
    <s v="Network Administrator"/>
    <x v="0"/>
    <s v="Research &amp; Development"/>
    <s v="Male"/>
    <s v="Asian"/>
    <x v="10"/>
    <d v="2010-02-26T00:00:00"/>
    <n v="90770"/>
    <n v="0"/>
    <x v="0"/>
    <s v="Columbus"/>
    <s v=""/>
    <n v="0"/>
    <b v="0"/>
    <n v="2010"/>
    <e v="#VALUE!"/>
    <e v="#VALUE!"/>
  </r>
  <r>
    <s v="E03919"/>
    <s v="Grayson Chan"/>
    <s v="Engineering Manager"/>
    <x v="6"/>
    <s v="Speciality Products"/>
    <s v="Male"/>
    <s v="Asian"/>
    <x v="28"/>
    <d v="2011-10-20T00:00:00"/>
    <n v="114250"/>
    <n v="0.14000000000000001"/>
    <x v="1"/>
    <s v="Chengdu"/>
    <s v=""/>
    <n v="15995.000000000002"/>
    <b v="0"/>
    <n v="2011"/>
    <e v="#VALUE!"/>
    <e v="#VALUE!"/>
  </r>
  <r>
    <s v="E04751"/>
    <s v="Grayson James"/>
    <s v="Operations Engineer"/>
    <x v="6"/>
    <s v="Speciality Products"/>
    <s v="Male"/>
    <s v="Caucasian"/>
    <x v="15"/>
    <d v="2010-12-05T00:00:00"/>
    <n v="113982"/>
    <n v="0"/>
    <x v="0"/>
    <s v="Seattle"/>
    <s v=""/>
    <n v="0"/>
    <b v="0"/>
    <n v="2010"/>
    <e v="#VALUE!"/>
    <e v="#VALUE!"/>
  </r>
  <r>
    <s v="E03664"/>
    <s v="Aria Castro"/>
    <s v="Engineering Manager"/>
    <x v="6"/>
    <s v="Speciality Products"/>
    <s v="Female"/>
    <s v="Latino"/>
    <x v="10"/>
    <d v="2014-03-14T00:00:00"/>
    <n v="113873"/>
    <n v="0.11"/>
    <x v="2"/>
    <s v="Rio de Janerio"/>
    <s v=""/>
    <n v="12526.03"/>
    <b v="0"/>
    <n v="2014"/>
    <e v="#VALUE!"/>
    <e v="#VALUE!"/>
  </r>
  <r>
    <s v="E03749"/>
    <s v="Kennedy Foster"/>
    <s v="Manager"/>
    <x v="1"/>
    <s v="Speciality Products"/>
    <s v="Female"/>
    <s v="Caucasian"/>
    <x v="35"/>
    <d v="2013-11-23T00:00:00"/>
    <n v="113135"/>
    <n v="0.05"/>
    <x v="0"/>
    <s v="Austin"/>
    <s v=""/>
    <n v="5656.75"/>
    <b v="0"/>
    <n v="2013"/>
    <e v="#VALUE!"/>
    <e v="#VALUE!"/>
  </r>
  <r>
    <s v="E01845"/>
    <s v="Leo Fernandez"/>
    <s v="Manager"/>
    <x v="2"/>
    <s v="Research &amp; Development"/>
    <s v="Male"/>
    <s v="Latino"/>
    <x v="15"/>
    <d v="1998-04-28T00:00:00"/>
    <n v="108268"/>
    <n v="0.09"/>
    <x v="2"/>
    <s v="Sao Paulo"/>
    <d v="2004-05-15T00:00:00"/>
    <n v="9744.119999999999"/>
    <b v="0"/>
    <n v="1998"/>
    <n v="2004"/>
    <n v="6"/>
  </r>
  <r>
    <s v="E04784"/>
    <s v="Joshua Lin"/>
    <s v="Technical Architect"/>
    <x v="0"/>
    <s v="Research &amp; Development"/>
    <s v="Male"/>
    <s v="Asian"/>
    <x v="26"/>
    <d v="2016-02-05T00:00:00"/>
    <n v="80055"/>
    <n v="0"/>
    <x v="1"/>
    <s v="Beijing"/>
    <s v=""/>
    <n v="0"/>
    <b v="0"/>
    <n v="2016"/>
    <e v="#VALUE!"/>
    <e v="#VALUE!"/>
  </r>
  <r>
    <s v="E00145"/>
    <s v="Alexander Rivera"/>
    <s v="Sr. Analyst"/>
    <x v="3"/>
    <s v="Research &amp; Development"/>
    <s v="Male"/>
    <s v="Latino"/>
    <x v="33"/>
    <d v="2009-04-27T00:00:00"/>
    <n v="76802"/>
    <n v="0"/>
    <x v="2"/>
    <s v="Manaus"/>
    <s v=""/>
    <n v="0"/>
    <b v="0"/>
    <n v="2009"/>
    <e v="#VALUE!"/>
    <e v="#VALUE!"/>
  </r>
  <r>
    <s v="E02147"/>
    <s v="Allison Medina"/>
    <s v="Manager"/>
    <x v="2"/>
    <s v="Speciality Products"/>
    <s v="Female"/>
    <s v="Latino"/>
    <x v="0"/>
    <d v="2010-04-29T00:00:00"/>
    <n v="111038"/>
    <n v="0.05"/>
    <x v="2"/>
    <s v="Sao Paulo"/>
    <s v=""/>
    <n v="5551.9000000000005"/>
    <b v="0"/>
    <n v="2010"/>
    <e v="#VALUE!"/>
    <e v="#VALUE!"/>
  </r>
  <r>
    <s v="E02185"/>
    <s v="Aubrey Yoon"/>
    <s v="Sr. Business Partner"/>
    <x v="5"/>
    <s v="Research &amp; Development"/>
    <s v="Female"/>
    <s v="Asian"/>
    <x v="34"/>
    <d v="2005-11-11T00:00:00"/>
    <n v="78388"/>
    <n v="0"/>
    <x v="1"/>
    <s v="Chongqing"/>
    <s v=""/>
    <n v="0"/>
    <b v="0"/>
    <n v="2005"/>
    <e v="#VALUE!"/>
    <e v="#VALUE!"/>
  </r>
  <r>
    <s v="E01070"/>
    <s v="Grayson Brown"/>
    <s v="Vice President"/>
    <x v="0"/>
    <s v="Corporate"/>
    <s v="Male"/>
    <s v="Caucasian"/>
    <x v="2"/>
    <d v="2016-06-22T00:00:00"/>
    <n v="249870"/>
    <n v="0.34"/>
    <x v="0"/>
    <s v="Chicago"/>
    <s v=""/>
    <n v="84955.8"/>
    <b v="1"/>
    <n v="2016"/>
    <e v="#VALUE!"/>
    <e v="#VALUE!"/>
  </r>
  <r>
    <s v="E03807"/>
    <s v="Noah Chen"/>
    <s v="Sr. Manger"/>
    <x v="1"/>
    <s v="Manufacturing"/>
    <s v="Male"/>
    <s v="Asian"/>
    <x v="19"/>
    <d v="2015-03-01T00:00:00"/>
    <n v="148321"/>
    <n v="0.15"/>
    <x v="1"/>
    <s v="Beijing"/>
    <s v=""/>
    <n v="22248.149999999998"/>
    <b v="0"/>
    <n v="2015"/>
    <e v="#VALUE!"/>
    <e v="#VALUE!"/>
  </r>
  <r>
    <s v="E00784"/>
    <s v="Ella Nguyen"/>
    <s v="Service Desk Analyst"/>
    <x v="0"/>
    <s v="Corporate"/>
    <s v="Female"/>
    <s v="Asian"/>
    <x v="34"/>
    <d v="2004-02-10T00:00:00"/>
    <n v="90258"/>
    <n v="0"/>
    <x v="1"/>
    <s v="Chongqing"/>
    <s v=""/>
    <n v="0"/>
    <b v="0"/>
    <n v="2004"/>
    <e v="#VALUE!"/>
    <e v="#VALUE!"/>
  </r>
  <r>
    <s v="E04925"/>
    <s v="Athena Jordan"/>
    <s v="System Administrator "/>
    <x v="0"/>
    <s v="Manufacturing"/>
    <s v="Female"/>
    <s v="Black"/>
    <x v="36"/>
    <d v="2011-02-19T00:00:00"/>
    <n v="72486"/>
    <n v="0"/>
    <x v="0"/>
    <s v="Seattle"/>
    <s v=""/>
    <n v="0"/>
    <b v="0"/>
    <n v="2011"/>
    <e v="#VALUE!"/>
    <e v="#VALUE!"/>
  </r>
  <r>
    <s v="E04448"/>
    <s v="Adrian Ruiz"/>
    <s v="Sr. Analyst"/>
    <x v="2"/>
    <s v="Corporate"/>
    <s v="Male"/>
    <s v="Latino"/>
    <x v="23"/>
    <d v="2014-09-04T00:00:00"/>
    <n v="95499"/>
    <n v="0"/>
    <x v="2"/>
    <s v="Sao Paulo"/>
    <d v="2017-08-11T00:00:00"/>
    <n v="0"/>
    <b v="0"/>
    <n v="2014"/>
    <n v="2017"/>
    <n v="3"/>
  </r>
  <r>
    <s v="E04817"/>
    <s v="Zoe Sanchez"/>
    <s v="Sr. Analyst"/>
    <x v="4"/>
    <s v="Research &amp; Development"/>
    <s v="Female"/>
    <s v="Latino"/>
    <x v="35"/>
    <d v="2004-12-23T00:00:00"/>
    <n v="90212"/>
    <n v="0"/>
    <x v="2"/>
    <s v="Sao Paulo"/>
    <s v=""/>
    <n v="0"/>
    <b v="0"/>
    <n v="2004"/>
    <e v="#VALUE!"/>
    <e v="#VALUE!"/>
  </r>
  <r>
    <s v="E00325"/>
    <s v="Jameson Chen"/>
    <s v="Vice President"/>
    <x v="1"/>
    <s v="Research &amp; Development"/>
    <s v="Male"/>
    <s v="Asian"/>
    <x v="39"/>
    <d v="2019-12-05T00:00:00"/>
    <n v="254057"/>
    <n v="0.39"/>
    <x v="1"/>
    <s v="Shanghai"/>
    <s v=""/>
    <n v="99082.23000000001"/>
    <b v="1"/>
    <n v="2019"/>
    <e v="#VALUE!"/>
    <e v="#VALUE!"/>
  </r>
  <r>
    <s v="E00403"/>
    <s v="Liliana Soto"/>
    <s v="Business Partner"/>
    <x v="5"/>
    <s v="Manufacturing"/>
    <s v="Female"/>
    <s v="Latino"/>
    <x v="33"/>
    <d v="2010-10-12T00:00:00"/>
    <n v="43001"/>
    <n v="0"/>
    <x v="0"/>
    <s v="Austin"/>
    <s v=""/>
    <n v="0"/>
    <b v="0"/>
    <n v="2010"/>
    <e v="#VALUE!"/>
    <e v="#VALUE!"/>
  </r>
  <r>
    <s v="E00436"/>
    <s v="Lincoln Reyes"/>
    <s v="Computer Systems Manager"/>
    <x v="0"/>
    <s v="Manufacturing"/>
    <s v="Male"/>
    <s v="Latino"/>
    <x v="34"/>
    <d v="1998-08-03T00:00:00"/>
    <n v="85120"/>
    <n v="0.09"/>
    <x v="0"/>
    <s v="Seattle"/>
    <s v=""/>
    <n v="7660.7999999999993"/>
    <b v="0"/>
    <n v="1998"/>
    <e v="#VALUE!"/>
    <e v="#VALUE!"/>
  </r>
  <r>
    <s v="E04358"/>
    <s v="Grayson Soto"/>
    <s v="Business Partner"/>
    <x v="5"/>
    <s v="Manufacturing"/>
    <s v="Male"/>
    <s v="Latino"/>
    <x v="23"/>
    <d v="2015-08-03T00:00:00"/>
    <n v="52200"/>
    <n v="0"/>
    <x v="0"/>
    <s v="Columbus"/>
    <s v=""/>
    <n v="0"/>
    <b v="0"/>
    <n v="2015"/>
    <e v="#VALUE!"/>
    <e v="#VALUE!"/>
  </r>
  <r>
    <s v="E04662"/>
    <s v="Julia Morris"/>
    <s v="Sr. Manger"/>
    <x v="5"/>
    <s v="Corporate"/>
    <s v="Female"/>
    <s v="Caucasian"/>
    <x v="34"/>
    <d v="2008-10-18T00:00:00"/>
    <n v="150855"/>
    <n v="0.11"/>
    <x v="0"/>
    <s v="Phoenix"/>
    <s v=""/>
    <n v="16594.05"/>
    <b v="0"/>
    <n v="2008"/>
    <e v="#VALUE!"/>
    <e v="#VALUE!"/>
  </r>
  <r>
    <s v="E01496"/>
    <s v="Ava Ortiz"/>
    <s v="Enterprise Architect"/>
    <x v="0"/>
    <s v="Manufacturing"/>
    <s v="Female"/>
    <s v="Latino"/>
    <x v="35"/>
    <d v="2004-07-20T00:00:00"/>
    <n v="65702"/>
    <n v="0"/>
    <x v="0"/>
    <s v="Columbus"/>
    <s v=""/>
    <n v="0"/>
    <b v="0"/>
    <n v="2004"/>
    <e v="#VALUE!"/>
    <e v="#VALUE!"/>
  </r>
  <r>
    <s v="E01870"/>
    <s v="Carson Chau"/>
    <s v="Director"/>
    <x v="2"/>
    <s v="Corporate"/>
    <s v="Male"/>
    <s v="Asian"/>
    <x v="33"/>
    <d v="2007-10-12T00:00:00"/>
    <n v="162038"/>
    <n v="0.24"/>
    <x v="1"/>
    <s v="Chongqing"/>
    <s v=""/>
    <n v="38889.119999999995"/>
    <b v="1"/>
    <n v="2007"/>
    <e v="#VALUE!"/>
    <e v="#VALUE!"/>
  </r>
  <r>
    <s v="E03971"/>
    <s v="Lillian Chen"/>
    <s v="Sr. Manger"/>
    <x v="1"/>
    <s v="Research &amp; Development"/>
    <s v="Female"/>
    <s v="Asian"/>
    <x v="6"/>
    <d v="2020-04-09T00:00:00"/>
    <n v="157057"/>
    <n v="0.1"/>
    <x v="0"/>
    <s v="Columbus"/>
    <s v=""/>
    <n v="15705.7"/>
    <b v="0"/>
    <n v="2020"/>
    <e v="#VALUE!"/>
    <e v="#VALUE!"/>
  </r>
  <r>
    <s v="E03616"/>
    <s v="Josiah Lewis"/>
    <s v="Manager"/>
    <x v="0"/>
    <s v="Research &amp; Development"/>
    <s v="Male"/>
    <s v="Caucasian"/>
    <x v="28"/>
    <d v="2021-08-11T00:00:00"/>
    <n v="127559"/>
    <n v="0.1"/>
    <x v="0"/>
    <s v="Austin"/>
    <s v=""/>
    <n v="12755.900000000001"/>
    <b v="0"/>
    <n v="2021"/>
    <e v="#VALUE!"/>
    <e v="#VALUE!"/>
  </r>
  <r>
    <s v="E00153"/>
    <s v="Claire Jones"/>
    <s v="Field Engineer"/>
    <x v="6"/>
    <s v="Corporate"/>
    <s v="Female"/>
    <s v="Caucasian"/>
    <x v="39"/>
    <d v="2019-03-12T00:00:00"/>
    <n v="62644"/>
    <n v="0"/>
    <x v="0"/>
    <s v="Seattle"/>
    <s v=""/>
    <n v="0"/>
    <b v="0"/>
    <n v="2019"/>
    <e v="#VALUE!"/>
    <e v="#VALUE!"/>
  </r>
  <r>
    <s v="E02313"/>
    <s v="Jeremiah Lu"/>
    <s v="Network Architect"/>
    <x v="0"/>
    <s v="Manufacturing"/>
    <s v="Male"/>
    <s v="Asian"/>
    <x v="37"/>
    <d v="2001-03-06T00:00:00"/>
    <n v="73907"/>
    <n v="0"/>
    <x v="1"/>
    <s v="Shanghai"/>
    <s v=""/>
    <n v="0"/>
    <b v="0"/>
    <n v="2001"/>
    <e v="#VALUE!"/>
    <e v="#VALUE!"/>
  </r>
  <r>
    <s v="E02960"/>
    <s v="Nova Hill"/>
    <s v="Sr. Analyst"/>
    <x v="4"/>
    <s v="Manufacturing"/>
    <s v="Female"/>
    <s v="Caucasian"/>
    <x v="17"/>
    <d v="2018-03-10T00:00:00"/>
    <n v="90040"/>
    <n v="0"/>
    <x v="0"/>
    <s v="Chicago"/>
    <s v=""/>
    <n v="0"/>
    <b v="0"/>
    <n v="2018"/>
    <e v="#VALUE!"/>
    <e v="#VALUE!"/>
  </r>
  <r>
    <s v="E00096"/>
    <s v="Peyton Cruz"/>
    <s v="Development Engineer"/>
    <x v="6"/>
    <s v="Manufacturing"/>
    <s v="Female"/>
    <s v="Latino"/>
    <x v="31"/>
    <d v="2016-05-26T00:00:00"/>
    <n v="91134"/>
    <n v="0"/>
    <x v="2"/>
    <s v="Sao Paulo"/>
    <s v=""/>
    <n v="0"/>
    <b v="0"/>
    <n v="2016"/>
    <e v="#VALUE!"/>
    <e v="#VALUE!"/>
  </r>
  <r>
    <s v="E00605"/>
    <s v="Nova Williams"/>
    <s v="Manager"/>
    <x v="2"/>
    <s v="Speciality Products"/>
    <s v="Female"/>
    <s v="Black"/>
    <x v="21"/>
    <d v="2010-04-25T00:00:00"/>
    <n v="110302"/>
    <n v="0.06"/>
    <x v="0"/>
    <s v="Miami"/>
    <s v=""/>
    <n v="6618.12"/>
    <b v="0"/>
    <n v="2010"/>
    <e v="#VALUE!"/>
    <e v="#VALUE!"/>
  </r>
  <r>
    <s v="E00826"/>
    <s v="Rylee Bui"/>
    <s v="Analyst"/>
    <x v="4"/>
    <s v="Corporate"/>
    <s v="Female"/>
    <s v="Asian"/>
    <x v="0"/>
    <d v="2011-12-22T00:00:00"/>
    <n v="54733"/>
    <n v="0"/>
    <x v="1"/>
    <s v="Chongqing"/>
    <s v=""/>
    <n v="0"/>
    <b v="0"/>
    <n v="2011"/>
    <e v="#VALUE!"/>
    <e v="#VALUE!"/>
  </r>
  <r>
    <s v="E03881"/>
    <s v="Andrew Reed"/>
    <s v="System Administrator "/>
    <x v="0"/>
    <s v="Corporate"/>
    <s v="Male"/>
    <s v="Black"/>
    <x v="20"/>
    <d v="2019-06-17T00:00:00"/>
    <n v="65341"/>
    <n v="0"/>
    <x v="0"/>
    <s v="Miami"/>
    <d v="2022-04-11T00:00:00"/>
    <n v="0"/>
    <b v="0"/>
    <n v="2019"/>
    <n v="2022"/>
    <n v="3"/>
  </r>
  <r>
    <s v="E02604"/>
    <s v="Brooklyn Collins"/>
    <s v="Sr. Manger"/>
    <x v="2"/>
    <s v="Corporate"/>
    <s v="Female"/>
    <s v="Black"/>
    <x v="1"/>
    <d v="2018-10-27T00:00:00"/>
    <n v="139208"/>
    <n v="0.11"/>
    <x v="0"/>
    <s v="Austin"/>
    <s v=""/>
    <n v="15312.88"/>
    <b v="0"/>
    <n v="2018"/>
    <e v="#VALUE!"/>
    <e v="#VALUE!"/>
  </r>
  <r>
    <s v="E01501"/>
    <s v="Hudson Liu"/>
    <s v="Engineering Manager"/>
    <x v="6"/>
    <s v="Speciality Products"/>
    <s v="Male"/>
    <s v="Asian"/>
    <x v="23"/>
    <d v="2017-11-16T00:00:00"/>
    <n v="110054"/>
    <n v="0.15"/>
    <x v="0"/>
    <s v="Miami"/>
    <s v=""/>
    <n v="16508.099999999999"/>
    <b v="0"/>
    <n v="2017"/>
    <e v="#VALUE!"/>
    <e v="#VALUE!"/>
  </r>
  <r>
    <s v="E03344"/>
    <s v="Camila Rogers"/>
    <s v="Controls Engineer"/>
    <x v="6"/>
    <s v="Speciality Products"/>
    <s v="Female"/>
    <s v="Caucasian"/>
    <x v="5"/>
    <d v="2021-10-21T00:00:00"/>
    <n v="109851"/>
    <n v="0"/>
    <x v="0"/>
    <s v="Seattle"/>
    <s v=""/>
    <n v="0"/>
    <b v="0"/>
    <n v="2021"/>
    <e v="#VALUE!"/>
    <e v="#VALUE!"/>
  </r>
  <r>
    <s v="E00105"/>
    <s v="Isla Espinoza"/>
    <s v="Manager"/>
    <x v="4"/>
    <s v="Speciality Products"/>
    <s v="Female"/>
    <s v="Latino"/>
    <x v="2"/>
    <d v="2021-11-16T00:00:00"/>
    <n v="109812"/>
    <n v="0.09"/>
    <x v="2"/>
    <s v="Manaus"/>
    <s v=""/>
    <n v="9883.08"/>
    <b v="0"/>
    <n v="2021"/>
    <e v="#VALUE!"/>
    <e v="#VALUE!"/>
  </r>
  <r>
    <s v="E03223"/>
    <s v="Ethan Joseph"/>
    <s v="IT Coordinator"/>
    <x v="0"/>
    <s v="Research &amp; Development"/>
    <s v="Male"/>
    <s v="Caucasian"/>
    <x v="10"/>
    <d v="2018-05-28T00:00:00"/>
    <n v="49219"/>
    <n v="0"/>
    <x v="0"/>
    <s v="Columbus"/>
    <s v=""/>
    <n v="0"/>
    <b v="0"/>
    <n v="2018"/>
    <e v="#VALUE!"/>
    <e v="#VALUE!"/>
  </r>
  <r>
    <s v="E01262"/>
    <s v="Miles Mehta"/>
    <s v="Manager"/>
    <x v="2"/>
    <s v="Manufacturing"/>
    <s v="Male"/>
    <s v="Asian"/>
    <x v="37"/>
    <d v="2018-05-19T00:00:00"/>
    <n v="106437"/>
    <n v="7.0000000000000007E-2"/>
    <x v="1"/>
    <s v="Chongqing"/>
    <s v=""/>
    <n v="7450.5900000000011"/>
    <b v="0"/>
    <n v="2018"/>
    <e v="#VALUE!"/>
    <e v="#VALUE!"/>
  </r>
  <r>
    <s v="E01075"/>
    <s v="Joshua Juarez"/>
    <s v="Analyst II"/>
    <x v="2"/>
    <s v="Manufacturing"/>
    <s v="Male"/>
    <s v="Latino"/>
    <x v="28"/>
    <d v="2015-05-05T00:00:00"/>
    <n v="64364"/>
    <n v="0"/>
    <x v="2"/>
    <s v="Sao Paulo"/>
    <s v=""/>
    <n v="0"/>
    <b v="0"/>
    <n v="2015"/>
    <e v="#VALUE!"/>
    <e v="#VALUE!"/>
  </r>
  <r>
    <s v="E00364"/>
    <s v="Matthew Howard"/>
    <s v="Director"/>
    <x v="5"/>
    <s v="Manufacturing"/>
    <s v="Male"/>
    <s v="Caucasian"/>
    <x v="37"/>
    <d v="2021-10-17T00:00:00"/>
    <n v="172180"/>
    <n v="0.3"/>
    <x v="0"/>
    <s v="Columbus"/>
    <s v=""/>
    <n v="51654"/>
    <b v="1"/>
    <n v="2021"/>
    <e v="#VALUE!"/>
    <e v="#VALUE!"/>
  </r>
  <r>
    <s v="E04108"/>
    <s v="Jade Figueroa"/>
    <s v="Sr. Analyst"/>
    <x v="3"/>
    <s v="Manufacturing"/>
    <s v="Female"/>
    <s v="Latino"/>
    <x v="27"/>
    <d v="2012-05-14T00:00:00"/>
    <n v="88343"/>
    <n v="0"/>
    <x v="2"/>
    <s v="Rio de Janerio"/>
    <s v=""/>
    <n v="0"/>
    <b v="0"/>
    <n v="2012"/>
    <e v="#VALUE!"/>
    <e v="#VALUE!"/>
  </r>
  <r>
    <s v="E04345"/>
    <s v="Eliana Grant"/>
    <s v="Engineering Manager"/>
    <x v="6"/>
    <s v="Speciality Products"/>
    <s v="Female"/>
    <s v="Caucasian"/>
    <x v="16"/>
    <d v="1994-06-20T00:00:00"/>
    <n v="109456"/>
    <n v="0.1"/>
    <x v="0"/>
    <s v="Chicago"/>
    <s v=""/>
    <n v="10945.6"/>
    <b v="0"/>
    <n v="1994"/>
    <e v="#VALUE!"/>
    <e v="#VALUE!"/>
  </r>
  <r>
    <s v="E03720"/>
    <s v="Genesis Hunter"/>
    <s v="Manager"/>
    <x v="2"/>
    <s v="Corporate"/>
    <s v="Female"/>
    <s v="Caucasian"/>
    <x v="32"/>
    <d v="1999-04-22T00:00:00"/>
    <n v="102847"/>
    <n v="0.05"/>
    <x v="0"/>
    <s v="Chicago"/>
    <s v=""/>
    <n v="5142.3500000000004"/>
    <b v="0"/>
    <n v="1999"/>
    <e v="#VALUE!"/>
    <e v="#VALUE!"/>
  </r>
  <r>
    <s v="E03393"/>
    <s v="Henry Figueroa"/>
    <s v="Sr. Manger"/>
    <x v="2"/>
    <s v="Manufacturing"/>
    <s v="Male"/>
    <s v="Latino"/>
    <x v="28"/>
    <d v="2010-07-19T00:00:00"/>
    <n v="134881"/>
    <n v="0.15"/>
    <x v="2"/>
    <s v="Manaus"/>
    <s v=""/>
    <n v="20232.149999999998"/>
    <b v="0"/>
    <n v="2010"/>
    <e v="#VALUE!"/>
    <e v="#VALUE!"/>
  </r>
  <r>
    <s v="E02977"/>
    <s v="Nicholas Song"/>
    <s v="Analyst II"/>
    <x v="1"/>
    <s v="Manufacturing"/>
    <s v="Male"/>
    <s v="Asian"/>
    <x v="25"/>
    <d v="1999-05-23T00:00:00"/>
    <n v="68807"/>
    <n v="0"/>
    <x v="1"/>
    <s v="Chengdu"/>
    <d v="2015-11-30T00:00:00"/>
    <n v="0"/>
    <b v="0"/>
    <n v="1999"/>
    <n v="2015"/>
    <n v="16"/>
  </r>
  <r>
    <s v="E03371"/>
    <s v="Jack Alexander"/>
    <s v="Vice President"/>
    <x v="0"/>
    <s v="Manufacturing"/>
    <s v="Male"/>
    <s v="Caucasian"/>
    <x v="17"/>
    <d v="2006-05-29T00:00:00"/>
    <n v="228822"/>
    <n v="0.36"/>
    <x v="0"/>
    <s v="Miami"/>
    <s v=""/>
    <n v="82375.92"/>
    <b v="1"/>
    <n v="2006"/>
    <e v="#VALUE!"/>
    <e v="#VALUE!"/>
  </r>
  <r>
    <s v="E02531"/>
    <s v="Jameson Foster"/>
    <s v="Analyst"/>
    <x v="1"/>
    <s v="Manufacturing"/>
    <s v="Male"/>
    <s v="Caucasian"/>
    <x v="20"/>
    <d v="2021-07-18T00:00:00"/>
    <n v="43391"/>
    <n v="0"/>
    <x v="0"/>
    <s v="Columbus"/>
    <s v=""/>
    <n v="0"/>
    <b v="0"/>
    <n v="2021"/>
    <e v="#VALUE!"/>
    <e v="#VALUE!"/>
  </r>
  <r>
    <s v="E01762"/>
    <s v="Maya Ngo"/>
    <s v="Manager"/>
    <x v="3"/>
    <s v="Speciality Products"/>
    <s v="Female"/>
    <s v="Asian"/>
    <x v="0"/>
    <d v="2012-10-20T00:00:00"/>
    <n v="108686"/>
    <n v="0.06"/>
    <x v="0"/>
    <s v="Columbus"/>
    <s v=""/>
    <n v="6521.16"/>
    <b v="0"/>
    <n v="2012"/>
    <e v="#VALUE!"/>
    <e v="#VALUE!"/>
  </r>
  <r>
    <s v="E02468"/>
    <s v="Ella Huang"/>
    <s v="Vice President"/>
    <x v="1"/>
    <s v="Corporate"/>
    <s v="Female"/>
    <s v="Asian"/>
    <x v="10"/>
    <d v="2016-02-28T00:00:00"/>
    <n v="211637"/>
    <n v="0.31"/>
    <x v="0"/>
    <s v="Chicago"/>
    <s v=""/>
    <n v="65607.47"/>
    <b v="1"/>
    <n v="2016"/>
    <e v="#VALUE!"/>
    <e v="#VALUE!"/>
  </r>
  <r>
    <s v="E01499"/>
    <s v="Liam Jordan"/>
    <s v="Computer Systems Manager"/>
    <x v="0"/>
    <s v="Manufacturing"/>
    <s v="Male"/>
    <s v="Caucasian"/>
    <x v="20"/>
    <d v="2020-08-08T00:00:00"/>
    <n v="73255"/>
    <n v="0.09"/>
    <x v="0"/>
    <s v="Phoenix"/>
    <s v=""/>
    <n v="6592.95"/>
    <b v="0"/>
    <n v="2020"/>
    <e v="#VALUE!"/>
    <e v="#VALUE!"/>
  </r>
  <r>
    <s v="E03697"/>
    <s v="Isaac Woods"/>
    <s v="Manager"/>
    <x v="3"/>
    <s v="Corporate"/>
    <s v="Male"/>
    <s v="Caucasian"/>
    <x v="20"/>
    <d v="2021-01-08T00:00:00"/>
    <n v="108826"/>
    <n v="0.1"/>
    <x v="0"/>
    <s v="Miami"/>
    <s v=""/>
    <n v="10882.6"/>
    <b v="0"/>
    <n v="2021"/>
    <e v="#VALUE!"/>
    <e v="#VALUE!"/>
  </r>
  <r>
    <s v="E00518"/>
    <s v="Lydia Morales"/>
    <s v="Manager"/>
    <x v="2"/>
    <s v="Speciality Products"/>
    <s v="Female"/>
    <s v="Latino"/>
    <x v="11"/>
    <d v="2013-06-14T00:00:00"/>
    <n v="108221"/>
    <n v="0.05"/>
    <x v="2"/>
    <s v="Manaus"/>
    <s v=""/>
    <n v="5411.05"/>
    <b v="0"/>
    <n v="2013"/>
    <e v="#VALUE!"/>
    <e v="#VALUE!"/>
  </r>
  <r>
    <s v="E01103"/>
    <s v="Lyla Alvarez"/>
    <s v="IT Systems Architect"/>
    <x v="0"/>
    <s v="Research &amp; Development"/>
    <s v="Female"/>
    <s v="Latino"/>
    <x v="0"/>
    <d v="1994-08-30T00:00:00"/>
    <n v="73955"/>
    <n v="0"/>
    <x v="0"/>
    <s v="Phoenix"/>
    <s v=""/>
    <n v="0"/>
    <b v="0"/>
    <n v="1994"/>
    <e v="#VALUE!"/>
    <e v="#VALUE!"/>
  </r>
  <r>
    <s v="E03889"/>
    <s v="Caleb Flores"/>
    <s v="Manager"/>
    <x v="5"/>
    <s v="Manufacturing"/>
    <s v="Male"/>
    <s v="Latino"/>
    <x v="23"/>
    <d v="2013-08-13T00:00:00"/>
    <n v="113909"/>
    <n v="0.06"/>
    <x v="2"/>
    <s v="Rio de Janerio"/>
    <s v=""/>
    <n v="6834.54"/>
    <b v="0"/>
    <n v="2013"/>
    <e v="#VALUE!"/>
    <e v="#VALUE!"/>
  </r>
  <r>
    <s v="E01958"/>
    <s v="Angel Lin"/>
    <s v="Network Administrator"/>
    <x v="0"/>
    <s v="Manufacturing"/>
    <s v="Male"/>
    <s v="Asian"/>
    <x v="5"/>
    <d v="2020-12-24T00:00:00"/>
    <n v="92321"/>
    <n v="0"/>
    <x v="0"/>
    <s v="Chicago"/>
    <s v=""/>
    <n v="0"/>
    <b v="0"/>
    <n v="2020"/>
    <e v="#VALUE!"/>
    <e v="#VALUE!"/>
  </r>
  <r>
    <s v="E01870"/>
    <s v="Easton Moore"/>
    <s v="Computer Systems Manager"/>
    <x v="0"/>
    <s v="Research &amp; Development"/>
    <s v="Male"/>
    <s v="Caucasian"/>
    <x v="25"/>
    <d v="2013-05-23T00:00:00"/>
    <n v="99557"/>
    <n v="0.09"/>
    <x v="0"/>
    <s v="Seattle"/>
    <s v=""/>
    <n v="8960.1299999999992"/>
    <b v="0"/>
    <n v="2013"/>
    <e v="#VALUE!"/>
    <e v="#VALUE!"/>
  </r>
  <r>
    <s v="E04380"/>
    <s v="Naomi Washington"/>
    <s v="Manager"/>
    <x v="0"/>
    <s v="Speciality Products"/>
    <s v="Female"/>
    <s v="Caucasian"/>
    <x v="11"/>
    <d v="2020-03-13T00:00:00"/>
    <n v="107195"/>
    <n v="0.09"/>
    <x v="0"/>
    <s v="Austin"/>
    <s v=""/>
    <n v="9647.5499999999993"/>
    <b v="0"/>
    <n v="2020"/>
    <e v="#VALUE!"/>
    <e v="#VALUE!"/>
  </r>
  <r>
    <s v="E00099"/>
    <s v="Brooklyn Salazar"/>
    <s v="IT Systems Architect"/>
    <x v="0"/>
    <s v="Manufacturing"/>
    <s v="Female"/>
    <s v="Latino"/>
    <x v="29"/>
    <d v="2011-03-01T00:00:00"/>
    <n v="82462"/>
    <n v="0"/>
    <x v="0"/>
    <s v="Austin"/>
    <s v=""/>
    <n v="0"/>
    <b v="0"/>
    <n v="2011"/>
    <e v="#VALUE!"/>
    <e v="#VALUE!"/>
  </r>
  <r>
    <s v="E00044"/>
    <s v="Scarlett Jenkins"/>
    <s v="Vice President"/>
    <x v="0"/>
    <s v="Research &amp; Development"/>
    <s v="Female"/>
    <s v="Caucasian"/>
    <x v="35"/>
    <d v="2011-11-09T00:00:00"/>
    <n v="198473"/>
    <n v="0.32"/>
    <x v="0"/>
    <s v="Miami"/>
    <s v=""/>
    <n v="63511.360000000001"/>
    <b v="1"/>
    <n v="2011"/>
    <e v="#VALUE!"/>
    <e v="#VALUE!"/>
  </r>
  <r>
    <s v="E00711"/>
    <s v="Melody Chin"/>
    <s v="Sr. Manger"/>
    <x v="2"/>
    <s v="Corporate"/>
    <s v="Female"/>
    <s v="Asian"/>
    <x v="12"/>
    <d v="2006-10-15T00:00:00"/>
    <n v="153492"/>
    <n v="0.11"/>
    <x v="0"/>
    <s v="Chicago"/>
    <s v=""/>
    <n v="16884.12"/>
    <b v="0"/>
    <n v="2006"/>
    <e v="#VALUE!"/>
    <e v="#VALUE!"/>
  </r>
  <r>
    <s v="E04795"/>
    <s v="Eloise Alexander"/>
    <s v="Vice President"/>
    <x v="5"/>
    <s v="Corporate"/>
    <s v="Female"/>
    <s v="Black"/>
    <x v="20"/>
    <d v="2018-01-21T00:00:00"/>
    <n v="208210"/>
    <n v="0.3"/>
    <x v="0"/>
    <s v="Seattle"/>
    <s v=""/>
    <n v="62463"/>
    <b v="1"/>
    <n v="2018"/>
    <e v="#VALUE!"/>
    <e v="#VALUE!"/>
  </r>
  <r>
    <s v="E03912"/>
    <s v="Carter Turner"/>
    <s v="Sr. Analyst"/>
    <x v="1"/>
    <s v="Corporate"/>
    <s v="Male"/>
    <s v="Caucasian"/>
    <x v="27"/>
    <d v="2015-11-17T00:00:00"/>
    <n v="91632"/>
    <n v="0"/>
    <x v="0"/>
    <s v="Phoenix"/>
    <s v=""/>
    <n v="0"/>
    <b v="0"/>
    <n v="2015"/>
    <e v="#VALUE!"/>
    <e v="#VALUE!"/>
  </r>
  <r>
    <s v="E02103"/>
    <s v="Andrew Ma"/>
    <s v="HRIS Analyst"/>
    <x v="5"/>
    <s v="Corporate"/>
    <s v="Male"/>
    <s v="Asian"/>
    <x v="30"/>
    <d v="2017-09-24T00:00:00"/>
    <n v="71755"/>
    <n v="0"/>
    <x v="1"/>
    <s v="Chongqing"/>
    <s v=""/>
    <n v="0"/>
    <b v="0"/>
    <n v="2017"/>
    <e v="#VALUE!"/>
    <e v="#VALUE!"/>
  </r>
  <r>
    <s v="E04213"/>
    <s v="Hailey Xi"/>
    <s v="Manager"/>
    <x v="4"/>
    <s v="Corporate"/>
    <s v="Female"/>
    <s v="Asian"/>
    <x v="25"/>
    <d v="2021-11-19T00:00:00"/>
    <n v="111006"/>
    <n v="0.08"/>
    <x v="1"/>
    <s v="Chongqing"/>
    <s v=""/>
    <n v="8880.48"/>
    <b v="0"/>
    <n v="2021"/>
    <e v="#VALUE!"/>
    <e v="#VALUE!"/>
  </r>
  <r>
    <s v="E04756"/>
    <s v="Aiden Le"/>
    <s v="Cloud Infrastructure Architect"/>
    <x v="0"/>
    <s v="Corporate"/>
    <s v="Male"/>
    <s v="Asian"/>
    <x v="0"/>
    <d v="1994-12-24T00:00:00"/>
    <n v="99774"/>
    <n v="0"/>
    <x v="0"/>
    <s v="Austin"/>
    <s v=""/>
    <n v="0"/>
    <b v="0"/>
    <n v="1994"/>
    <e v="#VALUE!"/>
    <e v="#VALUE!"/>
  </r>
  <r>
    <s v="E04114"/>
    <s v="Christopher Lim"/>
    <s v="Director"/>
    <x v="0"/>
    <s v="Research &amp; Development"/>
    <s v="Male"/>
    <s v="Asian"/>
    <x v="0"/>
    <d v="2007-03-13T00:00:00"/>
    <n v="184648"/>
    <n v="0.24"/>
    <x v="1"/>
    <s v="Shanghai"/>
    <s v=""/>
    <n v="44315.519999999997"/>
    <b v="1"/>
    <n v="2007"/>
    <e v="#VALUE!"/>
    <e v="#VALUE!"/>
  </r>
  <r>
    <s v="E01423"/>
    <s v="James Castillo"/>
    <s v="Vice President"/>
    <x v="0"/>
    <s v="Manufacturing"/>
    <s v="Male"/>
    <s v="Latino"/>
    <x v="11"/>
    <d v="2001-07-19T00:00:00"/>
    <n v="247874"/>
    <n v="0.33"/>
    <x v="2"/>
    <s v="Manaus"/>
    <s v=""/>
    <n v="81798.42"/>
    <b v="1"/>
    <n v="2001"/>
    <e v="#VALUE!"/>
    <e v="#VALUE!"/>
  </r>
  <r>
    <s v="E03181"/>
    <s v="Greyson Dang"/>
    <s v="Development Engineer"/>
    <x v="6"/>
    <s v="Manufacturing"/>
    <s v="Male"/>
    <s v="Asian"/>
    <x v="34"/>
    <d v="2009-05-11T00:00:00"/>
    <n v="62239"/>
    <n v="0"/>
    <x v="1"/>
    <s v="Beijing"/>
    <s v=""/>
    <n v="0"/>
    <b v="0"/>
    <n v="2009"/>
    <e v="#VALUE!"/>
    <e v="#VALUE!"/>
  </r>
  <r>
    <s v="E00287"/>
    <s v="Luca Nelson"/>
    <s v="Manager"/>
    <x v="2"/>
    <s v="Speciality Products"/>
    <s v="Male"/>
    <s v="Caucasian"/>
    <x v="34"/>
    <d v="2010-06-15T00:00:00"/>
    <n v="106578"/>
    <n v="0.09"/>
    <x v="0"/>
    <s v="Miami"/>
    <s v=""/>
    <n v="9592.02"/>
    <b v="0"/>
    <n v="2010"/>
    <e v="#VALUE!"/>
    <e v="#VALUE!"/>
  </r>
  <r>
    <s v="E00703"/>
    <s v="Wesley Dominguez"/>
    <s v="Engineering Manager"/>
    <x v="6"/>
    <s v="Corporate"/>
    <s v="Male"/>
    <s v="Latino"/>
    <x v="10"/>
    <d v="2018-04-27T00:00:00"/>
    <n v="115490"/>
    <n v="0.12"/>
    <x v="0"/>
    <s v="Chicago"/>
    <s v=""/>
    <n v="13858.8"/>
    <b v="0"/>
    <n v="2018"/>
    <e v="#VALUE!"/>
    <e v="#VALUE!"/>
  </r>
  <r>
    <s v="E00717"/>
    <s v="Madelyn Chan"/>
    <s v="Manager"/>
    <x v="3"/>
    <s v="Speciality Products"/>
    <s v="Female"/>
    <s v="Asian"/>
    <x v="16"/>
    <d v="2003-05-21T00:00:00"/>
    <n v="106444"/>
    <n v="0.05"/>
    <x v="0"/>
    <s v="Phoenix"/>
    <s v=""/>
    <n v="5322.2000000000007"/>
    <b v="0"/>
    <n v="2003"/>
    <e v="#VALUE!"/>
    <e v="#VALUE!"/>
  </r>
  <r>
    <s v="E00369"/>
    <s v="Genesis Woods"/>
    <s v="Manager"/>
    <x v="5"/>
    <s v="Speciality Products"/>
    <s v="Female"/>
    <s v="Black"/>
    <x v="27"/>
    <d v="2013-08-21T00:00:00"/>
    <n v="105390"/>
    <n v="0.06"/>
    <x v="0"/>
    <s v="Columbus"/>
    <s v=""/>
    <n v="6323.4"/>
    <b v="0"/>
    <n v="2013"/>
    <e v="#VALUE!"/>
    <e v="#VALUE!"/>
  </r>
  <r>
    <s v="E02652"/>
    <s v="Nathan Sun"/>
    <s v="Manager"/>
    <x v="4"/>
    <s v="Speciality Products"/>
    <s v="Male"/>
    <s v="Asian"/>
    <x v="19"/>
    <d v="2015-07-29T00:00:00"/>
    <n v="103724"/>
    <n v="0.05"/>
    <x v="1"/>
    <s v="Shanghai"/>
    <s v=""/>
    <n v="5186.2000000000007"/>
    <b v="0"/>
    <n v="2015"/>
    <e v="#VALUE!"/>
    <e v="#VALUE!"/>
  </r>
  <r>
    <s v="E02843"/>
    <s v="Lily Pena"/>
    <s v="Manager"/>
    <x v="5"/>
    <s v="Speciality Products"/>
    <s v="Female"/>
    <s v="Latino"/>
    <x v="0"/>
    <d v="2010-02-24T00:00:00"/>
    <n v="102839"/>
    <n v="0.05"/>
    <x v="0"/>
    <s v="Miami"/>
    <s v=""/>
    <n v="5141.9500000000007"/>
    <b v="0"/>
    <n v="2010"/>
    <e v="#VALUE!"/>
    <e v="#VALUE!"/>
  </r>
  <r>
    <s v="E00864"/>
    <s v="Samantha Aguilar"/>
    <s v="Manager"/>
    <x v="4"/>
    <s v="Speciality Products"/>
    <s v="Female"/>
    <s v="Latino"/>
    <x v="28"/>
    <d v="2010-04-24T00:00:00"/>
    <n v="102636"/>
    <n v="0.06"/>
    <x v="0"/>
    <s v="Seattle"/>
    <s v=""/>
    <n v="6158.16"/>
    <b v="0"/>
    <n v="2010"/>
    <e v="#VALUE!"/>
    <e v="#VALUE!"/>
  </r>
  <r>
    <s v="E04163"/>
    <s v="David Herrera"/>
    <s v="Engineering Manager"/>
    <x v="6"/>
    <s v="Speciality Products"/>
    <s v="Male"/>
    <s v="Latino"/>
    <x v="22"/>
    <d v="2021-10-09T00:00:00"/>
    <n v="102298"/>
    <n v="0.13"/>
    <x v="2"/>
    <s v="Rio de Janerio"/>
    <s v=""/>
    <n v="13298.74"/>
    <b v="0"/>
    <n v="2021"/>
    <e v="#VALUE!"/>
    <e v="#VALUE!"/>
  </r>
  <r>
    <s v="E01371"/>
    <s v="Dominic Le"/>
    <s v="Vice President"/>
    <x v="1"/>
    <s v="Corporate"/>
    <s v="Male"/>
    <s v="Asian"/>
    <x v="13"/>
    <d v="2014-10-04T00:00:00"/>
    <n v="257194"/>
    <n v="0.35"/>
    <x v="1"/>
    <s v="Chongqing"/>
    <s v=""/>
    <n v="90017.9"/>
    <b v="1"/>
    <n v="2014"/>
    <e v="#VALUE!"/>
    <e v="#VALUE!"/>
  </r>
  <r>
    <s v="E03065"/>
    <s v="Ezra Ortiz"/>
    <s v="Quality Engineer"/>
    <x v="6"/>
    <s v="Research &amp; Development"/>
    <s v="Male"/>
    <s v="Latino"/>
    <x v="13"/>
    <d v="2012-01-21T00:00:00"/>
    <n v="94658"/>
    <n v="0"/>
    <x v="0"/>
    <s v="Miami"/>
    <s v=""/>
    <n v="0"/>
    <b v="0"/>
    <n v="2012"/>
    <e v="#VALUE!"/>
    <e v="#VALUE!"/>
  </r>
  <r>
    <s v="E01377"/>
    <s v="Grayson Luu"/>
    <s v="Quality Engineer"/>
    <x v="6"/>
    <s v="Research &amp; Development"/>
    <s v="Male"/>
    <s v="Asian"/>
    <x v="0"/>
    <d v="2011-04-30T00:00:00"/>
    <n v="89419"/>
    <n v="0"/>
    <x v="1"/>
    <s v="Shanghai"/>
    <s v=""/>
    <n v="0"/>
    <b v="0"/>
    <n v="2011"/>
    <e v="#VALUE!"/>
    <e v="#VALUE!"/>
  </r>
  <r>
    <s v="E03097"/>
    <s v="Brooks Stewart"/>
    <s v="HRIS Analyst"/>
    <x v="5"/>
    <s v="Manufacturing"/>
    <s v="Male"/>
    <s v="Black"/>
    <x v="10"/>
    <d v="2015-12-19T00:00:00"/>
    <n v="51983"/>
    <n v="0"/>
    <x v="0"/>
    <s v="Columbus"/>
    <s v=""/>
    <n v="0"/>
    <b v="0"/>
    <n v="2015"/>
    <e v="#VALUE!"/>
    <e v="#VALUE!"/>
  </r>
  <r>
    <s v="E01668"/>
    <s v="Naomi Xi"/>
    <s v="Director"/>
    <x v="2"/>
    <s v="Corporate"/>
    <s v="Female"/>
    <s v="Asian"/>
    <x v="35"/>
    <d v="2002-02-17T00:00:00"/>
    <n v="179494"/>
    <n v="0.2"/>
    <x v="1"/>
    <s v="Chongqing"/>
    <s v=""/>
    <n v="35898.800000000003"/>
    <b v="0"/>
    <n v="2002"/>
    <e v="#VALUE!"/>
    <e v="#VALUE!"/>
  </r>
  <r>
    <s v="E03354"/>
    <s v="Silas Estrada"/>
    <s v="IT Systems Architect"/>
    <x v="0"/>
    <s v="Corporate"/>
    <s v="Male"/>
    <s v="Latino"/>
    <x v="38"/>
    <d v="2016-06-24T00:00:00"/>
    <n v="68426"/>
    <n v="0"/>
    <x v="2"/>
    <s v="Rio de Janerio"/>
    <s v=""/>
    <n v="0"/>
    <b v="0"/>
    <n v="2016"/>
    <e v="#VALUE!"/>
    <e v="#VALUE!"/>
  </r>
  <r>
    <s v="E02088"/>
    <s v="Skylar Ayala"/>
    <s v="Sr. Manger"/>
    <x v="2"/>
    <s v="Corporate"/>
    <s v="Female"/>
    <s v="Latino"/>
    <x v="0"/>
    <d v="2017-02-06T00:00:00"/>
    <n v="144986"/>
    <n v="0.12"/>
    <x v="0"/>
    <s v="Phoenix"/>
    <s v=""/>
    <n v="17398.32"/>
    <b v="0"/>
    <n v="2017"/>
    <e v="#VALUE!"/>
    <e v="#VALUE!"/>
  </r>
  <r>
    <s v="E02492"/>
    <s v="Parker Sandoval"/>
    <s v="Manager"/>
    <x v="5"/>
    <s v="Speciality Products"/>
    <s v="Male"/>
    <s v="Latino"/>
    <x v="1"/>
    <d v="2015-06-10T00:00:00"/>
    <n v="101985"/>
    <n v="7.0000000000000007E-2"/>
    <x v="0"/>
    <s v="Miami"/>
    <s v=""/>
    <n v="7138.9500000000007"/>
    <b v="0"/>
    <n v="2015"/>
    <e v="#VALUE!"/>
    <e v="#VALUE!"/>
  </r>
  <r>
    <s v="E00972"/>
    <s v="Hazel Cortez"/>
    <s v="HRIS Analyst"/>
    <x v="5"/>
    <s v="Research &amp; Development"/>
    <s v="Female"/>
    <s v="Latino"/>
    <x v="25"/>
    <d v="2021-04-18T00:00:00"/>
    <n v="50548"/>
    <n v="0"/>
    <x v="2"/>
    <s v="Sao Paulo"/>
    <s v=""/>
    <n v="0"/>
    <b v="0"/>
    <n v="2021"/>
    <e v="#VALUE!"/>
    <e v="#VALUE!"/>
  </r>
  <r>
    <s v="E00824"/>
    <s v="Everleigh Adams"/>
    <s v="Analyst II"/>
    <x v="1"/>
    <s v="Manufacturing"/>
    <s v="Female"/>
    <s v="Caucasian"/>
    <x v="27"/>
    <d v="2020-03-14T00:00:00"/>
    <n v="68846"/>
    <n v="0"/>
    <x v="0"/>
    <s v="Chicago"/>
    <s v=""/>
    <n v="0"/>
    <b v="0"/>
    <n v="2020"/>
    <e v="#VALUE!"/>
    <e v="#VALUE!"/>
  </r>
  <r>
    <s v="E04359"/>
    <s v="Layla Salazar"/>
    <s v="Solutions Architect"/>
    <x v="0"/>
    <s v="Corporate"/>
    <s v="Female"/>
    <s v="Latino"/>
    <x v="1"/>
    <d v="2014-03-19T00:00:00"/>
    <n v="90901"/>
    <n v="0"/>
    <x v="0"/>
    <s v="Seattle"/>
    <s v=""/>
    <n v="0"/>
    <b v="0"/>
    <n v="2014"/>
    <e v="#VALUE!"/>
    <e v="#VALUE!"/>
  </r>
  <r>
    <s v="E03113"/>
    <s v="Willow Chen"/>
    <s v="Manager"/>
    <x v="4"/>
    <s v="Corporate"/>
    <s v="Female"/>
    <s v="Asian"/>
    <x v="37"/>
    <d v="2012-09-03T00:00:00"/>
    <n v="102033"/>
    <n v="0.08"/>
    <x v="0"/>
    <s v="Austin"/>
    <s v=""/>
    <n v="8162.64"/>
    <b v="0"/>
    <n v="2012"/>
    <e v="#VALUE!"/>
    <e v="#VALUE!"/>
  </r>
  <r>
    <s v="E01488"/>
    <s v="Penelope Griffin"/>
    <s v="Director"/>
    <x v="3"/>
    <s v="Manufacturing"/>
    <s v="Female"/>
    <s v="Caucasian"/>
    <x v="21"/>
    <d v="2021-01-23T00:00:00"/>
    <n v="151783"/>
    <n v="0.26"/>
    <x v="0"/>
    <s v="Seattle"/>
    <s v=""/>
    <n v="39463.58"/>
    <b v="1"/>
    <n v="2021"/>
    <e v="#VALUE!"/>
    <e v="#VALUE!"/>
  </r>
  <r>
    <s v="E01787"/>
    <s v="Lillian Romero"/>
    <s v="Director"/>
    <x v="6"/>
    <s v="Corporate"/>
    <s v="Female"/>
    <s v="Latino"/>
    <x v="5"/>
    <d v="2018-12-07T00:00:00"/>
    <n v="170164"/>
    <n v="0.17"/>
    <x v="0"/>
    <s v="Austin"/>
    <s v=""/>
    <n v="28927.88"/>
    <b v="0"/>
    <n v="2018"/>
    <e v="#VALUE!"/>
    <e v="#VALUE!"/>
  </r>
  <r>
    <s v="E03910"/>
    <s v="Nova Hsu"/>
    <s v="Manager"/>
    <x v="5"/>
    <s v="Speciality Products"/>
    <s v="Female"/>
    <s v="Asian"/>
    <x v="22"/>
    <d v="2017-01-03T00:00:00"/>
    <n v="101870"/>
    <n v="0.1"/>
    <x v="0"/>
    <s v="Phoenix"/>
    <s v=""/>
    <n v="10187"/>
    <b v="0"/>
    <n v="2017"/>
    <e v="#VALUE!"/>
    <e v="#VALUE!"/>
  </r>
  <r>
    <s v="E01052"/>
    <s v="Parker Vang"/>
    <s v="Analyst"/>
    <x v="3"/>
    <s v="Corporate"/>
    <s v="Male"/>
    <s v="Asian"/>
    <x v="18"/>
    <d v="2016-12-17T00:00:00"/>
    <n v="50733"/>
    <n v="0"/>
    <x v="0"/>
    <s v="Miami"/>
    <s v=""/>
    <n v="0"/>
    <b v="0"/>
    <n v="2016"/>
    <e v="#VALUE!"/>
    <e v="#VALUE!"/>
  </r>
  <r>
    <s v="E04799"/>
    <s v="Mila Roberts"/>
    <s v="Sr. Business Partner"/>
    <x v="5"/>
    <s v="Corporate"/>
    <s v="Female"/>
    <s v="Caucasian"/>
    <x v="31"/>
    <d v="2017-01-26T00:00:00"/>
    <n v="88663"/>
    <n v="0"/>
    <x v="0"/>
    <s v="Phoenix"/>
    <s v=""/>
    <n v="0"/>
    <b v="0"/>
    <n v="2017"/>
    <e v="#VALUE!"/>
    <e v="#VALUE!"/>
  </r>
  <r>
    <s v="E03402"/>
    <s v="Isaac Liu"/>
    <s v="Field Engineer"/>
    <x v="6"/>
    <s v="Manufacturing"/>
    <s v="Male"/>
    <s v="Asian"/>
    <x v="34"/>
    <d v="1992-10-13T00:00:00"/>
    <n v="88213"/>
    <n v="0"/>
    <x v="1"/>
    <s v="Chongqing"/>
    <s v=""/>
    <n v="0"/>
    <b v="0"/>
    <n v="1992"/>
    <e v="#VALUE!"/>
    <e v="#VALUE!"/>
  </r>
  <r>
    <s v="E03343"/>
    <s v="Carson Lu"/>
    <s v="Engineering Manager"/>
    <x v="6"/>
    <s v="Speciality Products"/>
    <s v="Male"/>
    <s v="Asian"/>
    <x v="16"/>
    <d v="1996-12-04T00:00:00"/>
    <n v="99354"/>
    <n v="0.12"/>
    <x v="1"/>
    <s v="Beijing"/>
    <s v=""/>
    <n v="11922.48"/>
    <b v="0"/>
    <n v="1996"/>
    <e v="#VALUE!"/>
    <e v="#VALUE!"/>
  </r>
  <r>
    <s v="E03094"/>
    <s v="Wesley Young"/>
    <s v="Sr. Analyst"/>
    <x v="1"/>
    <s v="Speciality Products"/>
    <s v="Male"/>
    <s v="Caucasian"/>
    <x v="27"/>
    <d v="2016-09-18T00:00:00"/>
    <n v="98427"/>
    <n v="0"/>
    <x v="0"/>
    <s v="Columbus"/>
    <s v=""/>
    <n v="0"/>
    <b v="0"/>
    <n v="2016"/>
    <e v="#VALUE!"/>
    <e v="#VALUE!"/>
  </r>
  <r>
    <s v="E03114"/>
    <s v="Jameson Juarez"/>
    <s v="Development Engineer"/>
    <x v="6"/>
    <s v="Speciality Products"/>
    <s v="Male"/>
    <s v="Latino"/>
    <x v="40"/>
    <d v="1994-10-09T00:00:00"/>
    <n v="98230"/>
    <n v="0"/>
    <x v="0"/>
    <s v="Miami"/>
    <s v=""/>
    <n v="0"/>
    <b v="0"/>
    <n v="1994"/>
    <e v="#VALUE!"/>
    <e v="#VALUE!"/>
  </r>
  <r>
    <s v="E04004"/>
    <s v="Everleigh Shah"/>
    <s v="Test Engineer"/>
    <x v="6"/>
    <s v="Research &amp; Development"/>
    <s v="Female"/>
    <s v="Asian"/>
    <x v="9"/>
    <d v="2018-12-14T00:00:00"/>
    <n v="96757"/>
    <n v="0"/>
    <x v="0"/>
    <s v="Columbus"/>
    <s v=""/>
    <n v="0"/>
    <b v="0"/>
    <n v="2018"/>
    <e v="#VALUE!"/>
    <e v="#VALUE!"/>
  </r>
  <r>
    <s v="E04472"/>
    <s v="Alexander Foster"/>
    <s v="Analyst II"/>
    <x v="1"/>
    <s v="Manufacturing"/>
    <s v="Male"/>
    <s v="Black"/>
    <x v="24"/>
    <d v="2020-07-03T00:00:00"/>
    <n v="51513"/>
    <n v="0"/>
    <x v="0"/>
    <s v="Columbus"/>
    <s v=""/>
    <n v="0"/>
    <b v="0"/>
    <n v="2020"/>
    <e v="#VALUE!"/>
    <e v="#VALUE!"/>
  </r>
  <r>
    <s v="E00161"/>
    <s v="Ryan Ha"/>
    <s v="Vice President"/>
    <x v="1"/>
    <s v="Corporate"/>
    <s v="Male"/>
    <s v="Asian"/>
    <x v="34"/>
    <d v="2007-01-27T00:00:00"/>
    <n v="234311"/>
    <n v="0.37"/>
    <x v="0"/>
    <s v="Miami"/>
    <s v=""/>
    <n v="86695.069999999992"/>
    <b v="1"/>
    <n v="2007"/>
    <e v="#VALUE!"/>
    <e v="#VALUE!"/>
  </r>
  <r>
    <s v="E04926"/>
    <s v="Emma Luna"/>
    <s v="Field Engineer"/>
    <x v="6"/>
    <s v="Speciality Products"/>
    <s v="Female"/>
    <s v="Latino"/>
    <x v="25"/>
    <d v="2008-03-25T00:00:00"/>
    <n v="97398"/>
    <n v="0"/>
    <x v="2"/>
    <s v="Manaus"/>
    <s v=""/>
    <n v="0"/>
    <b v="0"/>
    <n v="2008"/>
    <e v="#VALUE!"/>
    <e v="#VALUE!"/>
  </r>
  <r>
    <s v="E03496"/>
    <s v="Robert Yang"/>
    <s v="Sr. Analyst"/>
    <x v="4"/>
    <s v="Speciality Products"/>
    <s v="Male"/>
    <s v="Asian"/>
    <x v="30"/>
    <d v="2017-11-04T00:00:00"/>
    <n v="97078"/>
    <n v="0"/>
    <x v="0"/>
    <s v="Austin"/>
    <d v="2020-03-09T00:00:00"/>
    <n v="0"/>
    <b v="0"/>
    <n v="2017"/>
    <n v="2020"/>
    <n v="3"/>
  </r>
  <r>
    <s v="E02534"/>
    <s v="Leah Khan"/>
    <s v="Director"/>
    <x v="1"/>
    <s v="Corporate"/>
    <s v="Female"/>
    <s v="Asian"/>
    <x v="9"/>
    <d v="2010-09-13T00:00:00"/>
    <n v="157070"/>
    <n v="0.28000000000000003"/>
    <x v="1"/>
    <s v="Chongqing"/>
    <s v=""/>
    <n v="43979.600000000006"/>
    <b v="1"/>
    <n v="2010"/>
    <e v="#VALUE!"/>
    <e v="#VALUE!"/>
  </r>
  <r>
    <s v="E01713"/>
    <s v="Nolan Guzman"/>
    <s v="Field Engineer"/>
    <x v="6"/>
    <s v="Speciality Products"/>
    <s v="Male"/>
    <s v="Latino"/>
    <x v="28"/>
    <d v="1999-06-20T00:00:00"/>
    <n v="96997"/>
    <n v="0"/>
    <x v="2"/>
    <s v="Sao Paulo"/>
    <s v=""/>
    <n v="0"/>
    <b v="0"/>
    <n v="1999"/>
    <e v="#VALUE!"/>
    <e v="#VALUE!"/>
  </r>
  <r>
    <s v="E03059"/>
    <s v="Hailey Dang"/>
    <s v="Manager"/>
    <x v="1"/>
    <s v="Manufacturing"/>
    <s v="Female"/>
    <s v="Asian"/>
    <x v="16"/>
    <d v="2019-09-21T00:00:00"/>
    <n v="108780"/>
    <n v="0.06"/>
    <x v="1"/>
    <s v="Shanghai"/>
    <s v=""/>
    <n v="6526.8"/>
    <b v="0"/>
    <n v="2019"/>
    <e v="#VALUE!"/>
    <e v="#VALUE!"/>
  </r>
  <r>
    <s v="E02179"/>
    <s v="Peyton Owens"/>
    <s v="Controls Engineer"/>
    <x v="6"/>
    <s v="Speciality Products"/>
    <s v="Female"/>
    <s v="Caucasian"/>
    <x v="32"/>
    <d v="2014-09-25T00:00:00"/>
    <n v="96693"/>
    <n v="0"/>
    <x v="0"/>
    <s v="Chicago"/>
    <s v=""/>
    <n v="0"/>
    <b v="0"/>
    <n v="2014"/>
    <e v="#VALUE!"/>
    <e v="#VALUE!"/>
  </r>
  <r>
    <s v="E00022"/>
    <s v="Elena Her"/>
    <s v="Account Representative"/>
    <x v="3"/>
    <s v="Manufacturing"/>
    <s v="Female"/>
    <s v="Asian"/>
    <x v="40"/>
    <d v="2006-09-17T00:00:00"/>
    <n v="64669"/>
    <n v="0"/>
    <x v="1"/>
    <s v="Chongqing"/>
    <s v=""/>
    <n v="0"/>
    <b v="0"/>
    <n v="2006"/>
    <e v="#VALUE!"/>
    <e v="#VALUE!"/>
  </r>
  <r>
    <s v="E03370"/>
    <s v="Ian Cortez"/>
    <s v="Analyst II"/>
    <x v="1"/>
    <s v="Research &amp; Development"/>
    <s v="Male"/>
    <s v="Latino"/>
    <x v="21"/>
    <d v="2008-04-30T00:00:00"/>
    <n v="69352"/>
    <n v="0"/>
    <x v="2"/>
    <s v="Rio de Janerio"/>
    <s v=""/>
    <n v="0"/>
    <b v="0"/>
    <n v="2008"/>
    <e v="#VALUE!"/>
    <e v="#VALUE!"/>
  </r>
  <r>
    <s v="E00555"/>
    <s v="Christian Ali"/>
    <s v="Analyst II"/>
    <x v="1"/>
    <s v="Research &amp; Development"/>
    <s v="Male"/>
    <s v="Asian"/>
    <x v="14"/>
    <d v="2001-10-17T00:00:00"/>
    <n v="74631"/>
    <n v="0"/>
    <x v="1"/>
    <s v="Chongqing"/>
    <s v=""/>
    <n v="0"/>
    <b v="0"/>
    <n v="2001"/>
    <e v="#VALUE!"/>
    <e v="#VALUE!"/>
  </r>
  <r>
    <s v="E01415"/>
    <s v="Henry Green"/>
    <s v="Sr. Account Representative"/>
    <x v="3"/>
    <s v="Speciality Products"/>
    <s v="Male"/>
    <s v="Caucasian"/>
    <x v="22"/>
    <d v="2020-02-03T00:00:00"/>
    <n v="96598"/>
    <n v="0"/>
    <x v="0"/>
    <s v="Phoenix"/>
    <s v=""/>
    <n v="0"/>
    <b v="0"/>
    <n v="2020"/>
    <e v="#VALUE!"/>
    <e v="#VALUE!"/>
  </r>
  <r>
    <s v="E03160"/>
    <s v="Carter Ortiz"/>
    <s v="Quality Engineer"/>
    <x v="6"/>
    <s v="Speciality Products"/>
    <s v="Male"/>
    <s v="Latino"/>
    <x v="15"/>
    <d v="2012-04-29T00:00:00"/>
    <n v="96441"/>
    <n v="0"/>
    <x v="2"/>
    <s v="Sao Paulo"/>
    <s v=""/>
    <n v="0"/>
    <b v="0"/>
    <n v="2012"/>
    <e v="#VALUE!"/>
    <e v="#VALUE!"/>
  </r>
  <r>
    <s v="E01724"/>
    <s v="Nolan Molina"/>
    <s v="Computer Systems Manager"/>
    <x v="0"/>
    <s v="Corporate"/>
    <s v="Male"/>
    <s v="Latino"/>
    <x v="9"/>
    <d v="2020-12-27T00:00:00"/>
    <n v="70165"/>
    <n v="7.0000000000000007E-2"/>
    <x v="2"/>
    <s v="Manaus"/>
    <s v=""/>
    <n v="4911.55"/>
    <b v="0"/>
    <n v="2020"/>
    <e v="#VALUE!"/>
    <e v="#VALUE!"/>
  </r>
  <r>
    <s v="E04087"/>
    <s v="Adam Kaur"/>
    <s v="Manager"/>
    <x v="0"/>
    <s v="Corporate"/>
    <s v="Male"/>
    <s v="Asian"/>
    <x v="34"/>
    <d v="2000-01-29T00:00:00"/>
    <n v="109059"/>
    <n v="7.0000000000000007E-2"/>
    <x v="1"/>
    <s v="Chengdu"/>
    <s v=""/>
    <n v="7634.130000000001"/>
    <b v="0"/>
    <n v="2000"/>
    <e v="#VALUE!"/>
    <e v="#VALUE!"/>
  </r>
  <r>
    <s v="E02856"/>
    <s v="Amelia Kaur"/>
    <s v="Operations Engineer"/>
    <x v="6"/>
    <s v="Research &amp; Development"/>
    <s v="Female"/>
    <s v="Asian"/>
    <x v="31"/>
    <d v="2015-11-14T00:00:00"/>
    <n v="77442"/>
    <n v="0"/>
    <x v="0"/>
    <s v="Columbus"/>
    <s v=""/>
    <n v="0"/>
    <b v="0"/>
    <n v="2015"/>
    <e v="#VALUE!"/>
    <e v="#VALUE!"/>
  </r>
  <r>
    <s v="E03805"/>
    <s v="Autumn Gonzales"/>
    <s v="Analyst II"/>
    <x v="3"/>
    <s v="Corporate"/>
    <s v="Female"/>
    <s v="Latino"/>
    <x v="23"/>
    <d v="2012-06-06T00:00:00"/>
    <n v="72126"/>
    <n v="0"/>
    <x v="2"/>
    <s v="Manaus"/>
    <s v=""/>
    <n v="0"/>
    <b v="0"/>
    <n v="2012"/>
    <e v="#VALUE!"/>
    <e v="#VALUE!"/>
  </r>
  <r>
    <s v="E00319"/>
    <s v="Ezra Wilson"/>
    <s v="Service Desk Analyst"/>
    <x v="0"/>
    <s v="Manufacturing"/>
    <s v="Male"/>
    <s v="Caucasian"/>
    <x v="0"/>
    <d v="2013-10-18T00:00:00"/>
    <n v="70334"/>
    <n v="0"/>
    <x v="0"/>
    <s v="Miami"/>
    <s v=""/>
    <n v="0"/>
    <b v="0"/>
    <n v="2013"/>
    <e v="#VALUE!"/>
    <e v="#VALUE!"/>
  </r>
  <r>
    <s v="E01090"/>
    <s v="Jacob Cheng"/>
    <s v="Quality Engineer"/>
    <x v="6"/>
    <s v="Research &amp; Development"/>
    <s v="Male"/>
    <s v="Asian"/>
    <x v="1"/>
    <d v="2009-12-23T00:00:00"/>
    <n v="78006"/>
    <n v="0"/>
    <x v="0"/>
    <s v="Miami"/>
    <s v=""/>
    <n v="0"/>
    <b v="0"/>
    <n v="2009"/>
    <e v="#VALUE!"/>
    <e v="#VALUE!"/>
  </r>
  <r>
    <s v="E04323"/>
    <s v="Melody Valdez"/>
    <s v="Director"/>
    <x v="0"/>
    <s v="Manufacturing"/>
    <s v="Female"/>
    <s v="Latino"/>
    <x v="20"/>
    <d v="2021-01-25T00:00:00"/>
    <n v="160385"/>
    <n v="0.23"/>
    <x v="0"/>
    <s v="Miami"/>
    <d v="2021-05-18T00:00:00"/>
    <n v="36888.550000000003"/>
    <b v="1"/>
    <n v="2021"/>
    <n v="2021"/>
    <n v="0"/>
  </r>
  <r>
    <s v="E02687"/>
    <s v="Caroline Nelson"/>
    <s v="Vice President"/>
    <x v="2"/>
    <s v="Corporate"/>
    <s v="Female"/>
    <s v="Caucasian"/>
    <x v="9"/>
    <d v="2014-01-11T00:00:00"/>
    <n v="202323"/>
    <n v="0.39"/>
    <x v="0"/>
    <s v="Chicago"/>
    <s v=""/>
    <n v="78905.97"/>
    <b v="1"/>
    <n v="2014"/>
    <e v="#VALUE!"/>
    <e v="#VALUE!"/>
  </r>
  <r>
    <s v="E01407"/>
    <s v="Ellie Guerrero"/>
    <s v="Sr. Manger"/>
    <x v="5"/>
    <s v="Corporate"/>
    <s v="Female"/>
    <s v="Latino"/>
    <x v="7"/>
    <d v="2020-07-13T00:00:00"/>
    <n v="141555"/>
    <n v="0.11"/>
    <x v="2"/>
    <s v="Manaus"/>
    <s v=""/>
    <n v="15571.05"/>
    <b v="0"/>
    <n v="2020"/>
    <e v="#VALUE!"/>
    <e v="#VALUE!"/>
  </r>
  <r>
    <s v="E04816"/>
    <s v="Jace Zhang"/>
    <s v="Service Desk Analyst"/>
    <x v="0"/>
    <s v="Speciality Products"/>
    <s v="Male"/>
    <s v="Asian"/>
    <x v="30"/>
    <d v="2017-02-14T00:00:00"/>
    <n v="95963"/>
    <n v="0"/>
    <x v="1"/>
    <s v="Chengdu"/>
    <s v=""/>
    <n v="0"/>
    <b v="0"/>
    <n v="2017"/>
    <e v="#VALUE!"/>
    <e v="#VALUE!"/>
  </r>
  <r>
    <s v="E01995"/>
    <s v="Jonathan Ho"/>
    <s v="Vice President"/>
    <x v="0"/>
    <s v="Manufacturing"/>
    <s v="Male"/>
    <s v="Asian"/>
    <x v="26"/>
    <d v="2011-06-25T00:00:00"/>
    <n v="221592"/>
    <n v="0.31"/>
    <x v="0"/>
    <s v="Columbus"/>
    <s v=""/>
    <n v="68693.52"/>
    <b v="1"/>
    <n v="2011"/>
    <e v="#VALUE!"/>
    <e v="#VALUE!"/>
  </r>
  <r>
    <s v="E01714"/>
    <s v="Savannah Park"/>
    <s v="HRIS Analyst"/>
    <x v="5"/>
    <s v="Manufacturing"/>
    <s v="Female"/>
    <s v="Asian"/>
    <x v="29"/>
    <d v="2009-01-28T00:00:00"/>
    <n v="53301"/>
    <n v="0"/>
    <x v="0"/>
    <s v="Seattle"/>
    <s v=""/>
    <n v="0"/>
    <b v="0"/>
    <n v="2009"/>
    <e v="#VALUE!"/>
    <e v="#VALUE!"/>
  </r>
  <r>
    <s v="E04491"/>
    <s v="Nathan Chan"/>
    <s v="Cloud Infrastructure Architect"/>
    <x v="0"/>
    <s v="Corporate"/>
    <s v="Male"/>
    <s v="Asian"/>
    <x v="10"/>
    <d v="2000-03-02T00:00:00"/>
    <n v="91276"/>
    <n v="0"/>
    <x v="0"/>
    <s v="Seattle"/>
    <s v=""/>
    <n v="0"/>
    <b v="0"/>
    <n v="2000"/>
    <e v="#VALUE!"/>
    <e v="#VALUE!"/>
  </r>
  <r>
    <s v="E01076"/>
    <s v="Sofia Vu"/>
    <s v="Sr. Manger"/>
    <x v="5"/>
    <s v="Research &amp; Development"/>
    <s v="Female"/>
    <s v="Asian"/>
    <x v="25"/>
    <d v="2017-09-05T00:00:00"/>
    <n v="140042"/>
    <n v="0.13"/>
    <x v="0"/>
    <s v="Austin"/>
    <s v=""/>
    <n v="18205.46"/>
    <b v="0"/>
    <n v="2017"/>
    <e v="#VALUE!"/>
    <e v="#VALUE!"/>
  </r>
  <r>
    <s v="E04131"/>
    <s v="Ruby Choi"/>
    <s v="Analyst"/>
    <x v="4"/>
    <s v="Manufacturing"/>
    <s v="Female"/>
    <s v="Asian"/>
    <x v="18"/>
    <d v="2018-12-06T00:00:00"/>
    <n v="57225"/>
    <n v="0"/>
    <x v="0"/>
    <s v="Columbus"/>
    <s v=""/>
    <n v="0"/>
    <b v="0"/>
    <n v="2018"/>
    <e v="#VALUE!"/>
    <e v="#VALUE!"/>
  </r>
  <r>
    <s v="E02521"/>
    <s v="Lily Nguyen"/>
    <s v="Sr. Analyst"/>
    <x v="2"/>
    <s v="Speciality Products"/>
    <s v="Female"/>
    <s v="Asian"/>
    <x v="27"/>
    <d v="2012-01-28T00:00:00"/>
    <n v="95960"/>
    <n v="0"/>
    <x v="1"/>
    <s v="Chengdu"/>
    <s v=""/>
    <n v="0"/>
    <b v="0"/>
    <n v="2012"/>
    <e v="#VALUE!"/>
    <e v="#VALUE!"/>
  </r>
  <r>
    <s v="E03758"/>
    <s v="Liam Zhang"/>
    <s v="Director"/>
    <x v="1"/>
    <s v="Research &amp; Development"/>
    <s v="Male"/>
    <s v="Asian"/>
    <x v="7"/>
    <d v="2021-09-15T00:00:00"/>
    <n v="199783"/>
    <n v="0.21"/>
    <x v="0"/>
    <s v="Chicago"/>
    <d v="2022-04-10T00:00:00"/>
    <n v="41954.43"/>
    <b v="1"/>
    <n v="2021"/>
    <n v="2022"/>
    <n v="1"/>
  </r>
  <r>
    <s v="E02063"/>
    <s v="Ian Gutierrez"/>
    <s v="Sr. Business Partner"/>
    <x v="5"/>
    <s v="Research &amp; Development"/>
    <s v="Male"/>
    <s v="Latino"/>
    <x v="22"/>
    <d v="2021-04-09T00:00:00"/>
    <n v="70980"/>
    <n v="0"/>
    <x v="2"/>
    <s v="Rio de Janerio"/>
    <s v=""/>
    <n v="0"/>
    <b v="0"/>
    <n v="2021"/>
    <e v="#VALUE!"/>
    <e v="#VALUE!"/>
  </r>
  <r>
    <s v="E00638"/>
    <s v="David Simmons"/>
    <s v="Manager"/>
    <x v="1"/>
    <s v="Corporate"/>
    <s v="Male"/>
    <s v="Caucasian"/>
    <x v="11"/>
    <d v="1997-01-26T00:00:00"/>
    <n v="104431"/>
    <n v="7.0000000000000007E-2"/>
    <x v="0"/>
    <s v="Phoenix"/>
    <s v=""/>
    <n v="7310.170000000001"/>
    <b v="0"/>
    <n v="1997"/>
    <e v="#VALUE!"/>
    <e v="#VALUE!"/>
  </r>
  <r>
    <s v="E03615"/>
    <s v="Daniel Dixon"/>
    <s v="Operations Engineer"/>
    <x v="6"/>
    <s v="Speciality Products"/>
    <s v="Male"/>
    <s v="Caucasian"/>
    <x v="11"/>
    <d v="1999-10-09T00:00:00"/>
    <n v="95639"/>
    <n v="0"/>
    <x v="0"/>
    <s v="Austin"/>
    <s v=""/>
    <n v="0"/>
    <b v="0"/>
    <n v="1999"/>
    <e v="#VALUE!"/>
    <e v="#VALUE!"/>
  </r>
  <r>
    <s v="E00013"/>
    <s v="Raelynn Ma"/>
    <s v="Sr. Analyst"/>
    <x v="2"/>
    <s v="Speciality Products"/>
    <s v="Female"/>
    <s v="Asian"/>
    <x v="27"/>
    <d v="2015-10-08T00:00:00"/>
    <n v="94876"/>
    <n v="0"/>
    <x v="0"/>
    <s v="Miami"/>
    <s v=""/>
    <n v="0"/>
    <b v="0"/>
    <n v="2015"/>
    <e v="#VALUE!"/>
    <e v="#VALUE!"/>
  </r>
  <r>
    <s v="E01712"/>
    <s v="James Singh"/>
    <s v="Director"/>
    <x v="1"/>
    <s v="Corporate"/>
    <s v="Male"/>
    <s v="Asian"/>
    <x v="10"/>
    <d v="2008-03-12T00:00:00"/>
    <n v="186138"/>
    <n v="0.28000000000000003"/>
    <x v="1"/>
    <s v="Chongqing"/>
    <s v=""/>
    <n v="52118.640000000007"/>
    <b v="1"/>
    <n v="2008"/>
    <e v="#VALUE!"/>
    <e v="#VALUE!"/>
  </r>
  <r>
    <s v="E00184"/>
    <s v="Kayden Ortega"/>
    <s v="Analyst"/>
    <x v="4"/>
    <s v="Manufacturing"/>
    <s v="Male"/>
    <s v="Latino"/>
    <x v="33"/>
    <d v="2010-04-19T00:00:00"/>
    <n v="56350"/>
    <n v="0"/>
    <x v="2"/>
    <s v="Rio de Janerio"/>
    <s v=""/>
    <n v="0"/>
    <b v="0"/>
    <n v="2010"/>
    <e v="#VALUE!"/>
    <e v="#VALUE!"/>
  </r>
  <r>
    <s v="E02706"/>
    <s v="Lucy Figueroa"/>
    <s v="Sr. Manger"/>
    <x v="2"/>
    <s v="Research &amp; Development"/>
    <s v="Female"/>
    <s v="Latino"/>
    <x v="10"/>
    <d v="2016-01-10T00:00:00"/>
    <n v="149761"/>
    <n v="0.12"/>
    <x v="0"/>
    <s v="Columbus"/>
    <s v=""/>
    <n v="17971.32"/>
    <b v="0"/>
    <n v="2016"/>
    <e v="#VALUE!"/>
    <e v="#VALUE!"/>
  </r>
  <r>
    <s v="E02899"/>
    <s v="Joshua Cortez"/>
    <s v="Sr. Manger"/>
    <x v="2"/>
    <s v="Corporate"/>
    <s v="Male"/>
    <s v="Latino"/>
    <x v="29"/>
    <d v="2007-08-11T00:00:00"/>
    <n v="126277"/>
    <n v="0.13"/>
    <x v="2"/>
    <s v="Manaus"/>
    <s v=""/>
    <n v="16416.010000000002"/>
    <b v="0"/>
    <n v="2007"/>
    <e v="#VALUE!"/>
    <e v="#VALUE!"/>
  </r>
  <r>
    <s v="E04670"/>
    <s v="Angel Do"/>
    <s v="IT Systems Architect"/>
    <x v="0"/>
    <s v="Speciality Products"/>
    <s v="Male"/>
    <s v="Asian"/>
    <x v="23"/>
    <d v="2019-09-20T00:00:00"/>
    <n v="94735"/>
    <n v="0"/>
    <x v="1"/>
    <s v="Beijing"/>
    <s v=""/>
    <n v="0"/>
    <b v="0"/>
    <n v="2019"/>
    <e v="#VALUE!"/>
    <e v="#VALUE!"/>
  </r>
  <r>
    <s v="E04170"/>
    <s v="Grayson Chin"/>
    <s v="Vice President"/>
    <x v="0"/>
    <s v="Research &amp; Development"/>
    <s v="Male"/>
    <s v="Asian"/>
    <x v="3"/>
    <d v="2020-05-09T00:00:00"/>
    <n v="256561"/>
    <n v="0.39"/>
    <x v="0"/>
    <s v="Austin"/>
    <s v=""/>
    <n v="100058.79000000001"/>
    <b v="1"/>
    <n v="2020"/>
    <e v="#VALUE!"/>
    <e v="#VALUE!"/>
  </r>
  <r>
    <s v="E00559"/>
    <s v="Penelope Silva"/>
    <s v="Network Architect"/>
    <x v="0"/>
    <s v="Speciality Products"/>
    <s v="Female"/>
    <s v="Latino"/>
    <x v="9"/>
    <d v="2016-11-03T00:00:00"/>
    <n v="94618"/>
    <n v="0"/>
    <x v="0"/>
    <s v="Columbus"/>
    <s v=""/>
    <n v="0"/>
    <b v="0"/>
    <n v="2016"/>
    <e v="#VALUE!"/>
    <e v="#VALUE!"/>
  </r>
  <r>
    <s v="E00530"/>
    <s v="Naomi Chu"/>
    <s v="Sr. Manger"/>
    <x v="3"/>
    <s v="Manufacturing"/>
    <s v="Female"/>
    <s v="Asian"/>
    <x v="28"/>
    <d v="2004-02-29T00:00:00"/>
    <n v="158897"/>
    <n v="0.1"/>
    <x v="1"/>
    <s v="Chongqing"/>
    <s v=""/>
    <n v="15889.7"/>
    <b v="0"/>
    <n v="2004"/>
    <e v="#VALUE!"/>
    <e v="#VALUE!"/>
  </r>
  <r>
    <s v="E03824"/>
    <s v="Jameson Martin"/>
    <s v="Technical Architect"/>
    <x v="0"/>
    <s v="Corporate"/>
    <s v="Male"/>
    <s v="Caucasian"/>
    <x v="26"/>
    <d v="2008-02-15T00:00:00"/>
    <n v="71695"/>
    <n v="0"/>
    <x v="0"/>
    <s v="Phoenix"/>
    <s v=""/>
    <n v="0"/>
    <b v="0"/>
    <n v="2008"/>
    <e v="#VALUE!"/>
    <e v="#VALUE!"/>
  </r>
  <r>
    <s v="E02492"/>
    <s v="Sebastian Gupta"/>
    <s v="Sr. Analyst"/>
    <x v="1"/>
    <s v="Corporate"/>
    <s v="Male"/>
    <s v="Asian"/>
    <x v="18"/>
    <d v="2014-09-22T00:00:00"/>
    <n v="73779"/>
    <n v="0"/>
    <x v="1"/>
    <s v="Chongqing"/>
    <d v="2019-05-09T00:00:00"/>
    <n v="0"/>
    <b v="0"/>
    <n v="2014"/>
    <n v="2019"/>
    <n v="5"/>
  </r>
  <r>
    <s v="E00717"/>
    <s v="Axel Santos"/>
    <s v="Sr. Analyst"/>
    <x v="4"/>
    <s v="Speciality Products"/>
    <s v="Male"/>
    <s v="Latino"/>
    <x v="40"/>
    <d v="2011-02-17T00:00:00"/>
    <n v="94422"/>
    <n v="0"/>
    <x v="0"/>
    <s v="Phoenix"/>
    <s v=""/>
    <n v="0"/>
    <b v="0"/>
    <n v="2011"/>
    <e v="#VALUE!"/>
    <e v="#VALUE!"/>
  </r>
  <r>
    <s v="E00955"/>
    <s v="Theodore Marquez"/>
    <s v="Development Engineer"/>
    <x v="6"/>
    <s v="Speciality Products"/>
    <s v="Male"/>
    <s v="Latino"/>
    <x v="15"/>
    <d v="2012-11-24T00:00:00"/>
    <n v="94407"/>
    <n v="0"/>
    <x v="2"/>
    <s v="Sao Paulo"/>
    <s v=""/>
    <n v="0"/>
    <b v="0"/>
    <n v="2012"/>
    <e v="#VALUE!"/>
    <e v="#VALUE!"/>
  </r>
  <r>
    <s v="E00593"/>
    <s v="Luke Wilson"/>
    <s v="Solutions Architect"/>
    <x v="0"/>
    <s v="Speciality Products"/>
    <s v="Male"/>
    <s v="Caucasian"/>
    <x v="23"/>
    <d v="2016-05-24T00:00:00"/>
    <n v="94352"/>
    <n v="0"/>
    <x v="0"/>
    <s v="Miami"/>
    <s v=""/>
    <n v="0"/>
    <b v="0"/>
    <n v="2016"/>
    <e v="#VALUE!"/>
    <e v="#VALUE!"/>
  </r>
  <r>
    <s v="E04952"/>
    <s v="Paisley Gomez"/>
    <s v="Sr. Analyst"/>
    <x v="3"/>
    <s v="Manufacturing"/>
    <s v="Female"/>
    <s v="Latino"/>
    <x v="4"/>
    <d v="2007-10-02T00:00:00"/>
    <n v="98150"/>
    <n v="0"/>
    <x v="2"/>
    <s v="Rio de Janerio"/>
    <s v=""/>
    <n v="0"/>
    <b v="0"/>
    <n v="2007"/>
    <e v="#VALUE!"/>
    <e v="#VALUE!"/>
  </r>
  <r>
    <s v="E02420"/>
    <s v="Madison Li"/>
    <s v="Director"/>
    <x v="1"/>
    <s v="Manufacturing"/>
    <s v="Female"/>
    <s v="Asian"/>
    <x v="24"/>
    <d v="2017-03-06T00:00:00"/>
    <n v="171426"/>
    <n v="0.15"/>
    <x v="1"/>
    <s v="Beijing"/>
    <d v="2017-09-22T00:00:00"/>
    <n v="25713.899999999998"/>
    <b v="0"/>
    <n v="2017"/>
    <n v="2017"/>
    <n v="0"/>
  </r>
  <r>
    <s v="E01639"/>
    <s v="Everleigh Simmons"/>
    <s v="Analyst"/>
    <x v="2"/>
    <s v="Manufacturing"/>
    <s v="Female"/>
    <s v="Caucasian"/>
    <x v="0"/>
    <d v="2021-04-16T00:00:00"/>
    <n v="48266"/>
    <n v="0"/>
    <x v="0"/>
    <s v="Chicago"/>
    <s v=""/>
    <n v="0"/>
    <b v="0"/>
    <n v="2021"/>
    <e v="#VALUE!"/>
    <e v="#VALUE!"/>
  </r>
  <r>
    <s v="E03947"/>
    <s v="Logan Soto"/>
    <s v="Vice President"/>
    <x v="2"/>
    <s v="Research &amp; Development"/>
    <s v="Male"/>
    <s v="Latino"/>
    <x v="9"/>
    <d v="2018-08-18T00:00:00"/>
    <n v="223404"/>
    <n v="0.32"/>
    <x v="0"/>
    <s v="Columbus"/>
    <s v=""/>
    <n v="71489.279999999999"/>
    <b v="1"/>
    <n v="2018"/>
    <e v="#VALUE!"/>
    <e v="#VALUE!"/>
  </r>
  <r>
    <s v="E02923"/>
    <s v="Ethan Tang"/>
    <s v="Sr. Analyst"/>
    <x v="4"/>
    <s v="Speciality Products"/>
    <s v="Male"/>
    <s v="Asian"/>
    <x v="15"/>
    <d v="2016-05-04T00:00:00"/>
    <n v="93668"/>
    <n v="0"/>
    <x v="0"/>
    <s v="Chicago"/>
    <s v=""/>
    <n v="0"/>
    <b v="0"/>
    <n v="2016"/>
    <e v="#VALUE!"/>
    <e v="#VALUE!"/>
  </r>
  <r>
    <s v="E02453"/>
    <s v="Dylan Kumar"/>
    <s v="Sr. Analyst"/>
    <x v="1"/>
    <s v="Speciality Products"/>
    <s v="Male"/>
    <s v="Asian"/>
    <x v="0"/>
    <d v="2006-07-11T00:00:00"/>
    <n v="93343"/>
    <n v="0"/>
    <x v="1"/>
    <s v="Chongqing"/>
    <s v=""/>
    <n v="0"/>
    <b v="0"/>
    <n v="2006"/>
    <e v="#VALUE!"/>
    <e v="#VALUE!"/>
  </r>
  <r>
    <s v="E01432"/>
    <s v="Peyton Garza"/>
    <s v="Systems Analyst"/>
    <x v="0"/>
    <s v="Manufacturing"/>
    <s v="Female"/>
    <s v="Latino"/>
    <x v="35"/>
    <d v="2004-08-15T00:00:00"/>
    <n v="44735"/>
    <n v="0"/>
    <x v="2"/>
    <s v="Manaus"/>
    <s v=""/>
    <n v="0"/>
    <b v="0"/>
    <n v="2004"/>
    <e v="#VALUE!"/>
    <e v="#VALUE!"/>
  </r>
  <r>
    <s v="E02628"/>
    <s v="Nora Nelson"/>
    <s v="Analyst II"/>
    <x v="2"/>
    <s v="Manufacturing"/>
    <s v="Female"/>
    <s v="Caucasian"/>
    <x v="13"/>
    <d v="2007-01-09T00:00:00"/>
    <n v="50685"/>
    <n v="0"/>
    <x v="0"/>
    <s v="Columbus"/>
    <s v=""/>
    <n v="0"/>
    <b v="0"/>
    <n v="2007"/>
    <e v="#VALUE!"/>
    <e v="#VALUE!"/>
  </r>
  <r>
    <s v="E03578"/>
    <s v="Maverick Li"/>
    <s v="Analyst II"/>
    <x v="3"/>
    <s v="Research &amp; Development"/>
    <s v="Male"/>
    <s v="Asian"/>
    <x v="23"/>
    <d v="2018-03-10T00:00:00"/>
    <n v="58993"/>
    <n v="0"/>
    <x v="0"/>
    <s v="Austin"/>
    <s v=""/>
    <n v="0"/>
    <b v="0"/>
    <n v="2018"/>
    <e v="#VALUE!"/>
    <e v="#VALUE!"/>
  </r>
  <r>
    <s v="E03563"/>
    <s v="Ian Barnes"/>
    <s v="Operations Engineer"/>
    <x v="6"/>
    <s v="Corporate"/>
    <s v="Male"/>
    <s v="Caucasian"/>
    <x v="8"/>
    <d v="2020-06-08T00:00:00"/>
    <n v="115765"/>
    <n v="0"/>
    <x v="0"/>
    <s v="Miami"/>
    <d v="2021-02-02T00:00:00"/>
    <n v="0"/>
    <b v="0"/>
    <n v="2020"/>
    <n v="2021"/>
    <n v="1"/>
  </r>
  <r>
    <s v="E02781"/>
    <s v="Athena Vu"/>
    <s v="Director"/>
    <x v="4"/>
    <s v="Manufacturing"/>
    <s v="Female"/>
    <s v="Asian"/>
    <x v="19"/>
    <d v="2007-03-06T00:00:00"/>
    <n v="193044"/>
    <n v="0.15"/>
    <x v="0"/>
    <s v="Miami"/>
    <s v=""/>
    <n v="28956.6"/>
    <b v="0"/>
    <n v="2007"/>
    <e v="#VALUE!"/>
    <e v="#VALUE!"/>
  </r>
  <r>
    <s v="E04739"/>
    <s v="Ruby Washington"/>
    <s v="Analyst"/>
    <x v="1"/>
    <s v="Research &amp; Development"/>
    <s v="Female"/>
    <s v="Black"/>
    <x v="14"/>
    <d v="2011-06-17T00:00:00"/>
    <n v="56686"/>
    <n v="0"/>
    <x v="0"/>
    <s v="Seattle"/>
    <d v="2015-06-09T00:00:00"/>
    <n v="0"/>
    <b v="0"/>
    <n v="2011"/>
    <n v="2015"/>
    <n v="4"/>
  </r>
  <r>
    <s v="E02665"/>
    <s v="Bella Butler"/>
    <s v="Sr. Manger"/>
    <x v="2"/>
    <s v="Manufacturing"/>
    <s v="Female"/>
    <s v="Black"/>
    <x v="27"/>
    <d v="2019-10-25T00:00:00"/>
    <n v="131652"/>
    <n v="0.11"/>
    <x v="0"/>
    <s v="Seattle"/>
    <s v=""/>
    <n v="14481.72"/>
    <b v="0"/>
    <n v="2019"/>
    <e v="#VALUE!"/>
    <e v="#VALUE!"/>
  </r>
  <r>
    <s v="E04132"/>
    <s v="Kinsley Henry"/>
    <s v="Director"/>
    <x v="1"/>
    <s v="Manufacturing"/>
    <s v="Female"/>
    <s v="Black"/>
    <x v="10"/>
    <d v="2008-02-29T00:00:00"/>
    <n v="150577"/>
    <n v="0.25"/>
    <x v="0"/>
    <s v="Miami"/>
    <s v=""/>
    <n v="37644.25"/>
    <b v="1"/>
    <n v="2008"/>
    <e v="#VALUE!"/>
    <e v="#VALUE!"/>
  </r>
  <r>
    <s v="E00276"/>
    <s v="Kennedy Romero"/>
    <s v="Engineering Manager"/>
    <x v="6"/>
    <s v="Research &amp; Development"/>
    <s v="Female"/>
    <s v="Latino"/>
    <x v="26"/>
    <d v="2018-12-27T00:00:00"/>
    <n v="87359"/>
    <n v="0.11"/>
    <x v="2"/>
    <s v="Rio de Janerio"/>
    <s v=""/>
    <n v="9609.49"/>
    <b v="0"/>
    <n v="2018"/>
    <e v="#VALUE!"/>
    <e v="#VALUE!"/>
  </r>
  <r>
    <s v="E02473"/>
    <s v="Leonardo Lo"/>
    <s v="Quality Engineer"/>
    <x v="6"/>
    <s v="Speciality Products"/>
    <s v="Male"/>
    <s v="Asian"/>
    <x v="7"/>
    <d v="2021-11-15T00:00:00"/>
    <n v="91782"/>
    <n v="0"/>
    <x v="1"/>
    <s v="Chongqing"/>
    <s v=""/>
    <n v="0"/>
    <b v="0"/>
    <n v="2021"/>
    <e v="#VALUE!"/>
    <e v="#VALUE!"/>
  </r>
  <r>
    <s v="E03890"/>
    <s v="Everett Khan"/>
    <s v="Solutions Architect"/>
    <x v="0"/>
    <s v="Manufacturing"/>
    <s v="Male"/>
    <s v="Asian"/>
    <x v="12"/>
    <d v="2017-01-18T00:00:00"/>
    <n v="86417"/>
    <n v="0"/>
    <x v="0"/>
    <s v="Chicago"/>
    <s v=""/>
    <n v="0"/>
    <b v="0"/>
    <n v="2017"/>
    <e v="#VALUE!"/>
    <e v="#VALUE!"/>
  </r>
  <r>
    <s v="E02012"/>
    <s v="Anna Han"/>
    <s v="System Administrator "/>
    <x v="0"/>
    <s v="Research &amp; Development"/>
    <s v="Female"/>
    <s v="Asian"/>
    <x v="14"/>
    <d v="2003-05-08T00:00:00"/>
    <n v="96548"/>
    <n v="0"/>
    <x v="0"/>
    <s v="Austin"/>
    <s v=""/>
    <n v="0"/>
    <b v="0"/>
    <n v="2003"/>
    <e v="#VALUE!"/>
    <e v="#VALUE!"/>
  </r>
  <r>
    <s v="E02881"/>
    <s v="Leilani Sharma"/>
    <s v="Sr. Analyst"/>
    <x v="4"/>
    <s v="Manufacturing"/>
    <s v="Female"/>
    <s v="Asian"/>
    <x v="12"/>
    <d v="2014-01-23T00:00:00"/>
    <n v="92940"/>
    <n v="0"/>
    <x v="1"/>
    <s v="Chengdu"/>
    <s v=""/>
    <n v="0"/>
    <b v="0"/>
    <n v="2014"/>
    <e v="#VALUE!"/>
    <e v="#VALUE!"/>
  </r>
  <r>
    <s v="E03519"/>
    <s v="Eliza Zheng"/>
    <s v="Computer Systems Manager"/>
    <x v="0"/>
    <s v="Speciality Products"/>
    <s v="Female"/>
    <s v="Asian"/>
    <x v="32"/>
    <d v="2014-04-20T00:00:00"/>
    <n v="91679"/>
    <n v="7.0000000000000007E-2"/>
    <x v="1"/>
    <s v="Chongqing"/>
    <s v=""/>
    <n v="6417.5300000000007"/>
    <b v="0"/>
    <n v="2014"/>
    <e v="#VALUE!"/>
    <e v="#VALUE!"/>
  </r>
  <r>
    <s v="E02254"/>
    <s v="Jaxson Sandoval"/>
    <s v="Sr. Analyst"/>
    <x v="3"/>
    <s v="Speciality Products"/>
    <s v="Male"/>
    <s v="Latino"/>
    <x v="21"/>
    <d v="2017-05-03T00:00:00"/>
    <n v="90855"/>
    <n v="0"/>
    <x v="2"/>
    <s v="Sao Paulo"/>
    <s v=""/>
    <n v="0"/>
    <b v="0"/>
    <n v="2017"/>
    <e v="#VALUE!"/>
    <e v="#VALUE!"/>
  </r>
  <r>
    <s v="E03296"/>
    <s v="Eloise Trinh"/>
    <s v="Solutions Architect"/>
    <x v="0"/>
    <s v="Speciality Products"/>
    <s v="Female"/>
    <s v="Asian"/>
    <x v="39"/>
    <d v="2020-04-22T00:00:00"/>
    <n v="90535"/>
    <n v="0"/>
    <x v="0"/>
    <s v="Miami"/>
    <s v=""/>
    <n v="0"/>
    <b v="0"/>
    <n v="2020"/>
    <e v="#VALUE!"/>
    <e v="#VALUE!"/>
  </r>
  <r>
    <s v="E01019"/>
    <s v="Dominic Scott"/>
    <s v="Sr. Analyst"/>
    <x v="3"/>
    <s v="Corporate"/>
    <s v="Male"/>
    <s v="Caucasian"/>
    <x v="10"/>
    <d v="2011-03-16T00:00:00"/>
    <n v="81687"/>
    <n v="0"/>
    <x v="0"/>
    <s v="Phoenix"/>
    <s v=""/>
    <n v="0"/>
    <b v="0"/>
    <n v="2011"/>
    <e v="#VALUE!"/>
    <e v="#VALUE!"/>
  </r>
  <r>
    <s v="E00102"/>
    <s v="Riley Rojas"/>
    <s v="Network Architect"/>
    <x v="0"/>
    <s v="Speciality Products"/>
    <s v="Female"/>
    <s v="Latino"/>
    <x v="9"/>
    <d v="2021-01-21T00:00:00"/>
    <n v="90333"/>
    <n v="0"/>
    <x v="2"/>
    <s v="Rio de Janerio"/>
    <s v=""/>
    <n v="0"/>
    <b v="0"/>
    <n v="2021"/>
    <e v="#VALUE!"/>
    <e v="#VALUE!"/>
  </r>
  <r>
    <s v="E04267"/>
    <s v="Greyson Sanders"/>
    <s v="Cloud Infrastructure Architect"/>
    <x v="0"/>
    <s v="Speciality Products"/>
    <s v="Male"/>
    <s v="Black"/>
    <x v="20"/>
    <d v="2019-03-06T00:00:00"/>
    <n v="90304"/>
    <n v="0"/>
    <x v="0"/>
    <s v="Chicago"/>
    <s v=""/>
    <n v="0"/>
    <b v="0"/>
    <n v="2019"/>
    <e v="#VALUE!"/>
    <e v="#VALUE!"/>
  </r>
  <r>
    <s v="E01123"/>
    <s v="Madison Nelson"/>
    <s v="Director"/>
    <x v="4"/>
    <s v="Corporate"/>
    <s v="Female"/>
    <s v="Caucasian"/>
    <x v="5"/>
    <d v="2021-07-16T00:00:00"/>
    <n v="161759"/>
    <n v="0.16"/>
    <x v="0"/>
    <s v="Miami"/>
    <s v=""/>
    <n v="25881.440000000002"/>
    <b v="0"/>
    <n v="2021"/>
    <e v="#VALUE!"/>
    <e v="#VALUE!"/>
  </r>
  <r>
    <s v="E01366"/>
    <s v="William Walker"/>
    <s v="Computer Systems Manager"/>
    <x v="0"/>
    <s v="Research &amp; Development"/>
    <s v="Male"/>
    <s v="Black"/>
    <x v="18"/>
    <d v="2019-02-24T00:00:00"/>
    <n v="95899"/>
    <n v="0.1"/>
    <x v="0"/>
    <s v="Columbus"/>
    <d v="2021-03-08T00:00:00"/>
    <n v="9589.9"/>
    <b v="0"/>
    <n v="2019"/>
    <n v="2021"/>
    <n v="2"/>
  </r>
  <r>
    <s v="E04005"/>
    <s v="Lincoln Wong"/>
    <s v="Sr. Analyst"/>
    <x v="2"/>
    <s v="Corporate"/>
    <s v="Male"/>
    <s v="Asian"/>
    <x v="38"/>
    <d v="2019-06-07T00:00:00"/>
    <n v="80700"/>
    <n v="0"/>
    <x v="0"/>
    <s v="Columbus"/>
    <s v=""/>
    <n v="0"/>
    <b v="0"/>
    <n v="2019"/>
    <e v="#VALUE!"/>
    <e v="#VALUE!"/>
  </r>
  <r>
    <s v="E04487"/>
    <s v="Audrey Hwang"/>
    <s v="Sr. Analyst"/>
    <x v="4"/>
    <s v="Speciality Products"/>
    <s v="Female"/>
    <s v="Asian"/>
    <x v="10"/>
    <d v="2020-06-17T00:00:00"/>
    <n v="89841"/>
    <n v="0"/>
    <x v="1"/>
    <s v="Beijing"/>
    <s v=""/>
    <n v="0"/>
    <b v="0"/>
    <n v="2020"/>
    <e v="#VALUE!"/>
    <e v="#VALUE!"/>
  </r>
  <r>
    <s v="E04018"/>
    <s v="Emery Ford"/>
    <s v="Analyst II"/>
    <x v="1"/>
    <s v="Corporate"/>
    <s v="Female"/>
    <s v="Caucasian"/>
    <x v="39"/>
    <d v="2017-04-18T00:00:00"/>
    <n v="58745"/>
    <n v="0"/>
    <x v="0"/>
    <s v="Austin"/>
    <s v=""/>
    <n v="0"/>
    <b v="0"/>
    <n v="2017"/>
    <e v="#VALUE!"/>
    <e v="#VALUE!"/>
  </r>
  <r>
    <s v="E01591"/>
    <s v="Paisley Trinh"/>
    <s v="Technical Architect"/>
    <x v="0"/>
    <s v="Corporate"/>
    <s v="Female"/>
    <s v="Asian"/>
    <x v="4"/>
    <d v="1992-05-04T00:00:00"/>
    <n v="76202"/>
    <n v="0"/>
    <x v="0"/>
    <s v="Austin"/>
    <d v="1994-12-18T00:00:00"/>
    <n v="0"/>
    <b v="0"/>
    <n v="1992"/>
    <n v="1994"/>
    <n v="2"/>
  </r>
  <r>
    <s v="E03799"/>
    <s v="Natalie Hwang"/>
    <s v="Sr. Analyst"/>
    <x v="2"/>
    <s v="Speciality Products"/>
    <s v="Female"/>
    <s v="Asian"/>
    <x v="19"/>
    <d v="1999-12-31T00:00:00"/>
    <n v="89523"/>
    <n v="0"/>
    <x v="0"/>
    <s v="Phoenix"/>
    <s v=""/>
    <n v="0"/>
    <b v="0"/>
    <n v="1999"/>
    <e v="#VALUE!"/>
    <e v="#VALUE!"/>
  </r>
  <r>
    <s v="E03465"/>
    <s v="Harper Phan"/>
    <s v="Analyst II"/>
    <x v="2"/>
    <s v="Manufacturing"/>
    <s v="Female"/>
    <s v="Asian"/>
    <x v="10"/>
    <d v="2016-12-07T00:00:00"/>
    <n v="71454"/>
    <n v="0"/>
    <x v="1"/>
    <s v="Shanghai"/>
    <s v=""/>
    <n v="0"/>
    <b v="0"/>
    <n v="2016"/>
    <e v="#VALUE!"/>
    <e v="#VALUE!"/>
  </r>
  <r>
    <s v="E03870"/>
    <s v="Madeline Allen"/>
    <s v="Cloud Infrastructure Architect"/>
    <x v="0"/>
    <s v="Manufacturing"/>
    <s v="Female"/>
    <s v="Caucasian"/>
    <x v="31"/>
    <d v="2020-02-03T00:00:00"/>
    <n v="94652"/>
    <n v="0"/>
    <x v="0"/>
    <s v="Seattle"/>
    <s v=""/>
    <n v="0"/>
    <b v="0"/>
    <n v="2020"/>
    <e v="#VALUE!"/>
    <e v="#VALUE!"/>
  </r>
  <r>
    <s v="E01927"/>
    <s v="Charles Moore"/>
    <s v="Technical Architect"/>
    <x v="0"/>
    <s v="Manufacturing"/>
    <s v="Male"/>
    <s v="Black"/>
    <x v="23"/>
    <d v="2016-02-16T00:00:00"/>
    <n v="63411"/>
    <n v="0"/>
    <x v="0"/>
    <s v="Miami"/>
    <s v=""/>
    <n v="0"/>
    <b v="0"/>
    <n v="2016"/>
    <e v="#VALUE!"/>
    <e v="#VALUE!"/>
  </r>
  <r>
    <s v="E04095"/>
    <s v="Sadie Patterson"/>
    <s v="Sr. Analyst"/>
    <x v="4"/>
    <s v="Speciality Products"/>
    <s v="Female"/>
    <s v="Caucasian"/>
    <x v="2"/>
    <d v="2020-07-24T00:00:00"/>
    <n v="89390"/>
    <n v="0"/>
    <x v="0"/>
    <s v="Seattle"/>
    <s v=""/>
    <n v="0"/>
    <b v="0"/>
    <n v="2020"/>
    <e v="#VALUE!"/>
    <e v="#VALUE!"/>
  </r>
  <r>
    <s v="E04458"/>
    <s v="Alexander Bryant"/>
    <s v="Field Engineer"/>
    <x v="6"/>
    <s v="Speciality Products"/>
    <s v="Male"/>
    <s v="Caucasian"/>
    <x v="31"/>
    <d v="2021-10-02T00:00:00"/>
    <n v="88758"/>
    <n v="0"/>
    <x v="0"/>
    <s v="Seattle"/>
    <s v=""/>
    <n v="0"/>
    <b v="0"/>
    <n v="2021"/>
    <e v="#VALUE!"/>
    <e v="#VALUE!"/>
  </r>
  <r>
    <s v="E03984"/>
    <s v="Hailey Foster"/>
    <s v="Controls Engineer"/>
    <x v="6"/>
    <s v="Manufacturing"/>
    <s v="Female"/>
    <s v="Black"/>
    <x v="0"/>
    <d v="2021-03-21T00:00:00"/>
    <n v="95562"/>
    <n v="0"/>
    <x v="0"/>
    <s v="Chicago"/>
    <s v=""/>
    <n v="0"/>
    <b v="0"/>
    <n v="2021"/>
    <e v="#VALUE!"/>
    <e v="#VALUE!"/>
  </r>
  <r>
    <s v="E00446"/>
    <s v="Hudson Hill"/>
    <s v="Sr. Analyst"/>
    <x v="3"/>
    <s v="Research &amp; Development"/>
    <s v="Male"/>
    <s v="Caucasian"/>
    <x v="31"/>
    <d v="2019-11-04T00:00:00"/>
    <n v="96092"/>
    <n v="0"/>
    <x v="0"/>
    <s v="Austin"/>
    <s v=""/>
    <n v="0"/>
    <b v="0"/>
    <n v="2019"/>
    <e v="#VALUE!"/>
    <e v="#VALUE!"/>
  </r>
  <r>
    <s v="E02825"/>
    <s v="Wyatt Li"/>
    <s v="Vice President"/>
    <x v="6"/>
    <s v="Manufacturing"/>
    <s v="Male"/>
    <s v="Asian"/>
    <x v="19"/>
    <d v="2013-06-03T00:00:00"/>
    <n v="254289"/>
    <n v="0.39"/>
    <x v="0"/>
    <s v="Chicago"/>
    <s v=""/>
    <n v="99172.71"/>
    <b v="1"/>
    <n v="2013"/>
    <e v="#VALUE!"/>
    <e v="#VALUE!"/>
  </r>
  <r>
    <s v="E04174"/>
    <s v="Maverick Henry"/>
    <s v="Computer Systems Manager"/>
    <x v="0"/>
    <s v="Research &amp; Development"/>
    <s v="Male"/>
    <s v="Caucasian"/>
    <x v="3"/>
    <d v="2019-07-10T00:00:00"/>
    <n v="69110"/>
    <n v="0.05"/>
    <x v="0"/>
    <s v="Chicago"/>
    <s v=""/>
    <n v="3455.5"/>
    <b v="0"/>
    <n v="2019"/>
    <e v="#VALUE!"/>
    <e v="#VALUE!"/>
  </r>
  <r>
    <s v="E01611"/>
    <s v="Gabriella Zhu"/>
    <s v="Computer Systems Manager"/>
    <x v="0"/>
    <s v="Speciality Products"/>
    <s v="Female"/>
    <s v="Asian"/>
    <x v="9"/>
    <d v="2014-11-29T00:00:00"/>
    <n v="88730"/>
    <n v="0.08"/>
    <x v="1"/>
    <s v="Chongqing"/>
    <s v=""/>
    <n v="7098.4000000000005"/>
    <b v="0"/>
    <n v="2014"/>
    <e v="#VALUE!"/>
    <e v="#VALUE!"/>
  </r>
  <r>
    <s v="E02562"/>
    <s v="Christian Medina"/>
    <s v="Analyst"/>
    <x v="1"/>
    <s v="Corporate"/>
    <s v="Male"/>
    <s v="Latino"/>
    <x v="11"/>
    <d v="2007-06-19T00:00:00"/>
    <n v="45206"/>
    <n v="0"/>
    <x v="0"/>
    <s v="Columbus"/>
    <s v=""/>
    <n v="0"/>
    <b v="0"/>
    <n v="2007"/>
    <e v="#VALUE!"/>
    <e v="#VALUE!"/>
  </r>
  <r>
    <s v="E01006"/>
    <s v="Autumn Leung"/>
    <s v="Vice President"/>
    <x v="2"/>
    <s v="Research &amp; Development"/>
    <s v="Female"/>
    <s v="Asian"/>
    <x v="6"/>
    <d v="2021-11-15T00:00:00"/>
    <n v="210708"/>
    <n v="0.33"/>
    <x v="0"/>
    <s v="Chicago"/>
    <s v=""/>
    <n v="69533.64"/>
    <b v="1"/>
    <n v="2021"/>
    <e v="#VALUE!"/>
    <e v="#VALUE!"/>
  </r>
  <r>
    <s v="E02903"/>
    <s v="Robert Vazquez"/>
    <s v="System Administrator "/>
    <x v="0"/>
    <s v="Corporate"/>
    <s v="Male"/>
    <s v="Latino"/>
    <x v="18"/>
    <d v="2021-09-26T00:00:00"/>
    <n v="87770"/>
    <n v="0"/>
    <x v="0"/>
    <s v="Austin"/>
    <s v=""/>
    <n v="0"/>
    <b v="0"/>
    <n v="2021"/>
    <e v="#VALUE!"/>
    <e v="#VALUE!"/>
  </r>
  <r>
    <s v="E03642"/>
    <s v="Aria Roberts"/>
    <s v="Manager"/>
    <x v="4"/>
    <s v="Corporate"/>
    <s v="Female"/>
    <s v="Caucasian"/>
    <x v="2"/>
    <d v="2015-08-12T00:00:00"/>
    <n v="106858"/>
    <n v="0.05"/>
    <x v="0"/>
    <s v="Seattle"/>
    <s v=""/>
    <n v="5342.9000000000005"/>
    <b v="0"/>
    <n v="2015"/>
    <e v="#VALUE!"/>
    <e v="#VALUE!"/>
  </r>
  <r>
    <s v="E02884"/>
    <s v="Axel Johnson"/>
    <s v="Director"/>
    <x v="5"/>
    <s v="Corporate"/>
    <s v="Male"/>
    <s v="Caucasian"/>
    <x v="34"/>
    <d v="2015-04-14T00:00:00"/>
    <n v="155788"/>
    <n v="0.17"/>
    <x v="0"/>
    <s v="Seattle"/>
    <s v=""/>
    <n v="26483.960000000003"/>
    <b v="0"/>
    <n v="2015"/>
    <e v="#VALUE!"/>
    <e v="#VALUE!"/>
  </r>
  <r>
    <s v="E01760"/>
    <s v="Madeline Acosta"/>
    <s v="Sr. Account Representative"/>
    <x v="3"/>
    <s v="Speciality Products"/>
    <s v="Female"/>
    <s v="Latino"/>
    <x v="3"/>
    <d v="2021-02-09T00:00:00"/>
    <n v="87427"/>
    <n v="0"/>
    <x v="2"/>
    <s v="Sao Paulo"/>
    <s v=""/>
    <n v="0"/>
    <b v="0"/>
    <n v="2021"/>
    <e v="#VALUE!"/>
    <e v="#VALUE!"/>
  </r>
  <r>
    <s v="E04720"/>
    <s v="Christopher Chung"/>
    <s v="Controls Engineer"/>
    <x v="6"/>
    <s v="Corporate"/>
    <s v="Male"/>
    <s v="Asian"/>
    <x v="20"/>
    <d v="2021-12-18T00:00:00"/>
    <n v="95670"/>
    <n v="0"/>
    <x v="0"/>
    <s v="Phoenix"/>
    <s v=""/>
    <n v="0"/>
    <b v="0"/>
    <n v="2021"/>
    <e v="#VALUE!"/>
    <e v="#VALUE!"/>
  </r>
  <r>
    <s v="E01985"/>
    <s v="Eliana Turner"/>
    <s v="Account Representative"/>
    <x v="3"/>
    <s v="Research &amp; Development"/>
    <s v="Female"/>
    <s v="Black"/>
    <x v="14"/>
    <d v="2000-09-29T00:00:00"/>
    <n v="67837"/>
    <n v="0"/>
    <x v="0"/>
    <s v="Austin"/>
    <s v=""/>
    <n v="0"/>
    <b v="0"/>
    <n v="2000"/>
    <e v="#VALUE!"/>
    <e v="#VALUE!"/>
  </r>
  <r>
    <s v="E03273"/>
    <s v="Daniel Shah"/>
    <s v="Analyst II"/>
    <x v="3"/>
    <s v="Research &amp; Development"/>
    <s v="Male"/>
    <s v="Asian"/>
    <x v="13"/>
    <d v="2010-06-04T00:00:00"/>
    <n v="72425"/>
    <n v="0"/>
    <x v="1"/>
    <s v="Beijing"/>
    <s v=""/>
    <n v="0"/>
    <b v="0"/>
    <n v="2010"/>
    <e v="#VALUE!"/>
    <e v="#VALUE!"/>
  </r>
  <r>
    <s v="E02415"/>
    <s v="Penelope Gonzalez"/>
    <s v="Sr. Analyst"/>
    <x v="3"/>
    <s v="Corporate"/>
    <s v="Female"/>
    <s v="Latino"/>
    <x v="25"/>
    <d v="1994-10-16T00:00:00"/>
    <n v="93103"/>
    <n v="0"/>
    <x v="0"/>
    <s v="Phoenix"/>
    <s v=""/>
    <n v="0"/>
    <b v="0"/>
    <n v="1994"/>
    <e v="#VALUE!"/>
    <e v="#VALUE!"/>
  </r>
  <r>
    <s v="E02877"/>
    <s v="Mila Allen"/>
    <s v="Controls Engineer"/>
    <x v="6"/>
    <s v="Corporate"/>
    <s v="Female"/>
    <s v="Caucasian"/>
    <x v="17"/>
    <d v="2015-10-14T00:00:00"/>
    <n v="76272"/>
    <n v="0"/>
    <x v="0"/>
    <s v="Miami"/>
    <d v="2021-10-22T00:00:00"/>
    <n v="0"/>
    <b v="0"/>
    <n v="2015"/>
    <n v="2021"/>
    <n v="6"/>
  </r>
  <r>
    <s v="E00091"/>
    <s v="Emilia Chu"/>
    <s v="Analyst II"/>
    <x v="2"/>
    <s v="Manufacturing"/>
    <s v="Female"/>
    <s v="Asian"/>
    <x v="32"/>
    <d v="2003-06-24T00:00:00"/>
    <n v="55760"/>
    <n v="0"/>
    <x v="0"/>
    <s v="Austin"/>
    <s v=""/>
    <n v="0"/>
    <b v="0"/>
    <n v="2003"/>
    <e v="#VALUE!"/>
    <e v="#VALUE!"/>
  </r>
  <r>
    <s v="E02563"/>
    <s v="Emily Clark"/>
    <s v="Vice President"/>
    <x v="4"/>
    <s v="Corporate"/>
    <s v="Female"/>
    <s v="Caucasian"/>
    <x v="9"/>
    <d v="2020-01-13T00:00:00"/>
    <n v="253294"/>
    <n v="0.4"/>
    <x v="0"/>
    <s v="Miami"/>
    <s v=""/>
    <n v="101317.6"/>
    <b v="1"/>
    <n v="2020"/>
    <e v="#VALUE!"/>
    <e v="#VALUE!"/>
  </r>
  <r>
    <s v="E04221"/>
    <s v="Roman King"/>
    <s v="Analyst II"/>
    <x v="2"/>
    <s v="Corporate"/>
    <s v="Male"/>
    <s v="Caucasian"/>
    <x v="34"/>
    <d v="2007-08-16T00:00:00"/>
    <n v="58671"/>
    <n v="0"/>
    <x v="0"/>
    <s v="Columbus"/>
    <s v=""/>
    <n v="0"/>
    <b v="0"/>
    <n v="2007"/>
    <e v="#VALUE!"/>
    <e v="#VALUE!"/>
  </r>
  <r>
    <s v="E04887"/>
    <s v="Emery Do"/>
    <s v="Account Representative"/>
    <x v="3"/>
    <s v="Research &amp; Development"/>
    <s v="Female"/>
    <s v="Asian"/>
    <x v="18"/>
    <d v="2018-03-16T00:00:00"/>
    <n v="55457"/>
    <n v="0"/>
    <x v="0"/>
    <s v="Columbus"/>
    <s v=""/>
    <n v="0"/>
    <b v="0"/>
    <n v="2018"/>
    <e v="#VALUE!"/>
    <e v="#VALUE!"/>
  </r>
  <r>
    <s v="E03170"/>
    <s v="Autumn Thao"/>
    <s v="Account Representative"/>
    <x v="3"/>
    <s v="Manufacturing"/>
    <s v="Female"/>
    <s v="Asian"/>
    <x v="19"/>
    <d v="2017-09-26T00:00:00"/>
    <n v="72340"/>
    <n v="0"/>
    <x v="0"/>
    <s v="Phoenix"/>
    <d v="2019-04-03T00:00:00"/>
    <n v="0"/>
    <b v="0"/>
    <n v="2017"/>
    <n v="2019"/>
    <n v="2"/>
  </r>
  <r>
    <s v="E01636"/>
    <s v="Naomi Coleman"/>
    <s v="Manager"/>
    <x v="1"/>
    <s v="Corporate"/>
    <s v="Female"/>
    <s v="Caucasian"/>
    <x v="7"/>
    <d v="2016-11-02T00:00:00"/>
    <n v="122054"/>
    <n v="0.06"/>
    <x v="0"/>
    <s v="Phoenix"/>
    <s v=""/>
    <n v="7323.24"/>
    <b v="0"/>
    <n v="2016"/>
    <e v="#VALUE!"/>
    <e v="#VALUE!"/>
  </r>
  <r>
    <s v="E01387"/>
    <s v="Cora Zheng"/>
    <s v="Director"/>
    <x v="0"/>
    <s v="Manufacturing"/>
    <s v="Female"/>
    <s v="Asian"/>
    <x v="5"/>
    <d v="2018-01-03T00:00:00"/>
    <n v="167100"/>
    <n v="0.2"/>
    <x v="1"/>
    <s v="Chengdu"/>
    <s v=""/>
    <n v="33420"/>
    <b v="0"/>
    <n v="2018"/>
    <e v="#VALUE!"/>
    <e v="#VALUE!"/>
  </r>
  <r>
    <s v="E01363"/>
    <s v="Ayla Daniels"/>
    <s v="Technical Architect"/>
    <x v="0"/>
    <s v="Corporate"/>
    <s v="Female"/>
    <s v="Caucasian"/>
    <x v="35"/>
    <d v="1997-04-23T00:00:00"/>
    <n v="78153"/>
    <n v="0"/>
    <x v="0"/>
    <s v="Miami"/>
    <s v=""/>
    <n v="0"/>
    <b v="0"/>
    <n v="1997"/>
    <e v="#VALUE!"/>
    <e v="#VALUE!"/>
  </r>
  <r>
    <s v="E02249"/>
    <s v="Allison Daniels"/>
    <s v="Manager"/>
    <x v="2"/>
    <s v="Manufacturing"/>
    <s v="Female"/>
    <s v="Caucasian"/>
    <x v="26"/>
    <d v="2020-04-14T00:00:00"/>
    <n v="103524"/>
    <n v="0.09"/>
    <x v="0"/>
    <s v="Phoenix"/>
    <s v=""/>
    <n v="9317.16"/>
    <b v="0"/>
    <n v="2020"/>
    <e v="#VALUE!"/>
    <e v="#VALUE!"/>
  </r>
  <r>
    <s v="E02987"/>
    <s v="Mateo Harris"/>
    <s v="Manager"/>
    <x v="0"/>
    <s v="Corporate"/>
    <s v="Male"/>
    <s v="Caucasian"/>
    <x v="31"/>
    <d v="2017-08-05T00:00:00"/>
    <n v="119906"/>
    <n v="0.05"/>
    <x v="0"/>
    <s v="Columbus"/>
    <s v=""/>
    <n v="5995.3"/>
    <b v="0"/>
    <n v="2017"/>
    <e v="#VALUE!"/>
    <e v="#VALUE!"/>
  </r>
  <r>
    <s v="E01966"/>
    <s v="Thomas Williams"/>
    <s v="Field Engineer"/>
    <x v="6"/>
    <s v="Speciality Products"/>
    <s v="Male"/>
    <s v="Caucasian"/>
    <x v="10"/>
    <d v="2015-11-21T00:00:00"/>
    <n v="87292"/>
    <n v="0"/>
    <x v="0"/>
    <s v="Columbus"/>
    <s v=""/>
    <n v="0"/>
    <b v="0"/>
    <n v="2015"/>
    <e v="#VALUE!"/>
    <e v="#VALUE!"/>
  </r>
  <r>
    <s v="E04048"/>
    <s v="Julian Lee"/>
    <s v="IT Systems Architect"/>
    <x v="0"/>
    <s v="Corporate"/>
    <s v="Male"/>
    <s v="Asian"/>
    <x v="11"/>
    <d v="2003-01-17T00:00:00"/>
    <n v="91399"/>
    <n v="0"/>
    <x v="0"/>
    <s v="Seattle"/>
    <s v=""/>
    <n v="0"/>
    <b v="0"/>
    <n v="2003"/>
    <e v="#VALUE!"/>
    <e v="#VALUE!"/>
  </r>
  <r>
    <s v="E03626"/>
    <s v="Nicholas Avila"/>
    <s v="Enterprise Architect"/>
    <x v="0"/>
    <s v="Research &amp; Development"/>
    <s v="Male"/>
    <s v="Latino"/>
    <x v="20"/>
    <d v="2017-09-28T00:00:00"/>
    <n v="97336"/>
    <n v="0"/>
    <x v="0"/>
    <s v="Austin"/>
    <s v=""/>
    <n v="0"/>
    <b v="0"/>
    <n v="2017"/>
    <e v="#VALUE!"/>
    <e v="#VALUE!"/>
  </r>
  <r>
    <s v="E03694"/>
    <s v="Hailey Watson"/>
    <s v="Sr. Manger"/>
    <x v="4"/>
    <s v="Corporate"/>
    <s v="Female"/>
    <s v="Black"/>
    <x v="30"/>
    <d v="2017-01-20T00:00:00"/>
    <n v="124629"/>
    <n v="0.1"/>
    <x v="0"/>
    <s v="Columbus"/>
    <s v=""/>
    <n v="12462.900000000001"/>
    <b v="0"/>
    <n v="2017"/>
    <e v="#VALUE!"/>
    <e v="#VALUE!"/>
  </r>
  <r>
    <s v="E03364"/>
    <s v="Audrey Lee"/>
    <s v="Development Engineer"/>
    <x v="6"/>
    <s v="Speciality Products"/>
    <s v="Female"/>
    <s v="Asian"/>
    <x v="11"/>
    <d v="2017-02-11T00:00:00"/>
    <n v="87036"/>
    <n v="0"/>
    <x v="1"/>
    <s v="Chongqing"/>
    <s v=""/>
    <n v="0"/>
    <b v="0"/>
    <n v="2017"/>
    <e v="#VALUE!"/>
    <e v="#VALUE!"/>
  </r>
  <r>
    <s v="E03220"/>
    <s v="Alexander Gonzales"/>
    <s v="Manager"/>
    <x v="4"/>
    <s v="Research &amp; Development"/>
    <s v="Male"/>
    <s v="Latino"/>
    <x v="23"/>
    <d v="2018-06-04T00:00:00"/>
    <n v="128329"/>
    <n v="0.08"/>
    <x v="0"/>
    <s v="Phoenix"/>
    <s v=""/>
    <n v="10266.32"/>
    <b v="0"/>
    <n v="2018"/>
    <e v="#VALUE!"/>
    <e v="#VALUE!"/>
  </r>
  <r>
    <s v="E04387"/>
    <s v="Everleigh White"/>
    <s v="Network Architect"/>
    <x v="0"/>
    <s v="Speciality Products"/>
    <s v="Female"/>
    <s v="Caucasian"/>
    <x v="1"/>
    <d v="2017-10-20T00:00:00"/>
    <n v="86831"/>
    <n v="0"/>
    <x v="0"/>
    <s v="Phoenix"/>
    <s v=""/>
    <n v="0"/>
    <b v="0"/>
    <n v="2017"/>
    <e v="#VALUE!"/>
    <e v="#VALUE!"/>
  </r>
  <r>
    <s v="E03968"/>
    <s v="Joshua Chin"/>
    <s v="Sr. Manger"/>
    <x v="1"/>
    <s v="Manufacturing"/>
    <s v="Male"/>
    <s v="Asian"/>
    <x v="34"/>
    <d v="2021-07-26T00:00:00"/>
    <n v="121480"/>
    <n v="0.14000000000000001"/>
    <x v="0"/>
    <s v="Phoenix"/>
    <s v=""/>
    <n v="17007.2"/>
    <b v="0"/>
    <n v="2021"/>
    <e v="#VALUE!"/>
    <e v="#VALUE!"/>
  </r>
  <r>
    <s v="E01533"/>
    <s v="Avery Bailey"/>
    <s v="Sr. Analyst"/>
    <x v="3"/>
    <s v="Speciality Products"/>
    <s v="Female"/>
    <s v="Caucasian"/>
    <x v="38"/>
    <d v="1996-05-15T00:00:00"/>
    <n v="86658"/>
    <n v="0"/>
    <x v="0"/>
    <s v="Phoenix"/>
    <s v=""/>
    <n v="0"/>
    <b v="0"/>
    <n v="1996"/>
    <e v="#VALUE!"/>
    <e v="#VALUE!"/>
  </r>
  <r>
    <s v="E01150"/>
    <s v="Allison Leung"/>
    <s v="Sr. Analyst"/>
    <x v="3"/>
    <s v="Research &amp; Development"/>
    <s v="Female"/>
    <s v="Asian"/>
    <x v="40"/>
    <d v="2020-05-18T00:00:00"/>
    <n v="97830"/>
    <n v="0"/>
    <x v="0"/>
    <s v="Austin"/>
    <s v=""/>
    <n v="0"/>
    <b v="0"/>
    <n v="2020"/>
    <e v="#VALUE!"/>
    <e v="#VALUE!"/>
  </r>
  <r>
    <s v="E03774"/>
    <s v="Hannah Mejia"/>
    <s v="Vice President"/>
    <x v="1"/>
    <s v="Corporate"/>
    <s v="Female"/>
    <s v="Latino"/>
    <x v="8"/>
    <d v="1999-03-13T00:00:00"/>
    <n v="239394"/>
    <n v="0.32"/>
    <x v="0"/>
    <s v="Austin"/>
    <s v=""/>
    <n v="76606.080000000002"/>
    <b v="1"/>
    <n v="1999"/>
    <e v="#VALUE!"/>
    <e v="#VALUE!"/>
  </r>
  <r>
    <s v="E03292"/>
    <s v="Cora Evans"/>
    <s v="Computer Systems Manager"/>
    <x v="0"/>
    <s v="Speciality Products"/>
    <s v="Female"/>
    <s v="Black"/>
    <x v="10"/>
    <d v="2018-03-26T00:00:00"/>
    <n v="86478"/>
    <n v="0.06"/>
    <x v="0"/>
    <s v="Austin"/>
    <s v=""/>
    <n v="5188.6799999999994"/>
    <b v="0"/>
    <n v="2018"/>
    <e v="#VALUE!"/>
    <e v="#VALUE!"/>
  </r>
  <r>
    <s v="E01877"/>
    <s v="Abigail Garza"/>
    <s v="Analyst"/>
    <x v="4"/>
    <s v="Manufacturing"/>
    <s v="Female"/>
    <s v="Latino"/>
    <x v="27"/>
    <d v="2018-05-27T00:00:00"/>
    <n v="45049"/>
    <n v="0"/>
    <x v="0"/>
    <s v="Seattle"/>
    <s v=""/>
    <n v="0"/>
    <b v="0"/>
    <n v="2018"/>
    <e v="#VALUE!"/>
    <e v="#VALUE!"/>
  </r>
  <r>
    <s v="E01193"/>
    <s v="Raelynn Lu"/>
    <s v="Director"/>
    <x v="2"/>
    <s v="Research &amp; Development"/>
    <s v="Female"/>
    <s v="Asian"/>
    <x v="5"/>
    <d v="2020-05-26T00:00:00"/>
    <n v="153628"/>
    <n v="0.28999999999999998"/>
    <x v="1"/>
    <s v="Chongqing"/>
    <d v="2020-12-12T00:00:00"/>
    <n v="44552.119999999995"/>
    <b v="1"/>
    <n v="2020"/>
    <n v="2020"/>
    <n v="0"/>
  </r>
  <r>
    <s v="E01789"/>
    <s v="Charles Luu"/>
    <s v="Sr. Manger"/>
    <x v="3"/>
    <s v="Manufacturing"/>
    <s v="Male"/>
    <s v="Asian"/>
    <x v="6"/>
    <d v="2021-06-15T00:00:00"/>
    <n v="142731"/>
    <n v="0.11"/>
    <x v="1"/>
    <s v="Shanghai"/>
    <d v="2022-06-03T00:00:00"/>
    <n v="15700.41"/>
    <b v="0"/>
    <n v="2021"/>
    <n v="2022"/>
    <n v="1"/>
  </r>
  <r>
    <s v="E01754"/>
    <s v="Owen Lam"/>
    <s v="Sr. Business Partner"/>
    <x v="5"/>
    <s v="Speciality Products"/>
    <s v="Male"/>
    <s v="Asian"/>
    <x v="31"/>
    <d v="2017-05-29T00:00:00"/>
    <n v="86317"/>
    <n v="0"/>
    <x v="1"/>
    <s v="Chengdu"/>
    <d v="2017-07-16T00:00:00"/>
    <n v="0"/>
    <b v="0"/>
    <n v="2017"/>
    <n v="2017"/>
    <n v="0"/>
  </r>
  <r>
    <s v="E00440"/>
    <s v="Adeline Thao"/>
    <s v="Vice President"/>
    <x v="2"/>
    <s v="Corporate"/>
    <s v="Female"/>
    <s v="Asian"/>
    <x v="15"/>
    <d v="2007-09-05T00:00:00"/>
    <n v="183239"/>
    <n v="0.32"/>
    <x v="0"/>
    <s v="Seattle"/>
    <s v=""/>
    <n v="58636.480000000003"/>
    <b v="1"/>
    <n v="2007"/>
    <e v="#VALUE!"/>
    <e v="#VALUE!"/>
  </r>
  <r>
    <s v="E00145"/>
    <s v="Kinsley Dixon"/>
    <s v="Analyst"/>
    <x v="4"/>
    <s v="Manufacturing"/>
    <s v="Female"/>
    <s v="Caucasian"/>
    <x v="20"/>
    <d v="2019-05-25T00:00:00"/>
    <n v="45819"/>
    <n v="0"/>
    <x v="0"/>
    <s v="Miami"/>
    <s v=""/>
    <n v="0"/>
    <b v="0"/>
    <n v="2019"/>
    <e v="#VALUE!"/>
    <e v="#VALUE!"/>
  </r>
  <r>
    <s v="E04150"/>
    <s v="Natalia Vu"/>
    <s v="Analyst"/>
    <x v="4"/>
    <s v="Research &amp; Development"/>
    <s v="Female"/>
    <s v="Asian"/>
    <x v="15"/>
    <d v="2006-12-29T00:00:00"/>
    <n v="55518"/>
    <n v="0"/>
    <x v="0"/>
    <s v="Columbus"/>
    <s v=""/>
    <n v="0"/>
    <b v="0"/>
    <n v="2006"/>
    <e v="#VALUE!"/>
    <e v="#VALUE!"/>
  </r>
  <r>
    <s v="E02846"/>
    <s v="Julia Mai"/>
    <s v="Manager"/>
    <x v="1"/>
    <s v="Manufacturing"/>
    <s v="Female"/>
    <s v="Asian"/>
    <x v="37"/>
    <d v="2012-03-11T00:00:00"/>
    <n v="108134"/>
    <n v="0.1"/>
    <x v="1"/>
    <s v="Shanghai"/>
    <s v=""/>
    <n v="10813.400000000001"/>
    <b v="0"/>
    <n v="2012"/>
    <e v="#VALUE!"/>
    <e v="#VALUE!"/>
  </r>
  <r>
    <s v="E04247"/>
    <s v="Camila Evans"/>
    <s v="Manager"/>
    <x v="1"/>
    <s v="Research &amp; Development"/>
    <s v="Female"/>
    <s v="Black"/>
    <x v="0"/>
    <d v="1992-12-20T00:00:00"/>
    <n v="113950"/>
    <n v="0.09"/>
    <x v="0"/>
    <s v="Miami"/>
    <s v=""/>
    <n v="10255.5"/>
    <b v="0"/>
    <n v="1992"/>
    <e v="#VALUE!"/>
    <e v="#VALUE!"/>
  </r>
  <r>
    <s v="E02284"/>
    <s v="Josephine Salazar"/>
    <s v="Field Engineer"/>
    <x v="6"/>
    <s v="Speciality Products"/>
    <s v="Female"/>
    <s v="Latino"/>
    <x v="9"/>
    <d v="2016-03-14T00:00:00"/>
    <n v="85870"/>
    <n v="0"/>
    <x v="2"/>
    <s v="Sao Paulo"/>
    <s v=""/>
    <n v="0"/>
    <b v="0"/>
    <n v="2016"/>
    <e v="#VALUE!"/>
    <e v="#VALUE!"/>
  </r>
  <r>
    <s v="E00965"/>
    <s v="Jacob Khan"/>
    <s v="Computer Systems Manager"/>
    <x v="0"/>
    <s v="Speciality Products"/>
    <s v="Male"/>
    <s v="Asian"/>
    <x v="35"/>
    <d v="2008-02-09T00:00:00"/>
    <n v="84193"/>
    <n v="0.09"/>
    <x v="1"/>
    <s v="Shanghai"/>
    <s v=""/>
    <n v="7577.37"/>
    <b v="0"/>
    <n v="2008"/>
    <e v="#VALUE!"/>
    <e v="#VALUE!"/>
  </r>
  <r>
    <s v="E03648"/>
    <s v="Vivian Hunter"/>
    <s v="Account Representative"/>
    <x v="3"/>
    <s v="Corporate"/>
    <s v="Female"/>
    <s v="Black"/>
    <x v="3"/>
    <d v="2019-08-21T00:00:00"/>
    <n v="66084"/>
    <n v="0"/>
    <x v="0"/>
    <s v="Seattle"/>
    <s v=""/>
    <n v="0"/>
    <b v="0"/>
    <n v="2019"/>
    <e v="#VALUE!"/>
    <e v="#VALUE!"/>
  </r>
  <r>
    <s v="E02838"/>
    <s v="Julia Pham"/>
    <s v="Engineering Manager"/>
    <x v="6"/>
    <s v="Speciality Products"/>
    <s v="Female"/>
    <s v="Asian"/>
    <x v="14"/>
    <d v="2006-03-16T00:00:00"/>
    <n v="83756"/>
    <n v="0.14000000000000001"/>
    <x v="1"/>
    <s v="Shanghai"/>
    <s v=""/>
    <n v="11725.840000000002"/>
    <b v="0"/>
    <n v="2006"/>
    <e v="#VALUE!"/>
    <e v="#VALUE!"/>
  </r>
  <r>
    <s v="E03981"/>
    <s v="Eliana Li"/>
    <s v="Test Engineer"/>
    <x v="6"/>
    <s v="Research &amp; Development"/>
    <s v="Female"/>
    <s v="Asian"/>
    <x v="19"/>
    <d v="2018-05-07T00:00:00"/>
    <n v="67987"/>
    <n v="0"/>
    <x v="0"/>
    <s v="Miami"/>
    <s v=""/>
    <n v="0"/>
    <b v="0"/>
    <n v="2018"/>
    <e v="#VALUE!"/>
    <e v="#VALUE!"/>
  </r>
  <r>
    <s v="E03262"/>
    <s v="Logan Mitchell"/>
    <s v="Analyst II"/>
    <x v="1"/>
    <s v="Manufacturing"/>
    <s v="Male"/>
    <s v="Caucasian"/>
    <x v="14"/>
    <d v="2005-08-20T00:00:00"/>
    <n v="59833"/>
    <n v="0"/>
    <x v="0"/>
    <s v="Columbus"/>
    <s v=""/>
    <n v="0"/>
    <b v="0"/>
    <n v="2005"/>
    <e v="#VALUE!"/>
    <e v="#VALUE!"/>
  </r>
  <r>
    <s v="E02720"/>
    <s v="Jaxon Fong"/>
    <s v="Sr. Analyst"/>
    <x v="3"/>
    <s v="Speciality Products"/>
    <s v="Male"/>
    <s v="Asian"/>
    <x v="1"/>
    <d v="1997-03-13T00:00:00"/>
    <n v="83685"/>
    <n v="0"/>
    <x v="1"/>
    <s v="Beijing"/>
    <s v=""/>
    <n v="0"/>
    <b v="0"/>
    <n v="1997"/>
    <e v="#VALUE!"/>
    <e v="#VALUE!"/>
  </r>
  <r>
    <s v="E00245"/>
    <s v="Lucas Daniels"/>
    <s v="Manager"/>
    <x v="3"/>
    <s v="Corporate"/>
    <s v="Male"/>
    <s v="Black"/>
    <x v="36"/>
    <d v="2011-05-29T00:00:00"/>
    <n v="102440"/>
    <n v="0.06"/>
    <x v="0"/>
    <s v="Chicago"/>
    <s v=""/>
    <n v="6146.4"/>
    <b v="0"/>
    <n v="2011"/>
    <e v="#VALUE!"/>
    <e v="#VALUE!"/>
  </r>
  <r>
    <s v="E04242"/>
    <s v="Alice Lopez"/>
    <s v="Test Engineer"/>
    <x v="6"/>
    <s v="Speciality Products"/>
    <s v="Female"/>
    <s v="Latino"/>
    <x v="32"/>
    <d v="2009-06-27T00:00:00"/>
    <n v="82907"/>
    <n v="0"/>
    <x v="0"/>
    <s v="Seattle"/>
    <s v=""/>
    <n v="0"/>
    <b v="0"/>
    <n v="2009"/>
    <e v="#VALUE!"/>
    <e v="#VALUE!"/>
  </r>
  <r>
    <s v="E03471"/>
    <s v="Julia Sandoval"/>
    <s v="Manager"/>
    <x v="5"/>
    <s v="Corporate"/>
    <s v="Female"/>
    <s v="Latino"/>
    <x v="36"/>
    <d v="2017-11-19T00:00:00"/>
    <n v="101143"/>
    <n v="0.06"/>
    <x v="0"/>
    <s v="Miami"/>
    <s v=""/>
    <n v="6068.58"/>
    <b v="0"/>
    <n v="2017"/>
    <e v="#VALUE!"/>
    <e v="#VALUE!"/>
  </r>
  <r>
    <s v="E00717"/>
    <s v="Kennedy Vargas"/>
    <s v="Business Partner"/>
    <x v="5"/>
    <s v="Manufacturing"/>
    <s v="Female"/>
    <s v="Latino"/>
    <x v="10"/>
    <d v="2005-10-14T00:00:00"/>
    <n v="51404"/>
    <n v="0"/>
    <x v="2"/>
    <s v="Manaus"/>
    <d v="2009-12-06T00:00:00"/>
    <n v="0"/>
    <b v="0"/>
    <n v="2005"/>
    <n v="2009"/>
    <n v="4"/>
  </r>
  <r>
    <s v="E03830"/>
    <s v="Madison Her"/>
    <s v="Technical Architect"/>
    <x v="0"/>
    <s v="Speciality Products"/>
    <s v="Female"/>
    <s v="Asian"/>
    <x v="17"/>
    <d v="1996-06-22T00:00:00"/>
    <n v="82806"/>
    <n v="0"/>
    <x v="0"/>
    <s v="Seattle"/>
    <s v=""/>
    <n v="0"/>
    <b v="0"/>
    <n v="1996"/>
    <e v="#VALUE!"/>
    <e v="#VALUE!"/>
  </r>
  <r>
    <s v="E04335"/>
    <s v="Parker Allen"/>
    <s v="Sr. Analyst"/>
    <x v="3"/>
    <s v="Speciality Products"/>
    <s v="Male"/>
    <s v="Caucasian"/>
    <x v="30"/>
    <d v="2018-08-13T00:00:00"/>
    <n v="81828"/>
    <n v="0"/>
    <x v="0"/>
    <s v="Miami"/>
    <s v=""/>
    <n v="0"/>
    <b v="0"/>
    <n v="2018"/>
    <e v="#VALUE!"/>
    <e v="#VALUE!"/>
  </r>
  <r>
    <s v="E03694"/>
    <s v="Eli Reed"/>
    <s v="Systems Analyst"/>
    <x v="0"/>
    <s v="Corporate"/>
    <s v="Male"/>
    <s v="Caucasian"/>
    <x v="11"/>
    <d v="2014-02-27T00:00:00"/>
    <n v="53929"/>
    <n v="0"/>
    <x v="0"/>
    <s v="Miami"/>
    <d v="2017-12-22T00:00:00"/>
    <n v="0"/>
    <b v="0"/>
    <n v="2014"/>
    <n v="2017"/>
    <n v="3"/>
  </r>
  <r>
    <s v="E04766"/>
    <s v="Lyla Yoon"/>
    <s v="Vice President"/>
    <x v="4"/>
    <s v="Manufacturing"/>
    <s v="Female"/>
    <s v="Asian"/>
    <x v="2"/>
    <d v="2012-12-13T00:00:00"/>
    <n v="191571"/>
    <n v="0.32"/>
    <x v="0"/>
    <s v="Austin"/>
    <s v=""/>
    <n v="61302.720000000001"/>
    <b v="1"/>
    <n v="2012"/>
    <e v="#VALUE!"/>
    <e v="#VALUE!"/>
  </r>
  <r>
    <s v="E01465"/>
    <s v="Hannah White"/>
    <s v="Sr. Manger"/>
    <x v="4"/>
    <s v="Corporate"/>
    <s v="Female"/>
    <s v="Caucasian"/>
    <x v="40"/>
    <d v="2009-01-30T00:00:00"/>
    <n v="150555"/>
    <n v="0.13"/>
    <x v="0"/>
    <s v="Phoenix"/>
    <s v=""/>
    <n v="19572.150000000001"/>
    <b v="0"/>
    <n v="2009"/>
    <e v="#VALUE!"/>
    <e v="#VALUE!"/>
  </r>
  <r>
    <s v="E00206"/>
    <s v="Theodore Xi"/>
    <s v="Manager"/>
    <x v="2"/>
    <s v="Corporate"/>
    <s v="Male"/>
    <s v="Asian"/>
    <x v="25"/>
    <d v="2009-10-05T00:00:00"/>
    <n v="122890"/>
    <n v="7.0000000000000007E-2"/>
    <x v="1"/>
    <s v="Shanghai"/>
    <s v=""/>
    <n v="8602.3000000000011"/>
    <b v="0"/>
    <n v="2009"/>
    <e v="#VALUE!"/>
    <e v="#VALUE!"/>
  </r>
  <r>
    <s v="E04088"/>
    <s v="Ezra Liang"/>
    <s v="Vice President"/>
    <x v="2"/>
    <s v="Research &amp; Development"/>
    <s v="Male"/>
    <s v="Asian"/>
    <x v="25"/>
    <d v="1997-05-26T00:00:00"/>
    <n v="216999"/>
    <n v="0.37"/>
    <x v="0"/>
    <s v="Miami"/>
    <s v=""/>
    <n v="80289.63"/>
    <b v="1"/>
    <n v="1997"/>
    <e v="#VALUE!"/>
    <e v="#VALUE!"/>
  </r>
  <r>
    <s v="E02066"/>
    <s v="Grayson Yee"/>
    <s v="Manager"/>
    <x v="5"/>
    <s v="Corporate"/>
    <s v="Male"/>
    <s v="Asian"/>
    <x v="32"/>
    <d v="2015-07-16T00:00:00"/>
    <n v="110565"/>
    <n v="0.09"/>
    <x v="1"/>
    <s v="Beijing"/>
    <s v=""/>
    <n v="9950.85"/>
    <b v="0"/>
    <n v="2015"/>
    <e v="#VALUE!"/>
    <e v="#VALUE!"/>
  </r>
  <r>
    <s v="E02939"/>
    <s v="Julian Fong"/>
    <s v="Quality Engineer"/>
    <x v="6"/>
    <s v="Speciality Products"/>
    <s v="Male"/>
    <s v="Asian"/>
    <x v="21"/>
    <d v="2002-11-22T00:00:00"/>
    <n v="80950"/>
    <n v="0"/>
    <x v="1"/>
    <s v="Chongqing"/>
    <s v=""/>
    <n v="0"/>
    <b v="0"/>
    <n v="2002"/>
    <e v="#VALUE!"/>
    <e v="#VALUE!"/>
  </r>
  <r>
    <s v="E04598"/>
    <s v="Violet Garcia"/>
    <s v="Sr. Analyst"/>
    <x v="1"/>
    <s v="Speciality Products"/>
    <s v="Female"/>
    <s v="Latino"/>
    <x v="24"/>
    <d v="2017-01-10T00:00:00"/>
    <n v="80622"/>
    <n v="0"/>
    <x v="0"/>
    <s v="Austin"/>
    <s v=""/>
    <n v="0"/>
    <b v="0"/>
    <n v="2017"/>
    <e v="#VALUE!"/>
    <e v="#VALUE!"/>
  </r>
  <r>
    <s v="E03691"/>
    <s v="Colton Garcia"/>
    <s v="Solutions Architect"/>
    <x v="0"/>
    <s v="Speciality Products"/>
    <s v="Male"/>
    <s v="Latino"/>
    <x v="0"/>
    <d v="1993-11-17T00:00:00"/>
    <n v="80170"/>
    <n v="0"/>
    <x v="0"/>
    <s v="Miami"/>
    <s v=""/>
    <n v="0"/>
    <b v="0"/>
    <n v="1993"/>
    <e v="#VALUE!"/>
    <e v="#VALUE!"/>
  </r>
  <r>
    <s v="E02258"/>
    <s v="Eliza Chen"/>
    <s v="Enterprise Architect"/>
    <x v="0"/>
    <s v="Research &amp; Development"/>
    <s v="Female"/>
    <s v="Asian"/>
    <x v="9"/>
    <d v="2016-04-29T00:00:00"/>
    <n v="75862"/>
    <n v="0"/>
    <x v="0"/>
    <s v="Austin"/>
    <s v=""/>
    <n v="0"/>
    <b v="0"/>
    <n v="2016"/>
    <e v="#VALUE!"/>
    <e v="#VALUE!"/>
  </r>
  <r>
    <s v="E03681"/>
    <s v="Lyla Chen"/>
    <s v="Sr. Business Partner"/>
    <x v="5"/>
    <s v="Research &amp; Development"/>
    <s v="Female"/>
    <s v="Asian"/>
    <x v="10"/>
    <d v="2019-04-26T00:00:00"/>
    <n v="90870"/>
    <n v="0"/>
    <x v="0"/>
    <s v="Chicago"/>
    <s v=""/>
    <n v="0"/>
    <b v="0"/>
    <n v="2019"/>
    <e v="#VALUE!"/>
    <e v="#VALUE!"/>
  </r>
  <r>
    <s v="E02298"/>
    <s v="Emily Doan"/>
    <s v="Engineering Manager"/>
    <x v="6"/>
    <s v="Corporate"/>
    <s v="Female"/>
    <s v="Asian"/>
    <x v="22"/>
    <d v="2014-12-04T00:00:00"/>
    <n v="99202"/>
    <n v="0.11"/>
    <x v="0"/>
    <s v="Phoenix"/>
    <s v=""/>
    <n v="10912.22"/>
    <b v="0"/>
    <n v="2014"/>
    <e v="#VALUE!"/>
    <e v="#VALUE!"/>
  </r>
  <r>
    <s v="E02984"/>
    <s v="Jack Mai"/>
    <s v="Sr. Analyst"/>
    <x v="1"/>
    <s v="Corporate"/>
    <s v="Male"/>
    <s v="Asian"/>
    <x v="10"/>
    <d v="2007-09-22T00:00:00"/>
    <n v="92293"/>
    <n v="0"/>
    <x v="1"/>
    <s v="Chengdu"/>
    <s v=""/>
    <n v="0"/>
    <b v="0"/>
    <n v="2007"/>
    <e v="#VALUE!"/>
    <e v="#VALUE!"/>
  </r>
  <r>
    <s v="E02440"/>
    <s v="Grayson Turner"/>
    <s v="Solutions Architect"/>
    <x v="0"/>
    <s v="Corporate"/>
    <s v="Male"/>
    <s v="Caucasian"/>
    <x v="15"/>
    <d v="1992-06-30T00:00:00"/>
    <n v="63196"/>
    <n v="0"/>
    <x v="0"/>
    <s v="Chicago"/>
    <d v="2014-10-26T00:00:00"/>
    <n v="0"/>
    <b v="0"/>
    <n v="1992"/>
    <n v="2014"/>
    <n v="22"/>
  </r>
  <r>
    <s v="E01291"/>
    <s v="Thomas Aguilar"/>
    <s v="Sr. Account Representative"/>
    <x v="3"/>
    <s v="Speciality Products"/>
    <s v="Male"/>
    <s v="Latino"/>
    <x v="10"/>
    <d v="2021-02-10T00:00:00"/>
    <n v="79882"/>
    <n v="0"/>
    <x v="0"/>
    <s v="Phoenix"/>
    <s v=""/>
    <n v="0"/>
    <b v="0"/>
    <n v="2021"/>
    <e v="#VALUE!"/>
    <e v="#VALUE!"/>
  </r>
  <r>
    <s v="E03579"/>
    <s v="Robert Zhang"/>
    <s v="Vice President"/>
    <x v="1"/>
    <s v="Corporate"/>
    <s v="Male"/>
    <s v="Asian"/>
    <x v="10"/>
    <d v="2015-09-24T00:00:00"/>
    <n v="202680"/>
    <n v="0.32"/>
    <x v="0"/>
    <s v="Phoenix"/>
    <d v="2022-08-17T00:00:00"/>
    <n v="64857.599999999999"/>
    <b v="1"/>
    <n v="2015"/>
    <n v="2022"/>
    <n v="7"/>
  </r>
  <r>
    <s v="E01649"/>
    <s v="Eva Alvarado"/>
    <s v="Computer Systems Manager"/>
    <x v="0"/>
    <s v="Manufacturing"/>
    <s v="Female"/>
    <s v="Latino"/>
    <x v="28"/>
    <d v="2017-04-24T00:00:00"/>
    <n v="77461"/>
    <n v="0.09"/>
    <x v="2"/>
    <s v="Sao Paulo"/>
    <s v=""/>
    <n v="6971.49"/>
    <b v="0"/>
    <n v="2017"/>
    <e v="#VALUE!"/>
    <e v="#VALUE!"/>
  </r>
  <r>
    <s v="E04969"/>
    <s v="Abigail Vang"/>
    <s v="Operations Engineer"/>
    <x v="6"/>
    <s v="Research &amp; Development"/>
    <s v="Female"/>
    <s v="Asian"/>
    <x v="18"/>
    <d v="2016-09-09T00:00:00"/>
    <n v="109680"/>
    <n v="0"/>
    <x v="1"/>
    <s v="Chengdu"/>
    <s v=""/>
    <n v="0"/>
    <b v="0"/>
    <n v="2016"/>
    <e v="#VALUE!"/>
    <e v="#VALUE!"/>
  </r>
  <r>
    <s v="E00170"/>
    <s v="Claire Adams"/>
    <s v="Director"/>
    <x v="3"/>
    <s v="Manufacturing"/>
    <s v="Female"/>
    <s v="Black"/>
    <x v="21"/>
    <d v="1997-08-19T00:00:00"/>
    <n v="159567"/>
    <n v="0.28000000000000003"/>
    <x v="0"/>
    <s v="Phoenix"/>
    <s v=""/>
    <n v="44678.76"/>
    <b v="1"/>
    <n v="1997"/>
    <e v="#VALUE!"/>
    <e v="#VALUE!"/>
  </r>
  <r>
    <s v="E00178"/>
    <s v="Harper Alexander"/>
    <s v="Sr. Analyst"/>
    <x v="3"/>
    <s v="Speciality Products"/>
    <s v="Female"/>
    <s v="Caucasian"/>
    <x v="3"/>
    <d v="2019-10-14T00:00:00"/>
    <n v="79356"/>
    <n v="0"/>
    <x v="0"/>
    <s v="Phoenix"/>
    <s v=""/>
    <n v="0"/>
    <b v="0"/>
    <n v="2019"/>
    <e v="#VALUE!"/>
    <e v="#VALUE!"/>
  </r>
  <r>
    <s v="E00810"/>
    <s v="Hunter Nunez"/>
    <s v="Vice President"/>
    <x v="5"/>
    <s v="Corporate"/>
    <s v="Male"/>
    <s v="Latino"/>
    <x v="40"/>
    <d v="2002-08-16T00:00:00"/>
    <n v="234594"/>
    <n v="0.33"/>
    <x v="0"/>
    <s v="Seattle"/>
    <s v=""/>
    <n v="77416.02"/>
    <b v="1"/>
    <n v="2002"/>
    <e v="#VALUE!"/>
    <e v="#VALUE!"/>
  </r>
  <r>
    <s v="E03349"/>
    <s v="Anna Mehta"/>
    <s v="Cloud Infrastructure Architect"/>
    <x v="0"/>
    <s v="Speciality Products"/>
    <s v="Female"/>
    <s v="Asian"/>
    <x v="22"/>
    <d v="2020-01-05T00:00:00"/>
    <n v="78844"/>
    <n v="0"/>
    <x v="0"/>
    <s v="Seattle"/>
    <s v=""/>
    <n v="0"/>
    <b v="0"/>
    <n v="2020"/>
    <e v="#VALUE!"/>
    <e v="#VALUE!"/>
  </r>
  <r>
    <s v="E04542"/>
    <s v="Camila Cortez"/>
    <s v="Manager"/>
    <x v="1"/>
    <s v="Manufacturing"/>
    <s v="Female"/>
    <s v="Latino"/>
    <x v="7"/>
    <d v="2021-05-09T00:00:00"/>
    <n v="129541"/>
    <n v="0.08"/>
    <x v="0"/>
    <s v="Phoenix"/>
    <d v="2021-05-24T00:00:00"/>
    <n v="10363.280000000001"/>
    <b v="0"/>
    <n v="2021"/>
    <n v="2021"/>
    <n v="0"/>
  </r>
  <r>
    <s v="E02818"/>
    <s v="Aaron Garza"/>
    <s v="Director"/>
    <x v="3"/>
    <s v="Research &amp; Development"/>
    <s v="Male"/>
    <s v="Latino"/>
    <x v="39"/>
    <d v="2013-12-27T00:00:00"/>
    <n v="165756"/>
    <n v="0.28000000000000003"/>
    <x v="0"/>
    <s v="Columbus"/>
    <d v="2020-06-09T00:00:00"/>
    <n v="46411.680000000008"/>
    <b v="1"/>
    <n v="2013"/>
    <n v="2020"/>
    <n v="7"/>
  </r>
  <r>
    <s v="E04332"/>
    <s v="Ezra Simmons"/>
    <s v="Automation Engineer"/>
    <x v="6"/>
    <s v="Speciality Products"/>
    <s v="Male"/>
    <s v="Caucasian"/>
    <x v="2"/>
    <d v="2010-07-01T00:00:00"/>
    <n v="78237"/>
    <n v="0"/>
    <x v="0"/>
    <s v="Phoenix"/>
    <s v=""/>
    <n v="0"/>
    <b v="0"/>
    <n v="2010"/>
    <e v="#VALUE!"/>
    <e v="#VALUE!"/>
  </r>
  <r>
    <s v="E00023"/>
    <s v="Gabriel Joseph"/>
    <s v="Director"/>
    <x v="6"/>
    <s v="Manufacturing"/>
    <s v="Male"/>
    <s v="Caucasian"/>
    <x v="25"/>
    <d v="2006-10-28T00:00:00"/>
    <n v="187992"/>
    <n v="0.28000000000000003"/>
    <x v="0"/>
    <s v="Miami"/>
    <s v=""/>
    <n v="52637.760000000002"/>
    <b v="1"/>
    <n v="2006"/>
    <e v="#VALUE!"/>
    <e v="#VALUE!"/>
  </r>
  <r>
    <s v="E03838"/>
    <s v="Madeline Walker"/>
    <s v="Sr. Analyst"/>
    <x v="2"/>
    <s v="Speciality Products"/>
    <s v="Female"/>
    <s v="Caucasian"/>
    <x v="23"/>
    <d v="2018-06-13T00:00:00"/>
    <n v="77203"/>
    <n v="0"/>
    <x v="0"/>
    <s v="Chicago"/>
    <s v=""/>
    <n v="0"/>
    <b v="0"/>
    <n v="2018"/>
    <e v="#VALUE!"/>
    <e v="#VALUE!"/>
  </r>
  <r>
    <s v="E01429"/>
    <s v="Dylan Wilson"/>
    <s v="Network Administrator"/>
    <x v="0"/>
    <s v="Research &amp; Development"/>
    <s v="Male"/>
    <s v="Caucasian"/>
    <x v="32"/>
    <d v="2006-09-27T00:00:00"/>
    <n v="76505"/>
    <n v="0"/>
    <x v="0"/>
    <s v="Seattle"/>
    <d v="2007-04-08T00:00:00"/>
    <n v="0"/>
    <b v="0"/>
    <n v="2006"/>
    <n v="2007"/>
    <n v="1"/>
  </r>
  <r>
    <s v="E00494"/>
    <s v="Robert Alvarez"/>
    <s v="Service Desk Analyst"/>
    <x v="0"/>
    <s v="Corporate"/>
    <s v="Male"/>
    <s v="Latino"/>
    <x v="39"/>
    <d v="2016-10-21T00:00:00"/>
    <n v="84297"/>
    <n v="0"/>
    <x v="2"/>
    <s v="Manaus"/>
    <s v=""/>
    <n v="0"/>
    <b v="0"/>
    <n v="2016"/>
    <e v="#VALUE!"/>
    <e v="#VALUE!"/>
  </r>
  <r>
    <s v="E02192"/>
    <s v="Lucy Avila"/>
    <s v="Solutions Architect"/>
    <x v="0"/>
    <s v="Speciality Products"/>
    <s v="Female"/>
    <s v="Latino"/>
    <x v="12"/>
    <d v="2010-04-22T00:00:00"/>
    <n v="76912"/>
    <n v="0"/>
    <x v="2"/>
    <s v="Sao Paulo"/>
    <s v=""/>
    <n v="0"/>
    <b v="0"/>
    <n v="2010"/>
    <e v="#VALUE!"/>
    <e v="#VALUE!"/>
  </r>
  <r>
    <s v="E03689"/>
    <s v="Wesley Gray"/>
    <s v="Sr. Analyst"/>
    <x v="4"/>
    <s v="Speciality Products"/>
    <s v="Male"/>
    <s v="Caucasian"/>
    <x v="40"/>
    <d v="2003-04-22T00:00:00"/>
    <n v="76906"/>
    <n v="0"/>
    <x v="0"/>
    <s v="Seattle"/>
    <s v=""/>
    <n v="0"/>
    <b v="0"/>
    <n v="2003"/>
    <e v="#VALUE!"/>
    <e v="#VALUE!"/>
  </r>
  <r>
    <s v="E00747"/>
    <s v="Leilani Baker"/>
    <s v="Technical Architect"/>
    <x v="0"/>
    <s v="Speciality Products"/>
    <s v="Female"/>
    <s v="Caucasian"/>
    <x v="1"/>
    <d v="2010-04-04T00:00:00"/>
    <n v="76027"/>
    <n v="0"/>
    <x v="0"/>
    <s v="Seattle"/>
    <s v=""/>
    <n v="0"/>
    <b v="0"/>
    <n v="2010"/>
    <e v="#VALUE!"/>
    <e v="#VALUE!"/>
  </r>
  <r>
    <s v="E04732"/>
    <s v="Benjamin Ramirez"/>
    <s v="Network Engineer"/>
    <x v="0"/>
    <s v="Research &amp; Development"/>
    <s v="Male"/>
    <s v="Latino"/>
    <x v="32"/>
    <d v="2005-07-27T00:00:00"/>
    <n v="68987"/>
    <n v="0"/>
    <x v="0"/>
    <s v="Chicago"/>
    <d v="2006-04-22T00:00:00"/>
    <n v="0"/>
    <b v="0"/>
    <n v="2005"/>
    <n v="2006"/>
    <n v="1"/>
  </r>
  <r>
    <s v="E03595"/>
    <s v="Christopher Howard"/>
    <s v="Enterprise Architect"/>
    <x v="0"/>
    <s v="Speciality Products"/>
    <s v="Male"/>
    <s v="Caucasian"/>
    <x v="21"/>
    <d v="2019-08-26T00:00:00"/>
    <n v="75780"/>
    <n v="0"/>
    <x v="0"/>
    <s v="Seattle"/>
    <s v=""/>
    <n v="0"/>
    <b v="0"/>
    <n v="2019"/>
    <e v="#VALUE!"/>
    <e v="#VALUE!"/>
  </r>
  <r>
    <s v="E00634"/>
    <s v="Samantha Chavez"/>
    <s v="Sr. Analyst"/>
    <x v="3"/>
    <s v="Speciality Products"/>
    <s v="Female"/>
    <s v="Latino"/>
    <x v="35"/>
    <d v="2017-01-09T00:00:00"/>
    <n v="75769"/>
    <n v="0"/>
    <x v="2"/>
    <s v="Manaus"/>
    <d v="2020-07-17T00:00:00"/>
    <n v="0"/>
    <b v="0"/>
    <n v="2017"/>
    <n v="2020"/>
    <n v="3"/>
  </r>
  <r>
    <s v="E02642"/>
    <s v="Sebastian Rogers"/>
    <s v="HRIS Analyst"/>
    <x v="5"/>
    <s v="Research &amp; Development"/>
    <s v="Male"/>
    <s v="Caucasian"/>
    <x v="2"/>
    <d v="2019-11-29T00:00:00"/>
    <n v="69647"/>
    <n v="0"/>
    <x v="0"/>
    <s v="Miami"/>
    <d v="2022-04-20T00:00:00"/>
    <n v="0"/>
    <b v="0"/>
    <n v="2019"/>
    <n v="2022"/>
    <n v="3"/>
  </r>
  <r>
    <s v="E00981"/>
    <s v="Miles Thao"/>
    <s v="System Administrator "/>
    <x v="0"/>
    <s v="Corporate"/>
    <s v="Male"/>
    <s v="Asian"/>
    <x v="4"/>
    <d v="2003-06-26T00:00:00"/>
    <n v="63318"/>
    <n v="0"/>
    <x v="0"/>
    <s v="Columbus"/>
    <s v=""/>
    <n v="0"/>
    <b v="0"/>
    <n v="2003"/>
    <e v="#VALUE!"/>
    <e v="#VALUE!"/>
  </r>
  <r>
    <s v="E04157"/>
    <s v="William Cao"/>
    <s v="Sr. Analyst"/>
    <x v="1"/>
    <s v="Manufacturing"/>
    <s v="Male"/>
    <s v="Asian"/>
    <x v="19"/>
    <d v="2017-02-12T00:00:00"/>
    <n v="77629"/>
    <n v="0"/>
    <x v="1"/>
    <s v="Beijing"/>
    <s v=""/>
    <n v="0"/>
    <b v="0"/>
    <n v="2017"/>
    <e v="#VALUE!"/>
    <e v="#VALUE!"/>
  </r>
  <r>
    <s v="E03528"/>
    <s v="Leo Hsu"/>
    <s v="Sr. Manger"/>
    <x v="5"/>
    <s v="Manufacturing"/>
    <s v="Male"/>
    <s v="Asian"/>
    <x v="40"/>
    <d v="2017-11-22T00:00:00"/>
    <n v="138808"/>
    <n v="0.15"/>
    <x v="1"/>
    <s v="Chongqing"/>
    <s v=""/>
    <n v="20821.2"/>
    <b v="0"/>
    <n v="2017"/>
    <e v="#VALUE!"/>
    <e v="#VALUE!"/>
  </r>
  <r>
    <s v="E04547"/>
    <s v="Avery Grant"/>
    <s v="Enterprise Architect"/>
    <x v="0"/>
    <s v="Research &amp; Development"/>
    <s v="Female"/>
    <s v="Caucasian"/>
    <x v="38"/>
    <d v="2014-03-05T00:00:00"/>
    <n v="88777"/>
    <n v="0"/>
    <x v="0"/>
    <s v="Chicago"/>
    <s v=""/>
    <n v="0"/>
    <b v="0"/>
    <n v="2014"/>
    <e v="#VALUE!"/>
    <e v="#VALUE!"/>
  </r>
  <r>
    <s v="E04415"/>
    <s v="Penelope Fong"/>
    <s v="Director"/>
    <x v="4"/>
    <s v="Corporate"/>
    <s v="Female"/>
    <s v="Asian"/>
    <x v="34"/>
    <d v="2004-05-14T00:00:00"/>
    <n v="186378"/>
    <n v="0.26"/>
    <x v="1"/>
    <s v="Chongqing"/>
    <s v=""/>
    <n v="48458.28"/>
    <b v="1"/>
    <n v="2004"/>
    <e v="#VALUE!"/>
    <e v="#VALUE!"/>
  </r>
  <r>
    <s v="E04484"/>
    <s v="Vivian Thao"/>
    <s v="Quality Engineer"/>
    <x v="6"/>
    <s v="Research &amp; Development"/>
    <s v="Female"/>
    <s v="Asian"/>
    <x v="10"/>
    <d v="2015-04-23T00:00:00"/>
    <n v="60017"/>
    <n v="0"/>
    <x v="0"/>
    <s v="Chicago"/>
    <s v=""/>
    <n v="0"/>
    <b v="0"/>
    <n v="2015"/>
    <e v="#VALUE!"/>
    <e v="#VALUE!"/>
  </r>
  <r>
    <s v="E00701"/>
    <s v="Madeline Garcia"/>
    <s v="Sr. Business Partner"/>
    <x v="5"/>
    <s v="Speciality Products"/>
    <s v="Female"/>
    <s v="Latino"/>
    <x v="10"/>
    <d v="2019-04-26T00:00:00"/>
    <n v="74891"/>
    <n v="0"/>
    <x v="2"/>
    <s v="Rio de Janerio"/>
    <s v=""/>
    <n v="0"/>
    <b v="0"/>
    <n v="2019"/>
    <e v="#VALUE!"/>
    <e v="#VALUE!"/>
  </r>
  <r>
    <s v="E04535"/>
    <s v="Charlotte Vo"/>
    <s v="System Administrator "/>
    <x v="0"/>
    <s v="Speciality Products"/>
    <s v="Female"/>
    <s v="Asian"/>
    <x v="4"/>
    <d v="2014-01-10T00:00:00"/>
    <n v="74854"/>
    <n v="0"/>
    <x v="0"/>
    <s v="Seattle"/>
    <s v=""/>
    <n v="0"/>
    <b v="0"/>
    <n v="2014"/>
    <e v="#VALUE!"/>
    <e v="#VALUE!"/>
  </r>
  <r>
    <s v="E01268"/>
    <s v="Charlotte Wu"/>
    <s v="Sr. Business Partner"/>
    <x v="5"/>
    <s v="Manufacturing"/>
    <s v="Female"/>
    <s v="Asian"/>
    <x v="19"/>
    <d v="2007-05-02T00:00:00"/>
    <n v="72805"/>
    <n v="0"/>
    <x v="1"/>
    <s v="Shanghai"/>
    <s v=""/>
    <n v="0"/>
    <b v="0"/>
    <n v="2007"/>
    <e v="#VALUE!"/>
    <e v="#VALUE!"/>
  </r>
  <r>
    <s v="E04853"/>
    <s v="Vivian Chu"/>
    <s v="Sr. Account Representative"/>
    <x v="3"/>
    <s v="Research &amp; Development"/>
    <s v="Female"/>
    <s v="Asian"/>
    <x v="28"/>
    <d v="2021-01-17T00:00:00"/>
    <n v="72131"/>
    <n v="0"/>
    <x v="1"/>
    <s v="Shanghai"/>
    <s v=""/>
    <n v="0"/>
    <b v="0"/>
    <n v="2021"/>
    <e v="#VALUE!"/>
    <e v="#VALUE!"/>
  </r>
  <r>
    <s v="E01209"/>
    <s v="Jayden Williams"/>
    <s v="Manager"/>
    <x v="5"/>
    <s v="Manufacturing"/>
    <s v="Male"/>
    <s v="Caucasian"/>
    <x v="16"/>
    <d v="1992-12-26T00:00:00"/>
    <n v="104668"/>
    <n v="0.08"/>
    <x v="0"/>
    <s v="Columbus"/>
    <s v=""/>
    <n v="8373.44"/>
    <b v="0"/>
    <n v="1992"/>
    <e v="#VALUE!"/>
    <e v="#VALUE!"/>
  </r>
  <r>
    <s v="E02024"/>
    <s v="Amelia Bell"/>
    <s v="Sr. Analyst"/>
    <x v="3"/>
    <s v="Manufacturing"/>
    <s v="Female"/>
    <s v="Caucasian"/>
    <x v="35"/>
    <d v="2017-08-05T00:00:00"/>
    <n v="89769"/>
    <n v="0"/>
    <x v="0"/>
    <s v="Seattle"/>
    <s v=""/>
    <n v="0"/>
    <b v="0"/>
    <n v="2017"/>
    <e v="#VALUE!"/>
    <e v="#VALUE!"/>
  </r>
  <r>
    <s v="E02427"/>
    <s v="Addison Mehta"/>
    <s v="Manager"/>
    <x v="3"/>
    <s v="Corporate"/>
    <s v="Female"/>
    <s v="Asian"/>
    <x v="5"/>
    <d v="2018-09-15T00:00:00"/>
    <n v="127616"/>
    <n v="7.0000000000000007E-2"/>
    <x v="0"/>
    <s v="Columbus"/>
    <s v=""/>
    <n v="8933.1200000000008"/>
    <b v="0"/>
    <n v="2018"/>
    <e v="#VALUE!"/>
    <e v="#VALUE!"/>
  </r>
  <r>
    <s v="E00276"/>
    <s v="Alexander Jackson"/>
    <s v="Manager"/>
    <x v="5"/>
    <s v="Corporate"/>
    <s v="Male"/>
    <s v="Caucasian"/>
    <x v="10"/>
    <d v="2012-07-09T00:00:00"/>
    <n v="109883"/>
    <n v="7.0000000000000007E-2"/>
    <x v="0"/>
    <s v="Columbus"/>
    <s v=""/>
    <n v="7691.81"/>
    <b v="0"/>
    <n v="2012"/>
    <e v="#VALUE!"/>
    <e v="#VALUE!"/>
  </r>
  <r>
    <s v="E00951"/>
    <s v="Everly Lin"/>
    <s v="Business Partner"/>
    <x v="5"/>
    <s v="Manufacturing"/>
    <s v="Female"/>
    <s v="Asian"/>
    <x v="6"/>
    <d v="2021-03-15T00:00:00"/>
    <n v="47974"/>
    <n v="0"/>
    <x v="1"/>
    <s v="Chongqing"/>
    <s v=""/>
    <n v="0"/>
    <b v="0"/>
    <n v="2021"/>
    <e v="#VALUE!"/>
    <e v="#VALUE!"/>
  </r>
  <r>
    <s v="E02875"/>
    <s v="Madeline Shin"/>
    <s v="Computer Systems Manager"/>
    <x v="0"/>
    <s v="Speciality Products"/>
    <s v="Female"/>
    <s v="Asian"/>
    <x v="32"/>
    <d v="2007-01-09T00:00:00"/>
    <n v="74546"/>
    <n v="0.09"/>
    <x v="0"/>
    <s v="Seattle"/>
    <s v=""/>
    <n v="6709.1399999999994"/>
    <b v="0"/>
    <n v="2007"/>
    <e v="#VALUE!"/>
    <e v="#VALUE!"/>
  </r>
  <r>
    <s v="E04444"/>
    <s v="Brooklyn Ruiz"/>
    <s v="IT Coordinator"/>
    <x v="0"/>
    <s v="Manufacturing"/>
    <s v="Female"/>
    <s v="Latino"/>
    <x v="21"/>
    <d v="2014-08-10T00:00:00"/>
    <n v="57446"/>
    <n v="0"/>
    <x v="0"/>
    <s v="Phoenix"/>
    <s v=""/>
    <n v="0"/>
    <b v="0"/>
    <n v="2014"/>
    <e v="#VALUE!"/>
    <e v="#VALUE!"/>
  </r>
  <r>
    <s v="E02307"/>
    <s v="Skylar Evans"/>
    <s v="Director"/>
    <x v="4"/>
    <s v="Research &amp; Development"/>
    <s v="Female"/>
    <s v="Caucasian"/>
    <x v="36"/>
    <d v="2009-06-04T00:00:00"/>
    <n v="174099"/>
    <n v="0.26"/>
    <x v="0"/>
    <s v="Austin"/>
    <s v=""/>
    <n v="45265.74"/>
    <b v="1"/>
    <n v="2009"/>
    <e v="#VALUE!"/>
    <e v="#VALUE!"/>
  </r>
  <r>
    <s v="E02375"/>
    <s v="Lincoln Huynh"/>
    <s v="Sr. Manger"/>
    <x v="2"/>
    <s v="Manufacturing"/>
    <s v="Male"/>
    <s v="Asian"/>
    <x v="19"/>
    <d v="2002-02-08T00:00:00"/>
    <n v="128703"/>
    <n v="0.13"/>
    <x v="0"/>
    <s v="Austin"/>
    <s v=""/>
    <n v="16731.39"/>
    <b v="0"/>
    <n v="2002"/>
    <e v="#VALUE!"/>
    <e v="#VALUE!"/>
  </r>
  <r>
    <s v="E02276"/>
    <s v="Hazel Griffin"/>
    <s v="Field Engineer"/>
    <x v="6"/>
    <s v="Corporate"/>
    <s v="Female"/>
    <s v="Caucasian"/>
    <x v="22"/>
    <d v="2015-11-09T00:00:00"/>
    <n v="65247"/>
    <n v="0"/>
    <x v="0"/>
    <s v="Phoenix"/>
    <s v=""/>
    <n v="0"/>
    <b v="0"/>
    <n v="2015"/>
    <e v="#VALUE!"/>
    <e v="#VALUE!"/>
  </r>
  <r>
    <s v="E02649"/>
    <s v="Charles Gonzalez"/>
    <s v="Quality Engineer"/>
    <x v="6"/>
    <s v="Research &amp; Development"/>
    <s v="Male"/>
    <s v="Latino"/>
    <x v="5"/>
    <d v="2018-09-28T00:00:00"/>
    <n v="64247"/>
    <n v="0"/>
    <x v="2"/>
    <s v="Rio de Janerio"/>
    <s v=""/>
    <n v="0"/>
    <b v="0"/>
    <n v="2018"/>
    <e v="#VALUE!"/>
    <e v="#VALUE!"/>
  </r>
  <r>
    <s v="E00503"/>
    <s v="Leah Patterson"/>
    <s v="Manager"/>
    <x v="5"/>
    <s v="Research &amp; Development"/>
    <s v="Female"/>
    <s v="Caucasian"/>
    <x v="27"/>
    <d v="2012-06-11T00:00:00"/>
    <n v="118253"/>
    <n v="0.08"/>
    <x v="0"/>
    <s v="Austin"/>
    <s v=""/>
    <n v="9460.24"/>
    <b v="0"/>
    <n v="2012"/>
    <e v="#VALUE!"/>
    <e v="#VALUE!"/>
  </r>
  <r>
    <s v="E01706"/>
    <s v="Avery Sun"/>
    <s v="Operations Engineer"/>
    <x v="6"/>
    <s v="Manufacturing"/>
    <s v="Female"/>
    <s v="Asian"/>
    <x v="10"/>
    <d v="2004-03-11T00:00:00"/>
    <n v="109422"/>
    <n v="0"/>
    <x v="1"/>
    <s v="Chongqing"/>
    <s v=""/>
    <n v="0"/>
    <b v="0"/>
    <n v="2004"/>
    <e v="#VALUE!"/>
    <e v="#VALUE!"/>
  </r>
  <r>
    <s v="E00676"/>
    <s v="Isaac Yoon"/>
    <s v="Manager"/>
    <x v="5"/>
    <s v="Corporate"/>
    <s v="Male"/>
    <s v="Asian"/>
    <x v="13"/>
    <d v="2019-02-06T00:00:00"/>
    <n v="126950"/>
    <n v="0.1"/>
    <x v="0"/>
    <s v="Chicago"/>
    <s v=""/>
    <n v="12695"/>
    <b v="0"/>
    <n v="2019"/>
    <e v="#VALUE!"/>
    <e v="#VALUE!"/>
  </r>
  <r>
    <s v="E02005"/>
    <s v="Isabella Bui"/>
    <s v="Enterprise Architect"/>
    <x v="0"/>
    <s v="Manufacturing"/>
    <s v="Female"/>
    <s v="Asian"/>
    <x v="9"/>
    <d v="2014-11-21T00:00:00"/>
    <n v="97500"/>
    <n v="0"/>
    <x v="0"/>
    <s v="Miami"/>
    <s v=""/>
    <n v="0"/>
    <b v="0"/>
    <n v="2014"/>
    <e v="#VALUE!"/>
    <e v="#VALUE!"/>
  </r>
  <r>
    <s v="E01895"/>
    <s v="Gabriel Zhou"/>
    <s v="IT Coordinator"/>
    <x v="0"/>
    <s v="Manufacturing"/>
    <s v="Male"/>
    <s v="Asian"/>
    <x v="6"/>
    <d v="2021-01-17T00:00:00"/>
    <n v="41844"/>
    <n v="0"/>
    <x v="1"/>
    <s v="Chongqing"/>
    <s v=""/>
    <n v="0"/>
    <b v="0"/>
    <n v="2021"/>
    <e v="#VALUE!"/>
    <e v="#VALUE!"/>
  </r>
  <r>
    <s v="E01396"/>
    <s v="Jack Vu"/>
    <s v="Analyst II"/>
    <x v="4"/>
    <s v="Research &amp; Development"/>
    <s v="Male"/>
    <s v="Asian"/>
    <x v="12"/>
    <d v="2014-02-10T00:00:00"/>
    <n v="58875"/>
    <n v="0"/>
    <x v="1"/>
    <s v="Chengdu"/>
    <s v=""/>
    <n v="0"/>
    <b v="0"/>
    <n v="2014"/>
    <e v="#VALUE!"/>
    <e v="#VALUE!"/>
  </r>
  <r>
    <s v="E00749"/>
    <s v="Valentina Moua"/>
    <s v="Account Representative"/>
    <x v="3"/>
    <s v="Manufacturing"/>
    <s v="Female"/>
    <s v="Asian"/>
    <x v="26"/>
    <d v="2015-11-10T00:00:00"/>
    <n v="64204"/>
    <n v="0"/>
    <x v="0"/>
    <s v="Columbus"/>
    <d v="2021-04-20T00:00:00"/>
    <n v="0"/>
    <b v="0"/>
    <n v="2015"/>
    <n v="2021"/>
    <n v="6"/>
  </r>
  <r>
    <s v="E01941"/>
    <s v="Quinn Trinh"/>
    <s v="Analyst II"/>
    <x v="3"/>
    <s v="Corporate"/>
    <s v="Female"/>
    <s v="Asian"/>
    <x v="36"/>
    <d v="2010-05-09T00:00:00"/>
    <n v="67743"/>
    <n v="0"/>
    <x v="1"/>
    <s v="Beijing"/>
    <d v="2014-12-25T00:00:00"/>
    <n v="0"/>
    <b v="0"/>
    <n v="2010"/>
    <n v="2014"/>
    <n v="4"/>
  </r>
  <r>
    <s v="E01711"/>
    <s v="Benjamin Ford"/>
    <s v="Analyst II"/>
    <x v="2"/>
    <s v="Speciality Products"/>
    <s v="Male"/>
    <s v="Caucasian"/>
    <x v="30"/>
    <d v="2021-04-22T00:00:00"/>
    <n v="74215"/>
    <n v="0"/>
    <x v="0"/>
    <s v="Phoenix"/>
    <s v=""/>
    <n v="0"/>
    <b v="0"/>
    <n v="2021"/>
    <e v="#VALUE!"/>
    <e v="#VALUE!"/>
  </r>
  <r>
    <s v="E03149"/>
    <s v="Layla Collins"/>
    <s v="IT Systems Architect"/>
    <x v="0"/>
    <s v="Speciality Products"/>
    <s v="Female"/>
    <s v="Caucasian"/>
    <x v="3"/>
    <d v="2021-03-11T00:00:00"/>
    <n v="74170"/>
    <n v="0"/>
    <x v="0"/>
    <s v="Austin"/>
    <s v=""/>
    <n v="0"/>
    <b v="0"/>
    <n v="2021"/>
    <e v="#VALUE!"/>
    <e v="#VALUE!"/>
  </r>
  <r>
    <s v="E04109"/>
    <s v="Leah Bryant"/>
    <s v="IT Coordinator"/>
    <x v="0"/>
    <s v="Manufacturing"/>
    <s v="Female"/>
    <s v="Caucasian"/>
    <x v="0"/>
    <d v="2004-04-30T00:00:00"/>
    <n v="40124"/>
    <n v="0"/>
    <x v="0"/>
    <s v="Austin"/>
    <s v=""/>
    <n v="0"/>
    <b v="0"/>
    <n v="2004"/>
    <e v="#VALUE!"/>
    <e v="#VALUE!"/>
  </r>
  <r>
    <s v="E03994"/>
    <s v="Henry Jung"/>
    <s v="Automation Engineer"/>
    <x v="6"/>
    <s v="Manufacturing"/>
    <s v="Male"/>
    <s v="Asian"/>
    <x v="4"/>
    <d v="2018-02-26T00:00:00"/>
    <n v="103183"/>
    <n v="0"/>
    <x v="0"/>
    <s v="Austin"/>
    <d v="2021-07-09T00:00:00"/>
    <n v="0"/>
    <b v="0"/>
    <n v="2018"/>
    <n v="2021"/>
    <n v="3"/>
  </r>
  <r>
    <s v="E00639"/>
    <s v="Benjamin Mai"/>
    <s v="System Administrator "/>
    <x v="0"/>
    <s v="Corporate"/>
    <s v="Male"/>
    <s v="Asian"/>
    <x v="15"/>
    <d v="1998-06-15T00:00:00"/>
    <n v="95239"/>
    <n v="0"/>
    <x v="0"/>
    <s v="Phoenix"/>
    <s v=""/>
    <n v="0"/>
    <b v="0"/>
    <n v="1998"/>
    <e v="#VALUE!"/>
    <e v="#VALUE!"/>
  </r>
  <r>
    <s v="E00608"/>
    <s v="Anna Han"/>
    <s v="Development Engineer"/>
    <x v="6"/>
    <s v="Manufacturing"/>
    <s v="Female"/>
    <s v="Asian"/>
    <x v="7"/>
    <d v="2019-11-09T00:00:00"/>
    <n v="75012"/>
    <n v="0"/>
    <x v="0"/>
    <s v="Chicago"/>
    <s v=""/>
    <n v="0"/>
    <b v="0"/>
    <n v="2019"/>
    <e v="#VALUE!"/>
    <e v="#VALUE!"/>
  </r>
  <r>
    <s v="E04189"/>
    <s v="Ariana Kim"/>
    <s v="Network Architect"/>
    <x v="0"/>
    <s v="Manufacturing"/>
    <s v="Female"/>
    <s v="Asian"/>
    <x v="27"/>
    <d v="2014-06-29T00:00:00"/>
    <n v="96366"/>
    <n v="0"/>
    <x v="1"/>
    <s v="Chengdu"/>
    <s v=""/>
    <n v="0"/>
    <b v="0"/>
    <n v="2014"/>
    <e v="#VALUE!"/>
    <e v="#VALUE!"/>
  </r>
  <r>
    <s v="E02732"/>
    <s v="Alice Tran"/>
    <s v="Analyst"/>
    <x v="1"/>
    <s v="Corporate"/>
    <s v="Female"/>
    <s v="Asian"/>
    <x v="39"/>
    <d v="2014-07-29T00:00:00"/>
    <n v="40897"/>
    <n v="0"/>
    <x v="0"/>
    <s v="Seattle"/>
    <s v=""/>
    <n v="0"/>
    <b v="0"/>
    <n v="2014"/>
    <e v="#VALUE!"/>
    <e v="#VALUE!"/>
  </r>
  <r>
    <s v="E00324"/>
    <s v="Hailey Song"/>
    <s v="Manager"/>
    <x v="2"/>
    <s v="Research &amp; Development"/>
    <s v="Female"/>
    <s v="Asian"/>
    <x v="26"/>
    <d v="2016-08-23T00:00:00"/>
    <n v="124928"/>
    <n v="0.06"/>
    <x v="1"/>
    <s v="Chongqing"/>
    <s v=""/>
    <n v="7495.6799999999994"/>
    <b v="0"/>
    <n v="2016"/>
    <e v="#VALUE!"/>
    <e v="#VALUE!"/>
  </r>
  <r>
    <s v="E04477"/>
    <s v="Connor Grant"/>
    <s v="Sr. Analyst"/>
    <x v="4"/>
    <s v="Speciality Products"/>
    <s v="Male"/>
    <s v="Caucasian"/>
    <x v="5"/>
    <d v="2021-10-13T00:00:00"/>
    <n v="74077"/>
    <n v="0"/>
    <x v="0"/>
    <s v="Seattle"/>
    <s v=""/>
    <n v="0"/>
    <b v="0"/>
    <n v="2021"/>
    <e v="#VALUE!"/>
    <e v="#VALUE!"/>
  </r>
  <r>
    <s v="E01286"/>
    <s v="Liam Sanders"/>
    <s v="Sr. Business Partner"/>
    <x v="5"/>
    <s v="Corporate"/>
    <s v="Male"/>
    <s v="Caucasian"/>
    <x v="28"/>
    <d v="2007-02-20T00:00:00"/>
    <n v="75579"/>
    <n v="0"/>
    <x v="0"/>
    <s v="Seattle"/>
    <s v=""/>
    <n v="0"/>
    <b v="0"/>
    <n v="2007"/>
    <e v="#VALUE!"/>
    <e v="#VALUE!"/>
  </r>
  <r>
    <s v="E04564"/>
    <s v="Luke Sanchez"/>
    <s v="Sr. Manger"/>
    <x v="5"/>
    <s v="Manufacturing"/>
    <s v="Male"/>
    <s v="Latino"/>
    <x v="13"/>
    <d v="2015-12-27T00:00:00"/>
    <n v="129903"/>
    <n v="0.13"/>
    <x v="2"/>
    <s v="Sao Paulo"/>
    <s v=""/>
    <n v="16887.39"/>
    <b v="0"/>
    <n v="2015"/>
    <e v="#VALUE!"/>
    <e v="#VALUE!"/>
  </r>
  <r>
    <s v="E02033"/>
    <s v="Grace Sun"/>
    <s v="Director"/>
    <x v="2"/>
    <s v="Research &amp; Development"/>
    <s v="Female"/>
    <s v="Asian"/>
    <x v="6"/>
    <d v="2021-04-17T00:00:00"/>
    <n v="186870"/>
    <n v="0.2"/>
    <x v="1"/>
    <s v="Shanghai"/>
    <s v=""/>
    <n v="37374"/>
    <b v="0"/>
    <n v="2021"/>
    <e v="#VALUE!"/>
    <e v="#VALUE!"/>
  </r>
  <r>
    <s v="E00412"/>
    <s v="Ezra Banks"/>
    <s v="Analyst II"/>
    <x v="3"/>
    <s v="Research &amp; Development"/>
    <s v="Male"/>
    <s v="Caucasian"/>
    <x v="26"/>
    <d v="2010-04-23T00:00:00"/>
    <n v="57531"/>
    <n v="0"/>
    <x v="0"/>
    <s v="Chicago"/>
    <s v=""/>
    <n v="0"/>
    <b v="0"/>
    <n v="2010"/>
    <e v="#VALUE!"/>
    <e v="#VALUE!"/>
  </r>
  <r>
    <s v="E01844"/>
    <s v="Jayden Kang"/>
    <s v="Analyst"/>
    <x v="2"/>
    <s v="Research &amp; Development"/>
    <s v="Male"/>
    <s v="Asian"/>
    <x v="28"/>
    <d v="2011-04-24T00:00:00"/>
    <n v="55894"/>
    <n v="0"/>
    <x v="0"/>
    <s v="Seattle"/>
    <s v=""/>
    <n v="0"/>
    <b v="0"/>
    <n v="2011"/>
    <e v="#VALUE!"/>
    <e v="#VALUE!"/>
  </r>
  <r>
    <s v="E00667"/>
    <s v="Skylar Shah"/>
    <s v="Field Engineer"/>
    <x v="6"/>
    <s v="Manufacturing"/>
    <s v="Female"/>
    <s v="Asian"/>
    <x v="36"/>
    <d v="2012-04-27T00:00:00"/>
    <n v="72903"/>
    <n v="0"/>
    <x v="0"/>
    <s v="Phoenix"/>
    <s v=""/>
    <n v="0"/>
    <b v="0"/>
    <n v="2012"/>
    <e v="#VALUE!"/>
    <e v="#VALUE!"/>
  </r>
  <r>
    <s v="E02639"/>
    <s v="Sebastian Le"/>
    <s v="Analyst"/>
    <x v="2"/>
    <s v="Corporate"/>
    <s v="Male"/>
    <s v="Asian"/>
    <x v="26"/>
    <d v="2015-11-09T00:00:00"/>
    <n v="45369"/>
    <n v="0"/>
    <x v="1"/>
    <s v="Beijing"/>
    <s v=""/>
    <n v="0"/>
    <b v="0"/>
    <n v="2015"/>
    <e v="#VALUE!"/>
    <e v="#VALUE!"/>
  </r>
  <r>
    <s v="E02428"/>
    <s v="Connor Luu"/>
    <s v="Computer Systems Manager"/>
    <x v="0"/>
    <s v="Speciality Products"/>
    <s v="Male"/>
    <s v="Asian"/>
    <x v="24"/>
    <d v="2016-05-03T00:00:00"/>
    <n v="73899"/>
    <n v="0.05"/>
    <x v="1"/>
    <s v="Chengdu"/>
    <s v=""/>
    <n v="3694.9500000000003"/>
    <b v="0"/>
    <n v="2016"/>
    <e v="#VALUE!"/>
    <e v="#VALUE!"/>
  </r>
  <r>
    <s v="E02235"/>
    <s v="Riley Ramirez"/>
    <s v="Sr. Business Partner"/>
    <x v="5"/>
    <s v="Research &amp; Development"/>
    <s v="Female"/>
    <s v="Latino"/>
    <x v="25"/>
    <d v="1999-09-13T00:00:00"/>
    <n v="92994"/>
    <n v="0"/>
    <x v="0"/>
    <s v="Chicago"/>
    <s v=""/>
    <n v="0"/>
    <b v="0"/>
    <n v="1999"/>
    <e v="#VALUE!"/>
    <e v="#VALUE!"/>
  </r>
  <r>
    <s v="E02613"/>
    <s v="John Jung"/>
    <s v="Sr. Analyst"/>
    <x v="3"/>
    <s v="Speciality Products"/>
    <s v="Male"/>
    <s v="Asian"/>
    <x v="19"/>
    <d v="2018-03-12T00:00:00"/>
    <n v="73200"/>
    <n v="0"/>
    <x v="1"/>
    <s v="Shanghai"/>
    <s v=""/>
    <n v="0"/>
    <b v="0"/>
    <n v="2018"/>
    <e v="#VALUE!"/>
    <e v="#VALUE!"/>
  </r>
  <r>
    <s v="E03583"/>
    <s v="Kayden Jordan"/>
    <s v="Cloud Infrastructure Architect"/>
    <x v="0"/>
    <s v="Research &amp; Development"/>
    <s v="Male"/>
    <s v="Caucasian"/>
    <x v="32"/>
    <d v="2010-09-14T00:00:00"/>
    <n v="99335"/>
    <n v="0"/>
    <x v="0"/>
    <s v="Phoenix"/>
    <s v=""/>
    <n v="0"/>
    <b v="0"/>
    <n v="2010"/>
    <e v="#VALUE!"/>
    <e v="#VALUE!"/>
  </r>
  <r>
    <s v="E01188"/>
    <s v="Alexander James"/>
    <s v="Sr. Manger"/>
    <x v="5"/>
    <s v="Manufacturing"/>
    <s v="Male"/>
    <s v="Caucasian"/>
    <x v="36"/>
    <d v="2013-04-18T00:00:00"/>
    <n v="131179"/>
    <n v="0.15"/>
    <x v="0"/>
    <s v="Columbus"/>
    <s v=""/>
    <n v="19676.849999999999"/>
    <b v="0"/>
    <n v="2013"/>
    <e v="#VALUE!"/>
    <e v="#VALUE!"/>
  </r>
  <r>
    <s v="E03090"/>
    <s v="Penelope Choi"/>
    <s v="Technical Architect"/>
    <x v="0"/>
    <s v="Speciality Products"/>
    <s v="Female"/>
    <s v="Asian"/>
    <x v="38"/>
    <d v="2010-09-10T00:00:00"/>
    <n v="72826"/>
    <n v="0"/>
    <x v="1"/>
    <s v="Beijing"/>
    <s v=""/>
    <n v="0"/>
    <b v="0"/>
    <n v="2010"/>
    <e v="#VALUE!"/>
    <e v="#VALUE!"/>
  </r>
  <r>
    <s v="E03289"/>
    <s v="Christopher Lam"/>
    <s v="Vice President"/>
    <x v="4"/>
    <s v="Manufacturing"/>
    <s v="Male"/>
    <s v="Asian"/>
    <x v="16"/>
    <d v="2013-03-29T00:00:00"/>
    <n v="252325"/>
    <n v="0.4"/>
    <x v="0"/>
    <s v="Columbus"/>
    <s v=""/>
    <n v="100930"/>
    <b v="1"/>
    <n v="2013"/>
    <e v="#VALUE!"/>
    <e v="#VALUE!"/>
  </r>
  <r>
    <s v="E01947"/>
    <s v="Sophie Owens"/>
    <s v="Analyst II"/>
    <x v="2"/>
    <s v="Research &amp; Development"/>
    <s v="Female"/>
    <s v="Caucasian"/>
    <x v="31"/>
    <d v="2015-03-05T00:00:00"/>
    <n v="52697"/>
    <n v="0"/>
    <x v="0"/>
    <s v="Seattle"/>
    <s v=""/>
    <n v="0"/>
    <b v="0"/>
    <n v="2015"/>
    <e v="#VALUE!"/>
    <e v="#VALUE!"/>
  </r>
  <r>
    <s v="E04224"/>
    <s v="Lucas Ramos"/>
    <s v="Sr. Business Partner"/>
    <x v="5"/>
    <s v="Speciality Products"/>
    <s v="Male"/>
    <s v="Latino"/>
    <x v="17"/>
    <d v="1998-01-21T00:00:00"/>
    <n v="72303"/>
    <n v="0"/>
    <x v="0"/>
    <s v="Phoenix"/>
    <s v=""/>
    <n v="0"/>
    <b v="0"/>
    <n v="1998"/>
    <e v="#VALUE!"/>
    <e v="#VALUE!"/>
  </r>
  <r>
    <s v="E04249"/>
    <s v="Hadley Dang"/>
    <s v="Vice President"/>
    <x v="4"/>
    <s v="Corporate"/>
    <s v="Female"/>
    <s v="Asian"/>
    <x v="8"/>
    <d v="2021-12-26T00:00:00"/>
    <n v="243568"/>
    <n v="0.33"/>
    <x v="0"/>
    <s v="Austin"/>
    <s v=""/>
    <n v="80377.440000000002"/>
    <b v="1"/>
    <n v="2021"/>
    <e v="#VALUE!"/>
    <e v="#VALUE!"/>
  </r>
  <r>
    <s v="E01090"/>
    <s v="Ethan Mehta"/>
    <s v="Director"/>
    <x v="3"/>
    <s v="Research &amp; Development"/>
    <s v="Male"/>
    <s v="Asian"/>
    <x v="38"/>
    <d v="2001-07-20T00:00:00"/>
    <n v="199176"/>
    <n v="0.24"/>
    <x v="0"/>
    <s v="Phoenix"/>
    <s v=""/>
    <n v="47802.239999999998"/>
    <b v="1"/>
    <n v="2001"/>
    <e v="#VALUE!"/>
    <e v="#VALUE!"/>
  </r>
  <r>
    <s v="E00527"/>
    <s v="Mateo Chu"/>
    <s v="Field Engineer"/>
    <x v="6"/>
    <s v="Speciality Products"/>
    <s v="Male"/>
    <s v="Asian"/>
    <x v="5"/>
    <d v="2020-04-16T00:00:00"/>
    <n v="71864"/>
    <n v="0"/>
    <x v="1"/>
    <s v="Chengdu"/>
    <s v=""/>
    <n v="0"/>
    <b v="0"/>
    <n v="2020"/>
    <e v="#VALUE!"/>
    <e v="#VALUE!"/>
  </r>
  <r>
    <s v="E01413"/>
    <s v="Caroline Nelson"/>
    <s v="Sr. Account Representative"/>
    <x v="3"/>
    <s v="Speciality Products"/>
    <s v="Female"/>
    <s v="Black"/>
    <x v="34"/>
    <d v="1997-07-30T00:00:00"/>
    <n v="71677"/>
    <n v="0"/>
    <x v="0"/>
    <s v="Columbus"/>
    <s v=""/>
    <n v="0"/>
    <b v="0"/>
    <n v="1997"/>
    <e v="#VALUE!"/>
    <e v="#VALUE!"/>
  </r>
  <r>
    <s v="E04920"/>
    <s v="Nevaeh Hsu"/>
    <s v="Sr. Manger"/>
    <x v="5"/>
    <s v="Manufacturing"/>
    <s v="Female"/>
    <s v="Asian"/>
    <x v="22"/>
    <d v="2017-04-14T00:00:00"/>
    <n v="154956"/>
    <n v="0.13"/>
    <x v="0"/>
    <s v="Phoenix"/>
    <s v=""/>
    <n v="20144.280000000002"/>
    <b v="0"/>
    <n v="2017"/>
    <e v="#VALUE!"/>
    <e v="#VALUE!"/>
  </r>
  <r>
    <s v="E03866"/>
    <s v="Jordan Zhu"/>
    <s v="Sr. Manger"/>
    <x v="1"/>
    <s v="Manufacturing"/>
    <s v="Male"/>
    <s v="Asian"/>
    <x v="22"/>
    <d v="2017-01-29T00:00:00"/>
    <n v="143970"/>
    <n v="0.12"/>
    <x v="0"/>
    <s v="Seattle"/>
    <d v="2017-12-09T00:00:00"/>
    <n v="17276.399999999998"/>
    <b v="0"/>
    <n v="2017"/>
    <n v="2017"/>
    <n v="0"/>
  </r>
  <r>
    <s v="E03521"/>
    <s v="Jackson Navarro"/>
    <s v="Director"/>
    <x v="3"/>
    <s v="Corporate"/>
    <s v="Male"/>
    <s v="Latino"/>
    <x v="25"/>
    <d v="2020-09-25T00:00:00"/>
    <n v="163143"/>
    <n v="0.28000000000000003"/>
    <x v="2"/>
    <s v="Sao Paulo"/>
    <s v=""/>
    <n v="45680.04"/>
    <b v="1"/>
    <n v="2020"/>
    <e v="#VALUE!"/>
    <e v="#VALUE!"/>
  </r>
  <r>
    <s v="E00417"/>
    <s v="Athena Carrillo"/>
    <s v="Analyst II"/>
    <x v="2"/>
    <s v="Speciality Products"/>
    <s v="Female"/>
    <s v="Latino"/>
    <x v="39"/>
    <d v="2006-04-06T00:00:00"/>
    <n v="71531"/>
    <n v="0"/>
    <x v="0"/>
    <s v="Columbus"/>
    <s v=""/>
    <n v="0"/>
    <b v="0"/>
    <n v="2006"/>
    <e v="#VALUE!"/>
    <e v="#VALUE!"/>
  </r>
  <r>
    <s v="E04079"/>
    <s v="Christopher Butler"/>
    <s v="Network Architect"/>
    <x v="0"/>
    <s v="Manufacturing"/>
    <s v="Male"/>
    <s v="Caucasian"/>
    <x v="13"/>
    <d v="2017-10-05T00:00:00"/>
    <n v="67468"/>
    <n v="0"/>
    <x v="0"/>
    <s v="Miami"/>
    <s v=""/>
    <n v="0"/>
    <b v="0"/>
    <n v="2017"/>
    <e v="#VALUE!"/>
    <e v="#VALUE!"/>
  </r>
  <r>
    <s v="E01508"/>
    <s v="Penelope Rodriguez"/>
    <s v="Engineering Manager"/>
    <x v="6"/>
    <s v="Manufacturing"/>
    <s v="Female"/>
    <s v="Latino"/>
    <x v="38"/>
    <d v="2016-03-12T00:00:00"/>
    <n v="100810"/>
    <n v="0.12"/>
    <x v="2"/>
    <s v="Rio de Janerio"/>
    <s v=""/>
    <n v="12097.199999999999"/>
    <b v="0"/>
    <n v="2016"/>
    <e v="#VALUE!"/>
    <e v="#VALUE!"/>
  </r>
  <r>
    <s v="E02259"/>
    <s v="Emily Lau"/>
    <s v="Sr. Analyst"/>
    <x v="2"/>
    <s v="Manufacturing"/>
    <s v="Female"/>
    <s v="Asian"/>
    <x v="24"/>
    <d v="2019-03-18T00:00:00"/>
    <n v="74779"/>
    <n v="0"/>
    <x v="0"/>
    <s v="Phoenix"/>
    <s v=""/>
    <n v="0"/>
    <b v="0"/>
    <n v="2019"/>
    <e v="#VALUE!"/>
    <e v="#VALUE!"/>
  </r>
  <r>
    <s v="E04972"/>
    <s v="Sophie Oh"/>
    <s v="Network Engineer"/>
    <x v="0"/>
    <s v="Corporate"/>
    <s v="Female"/>
    <s v="Asian"/>
    <x v="7"/>
    <d v="2017-11-09T00:00:00"/>
    <n v="63985"/>
    <n v="0"/>
    <x v="0"/>
    <s v="Miami"/>
    <s v=""/>
    <n v="0"/>
    <b v="0"/>
    <n v="2017"/>
    <e v="#VALUE!"/>
    <e v="#VALUE!"/>
  </r>
  <r>
    <s v="E01834"/>
    <s v="Chloe Allen"/>
    <s v="Solutions Architect"/>
    <x v="0"/>
    <s v="Manufacturing"/>
    <s v="Female"/>
    <s v="Caucasian"/>
    <x v="16"/>
    <d v="2004-07-08T00:00:00"/>
    <n v="77903"/>
    <n v="0"/>
    <x v="0"/>
    <s v="Seattle"/>
    <s v=""/>
    <n v="0"/>
    <b v="0"/>
    <n v="2004"/>
    <e v="#VALUE!"/>
    <e v="#VALUE!"/>
  </r>
  <r>
    <s v="E03124"/>
    <s v="Caleb Nelson"/>
    <s v="Director"/>
    <x v="1"/>
    <s v="Corporate"/>
    <s v="Male"/>
    <s v="Caucasian"/>
    <x v="27"/>
    <d v="2017-06-12T00:00:00"/>
    <n v="164396"/>
    <n v="0.28999999999999998"/>
    <x v="0"/>
    <s v="Columbus"/>
    <s v=""/>
    <n v="47674.84"/>
    <b v="1"/>
    <n v="2017"/>
    <e v="#VALUE!"/>
    <e v="#VALUE!"/>
  </r>
  <r>
    <s v="E01898"/>
    <s v="Oliver Moua"/>
    <s v="IT Systems Architect"/>
    <x v="0"/>
    <s v="Corporate"/>
    <s v="Male"/>
    <s v="Asian"/>
    <x v="7"/>
    <d v="2021-06-28T00:00:00"/>
    <n v="71234"/>
    <n v="0"/>
    <x v="0"/>
    <s v="Seattle"/>
    <s v=""/>
    <n v="0"/>
    <b v="0"/>
    <n v="2021"/>
    <e v="#VALUE!"/>
    <e v="#VALUE!"/>
  </r>
  <r>
    <s v="E00342"/>
    <s v="Wesley Doan"/>
    <s v="Manager"/>
    <x v="2"/>
    <s v="Corporate"/>
    <s v="Male"/>
    <s v="Asian"/>
    <x v="19"/>
    <d v="2004-04-19T00:00:00"/>
    <n v="122487"/>
    <n v="0.08"/>
    <x v="1"/>
    <s v="Shanghai"/>
    <s v=""/>
    <n v="9798.9600000000009"/>
    <b v="0"/>
    <n v="2004"/>
    <e v="#VALUE!"/>
    <e v="#VALUE!"/>
  </r>
  <r>
    <s v="E01631"/>
    <s v="Leilani Yee"/>
    <s v="Sr. Analyst"/>
    <x v="1"/>
    <s v="Speciality Products"/>
    <s v="Female"/>
    <s v="Asian"/>
    <x v="8"/>
    <d v="2017-07-12T00:00:00"/>
    <n v="70996"/>
    <n v="0"/>
    <x v="1"/>
    <s v="Chengdu"/>
    <s v=""/>
    <n v="0"/>
    <b v="0"/>
    <n v="2017"/>
    <e v="#VALUE!"/>
    <e v="#VALUE!"/>
  </r>
  <r>
    <s v="E00862"/>
    <s v="Levi Moreno"/>
    <s v="Systems Analyst"/>
    <x v="0"/>
    <s v="Research &amp; Development"/>
    <s v="Male"/>
    <s v="Latino"/>
    <x v="16"/>
    <d v="2020-06-27T00:00:00"/>
    <n v="40316"/>
    <n v="0"/>
    <x v="2"/>
    <s v="Manaus"/>
    <s v=""/>
    <n v="0"/>
    <b v="0"/>
    <n v="2020"/>
    <e v="#VALUE!"/>
    <e v="#VALUE!"/>
  </r>
  <r>
    <s v="E02576"/>
    <s v="Gianna Ha"/>
    <s v="Manager"/>
    <x v="0"/>
    <s v="Research &amp; Development"/>
    <s v="Female"/>
    <s v="Asian"/>
    <x v="0"/>
    <d v="2005-02-08T00:00:00"/>
    <n v="115145"/>
    <n v="0.05"/>
    <x v="1"/>
    <s v="Chongqing"/>
    <s v=""/>
    <n v="5757.25"/>
    <b v="0"/>
    <n v="2005"/>
    <e v="#VALUE!"/>
    <e v="#VALUE!"/>
  </r>
  <r>
    <s v="E00035"/>
    <s v="Lillian Gonzales"/>
    <s v="Cloud Infrastructure Architect"/>
    <x v="0"/>
    <s v="Manufacturing"/>
    <s v="Female"/>
    <s v="Latino"/>
    <x v="12"/>
    <d v="2009-03-13T00:00:00"/>
    <n v="62335"/>
    <n v="0"/>
    <x v="2"/>
    <s v="Manaus"/>
    <s v=""/>
    <n v="0"/>
    <b v="0"/>
    <n v="2009"/>
    <e v="#VALUE!"/>
    <e v="#VALUE!"/>
  </r>
  <r>
    <s v="E01832"/>
    <s v="Ezra Singh"/>
    <s v="Analyst"/>
    <x v="2"/>
    <s v="Manufacturing"/>
    <s v="Male"/>
    <s v="Asian"/>
    <x v="17"/>
    <d v="2006-05-10T00:00:00"/>
    <n v="41561"/>
    <n v="0"/>
    <x v="0"/>
    <s v="Austin"/>
    <s v=""/>
    <n v="0"/>
    <b v="0"/>
    <n v="2006"/>
    <e v="#VALUE!"/>
    <e v="#VALUE!"/>
  </r>
  <r>
    <s v="E00170"/>
    <s v="Hannah Nelson"/>
    <s v="Sr. Analyst"/>
    <x v="1"/>
    <s v="Speciality Products"/>
    <s v="Female"/>
    <s v="Caucasian"/>
    <x v="24"/>
    <d v="2019-09-07T00:00:00"/>
    <n v="70992"/>
    <n v="0"/>
    <x v="0"/>
    <s v="Austin"/>
    <s v=""/>
    <n v="0"/>
    <b v="0"/>
    <n v="2019"/>
    <e v="#VALUE!"/>
    <e v="#VALUE!"/>
  </r>
  <r>
    <s v="E00465"/>
    <s v="Brooklyn Cho"/>
    <s v="Technical Architect"/>
    <x v="0"/>
    <s v="Manufacturing"/>
    <s v="Female"/>
    <s v="Asian"/>
    <x v="10"/>
    <d v="2002-07-08T00:00:00"/>
    <n v="92655"/>
    <n v="0"/>
    <x v="1"/>
    <s v="Chengdu"/>
    <s v=""/>
    <n v="0"/>
    <b v="0"/>
    <n v="2002"/>
    <e v="#VALUE!"/>
    <e v="#VALUE!"/>
  </r>
  <r>
    <s v="E02391"/>
    <s v="Piper Ramos"/>
    <s v="Sr. Manger"/>
    <x v="3"/>
    <s v="Manufacturing"/>
    <s v="Female"/>
    <s v="Latino"/>
    <x v="38"/>
    <d v="1996-04-02T00:00:00"/>
    <n v="157057"/>
    <n v="0.12"/>
    <x v="0"/>
    <s v="Miami"/>
    <s v=""/>
    <n v="18846.84"/>
    <b v="0"/>
    <n v="1996"/>
    <e v="#VALUE!"/>
    <e v="#VALUE!"/>
  </r>
  <r>
    <s v="E00386"/>
    <s v="Parker James"/>
    <s v="Quality Engineer"/>
    <x v="6"/>
    <s v="Speciality Products"/>
    <s v="Male"/>
    <s v="Black"/>
    <x v="10"/>
    <d v="2005-02-05T00:00:00"/>
    <n v="70505"/>
    <n v="0"/>
    <x v="0"/>
    <s v="Austin"/>
    <s v=""/>
    <n v="0"/>
    <b v="0"/>
    <n v="2005"/>
    <e v="#VALUE!"/>
    <e v="#VALUE!"/>
  </r>
  <r>
    <s v="E00371"/>
    <s v="Melody Grant"/>
    <s v="Quality Engineer"/>
    <x v="6"/>
    <s v="Corporate"/>
    <s v="Female"/>
    <s v="Caucasian"/>
    <x v="13"/>
    <d v="2005-10-07T00:00:00"/>
    <n v="79352"/>
    <n v="0"/>
    <x v="0"/>
    <s v="Seattle"/>
    <s v=""/>
    <n v="0"/>
    <b v="0"/>
    <n v="2005"/>
    <e v="#VALUE!"/>
    <e v="#VALUE!"/>
  </r>
  <r>
    <s v="E02072"/>
    <s v="Charles Robinson"/>
    <s v="HRIS Analyst"/>
    <x v="5"/>
    <s v="Speciality Products"/>
    <s v="Male"/>
    <s v="Caucasian"/>
    <x v="3"/>
    <d v="2021-03-12T00:00:00"/>
    <n v="70369"/>
    <n v="0"/>
    <x v="0"/>
    <s v="Seattle"/>
    <s v=""/>
    <n v="0"/>
    <b v="0"/>
    <n v="2021"/>
    <e v="#VALUE!"/>
    <e v="#VALUE!"/>
  </r>
  <r>
    <s v="E04369"/>
    <s v="Santiago f Gray"/>
    <s v="Quality Engineer"/>
    <x v="6"/>
    <s v="Corporate"/>
    <s v="Male"/>
    <s v="Caucasian"/>
    <x v="5"/>
    <d v="2018-09-11T00:00:00"/>
    <n v="80745"/>
    <n v="0"/>
    <x v="0"/>
    <s v="Chicago"/>
    <s v=""/>
    <n v="0"/>
    <b v="0"/>
    <n v="2018"/>
    <e v="#VALUE!"/>
    <e v="#VALUE!"/>
  </r>
  <r>
    <s v="E00592"/>
    <s v="Josephine Richardson"/>
    <s v="System Administrator "/>
    <x v="0"/>
    <s v="Manufacturing"/>
    <s v="Female"/>
    <s v="Caucasian"/>
    <x v="4"/>
    <d v="1996-02-18T00:00:00"/>
    <n v="75354"/>
    <n v="0"/>
    <x v="0"/>
    <s v="Austin"/>
    <d v="1996-12-14T00:00:00"/>
    <n v="0"/>
    <b v="0"/>
    <n v="1996"/>
    <n v="1996"/>
    <n v="0"/>
  </r>
  <r>
    <s v="E03532"/>
    <s v="Jaxson Santiago"/>
    <s v="Engineering Manager"/>
    <x v="6"/>
    <s v="Research &amp; Development"/>
    <s v="Male"/>
    <s v="Latino"/>
    <x v="17"/>
    <d v="2018-09-20T00:00:00"/>
    <n v="78938"/>
    <n v="0.14000000000000001"/>
    <x v="0"/>
    <s v="Phoenix"/>
    <s v=""/>
    <n v="11051.320000000002"/>
    <b v="0"/>
    <n v="2018"/>
    <e v="#VALUE!"/>
    <e v="#VALUE!"/>
  </r>
  <r>
    <s v="E00863"/>
    <s v="Lincoln Ramos"/>
    <s v="Operations Engineer"/>
    <x v="6"/>
    <s v="Corporate"/>
    <s v="Male"/>
    <s v="Latino"/>
    <x v="1"/>
    <d v="2008-09-10T00:00:00"/>
    <n v="96313"/>
    <n v="0"/>
    <x v="0"/>
    <s v="Austin"/>
    <s v=""/>
    <n v="0"/>
    <b v="0"/>
    <n v="2008"/>
    <e v="#VALUE!"/>
    <e v="#VALUE!"/>
  </r>
  <r>
    <s v="E01820"/>
    <s v="Nathan Miller"/>
    <s v="Quality Engineer"/>
    <x v="6"/>
    <s v="Speciality Products"/>
    <s v="Male"/>
    <s v="Black"/>
    <x v="5"/>
    <d v="2019-05-28T00:00:00"/>
    <n v="70110"/>
    <n v="0"/>
    <x v="0"/>
    <s v="Miami"/>
    <d v="2021-01-07T00:00:00"/>
    <n v="0"/>
    <b v="0"/>
    <n v="2019"/>
    <n v="2021"/>
    <n v="2"/>
  </r>
  <r>
    <s v="E01883"/>
    <s v="Olivia Gray"/>
    <s v="Manager"/>
    <x v="1"/>
    <s v="Research &amp; Development"/>
    <s v="Female"/>
    <s v="Black"/>
    <x v="36"/>
    <d v="2015-09-19T00:00:00"/>
    <n v="103423"/>
    <n v="0.06"/>
    <x v="0"/>
    <s v="Columbus"/>
    <s v=""/>
    <n v="6205.38"/>
    <b v="0"/>
    <n v="2015"/>
    <e v="#VALUE!"/>
    <e v="#VALUE!"/>
  </r>
  <r>
    <s v="E01242"/>
    <s v="Emery Doan"/>
    <s v="Controls Engineer"/>
    <x v="6"/>
    <s v="Corporate"/>
    <s v="Female"/>
    <s v="Asian"/>
    <x v="6"/>
    <d v="2021-06-23T00:00:00"/>
    <n v="86464"/>
    <n v="0"/>
    <x v="1"/>
    <s v="Shanghai"/>
    <s v=""/>
    <n v="0"/>
    <b v="0"/>
    <n v="2021"/>
    <e v="#VALUE!"/>
    <e v="#VALUE!"/>
  </r>
  <r>
    <s v="E02535"/>
    <s v="Caroline Perez"/>
    <s v="Controls Engineer"/>
    <x v="6"/>
    <s v="Corporate"/>
    <s v="Female"/>
    <s v="Latino"/>
    <x v="7"/>
    <d v="2018-01-14T00:00:00"/>
    <n v="80516"/>
    <n v="0"/>
    <x v="2"/>
    <s v="Sao Paulo"/>
    <s v=""/>
    <n v="0"/>
    <b v="0"/>
    <n v="2018"/>
    <e v="#VALUE!"/>
    <e v="#VALUE!"/>
  </r>
  <r>
    <s v="E04811"/>
    <s v="Athena Vasquez"/>
    <s v="Field Engineer"/>
    <x v="6"/>
    <s v="Speciality Products"/>
    <s v="Female"/>
    <s v="Latino"/>
    <x v="1"/>
    <d v="2014-09-16T00:00:00"/>
    <n v="69578"/>
    <n v="0"/>
    <x v="2"/>
    <s v="Rio de Janerio"/>
    <s v=""/>
    <n v="0"/>
    <b v="0"/>
    <n v="2014"/>
    <e v="#VALUE!"/>
    <e v="#VALUE!"/>
  </r>
  <r>
    <s v="E03332"/>
    <s v="Ruby Sun"/>
    <s v="Cloud Infrastructure Architect"/>
    <x v="0"/>
    <s v="Manufacturing"/>
    <s v="Female"/>
    <s v="Asian"/>
    <x v="37"/>
    <d v="2021-09-06T00:00:00"/>
    <n v="83418"/>
    <n v="0"/>
    <x v="1"/>
    <s v="Shanghai"/>
    <s v=""/>
    <n v="0"/>
    <b v="0"/>
    <n v="2021"/>
    <e v="#VALUE!"/>
    <e v="#VALUE!"/>
  </r>
  <r>
    <s v="E04877"/>
    <s v="Samuel Vega"/>
    <s v="Analyst II"/>
    <x v="1"/>
    <s v="Speciality Products"/>
    <s v="Male"/>
    <s v="Latino"/>
    <x v="26"/>
    <d v="2013-03-30T00:00:00"/>
    <n v="69570"/>
    <n v="0"/>
    <x v="0"/>
    <s v="Miami"/>
    <s v=""/>
    <n v="0"/>
    <b v="0"/>
    <n v="2013"/>
    <e v="#VALUE!"/>
    <e v="#VALUE!"/>
  </r>
  <r>
    <s v="E00870"/>
    <s v="Evelyn Liang"/>
    <s v="Service Desk Analyst"/>
    <x v="0"/>
    <s v="Speciality Products"/>
    <s v="Female"/>
    <s v="Asian"/>
    <x v="18"/>
    <d v="2013-06-26T00:00:00"/>
    <n v="69096"/>
    <n v="0"/>
    <x v="0"/>
    <s v="Seattle"/>
    <s v=""/>
    <n v="0"/>
    <b v="0"/>
    <n v="2013"/>
    <e v="#VALUE!"/>
    <e v="#VALUE!"/>
  </r>
  <r>
    <s v="E03055"/>
    <s v="Austin Rojas"/>
    <s v="Vice President"/>
    <x v="2"/>
    <s v="Corporate"/>
    <s v="Male"/>
    <s v="Latino"/>
    <x v="7"/>
    <d v="2018-12-05T00:00:00"/>
    <n v="199504"/>
    <n v="0.3"/>
    <x v="0"/>
    <s v="Austin"/>
    <s v=""/>
    <n v="59851.199999999997"/>
    <b v="1"/>
    <n v="2018"/>
    <e v="#VALUE!"/>
    <e v="#VALUE!"/>
  </r>
  <r>
    <s v="E01943"/>
    <s v="Vivian Espinoza"/>
    <s v="Sr. Manger"/>
    <x v="3"/>
    <s v="Corporate"/>
    <s v="Female"/>
    <s v="Latino"/>
    <x v="25"/>
    <d v="2006-10-05T00:00:00"/>
    <n v="147966"/>
    <n v="0.11"/>
    <x v="2"/>
    <s v="Rio de Janerio"/>
    <d v="2019-05-23T00:00:00"/>
    <n v="16276.26"/>
    <b v="0"/>
    <n v="2006"/>
    <n v="2019"/>
    <n v="13"/>
  </r>
  <r>
    <s v="E00555"/>
    <s v="Sofia Trinh"/>
    <s v="Network Architect"/>
    <x v="0"/>
    <s v="Speciality Products"/>
    <s v="Female"/>
    <s v="Asian"/>
    <x v="10"/>
    <d v="2006-12-18T00:00:00"/>
    <n v="68337"/>
    <n v="0"/>
    <x v="1"/>
    <s v="Chongqing"/>
    <s v=""/>
    <n v="0"/>
    <b v="0"/>
    <n v="2006"/>
    <e v="#VALUE!"/>
    <e v="#VALUE!"/>
  </r>
  <r>
    <s v="E03255"/>
    <s v="Jose Brown"/>
    <s v="System Administrator "/>
    <x v="0"/>
    <s v="Speciality Products"/>
    <s v="Male"/>
    <s v="Caucasian"/>
    <x v="12"/>
    <d v="2016-04-07T00:00:00"/>
    <n v="67976"/>
    <n v="0"/>
    <x v="0"/>
    <s v="Seattle"/>
    <s v=""/>
    <n v="0"/>
    <b v="0"/>
    <n v="2016"/>
    <e v="#VALUE!"/>
    <e v="#VALUE!"/>
  </r>
  <r>
    <s v="E04637"/>
    <s v="Samuel Song"/>
    <s v="Director"/>
    <x v="3"/>
    <s v="Corporate"/>
    <s v="Male"/>
    <s v="Asian"/>
    <x v="30"/>
    <d v="2015-06-29T00:00:00"/>
    <n v="191026"/>
    <n v="0.16"/>
    <x v="0"/>
    <s v="Columbus"/>
    <s v=""/>
    <n v="30564.16"/>
    <b v="0"/>
    <n v="2015"/>
    <e v="#VALUE!"/>
    <e v="#VALUE!"/>
  </r>
  <r>
    <s v="E03240"/>
    <s v="Aiden Silva"/>
    <s v="Vice President"/>
    <x v="0"/>
    <s v="Research &amp; Development"/>
    <s v="Male"/>
    <s v="Latino"/>
    <x v="36"/>
    <d v="2010-11-29T00:00:00"/>
    <n v="186725"/>
    <n v="0.32"/>
    <x v="2"/>
    <s v="Manaus"/>
    <s v=""/>
    <n v="59752"/>
    <b v="1"/>
    <n v="2010"/>
    <e v="#VALUE!"/>
    <e v="#VALUE!"/>
  </r>
  <r>
    <s v="E00340"/>
    <s v="Eliana Allen"/>
    <s v="Business Partner"/>
    <x v="5"/>
    <s v="Research &amp; Development"/>
    <s v="Female"/>
    <s v="Caucasian"/>
    <x v="17"/>
    <d v="2009-08-20T00:00:00"/>
    <n v="52800"/>
    <n v="0"/>
    <x v="0"/>
    <s v="Phoenix"/>
    <s v=""/>
    <n v="0"/>
    <b v="0"/>
    <n v="2009"/>
    <e v="#VALUE!"/>
    <e v="#VALUE!"/>
  </r>
  <r>
    <s v="E02094"/>
    <s v="Matthew Gupta"/>
    <s v="Network Engineer"/>
    <x v="0"/>
    <s v="Speciality Products"/>
    <s v="Male"/>
    <s v="Asian"/>
    <x v="10"/>
    <d v="2005-09-18T00:00:00"/>
    <n v="67686"/>
    <n v="0"/>
    <x v="1"/>
    <s v="Beijing"/>
    <s v=""/>
    <n v="0"/>
    <b v="0"/>
    <n v="2005"/>
    <e v="#VALUE!"/>
    <e v="#VALUE!"/>
  </r>
  <r>
    <s v="E04636"/>
    <s v="Hailey Yee"/>
    <s v="Account Representative"/>
    <x v="3"/>
    <s v="Research &amp; Development"/>
    <s v="Female"/>
    <s v="Asian"/>
    <x v="15"/>
    <d v="2021-03-16T00:00:00"/>
    <n v="56239"/>
    <n v="0"/>
    <x v="1"/>
    <s v="Chongqing"/>
    <s v=""/>
    <n v="0"/>
    <b v="0"/>
    <n v="2021"/>
    <e v="#VALUE!"/>
    <e v="#VALUE!"/>
  </r>
  <r>
    <s v="E00568"/>
    <s v="Ian Vargas"/>
    <s v="Analyst"/>
    <x v="3"/>
    <s v="Manufacturing"/>
    <s v="Male"/>
    <s v="Latino"/>
    <x v="3"/>
    <d v="2021-03-02T00:00:00"/>
    <n v="44732"/>
    <n v="0"/>
    <x v="2"/>
    <s v="Rio de Janerio"/>
    <s v=""/>
    <n v="0"/>
    <b v="0"/>
    <n v="2021"/>
    <e v="#VALUE!"/>
    <e v="#VALUE!"/>
  </r>
  <r>
    <s v="E02938"/>
    <s v="John Trinh"/>
    <s v="Director"/>
    <x v="1"/>
    <s v="Corporate"/>
    <s v="Male"/>
    <s v="Asian"/>
    <x v="38"/>
    <d v="2014-06-26T00:00:00"/>
    <n v="153961"/>
    <n v="0.25"/>
    <x v="1"/>
    <s v="Shanghai"/>
    <s v=""/>
    <n v="38490.25"/>
    <b v="1"/>
    <n v="2014"/>
    <e v="#VALUE!"/>
    <e v="#VALUE!"/>
  </r>
  <r>
    <s v="E01281"/>
    <s v="Isaac Mitchell"/>
    <s v="Network Architect"/>
    <x v="0"/>
    <s v="Speciality Products"/>
    <s v="Male"/>
    <s v="Black"/>
    <x v="28"/>
    <d v="2005-06-10T00:00:00"/>
    <n v="67374"/>
    <n v="0"/>
    <x v="0"/>
    <s v="Austin"/>
    <s v=""/>
    <n v="0"/>
    <b v="0"/>
    <n v="2005"/>
    <e v="#VALUE!"/>
    <e v="#VALUE!"/>
  </r>
  <r>
    <s v="E01111"/>
    <s v="Santiago f Moua"/>
    <s v="Sr. Manger"/>
    <x v="5"/>
    <s v="Corporate"/>
    <s v="Male"/>
    <s v="Asian"/>
    <x v="10"/>
    <d v="2010-05-07T00:00:00"/>
    <n v="145093"/>
    <n v="0.12"/>
    <x v="0"/>
    <s v="Chicago"/>
    <s v=""/>
    <n v="17411.16"/>
    <b v="0"/>
    <n v="2010"/>
    <e v="#VALUE!"/>
    <e v="#VALUE!"/>
  </r>
  <r>
    <s v="E03637"/>
    <s v="Landon Thao"/>
    <s v="HRIS Analyst"/>
    <x v="5"/>
    <s v="Speciality Products"/>
    <s v="Male"/>
    <s v="Asian"/>
    <x v="6"/>
    <d v="2021-01-21T00:00:00"/>
    <n v="67299"/>
    <n v="0"/>
    <x v="0"/>
    <s v="Phoenix"/>
    <s v=""/>
    <n v="0"/>
    <b v="0"/>
    <n v="2021"/>
    <e v="#VALUE!"/>
    <e v="#VALUE!"/>
  </r>
  <r>
    <s v="E00952"/>
    <s v="Jaxon Powell"/>
    <s v="Field Engineer"/>
    <x v="6"/>
    <s v="Research &amp; Development"/>
    <s v="Male"/>
    <s v="Caucasian"/>
    <x v="1"/>
    <d v="1996-03-29T00:00:00"/>
    <n v="62605"/>
    <n v="0"/>
    <x v="0"/>
    <s v="Austin"/>
    <s v=""/>
    <n v="0"/>
    <b v="0"/>
    <n v="1996"/>
    <e v="#VALUE!"/>
    <e v="#VALUE!"/>
  </r>
  <r>
    <s v="E02696"/>
    <s v="Ryan Lu"/>
    <s v="Development Engineer"/>
    <x v="6"/>
    <s v="Speciality Products"/>
    <s v="Male"/>
    <s v="Asian"/>
    <x v="6"/>
    <d v="2021-07-08T00:00:00"/>
    <n v="67275"/>
    <n v="0"/>
    <x v="0"/>
    <s v="Columbus"/>
    <s v=""/>
    <n v="0"/>
    <b v="0"/>
    <n v="2021"/>
    <e v="#VALUE!"/>
    <e v="#VALUE!"/>
  </r>
  <r>
    <s v="E03064"/>
    <s v="Lincoln Fong"/>
    <s v="Analyst II"/>
    <x v="3"/>
    <s v="Speciality Products"/>
    <s v="Male"/>
    <s v="Asian"/>
    <x v="30"/>
    <d v="2020-02-17T00:00:00"/>
    <n v="67171"/>
    <n v="0"/>
    <x v="1"/>
    <s v="Chongqing"/>
    <d v="2021-05-01T00:00:00"/>
    <n v="0"/>
    <b v="0"/>
    <n v="2020"/>
    <n v="2021"/>
    <n v="1"/>
  </r>
  <r>
    <s v="E04994"/>
    <s v="Bella Holmes"/>
    <s v="Director"/>
    <x v="4"/>
    <s v="Research &amp; Development"/>
    <s v="Female"/>
    <s v="Caucasian"/>
    <x v="24"/>
    <d v="2017-06-26T00:00:00"/>
    <n v="161269"/>
    <n v="0.27"/>
    <x v="0"/>
    <s v="Miami"/>
    <s v=""/>
    <n v="43542.630000000005"/>
    <b v="1"/>
    <n v="2017"/>
    <e v="#VALUE!"/>
    <e v="#VALUE!"/>
  </r>
  <r>
    <s v="E00447"/>
    <s v="Hailey Sanchez"/>
    <s v="Vice President"/>
    <x v="1"/>
    <s v="Corporate"/>
    <s v="Female"/>
    <s v="Latino"/>
    <x v="22"/>
    <d v="2014-02-05T00:00:00"/>
    <n v="203445"/>
    <n v="0.34"/>
    <x v="2"/>
    <s v="Manaus"/>
    <s v=""/>
    <n v="69171.3"/>
    <b v="1"/>
    <n v="2014"/>
    <e v="#VALUE!"/>
    <e v="#VALUE!"/>
  </r>
  <r>
    <s v="E00089"/>
    <s v="Sofia Yoon"/>
    <s v="Sr. Manger"/>
    <x v="5"/>
    <s v="Research &amp; Development"/>
    <s v="Female"/>
    <s v="Asian"/>
    <x v="26"/>
    <d v="2011-01-17T00:00:00"/>
    <n v="131353"/>
    <n v="0.11"/>
    <x v="1"/>
    <s v="Shanghai"/>
    <s v=""/>
    <n v="14448.83"/>
    <b v="0"/>
    <n v="2011"/>
    <e v="#VALUE!"/>
    <e v="#VALUE!"/>
  </r>
  <r>
    <s v="E02035"/>
    <s v="Eli Rahman"/>
    <s v="Service Desk Analyst"/>
    <x v="0"/>
    <s v="Manufacturing"/>
    <s v="Male"/>
    <s v="Asian"/>
    <x v="10"/>
    <d v="2010-03-16T00:00:00"/>
    <n v="88182"/>
    <n v="0"/>
    <x v="1"/>
    <s v="Chengdu"/>
    <s v=""/>
    <n v="0"/>
    <b v="0"/>
    <n v="2010"/>
    <e v="#VALUE!"/>
    <e v="#VALUE!"/>
  </r>
  <r>
    <s v="E04128"/>
    <s v="Jacob Doan"/>
    <s v="Analyst II"/>
    <x v="3"/>
    <s v="Speciality Products"/>
    <s v="Male"/>
    <s v="Asian"/>
    <x v="0"/>
    <d v="2021-08-02T00:00:00"/>
    <n v="67130"/>
    <n v="0"/>
    <x v="0"/>
    <s v="Miami"/>
    <s v=""/>
    <n v="0"/>
    <b v="0"/>
    <n v="2021"/>
    <e v="#VALUE!"/>
    <e v="#VALUE!"/>
  </r>
  <r>
    <s v="E03611"/>
    <s v="Alice Mehta"/>
    <s v="Analyst II"/>
    <x v="3"/>
    <s v="Research &amp; Development"/>
    <s v="Female"/>
    <s v="Asian"/>
    <x v="10"/>
    <d v="2019-04-02T00:00:00"/>
    <n v="52621"/>
    <n v="0"/>
    <x v="1"/>
    <s v="Beijing"/>
    <s v=""/>
    <n v="0"/>
    <b v="0"/>
    <n v="2019"/>
    <e v="#VALUE!"/>
    <e v="#VALUE!"/>
  </r>
  <r>
    <s v="E04464"/>
    <s v="Cooper Yoon"/>
    <s v="Engineering Manager"/>
    <x v="6"/>
    <s v="Research &amp; Development"/>
    <s v="Male"/>
    <s v="Asian"/>
    <x v="34"/>
    <d v="2018-02-15T00:00:00"/>
    <n v="106079"/>
    <n v="0.14000000000000001"/>
    <x v="0"/>
    <s v="Austin"/>
    <d v="2021-04-09T00:00:00"/>
    <n v="14851.060000000001"/>
    <b v="0"/>
    <n v="2018"/>
    <n v="2021"/>
    <n v="3"/>
  </r>
  <r>
    <s v="E02135"/>
    <s v="John Delgado"/>
    <s v="Cloud Infrastructure Architect"/>
    <x v="0"/>
    <s v="Corporate"/>
    <s v="Male"/>
    <s v="Latino"/>
    <x v="31"/>
    <d v="2017-02-11T00:00:00"/>
    <n v="92058"/>
    <n v="0"/>
    <x v="0"/>
    <s v="Austin"/>
    <s v=""/>
    <n v="0"/>
    <b v="0"/>
    <n v="2017"/>
    <e v="#VALUE!"/>
    <e v="#VALUE!"/>
  </r>
  <r>
    <s v="E01684"/>
    <s v="Jaxson Liang"/>
    <s v="Field Engineer"/>
    <x v="6"/>
    <s v="Manufacturing"/>
    <s v="Male"/>
    <s v="Asian"/>
    <x v="16"/>
    <d v="2019-03-03T00:00:00"/>
    <n v="67114"/>
    <n v="0"/>
    <x v="0"/>
    <s v="Phoenix"/>
    <s v=""/>
    <n v="0"/>
    <b v="0"/>
    <n v="2019"/>
    <e v="#VALUE!"/>
    <e v="#VALUE!"/>
  </r>
  <r>
    <s v="E02968"/>
    <s v="Caroline Santos"/>
    <s v="Analyst II"/>
    <x v="2"/>
    <s v="Research &amp; Development"/>
    <s v="Female"/>
    <s v="Latino"/>
    <x v="6"/>
    <d v="2020-07-12T00:00:00"/>
    <n v="56565"/>
    <n v="0"/>
    <x v="2"/>
    <s v="Sao Paulo"/>
    <s v=""/>
    <n v="0"/>
    <b v="0"/>
    <n v="2020"/>
    <e v="#VALUE!"/>
    <e v="#VALUE!"/>
  </r>
  <r>
    <s v="E03362"/>
    <s v="Lily Henderson"/>
    <s v="HRIS Analyst"/>
    <x v="5"/>
    <s v="Manufacturing"/>
    <s v="Female"/>
    <s v="Caucasian"/>
    <x v="21"/>
    <d v="2011-05-20T00:00:00"/>
    <n v="64937"/>
    <n v="0"/>
    <x v="0"/>
    <s v="Phoenix"/>
    <s v=""/>
    <n v="0"/>
    <b v="0"/>
    <n v="2011"/>
    <e v="#VALUE!"/>
    <e v="#VALUE!"/>
  </r>
  <r>
    <s v="E01108"/>
    <s v="Hannah Martinez"/>
    <s v="Manager"/>
    <x v="1"/>
    <s v="Manufacturing"/>
    <s v="Female"/>
    <s v="Latino"/>
    <x v="14"/>
    <d v="2006-09-07T00:00:00"/>
    <n v="127626"/>
    <n v="0.1"/>
    <x v="0"/>
    <s v="Miami"/>
    <s v=""/>
    <n v="12762.6"/>
    <b v="0"/>
    <n v="2006"/>
    <e v="#VALUE!"/>
    <e v="#VALUE!"/>
  </r>
  <r>
    <s v="E02217"/>
    <s v="William Phillips"/>
    <s v="Network Architect"/>
    <x v="0"/>
    <s v="Corporate"/>
    <s v="Male"/>
    <s v="Black"/>
    <x v="21"/>
    <d v="2004-01-27T00:00:00"/>
    <n v="88478"/>
    <n v="0"/>
    <x v="0"/>
    <s v="Austin"/>
    <s v=""/>
    <n v="0"/>
    <b v="0"/>
    <n v="2004"/>
    <e v="#VALUE!"/>
    <e v="#VALUE!"/>
  </r>
  <r>
    <s v="E00929"/>
    <s v="Allison Espinoza"/>
    <s v="Solutions Architect"/>
    <x v="0"/>
    <s v="Speciality Products"/>
    <s v="Female"/>
    <s v="Latino"/>
    <x v="10"/>
    <d v="2020-04-16T00:00:00"/>
    <n v="66958"/>
    <n v="0"/>
    <x v="0"/>
    <s v="Miami"/>
    <s v=""/>
    <n v="0"/>
    <b v="0"/>
    <n v="2020"/>
    <e v="#VALUE!"/>
    <e v="#VALUE!"/>
  </r>
  <r>
    <s v="E01967"/>
    <s v="John Dang"/>
    <s v="Director"/>
    <x v="3"/>
    <s v="Corporate"/>
    <s v="Male"/>
    <s v="Asian"/>
    <x v="33"/>
    <d v="1992-03-19T00:00:00"/>
    <n v="199848"/>
    <n v="0.16"/>
    <x v="1"/>
    <s v="Chongqing"/>
    <s v=""/>
    <n v="31975.68"/>
    <b v="0"/>
    <n v="1992"/>
    <e v="#VALUE!"/>
    <e v="#VALUE!"/>
  </r>
  <r>
    <s v="E01125"/>
    <s v="Joshua Yang"/>
    <s v="Network Engineer"/>
    <x v="0"/>
    <s v="Manufacturing"/>
    <s v="Male"/>
    <s v="Asian"/>
    <x v="23"/>
    <d v="2018-11-10T00:00:00"/>
    <n v="61944"/>
    <n v="0"/>
    <x v="1"/>
    <s v="Shanghai"/>
    <s v=""/>
    <n v="0"/>
    <b v="0"/>
    <n v="2018"/>
    <e v="#VALUE!"/>
    <e v="#VALUE!"/>
  </r>
  <r>
    <s v="E03278"/>
    <s v="Nevaeh James"/>
    <s v="Solutions Architect"/>
    <x v="0"/>
    <s v="Speciality Products"/>
    <s v="Female"/>
    <s v="Caucasian"/>
    <x v="10"/>
    <d v="2017-11-03T00:00:00"/>
    <n v="66660"/>
    <n v="0"/>
    <x v="0"/>
    <s v="Austin"/>
    <s v=""/>
    <n v="0"/>
    <b v="0"/>
    <n v="2017"/>
    <e v="#VALUE!"/>
    <e v="#VALUE!"/>
  </r>
  <r>
    <s v="E00508"/>
    <s v="Thomas Jung"/>
    <s v="Sr. Analyst"/>
    <x v="4"/>
    <s v="Research &amp; Development"/>
    <s v="Male"/>
    <s v="Asian"/>
    <x v="37"/>
    <d v="2009-10-23T00:00:00"/>
    <n v="79447"/>
    <n v="0"/>
    <x v="1"/>
    <s v="Shanghai"/>
    <s v=""/>
    <n v="0"/>
    <b v="0"/>
    <n v="2009"/>
    <e v="#VALUE!"/>
    <e v="#VALUE!"/>
  </r>
  <r>
    <s v="E02047"/>
    <s v="Xavier Perez"/>
    <s v="Sr. Analyst"/>
    <x v="3"/>
    <s v="Manufacturing"/>
    <s v="Male"/>
    <s v="Latino"/>
    <x v="11"/>
    <d v="1998-02-26T00:00:00"/>
    <n v="71111"/>
    <n v="0"/>
    <x v="2"/>
    <s v="Rio de Janerio"/>
    <s v=""/>
    <n v="0"/>
    <b v="0"/>
    <n v="1998"/>
    <e v="#VALUE!"/>
    <e v="#VALUE!"/>
  </r>
  <r>
    <s v="E01582"/>
    <s v="Elijah Coleman"/>
    <s v="Sr. Manger"/>
    <x v="3"/>
    <s v="Research &amp; Development"/>
    <s v="Male"/>
    <s v="Caucasian"/>
    <x v="35"/>
    <d v="2014-10-19T00:00:00"/>
    <n v="159538"/>
    <n v="0.11"/>
    <x v="0"/>
    <s v="Miami"/>
    <s v=""/>
    <n v="17549.18"/>
    <b v="0"/>
    <n v="2014"/>
    <e v="#VALUE!"/>
    <e v="#VALUE!"/>
  </r>
  <r>
    <s v="E02563"/>
    <s v="Clara Sanchez"/>
    <s v="Controls Engineer"/>
    <x v="6"/>
    <s v="Corporate"/>
    <s v="Female"/>
    <s v="Latino"/>
    <x v="8"/>
    <d v="2018-10-02T00:00:00"/>
    <n v="111404"/>
    <n v="0"/>
    <x v="2"/>
    <s v="Rio de Janerio"/>
    <s v=""/>
    <n v="0"/>
    <b v="0"/>
    <n v="2018"/>
    <e v="#VALUE!"/>
    <e v="#VALUE!"/>
  </r>
  <r>
    <s v="E02917"/>
    <s v="Everett Morales"/>
    <s v="Solutions Architect"/>
    <x v="0"/>
    <s v="Speciality Products"/>
    <s v="Male"/>
    <s v="Latino"/>
    <x v="4"/>
    <d v="2014-07-10T00:00:00"/>
    <n v="66649"/>
    <n v="0"/>
    <x v="2"/>
    <s v="Rio de Janerio"/>
    <s v=""/>
    <n v="0"/>
    <b v="0"/>
    <n v="2014"/>
    <e v="#VALUE!"/>
    <e v="#VALUE!"/>
  </r>
  <r>
    <s v="E03159"/>
    <s v="Claire Romero"/>
    <s v="Vice President"/>
    <x v="1"/>
    <s v="Manufacturing"/>
    <s v="Female"/>
    <s v="Latino"/>
    <x v="26"/>
    <d v="2011-07-21T00:00:00"/>
    <n v="219474"/>
    <n v="0.36"/>
    <x v="2"/>
    <s v="Manaus"/>
    <s v=""/>
    <n v="79010.64"/>
    <b v="1"/>
    <n v="2011"/>
    <e v="#VALUE!"/>
    <e v="#VALUE!"/>
  </r>
  <r>
    <s v="E01337"/>
    <s v="Andrew Coleman"/>
    <s v="Director"/>
    <x v="2"/>
    <s v="Corporate"/>
    <s v="Male"/>
    <s v="Caucasian"/>
    <x v="13"/>
    <d v="2019-05-15T00:00:00"/>
    <n v="174415"/>
    <n v="0.23"/>
    <x v="0"/>
    <s v="Miami"/>
    <s v=""/>
    <n v="40115.450000000004"/>
    <b v="1"/>
    <n v="2019"/>
    <e v="#VALUE!"/>
    <e v="#VALUE!"/>
  </r>
  <r>
    <s v="E03404"/>
    <s v="Everleigh Nunez"/>
    <s v="Field Engineer"/>
    <x v="6"/>
    <s v="Speciality Products"/>
    <s v="Female"/>
    <s v="Latino"/>
    <x v="36"/>
    <d v="2021-02-05T00:00:00"/>
    <n v="65507"/>
    <n v="0"/>
    <x v="2"/>
    <s v="Manaus"/>
    <s v=""/>
    <n v="0"/>
    <b v="0"/>
    <n v="2021"/>
    <e v="#VALUE!"/>
    <e v="#VALUE!"/>
  </r>
  <r>
    <s v="E04699"/>
    <s v="Ivy Tang"/>
    <s v="Development Engineer"/>
    <x v="6"/>
    <s v="Speciality Products"/>
    <s v="Female"/>
    <s v="Asian"/>
    <x v="32"/>
    <d v="2012-05-03T00:00:00"/>
    <n v="65340"/>
    <n v="0"/>
    <x v="1"/>
    <s v="Shanghai"/>
    <d v="2018-05-09T00:00:00"/>
    <n v="0"/>
    <b v="0"/>
    <n v="2012"/>
    <n v="2018"/>
    <n v="6"/>
  </r>
  <r>
    <s v="E03455"/>
    <s v="Hadley Ford"/>
    <s v="Systems Analyst"/>
    <x v="0"/>
    <s v="Research &amp; Development"/>
    <s v="Female"/>
    <s v="Caucasian"/>
    <x v="25"/>
    <d v="2005-02-23T00:00:00"/>
    <n v="45286"/>
    <n v="0"/>
    <x v="0"/>
    <s v="Chicago"/>
    <s v=""/>
    <n v="0"/>
    <b v="0"/>
    <n v="2005"/>
    <e v="#VALUE!"/>
    <e v="#VALUE!"/>
  </r>
  <r>
    <s v="E03354"/>
    <s v="Austin Brown"/>
    <s v="Director"/>
    <x v="1"/>
    <s v="Research &amp; Development"/>
    <s v="Male"/>
    <s v="Caucasian"/>
    <x v="32"/>
    <d v="2007-08-08T00:00:00"/>
    <n v="194723"/>
    <n v="0.25"/>
    <x v="0"/>
    <s v="Phoenix"/>
    <s v=""/>
    <n v="48680.75"/>
    <b v="1"/>
    <n v="2007"/>
    <e v="#VALUE!"/>
    <e v="#VALUE!"/>
  </r>
  <r>
    <s v="E01225"/>
    <s v="Christian Fong"/>
    <s v="Manager"/>
    <x v="3"/>
    <s v="Research &amp; Development"/>
    <s v="Male"/>
    <s v="Asian"/>
    <x v="38"/>
    <d v="2012-08-10T00:00:00"/>
    <n v="109850"/>
    <n v="7.0000000000000007E-2"/>
    <x v="1"/>
    <s v="Beijing"/>
    <d v="2020-02-04T00:00:00"/>
    <n v="7689.5000000000009"/>
    <b v="0"/>
    <n v="2012"/>
    <n v="2020"/>
    <n v="8"/>
  </r>
  <r>
    <s v="E01264"/>
    <s v="Hazel Alvarez"/>
    <s v="Business Partner"/>
    <x v="5"/>
    <s v="Research &amp; Development"/>
    <s v="Female"/>
    <s v="Latino"/>
    <x v="40"/>
    <d v="2014-04-19T00:00:00"/>
    <n v="45295"/>
    <n v="0"/>
    <x v="2"/>
    <s v="Sao Paulo"/>
    <s v=""/>
    <n v="0"/>
    <b v="0"/>
    <n v="2014"/>
    <e v="#VALUE!"/>
    <e v="#VALUE!"/>
  </r>
  <r>
    <s v="E02274"/>
    <s v="Isabella Bailey"/>
    <s v="Network Administrator"/>
    <x v="0"/>
    <s v="Manufacturing"/>
    <s v="Female"/>
    <s v="Caucasian"/>
    <x v="9"/>
    <d v="2010-08-23T00:00:00"/>
    <n v="61310"/>
    <n v="0"/>
    <x v="0"/>
    <s v="Phoenix"/>
    <s v=""/>
    <n v="0"/>
    <b v="0"/>
    <n v="2010"/>
    <e v="#VALUE!"/>
    <e v="#VALUE!"/>
  </r>
  <r>
    <s v="E02848"/>
    <s v="Lincoln Huynh"/>
    <s v="System Administrator "/>
    <x v="0"/>
    <s v="Research &amp; Development"/>
    <s v="Male"/>
    <s v="Asian"/>
    <x v="0"/>
    <d v="2016-11-09T00:00:00"/>
    <n v="87851"/>
    <n v="0"/>
    <x v="1"/>
    <s v="Chongqing"/>
    <s v=""/>
    <n v="0"/>
    <b v="0"/>
    <n v="2016"/>
    <e v="#VALUE!"/>
    <e v="#VALUE!"/>
  </r>
  <r>
    <s v="E00725"/>
    <s v="Nova Herrera"/>
    <s v="Account Representative"/>
    <x v="3"/>
    <s v="Speciality Products"/>
    <s v="Female"/>
    <s v="Latino"/>
    <x v="10"/>
    <d v="2014-05-10T00:00:00"/>
    <n v="65047"/>
    <n v="0"/>
    <x v="2"/>
    <s v="Sao Paulo"/>
    <s v=""/>
    <n v="0"/>
    <b v="0"/>
    <n v="2014"/>
    <e v="#VALUE!"/>
    <e v="#VALUE!"/>
  </r>
  <r>
    <s v="E04529"/>
    <s v="Gabriel Yu"/>
    <s v="Technical Architect"/>
    <x v="0"/>
    <s v="Speciality Products"/>
    <s v="Male"/>
    <s v="Asian"/>
    <x v="36"/>
    <d v="2014-06-23T00:00:00"/>
    <n v="64677"/>
    <n v="0"/>
    <x v="1"/>
    <s v="Chongqing"/>
    <s v=""/>
    <n v="0"/>
    <b v="0"/>
    <n v="2014"/>
    <e v="#VALUE!"/>
    <e v="#VALUE!"/>
  </r>
  <r>
    <s v="E00816"/>
    <s v="Skylar Watson"/>
    <s v="Network Architect"/>
    <x v="0"/>
    <s v="Speciality Products"/>
    <s v="Female"/>
    <s v="Caucasian"/>
    <x v="20"/>
    <d v="2021-10-08T00:00:00"/>
    <n v="64475"/>
    <n v="0"/>
    <x v="0"/>
    <s v="Phoenix"/>
    <s v=""/>
    <n v="0"/>
    <b v="0"/>
    <n v="2021"/>
    <e v="#VALUE!"/>
    <e v="#VALUE!"/>
  </r>
  <r>
    <s v="E04697"/>
    <s v="Eleanor Williams"/>
    <s v="Enterprise Architect"/>
    <x v="0"/>
    <s v="Speciality Products"/>
    <s v="Female"/>
    <s v="Caucasian"/>
    <x v="21"/>
    <d v="2005-02-09T00:00:00"/>
    <n v="64462"/>
    <n v="0"/>
    <x v="0"/>
    <s v="Chicago"/>
    <s v=""/>
    <n v="0"/>
    <b v="0"/>
    <n v="2005"/>
    <e v="#VALUE!"/>
    <e v="#VALUE!"/>
  </r>
  <r>
    <s v="E03419"/>
    <s v="Jade Yi"/>
    <s v="Account Representative"/>
    <x v="3"/>
    <s v="Speciality Products"/>
    <s v="Female"/>
    <s v="Asian"/>
    <x v="8"/>
    <d v="2015-07-10T00:00:00"/>
    <n v="63880"/>
    <n v="0"/>
    <x v="1"/>
    <s v="Chongqing"/>
    <s v=""/>
    <n v="0"/>
    <b v="0"/>
    <n v="2015"/>
    <e v="#VALUE!"/>
    <e v="#VALUE!"/>
  </r>
  <r>
    <s v="E00647"/>
    <s v="Emily Gupta"/>
    <s v="HRIS Analyst"/>
    <x v="5"/>
    <s v="Corporate"/>
    <s v="Female"/>
    <s v="Asian"/>
    <x v="29"/>
    <d v="2006-02-23T00:00:00"/>
    <n v="63705"/>
    <n v="0"/>
    <x v="0"/>
    <s v="Miami"/>
    <s v=""/>
    <n v="0"/>
    <b v="0"/>
    <n v="2006"/>
    <e v="#VALUE!"/>
    <e v="#VALUE!"/>
  </r>
  <r>
    <s v="E02522"/>
    <s v="Silas Rivera"/>
    <s v="Vice President"/>
    <x v="3"/>
    <s v="Corporate"/>
    <s v="Male"/>
    <s v="Latino"/>
    <x v="32"/>
    <d v="2000-02-28T00:00:00"/>
    <n v="258081"/>
    <n v="0.3"/>
    <x v="0"/>
    <s v="Chicago"/>
    <s v=""/>
    <n v="77424.3"/>
    <b v="1"/>
    <n v="2000"/>
    <e v="#VALUE!"/>
    <e v="#VALUE!"/>
  </r>
  <r>
    <s v="E00459"/>
    <s v="Jackson Jordan"/>
    <s v="Business Partner"/>
    <x v="5"/>
    <s v="Research &amp; Development"/>
    <s v="Male"/>
    <s v="Black"/>
    <x v="32"/>
    <d v="2020-09-21T00:00:00"/>
    <n v="54654"/>
    <n v="0"/>
    <x v="0"/>
    <s v="Phoenix"/>
    <s v=""/>
    <n v="0"/>
    <b v="0"/>
    <n v="2020"/>
    <e v="#VALUE!"/>
    <e v="#VALUE!"/>
  </r>
  <r>
    <s v="E03007"/>
    <s v="Isaac Joseph"/>
    <s v="Analyst"/>
    <x v="3"/>
    <s v="Manufacturing"/>
    <s v="Male"/>
    <s v="Caucasian"/>
    <x v="15"/>
    <d v="1998-09-24T00:00:00"/>
    <n v="58006"/>
    <n v="0"/>
    <x v="0"/>
    <s v="Seattle"/>
    <s v=""/>
    <n v="0"/>
    <b v="0"/>
    <n v="1998"/>
    <e v="#VALUE!"/>
    <e v="#VALUE!"/>
  </r>
  <r>
    <s v="E04035"/>
    <s v="Hailey Lai"/>
    <s v="Sr. Manger"/>
    <x v="2"/>
    <s v="Manufacturing"/>
    <s v="Female"/>
    <s v="Asian"/>
    <x v="36"/>
    <d v="2011-03-18T00:00:00"/>
    <n v="150034"/>
    <n v="0.12"/>
    <x v="1"/>
    <s v="Beijing"/>
    <s v=""/>
    <n v="18004.079999999998"/>
    <b v="0"/>
    <n v="2011"/>
    <e v="#VALUE!"/>
    <e v="#VALUE!"/>
  </r>
  <r>
    <s v="E04959"/>
    <s v="Noah King"/>
    <s v="Development Engineer"/>
    <x v="6"/>
    <s v="Speciality Products"/>
    <s v="Male"/>
    <s v="Black"/>
    <x v="17"/>
    <d v="2015-01-27T00:00:00"/>
    <n v="62575"/>
    <n v="0"/>
    <x v="0"/>
    <s v="Miami"/>
    <s v=""/>
    <n v="0"/>
    <b v="0"/>
    <n v="2015"/>
    <e v="#VALUE!"/>
    <e v="#VALUE!"/>
  </r>
  <r>
    <s v="E03863"/>
    <s v="Madeline Watson"/>
    <s v="Account Representative"/>
    <x v="3"/>
    <s v="Research &amp; Development"/>
    <s v="Female"/>
    <s v="Black"/>
    <x v="18"/>
    <d v="2009-05-27T00:00:00"/>
    <n v="62411"/>
    <n v="0"/>
    <x v="0"/>
    <s v="Miami"/>
    <d v="2021-08-14T00:00:00"/>
    <n v="0"/>
    <b v="0"/>
    <n v="2009"/>
    <n v="2021"/>
    <n v="12"/>
  </r>
  <r>
    <s v="E02710"/>
    <s v="Silas Huang"/>
    <s v="Engineering Manager"/>
    <x v="6"/>
    <s v="Research &amp; Development"/>
    <s v="Male"/>
    <s v="Asian"/>
    <x v="4"/>
    <d v="1992-01-09T00:00:00"/>
    <n v="111299"/>
    <n v="0.12"/>
    <x v="0"/>
    <s v="Miami"/>
    <s v=""/>
    <n v="13355.88"/>
    <b v="0"/>
    <n v="1992"/>
    <e v="#VALUE!"/>
    <e v="#VALUE!"/>
  </r>
  <r>
    <s v="E01895"/>
    <s v="Peyton Walker"/>
    <s v="Analyst"/>
    <x v="1"/>
    <s v="Research &amp; Development"/>
    <s v="Female"/>
    <s v="Caucasian"/>
    <x v="12"/>
    <d v="2019-07-13T00:00:00"/>
    <n v="41545"/>
    <n v="0"/>
    <x v="0"/>
    <s v="Miami"/>
    <s v=""/>
    <n v="0"/>
    <b v="0"/>
    <n v="2019"/>
    <e v="#VALUE!"/>
    <e v="#VALUE!"/>
  </r>
  <r>
    <s v="E01339"/>
    <s v="Jeremiah Hernandez"/>
    <s v="Network Engineer"/>
    <x v="0"/>
    <s v="Manufacturing"/>
    <s v="Male"/>
    <s v="Latino"/>
    <x v="3"/>
    <d v="2019-04-14T00:00:00"/>
    <n v="74467"/>
    <n v="0"/>
    <x v="0"/>
    <s v="Columbus"/>
    <d v="2021-01-15T00:00:00"/>
    <n v="0"/>
    <b v="0"/>
    <n v="2019"/>
    <n v="2021"/>
    <n v="2"/>
  </r>
  <r>
    <s v="E02938"/>
    <s v="Jace Washington"/>
    <s v="Manager"/>
    <x v="4"/>
    <s v="Research &amp; Development"/>
    <s v="Male"/>
    <s v="Caucasian"/>
    <x v="29"/>
    <d v="2002-02-09T00:00:00"/>
    <n v="117545"/>
    <n v="0.06"/>
    <x v="0"/>
    <s v="Phoenix"/>
    <s v=""/>
    <n v="7052.7"/>
    <b v="0"/>
    <n v="2002"/>
    <e v="#VALUE!"/>
    <e v="#VALUE!"/>
  </r>
  <r>
    <s v="E03750"/>
    <s v="Jordan Cho"/>
    <s v="Analyst II"/>
    <x v="4"/>
    <s v="Speciality Products"/>
    <s v="Male"/>
    <s v="Asian"/>
    <x v="20"/>
    <d v="2018-08-24T00:00:00"/>
    <n v="61410"/>
    <n v="0"/>
    <x v="0"/>
    <s v="Phoenix"/>
    <s v=""/>
    <n v="0"/>
    <b v="0"/>
    <n v="2018"/>
    <e v="#VALUE!"/>
    <e v="#VALUE!"/>
  </r>
  <r>
    <s v="E02153"/>
    <s v="Peyton Vasquez"/>
    <s v="Analyst"/>
    <x v="4"/>
    <s v="Corporate"/>
    <s v="Female"/>
    <s v="Latino"/>
    <x v="3"/>
    <d v="2019-01-24T00:00:00"/>
    <n v="55767"/>
    <n v="0"/>
    <x v="0"/>
    <s v="Phoenix"/>
    <s v=""/>
    <n v="0"/>
    <b v="0"/>
    <n v="2019"/>
    <e v="#VALUE!"/>
    <e v="#VALUE!"/>
  </r>
  <r>
    <s v="E00994"/>
    <s v="Charlotte Baker"/>
    <s v="Analyst II"/>
    <x v="3"/>
    <s v="Manufacturing"/>
    <s v="Female"/>
    <s v="Caucasian"/>
    <x v="7"/>
    <d v="2016-11-17T00:00:00"/>
    <n v="60930"/>
    <n v="0"/>
    <x v="0"/>
    <s v="Austin"/>
    <s v=""/>
    <n v="0"/>
    <b v="0"/>
    <n v="2016"/>
    <e v="#VALUE!"/>
    <e v="#VALUE!"/>
  </r>
  <r>
    <s v="E01194"/>
    <s v="Ella Jenkins"/>
    <s v="Analyst II"/>
    <x v="2"/>
    <s v="Speciality Products"/>
    <s v="Female"/>
    <s v="Caucasian"/>
    <x v="25"/>
    <d v="2019-12-20T00:00:00"/>
    <n v="61026"/>
    <n v="0"/>
    <x v="0"/>
    <s v="Phoenix"/>
    <s v=""/>
    <n v="0"/>
    <b v="0"/>
    <n v="2019"/>
    <e v="#VALUE!"/>
    <e v="#VALUE!"/>
  </r>
  <r>
    <s v="E00869"/>
    <s v="Nova Lin"/>
    <s v="Cloud Infrastructure Architect"/>
    <x v="0"/>
    <s v="Manufacturing"/>
    <s v="Female"/>
    <s v="Asian"/>
    <x v="27"/>
    <d v="2017-10-21T00:00:00"/>
    <n v="69332"/>
    <n v="0"/>
    <x v="0"/>
    <s v="Columbus"/>
    <s v=""/>
    <n v="0"/>
    <b v="0"/>
    <n v="2017"/>
    <e v="#VALUE!"/>
    <e v="#VALUE!"/>
  </r>
  <r>
    <s v="E03457"/>
    <s v="Ivy Desai"/>
    <s v="Controls Engineer"/>
    <x v="6"/>
    <s v="Research &amp; Development"/>
    <s v="Female"/>
    <s v="Asian"/>
    <x v="1"/>
    <d v="2001-04-09T00:00:00"/>
    <n v="119699"/>
    <n v="0"/>
    <x v="1"/>
    <s v="Shanghai"/>
    <s v=""/>
    <n v="0"/>
    <b v="0"/>
    <n v="2001"/>
    <e v="#VALUE!"/>
    <e v="#VALUE!"/>
  </r>
  <r>
    <s v="E03347"/>
    <s v="Rylee Dinh"/>
    <s v="Development Engineer"/>
    <x v="6"/>
    <s v="Speciality Products"/>
    <s v="Female"/>
    <s v="Asian"/>
    <x v="24"/>
    <d v="2017-02-10T00:00:00"/>
    <n v="60132"/>
    <n v="0"/>
    <x v="1"/>
    <s v="Chongqing"/>
    <s v=""/>
    <n v="0"/>
    <b v="0"/>
    <n v="2017"/>
    <e v="#VALUE!"/>
    <e v="#VALUE!"/>
  </r>
  <r>
    <s v="E00577"/>
    <s v="Nora Nunez"/>
    <s v="Analyst II"/>
    <x v="2"/>
    <s v="Research &amp; Development"/>
    <s v="Female"/>
    <s v="Latino"/>
    <x v="10"/>
    <d v="2012-08-06T00:00:00"/>
    <n v="58586"/>
    <n v="0"/>
    <x v="2"/>
    <s v="Sao Paulo"/>
    <s v=""/>
    <n v="0"/>
    <b v="0"/>
    <n v="2012"/>
    <e v="#VALUE!"/>
    <e v="#VALUE!"/>
  </r>
  <r>
    <s v="E00538"/>
    <s v="Caleb Xiong"/>
    <s v="Sr. Account Representative"/>
    <x v="3"/>
    <s v="Corporate"/>
    <s v="Male"/>
    <s v="Asian"/>
    <x v="2"/>
    <d v="2011-11-28T00:00:00"/>
    <n v="74010"/>
    <n v="0"/>
    <x v="0"/>
    <s v="Chicago"/>
    <s v=""/>
    <n v="0"/>
    <b v="0"/>
    <n v="2011"/>
    <e v="#VALUE!"/>
    <e v="#VALUE!"/>
  </r>
  <r>
    <s v="E03980"/>
    <s v="Lydia Huynh"/>
    <s v="Account Representative"/>
    <x v="3"/>
    <s v="Speciality Products"/>
    <s v="Female"/>
    <s v="Asian"/>
    <x v="10"/>
    <d v="2000-08-16T00:00:00"/>
    <n v="60113"/>
    <n v="0"/>
    <x v="0"/>
    <s v="Chicago"/>
    <s v=""/>
    <n v="0"/>
    <b v="0"/>
    <n v="2000"/>
    <e v="#VALUE!"/>
    <e v="#VALUE!"/>
  </r>
  <r>
    <s v="E03549"/>
    <s v="Mateo Vu"/>
    <s v="Account Representative"/>
    <x v="3"/>
    <s v="Speciality Products"/>
    <s v="Male"/>
    <s v="Asian"/>
    <x v="31"/>
    <d v="2016-09-29T00:00:00"/>
    <n v="59100"/>
    <n v="0"/>
    <x v="1"/>
    <s v="Chongqing"/>
    <s v=""/>
    <n v="0"/>
    <b v="0"/>
    <n v="2016"/>
    <e v="#VALUE!"/>
    <e v="#VALUE!"/>
  </r>
  <r>
    <s v="E00225"/>
    <s v="Angel Delgado"/>
    <s v="Director"/>
    <x v="2"/>
    <s v="Corporate"/>
    <s v="Male"/>
    <s v="Latino"/>
    <x v="30"/>
    <d v="2017-08-10T00:00:00"/>
    <n v="156931"/>
    <n v="0.28000000000000003"/>
    <x v="0"/>
    <s v="Seattle"/>
    <s v=""/>
    <n v="43940.680000000008"/>
    <b v="1"/>
    <n v="2017"/>
    <e v="#VALUE!"/>
    <e v="#VALUE!"/>
  </r>
  <r>
    <s v="E02889"/>
    <s v="Mia Herrera"/>
    <s v="Director"/>
    <x v="1"/>
    <s v="Research &amp; Development"/>
    <s v="Female"/>
    <s v="Latino"/>
    <x v="12"/>
    <d v="2014-10-16T00:00:00"/>
    <n v="171360"/>
    <n v="0.23"/>
    <x v="2"/>
    <s v="Manaus"/>
    <s v=""/>
    <n v="39412.800000000003"/>
    <b v="1"/>
    <n v="2014"/>
    <e v="#VALUE!"/>
    <e v="#VALUE!"/>
  </r>
  <r>
    <s v="E04978"/>
    <s v="Peyton Harris"/>
    <s v="Enterprise Architect"/>
    <x v="0"/>
    <s v="Research &amp; Development"/>
    <s v="Female"/>
    <s v="Caucasian"/>
    <x v="10"/>
    <d v="2009-04-05T00:00:00"/>
    <n v="64505"/>
    <n v="0"/>
    <x v="0"/>
    <s v="Miami"/>
    <s v=""/>
    <n v="0"/>
    <b v="0"/>
    <n v="2009"/>
    <e v="#VALUE!"/>
    <e v="#VALUE!"/>
  </r>
  <r>
    <s v="E00834"/>
    <s v="Vivian Guzman"/>
    <s v="Analyst II"/>
    <x v="2"/>
    <s v="Speciality Products"/>
    <s v="Female"/>
    <s v="Latino"/>
    <x v="35"/>
    <d v="2002-02-09T00:00:00"/>
    <n v="58605"/>
    <n v="0"/>
    <x v="0"/>
    <s v="Phoenix"/>
    <s v=""/>
    <n v="0"/>
    <b v="0"/>
    <n v="2002"/>
    <e v="#VALUE!"/>
    <e v="#VALUE!"/>
  </r>
  <r>
    <s v="E01652"/>
    <s v="Avery Dominguez"/>
    <s v="Sr. Manger"/>
    <x v="3"/>
    <s v="Corporate"/>
    <s v="Female"/>
    <s v="Latino"/>
    <x v="5"/>
    <d v="2019-09-13T00:00:00"/>
    <n v="133297"/>
    <n v="0.13"/>
    <x v="2"/>
    <s v="Rio de Janerio"/>
    <s v=""/>
    <n v="17328.61"/>
    <b v="0"/>
    <n v="2019"/>
    <e v="#VALUE!"/>
    <e v="#VALUE!"/>
  </r>
  <r>
    <s v="E04938"/>
    <s v="Brooklyn Daniels"/>
    <s v="Analyst"/>
    <x v="1"/>
    <s v="Speciality Products"/>
    <s v="Female"/>
    <s v="Caucasian"/>
    <x v="16"/>
    <d v="2003-02-10T00:00:00"/>
    <n v="57032"/>
    <n v="0"/>
    <x v="0"/>
    <s v="Miami"/>
    <s v=""/>
    <n v="0"/>
    <b v="0"/>
    <n v="2003"/>
    <e v="#VALUE!"/>
    <e v="#VALUE!"/>
  </r>
  <r>
    <s v="E00646"/>
    <s v="Charles Moore"/>
    <s v="Analyst"/>
    <x v="4"/>
    <s v="Speciality Products"/>
    <s v="Male"/>
    <s v="Caucasian"/>
    <x v="38"/>
    <d v="2011-12-17T00:00:00"/>
    <n v="56878"/>
    <n v="0"/>
    <x v="0"/>
    <s v="Seattle"/>
    <s v=""/>
    <n v="0"/>
    <b v="0"/>
    <n v="2011"/>
    <e v="#VALUE!"/>
    <e v="#VALUE!"/>
  </r>
  <r>
    <s v="E01300"/>
    <s v="Sadie Lee"/>
    <s v="Sr. Manger"/>
    <x v="1"/>
    <s v="Corporate"/>
    <s v="Female"/>
    <s v="Asian"/>
    <x v="14"/>
    <d v="2000-10-24T00:00:00"/>
    <n v="149417"/>
    <n v="0.13"/>
    <x v="1"/>
    <s v="Chengdu"/>
    <s v=""/>
    <n v="19424.21"/>
    <b v="0"/>
    <n v="2000"/>
    <e v="#VALUE!"/>
    <e v="#VALUE!"/>
  </r>
  <r>
    <s v="E03102"/>
    <s v="Cooper Valdez"/>
    <s v="Manager"/>
    <x v="3"/>
    <s v="Corporate"/>
    <s v="Male"/>
    <s v="Latino"/>
    <x v="37"/>
    <d v="2012-04-25T00:00:00"/>
    <n v="113269"/>
    <n v="0.09"/>
    <x v="2"/>
    <s v="Sao Paulo"/>
    <s v=""/>
    <n v="10194.209999999999"/>
    <b v="0"/>
    <n v="2012"/>
    <e v="#VALUE!"/>
    <e v="#VALUE!"/>
  </r>
  <r>
    <s v="E04089"/>
    <s v="Sebastian Fong"/>
    <s v="Sr. Manger"/>
    <x v="0"/>
    <s v="Manufacturing"/>
    <s v="Male"/>
    <s v="Asian"/>
    <x v="28"/>
    <d v="2017-12-16T00:00:00"/>
    <n v="136716"/>
    <n v="0.12"/>
    <x v="0"/>
    <s v="Austin"/>
    <s v=""/>
    <n v="16405.919999999998"/>
    <b v="0"/>
    <n v="2017"/>
    <e v="#VALUE!"/>
    <e v="#VALUE!"/>
  </r>
  <r>
    <s v="E04600"/>
    <s v="William Vu"/>
    <s v="Account Representative"/>
    <x v="3"/>
    <s v="Speciality Products"/>
    <s v="Male"/>
    <s v="Asian"/>
    <x v="26"/>
    <d v="2013-11-14T00:00:00"/>
    <n v="56037"/>
    <n v="0"/>
    <x v="1"/>
    <s v="Shanghai"/>
    <s v=""/>
    <n v="0"/>
    <b v="0"/>
    <n v="2013"/>
    <e v="#VALUE!"/>
    <e v="#VALUE!"/>
  </r>
  <r>
    <s v="E03894"/>
    <s v="Charlotte Chang"/>
    <s v="Manager"/>
    <x v="3"/>
    <s v="Research &amp; Development"/>
    <s v="Female"/>
    <s v="Asian"/>
    <x v="37"/>
    <d v="2000-05-07T00:00:00"/>
    <n v="106428"/>
    <n v="7.0000000000000007E-2"/>
    <x v="0"/>
    <s v="Chicago"/>
    <s v=""/>
    <n v="7449.9600000000009"/>
    <b v="0"/>
    <n v="2000"/>
    <e v="#VALUE!"/>
    <e v="#VALUE!"/>
  </r>
  <r>
    <s v="E03106"/>
    <s v="Xavier Davis"/>
    <s v="Vice President"/>
    <x v="2"/>
    <s v="Corporate"/>
    <s v="Male"/>
    <s v="Caucasian"/>
    <x v="9"/>
    <d v="2009-01-17T00:00:00"/>
    <n v="238236"/>
    <n v="0.31"/>
    <x v="0"/>
    <s v="Seattle"/>
    <s v=""/>
    <n v="73853.16"/>
    <b v="1"/>
    <n v="2009"/>
    <e v="#VALUE!"/>
    <e v="#VALUE!"/>
  </r>
  <r>
    <s v="E01350"/>
    <s v="Natalie Carter"/>
    <s v="Director"/>
    <x v="2"/>
    <s v="Corporate"/>
    <s v="Female"/>
    <s v="Caucasian"/>
    <x v="16"/>
    <d v="2012-12-21T00:00:00"/>
    <n v="153253"/>
    <n v="0.24"/>
    <x v="0"/>
    <s v="Austin"/>
    <s v=""/>
    <n v="36780.720000000001"/>
    <b v="1"/>
    <n v="2012"/>
    <e v="#VALUE!"/>
    <e v="#VALUE!"/>
  </r>
  <r>
    <s v="E02900"/>
    <s v="Elena Richardson"/>
    <s v="Manager"/>
    <x v="4"/>
    <s v="Manufacturing"/>
    <s v="Female"/>
    <s v="Caucasian"/>
    <x v="23"/>
    <d v="2014-10-03T00:00:00"/>
    <n v="103707"/>
    <n v="0.09"/>
    <x v="0"/>
    <s v="Columbus"/>
    <s v=""/>
    <n v="9333.6299999999992"/>
    <b v="0"/>
    <n v="2014"/>
    <e v="#VALUE!"/>
    <e v="#VALUE!"/>
  </r>
  <r>
    <s v="E00116"/>
    <s v="Madelyn Mehta"/>
    <s v="Analyst"/>
    <x v="3"/>
    <s v="Speciality Products"/>
    <s v="Female"/>
    <s v="Asian"/>
    <x v="16"/>
    <d v="2005-01-28T00:00:00"/>
    <n v="55369"/>
    <n v="0"/>
    <x v="0"/>
    <s v="Phoenix"/>
    <s v=""/>
    <n v="0"/>
    <b v="0"/>
    <n v="2005"/>
    <e v="#VALUE!"/>
    <e v="#VALUE!"/>
  </r>
  <r>
    <s v="E03880"/>
    <s v="Samantha Woods"/>
    <s v="Analyst"/>
    <x v="4"/>
    <s v="Speciality Products"/>
    <s v="Female"/>
    <s v="Caucasian"/>
    <x v="17"/>
    <d v="2019-12-25T00:00:00"/>
    <n v="54829"/>
    <n v="0"/>
    <x v="0"/>
    <s v="Phoenix"/>
    <s v=""/>
    <n v="0"/>
    <b v="0"/>
    <n v="2019"/>
    <e v="#VALUE!"/>
    <e v="#VALUE!"/>
  </r>
  <r>
    <s v="E01722"/>
    <s v="Asher Huynh"/>
    <s v="Manager"/>
    <x v="0"/>
    <s v="Manufacturing"/>
    <s v="Male"/>
    <s v="Asian"/>
    <x v="10"/>
    <d v="2015-01-22T00:00:00"/>
    <n v="101288"/>
    <n v="0.1"/>
    <x v="0"/>
    <s v="Phoenix"/>
    <s v=""/>
    <n v="10128.800000000001"/>
    <b v="0"/>
    <n v="2015"/>
    <e v="#VALUE!"/>
    <e v="#VALUE!"/>
  </r>
  <r>
    <s v="E00436"/>
    <s v="Everly Walker"/>
    <s v="HRIS Analyst"/>
    <x v="5"/>
    <s v="Speciality Products"/>
    <s v="Female"/>
    <s v="Caucasian"/>
    <x v="13"/>
    <d v="2009-10-23T00:00:00"/>
    <n v="54415"/>
    <n v="0"/>
    <x v="0"/>
    <s v="Seattle"/>
    <d v="2014-01-22T00:00:00"/>
    <n v="0"/>
    <b v="0"/>
    <n v="2009"/>
    <n v="2014"/>
    <n v="5"/>
  </r>
  <r>
    <s v="E00640"/>
    <s v="Paisley Bryant"/>
    <s v="Cloud Infrastructure Architect"/>
    <x v="0"/>
    <s v="Manufacturing"/>
    <s v="Female"/>
    <s v="Black"/>
    <x v="26"/>
    <d v="2016-04-27T00:00:00"/>
    <n v="91400"/>
    <n v="0"/>
    <x v="0"/>
    <s v="Chicago"/>
    <s v=""/>
    <n v="0"/>
    <b v="0"/>
    <n v="2016"/>
    <e v="#VALUE!"/>
    <e v="#VALUE!"/>
  </r>
  <r>
    <s v="E02554"/>
    <s v="Joshua Ramirez"/>
    <s v="Vice President"/>
    <x v="5"/>
    <s v="Corporate"/>
    <s v="Male"/>
    <s v="Latino"/>
    <x v="29"/>
    <d v="2007-09-10T00:00:00"/>
    <n v="181247"/>
    <n v="0.33"/>
    <x v="2"/>
    <s v="Sao Paulo"/>
    <s v=""/>
    <n v="59811.51"/>
    <b v="1"/>
    <n v="2007"/>
    <e v="#VALUE!"/>
    <e v="#VALUE!"/>
  </r>
  <r>
    <s v="E03412"/>
    <s v="Joshua Martin"/>
    <s v="Sr. Manger"/>
    <x v="5"/>
    <s v="Research &amp; Development"/>
    <s v="Male"/>
    <s v="Black"/>
    <x v="36"/>
    <d v="2003-10-20T00:00:00"/>
    <n v="135558"/>
    <n v="0.14000000000000001"/>
    <x v="0"/>
    <s v="Phoenix"/>
    <s v=""/>
    <n v="18978.120000000003"/>
    <b v="0"/>
    <n v="2003"/>
    <e v="#VALUE!"/>
    <e v="#VALUE!"/>
  </r>
  <r>
    <s v="E03045"/>
    <s v="Andrew Huynh"/>
    <s v="Business Partner"/>
    <x v="5"/>
    <s v="Speciality Products"/>
    <s v="Male"/>
    <s v="Asian"/>
    <x v="4"/>
    <d v="1997-04-28T00:00:00"/>
    <n v="54051"/>
    <n v="0"/>
    <x v="0"/>
    <s v="Miami"/>
    <d v="1998-10-11T00:00:00"/>
    <n v="0"/>
    <b v="0"/>
    <n v="1997"/>
    <n v="1998"/>
    <n v="1"/>
  </r>
  <r>
    <s v="E00311"/>
    <s v="Scarlett Figueroa"/>
    <s v="Business Partner"/>
    <x v="5"/>
    <s v="Speciality Products"/>
    <s v="Female"/>
    <s v="Latino"/>
    <x v="23"/>
    <d v="2016-10-21T00:00:00"/>
    <n v="52811"/>
    <n v="0"/>
    <x v="0"/>
    <s v="Miami"/>
    <s v=""/>
    <n v="0"/>
    <b v="0"/>
    <n v="2016"/>
    <e v="#VALUE!"/>
    <e v="#VALUE!"/>
  </r>
  <r>
    <s v="E03580"/>
    <s v="Maverick Medina"/>
    <s v="Analyst II"/>
    <x v="3"/>
    <s v="Manufacturing"/>
    <s v="Male"/>
    <s v="Latino"/>
    <x v="39"/>
    <d v="2007-05-27T00:00:00"/>
    <n v="51234"/>
    <n v="0"/>
    <x v="0"/>
    <s v="Seattle"/>
    <s v=""/>
    <n v="0"/>
    <b v="0"/>
    <n v="2007"/>
    <e v="#VALUE!"/>
    <e v="#VALUE!"/>
  </r>
  <r>
    <s v="E02221"/>
    <s v="Julian Delgado"/>
    <s v="Systems Analyst"/>
    <x v="0"/>
    <s v="Speciality Products"/>
    <s v="Male"/>
    <s v="Latino"/>
    <x v="7"/>
    <d v="2016-05-19T00:00:00"/>
    <n v="52693"/>
    <n v="0"/>
    <x v="2"/>
    <s v="Rio de Janerio"/>
    <s v=""/>
    <n v="0"/>
    <b v="0"/>
    <n v="2016"/>
    <e v="#VALUE!"/>
    <e v="#VALUE!"/>
  </r>
  <r>
    <s v="E01261"/>
    <s v="Connor Simmons"/>
    <s v="Analyst II"/>
    <x v="4"/>
    <s v="Speciality Products"/>
    <s v="Male"/>
    <s v="Caucasian"/>
    <x v="0"/>
    <d v="2007-04-05T00:00:00"/>
    <n v="52310"/>
    <n v="0"/>
    <x v="0"/>
    <s v="Miami"/>
    <d v="2018-10-12T00:00:00"/>
    <n v="0"/>
    <b v="0"/>
    <n v="2007"/>
    <n v="2018"/>
    <n v="11"/>
  </r>
  <r>
    <s v="E03718"/>
    <s v="Zoe Zhou"/>
    <s v="Manager"/>
    <x v="2"/>
    <s v="Corporate"/>
    <s v="Female"/>
    <s v="Asian"/>
    <x v="21"/>
    <d v="2009-10-06T00:00:00"/>
    <n v="103096"/>
    <n v="7.0000000000000007E-2"/>
    <x v="1"/>
    <s v="Beijing"/>
    <s v=""/>
    <n v="7216.72"/>
    <b v="0"/>
    <n v="2009"/>
    <e v="#VALUE!"/>
    <e v="#VALUE!"/>
  </r>
  <r>
    <s v="E01749"/>
    <s v="Nathan Lee"/>
    <s v="Analyst"/>
    <x v="4"/>
    <s v="Manufacturing"/>
    <s v="Male"/>
    <s v="Asian"/>
    <x v="7"/>
    <d v="2016-08-20T00:00:00"/>
    <n v="58703"/>
    <n v="0"/>
    <x v="0"/>
    <s v="Columbus"/>
    <s v=""/>
    <n v="0"/>
    <b v="0"/>
    <n v="2016"/>
    <e v="#VALUE!"/>
    <e v="#VALUE!"/>
  </r>
  <r>
    <s v="E04277"/>
    <s v="Zoe Do"/>
    <s v="Analyst II"/>
    <x v="3"/>
    <s v="Speciality Products"/>
    <s v="Female"/>
    <s v="Asian"/>
    <x v="34"/>
    <d v="2014-01-08T00:00:00"/>
    <n v="51877"/>
    <n v="0"/>
    <x v="1"/>
    <s v="Beijing"/>
    <s v=""/>
    <n v="0"/>
    <b v="0"/>
    <n v="2014"/>
    <e v="#VALUE!"/>
    <e v="#VALUE!"/>
  </r>
  <r>
    <s v="E01338"/>
    <s v="Jaxson Coleman"/>
    <s v="Manager"/>
    <x v="2"/>
    <s v="Manufacturing"/>
    <s v="Male"/>
    <s v="Caucasian"/>
    <x v="22"/>
    <d v="2020-04-15T00:00:00"/>
    <n v="126671"/>
    <n v="0.09"/>
    <x v="0"/>
    <s v="Miami"/>
    <s v=""/>
    <n v="11400.39"/>
    <b v="0"/>
    <n v="2020"/>
    <e v="#VALUE!"/>
    <e v="#VALUE!"/>
  </r>
  <r>
    <s v="E03000"/>
    <s v="Hailey Hong"/>
    <s v="Account Representative"/>
    <x v="3"/>
    <s v="Research &amp; Development"/>
    <s v="Female"/>
    <s v="Asian"/>
    <x v="27"/>
    <d v="2021-01-22T00:00:00"/>
    <n v="56405"/>
    <n v="0"/>
    <x v="0"/>
    <s v="Chicago"/>
    <s v=""/>
    <n v="0"/>
    <b v="0"/>
    <n v="2021"/>
    <e v="#VALUE!"/>
    <e v="#VALUE!"/>
  </r>
  <r>
    <s v="E02803"/>
    <s v="Eli Soto"/>
    <s v="Analyst"/>
    <x v="1"/>
    <s v="Speciality Products"/>
    <s v="Male"/>
    <s v="Latino"/>
    <x v="2"/>
    <d v="2016-05-02T00:00:00"/>
    <n v="50784"/>
    <n v="0"/>
    <x v="2"/>
    <s v="Rio de Janerio"/>
    <s v=""/>
    <n v="0"/>
    <b v="0"/>
    <n v="2016"/>
    <e v="#VALUE!"/>
    <e v="#VALUE!"/>
  </r>
  <r>
    <s v="E02684"/>
    <s v="Aaron Maldonado"/>
    <s v="Analyst II"/>
    <x v="2"/>
    <s v="Manufacturing"/>
    <s v="Male"/>
    <s v="Latino"/>
    <x v="39"/>
    <d v="2008-09-17T00:00:00"/>
    <n v="62861"/>
    <n v="0"/>
    <x v="0"/>
    <s v="Seattle"/>
    <s v=""/>
    <n v="0"/>
    <b v="0"/>
    <n v="2008"/>
    <e v="#VALUE!"/>
    <e v="#VALUE!"/>
  </r>
  <r>
    <s v="E02561"/>
    <s v="Samantha Vargas"/>
    <s v="Director"/>
    <x v="5"/>
    <s v="Corporate"/>
    <s v="Female"/>
    <s v="Latino"/>
    <x v="35"/>
    <d v="2006-07-21T00:00:00"/>
    <n v="151246"/>
    <n v="0.21"/>
    <x v="2"/>
    <s v="Sao Paulo"/>
    <s v=""/>
    <n v="31761.66"/>
    <b v="1"/>
    <n v="2006"/>
    <e v="#VALUE!"/>
    <e v="#VALUE!"/>
  </r>
  <r>
    <s v="E03168"/>
    <s v="Nora Le"/>
    <s v="Sr. Manger"/>
    <x v="0"/>
    <s v="Manufacturing"/>
    <s v="Female"/>
    <s v="Asian"/>
    <x v="35"/>
    <d v="1997-04-12T00:00:00"/>
    <n v="154388"/>
    <n v="0.1"/>
    <x v="0"/>
    <s v="Seattle"/>
    <s v=""/>
    <n v="15438.800000000001"/>
    <b v="0"/>
    <n v="1997"/>
    <e v="#VALUE!"/>
    <e v="#VALUE!"/>
  </r>
  <r>
    <s v="E00758"/>
    <s v="Alice Roberts"/>
    <s v="Director"/>
    <x v="5"/>
    <s v="Manufacturing"/>
    <s v="Female"/>
    <s v="Caucasian"/>
    <x v="15"/>
    <d v="1994-09-26T00:00:00"/>
    <n v="162978"/>
    <n v="0.17"/>
    <x v="0"/>
    <s v="Miami"/>
    <d v="2004-05-24T00:00:00"/>
    <n v="27706.260000000002"/>
    <b v="0"/>
    <n v="1994"/>
    <n v="2004"/>
    <n v="10"/>
  </r>
  <r>
    <s v="E00671"/>
    <s v="Leonardo Dixon"/>
    <s v="Analyst"/>
    <x v="3"/>
    <s v="Speciality Products"/>
    <s v="Male"/>
    <s v="Caucasian"/>
    <x v="26"/>
    <d v="2019-09-05T00:00:00"/>
    <n v="49998"/>
    <n v="0"/>
    <x v="0"/>
    <s v="Seattle"/>
    <s v=""/>
    <n v="0"/>
    <b v="0"/>
    <n v="2019"/>
    <e v="#VALUE!"/>
    <e v="#VALUE!"/>
  </r>
  <r>
    <s v="E01488"/>
    <s v="Stella Lai"/>
    <s v="Sr. Analyst"/>
    <x v="4"/>
    <s v="Manufacturing"/>
    <s v="Female"/>
    <s v="Asian"/>
    <x v="29"/>
    <d v="2021-04-28T00:00:00"/>
    <n v="98520"/>
    <n v="0"/>
    <x v="0"/>
    <s v="Miami"/>
    <s v=""/>
    <n v="0"/>
    <b v="0"/>
    <n v="2021"/>
    <e v="#VALUE!"/>
    <e v="#VALUE!"/>
  </r>
  <r>
    <s v="E04415"/>
    <s v="Leonardo Luong"/>
    <s v="Manager"/>
    <x v="2"/>
    <s v="Manufacturing"/>
    <s v="Male"/>
    <s v="Asian"/>
    <x v="25"/>
    <d v="1999-12-29T00:00:00"/>
    <n v="116527"/>
    <n v="7.0000000000000007E-2"/>
    <x v="0"/>
    <s v="Phoenix"/>
    <s v=""/>
    <n v="8156.89"/>
    <b v="0"/>
    <n v="1999"/>
    <e v="#VALUE!"/>
    <e v="#VALUE!"/>
  </r>
  <r>
    <s v="E03278"/>
    <s v="Nicholas Wong"/>
    <s v="Director"/>
    <x v="3"/>
    <s v="Research &amp; Development"/>
    <s v="Male"/>
    <s v="Asian"/>
    <x v="5"/>
    <d v="2019-11-07T00:00:00"/>
    <n v="174607"/>
    <n v="0.28999999999999998"/>
    <x v="0"/>
    <s v="Columbus"/>
    <s v=""/>
    <n v="50636.03"/>
    <b v="1"/>
    <n v="2019"/>
    <e v="#VALUE!"/>
    <e v="#VALUE!"/>
  </r>
  <r>
    <s v="E00282"/>
    <s v="Jeremiah Castillo"/>
    <s v="Analyst II"/>
    <x v="4"/>
    <s v="Research &amp; Development"/>
    <s v="Male"/>
    <s v="Latino"/>
    <x v="33"/>
    <d v="2006-04-12T00:00:00"/>
    <n v="64202"/>
    <n v="0"/>
    <x v="0"/>
    <s v="Columbus"/>
    <s v=""/>
    <n v="0"/>
    <b v="0"/>
    <n v="2006"/>
    <e v="#VALUE!"/>
    <e v="#VALUE!"/>
  </r>
  <r>
    <s v="E03305"/>
    <s v="Cooper Jiang"/>
    <s v="Analyst II"/>
    <x v="4"/>
    <s v="Corporate"/>
    <s v="Male"/>
    <s v="Asian"/>
    <x v="38"/>
    <d v="2019-07-25T00:00:00"/>
    <n v="50883"/>
    <n v="0"/>
    <x v="1"/>
    <s v="Chongqing"/>
    <d v="2021-03-02T00:00:00"/>
    <n v="0"/>
    <b v="0"/>
    <n v="2019"/>
    <n v="2021"/>
    <n v="2"/>
  </r>
  <r>
    <s v="E01638"/>
    <s v="Elizabeth Huang"/>
    <s v="Analyst"/>
    <x v="2"/>
    <s v="Speciality Products"/>
    <s v="Female"/>
    <s v="Asian"/>
    <x v="40"/>
    <d v="2002-09-20T00:00:00"/>
    <n v="49738"/>
    <n v="0"/>
    <x v="1"/>
    <s v="Beijing"/>
    <s v=""/>
    <n v="0"/>
    <b v="0"/>
    <n v="2002"/>
    <e v="#VALUE!"/>
    <e v="#VALUE!"/>
  </r>
  <r>
    <s v="E02558"/>
    <s v="Jose Richardson"/>
    <s v="Director"/>
    <x v="1"/>
    <s v="Research &amp; Development"/>
    <s v="Male"/>
    <s v="Caucasian"/>
    <x v="3"/>
    <d v="2019-10-15T00:00:00"/>
    <n v="151556"/>
    <n v="0.2"/>
    <x v="0"/>
    <s v="Miami"/>
    <s v=""/>
    <n v="30311.200000000001"/>
    <b v="0"/>
    <n v="2019"/>
    <e v="#VALUE!"/>
    <e v="#VALUE!"/>
  </r>
  <r>
    <s v="E00956"/>
    <s v="Eleanor Chau"/>
    <s v="Development Engineer"/>
    <x v="6"/>
    <s v="Research &amp; Development"/>
    <s v="Female"/>
    <s v="Asian"/>
    <x v="26"/>
    <d v="2020-03-08T00:00:00"/>
    <n v="80659"/>
    <n v="0"/>
    <x v="0"/>
    <s v="Phoenix"/>
    <s v=""/>
    <n v="0"/>
    <b v="0"/>
    <n v="2020"/>
    <e v="#VALUE!"/>
    <e v="#VALUE!"/>
  </r>
  <r>
    <s v="E00671"/>
    <s v="Miles Cho"/>
    <s v="Systems Analyst"/>
    <x v="0"/>
    <s v="Speciality Products"/>
    <s v="Male"/>
    <s v="Asian"/>
    <x v="8"/>
    <d v="1999-03-10T00:00:00"/>
    <n v="49404"/>
    <n v="0"/>
    <x v="1"/>
    <s v="Beijing"/>
    <s v=""/>
    <n v="0"/>
    <b v="0"/>
    <n v="1999"/>
    <e v="#VALUE!"/>
    <e v="#VALUE!"/>
  </r>
  <r>
    <s v="E03227"/>
    <s v="Eli Richardson"/>
    <s v="IT Coordinator"/>
    <x v="0"/>
    <s v="Speciality Products"/>
    <s v="Male"/>
    <s v="Caucasian"/>
    <x v="2"/>
    <d v="2015-04-19T00:00:00"/>
    <n v="48762"/>
    <n v="0"/>
    <x v="0"/>
    <s v="Seattle"/>
    <s v=""/>
    <n v="0"/>
    <b v="0"/>
    <n v="2015"/>
    <e v="#VALUE!"/>
    <e v="#VALUE!"/>
  </r>
  <r>
    <s v="E00126"/>
    <s v="Isabella Scott"/>
    <s v="Network Administrator"/>
    <x v="0"/>
    <s v="Research &amp; Development"/>
    <s v="Female"/>
    <s v="Caucasian"/>
    <x v="33"/>
    <d v="2016-04-26T00:00:00"/>
    <n v="72045"/>
    <n v="0"/>
    <x v="0"/>
    <s v="Phoenix"/>
    <s v=""/>
    <n v="0"/>
    <b v="0"/>
    <n v="2016"/>
    <e v="#VALUE!"/>
    <e v="#VALUE!"/>
  </r>
  <r>
    <s v="E02627"/>
    <s v="Parker Avila"/>
    <s v="Analyst II"/>
    <x v="1"/>
    <s v="Manufacturing"/>
    <s v="Male"/>
    <s v="Latino"/>
    <x v="8"/>
    <d v="2005-11-28T00:00:00"/>
    <n v="62749"/>
    <n v="0"/>
    <x v="2"/>
    <s v="Manaus"/>
    <s v=""/>
    <n v="0"/>
    <b v="0"/>
    <n v="2005"/>
    <e v="#VALUE!"/>
    <e v="#VALUE!"/>
  </r>
  <r>
    <s v="E03571"/>
    <s v="Lincoln Henderson"/>
    <s v="Business Partner"/>
    <x v="5"/>
    <s v="Speciality Products"/>
    <s v="Male"/>
    <s v="Caucasian"/>
    <x v="20"/>
    <d v="2021-06-27T00:00:00"/>
    <n v="48510"/>
    <n v="0"/>
    <x v="0"/>
    <s v="Chicago"/>
    <s v=""/>
    <n v="0"/>
    <b v="0"/>
    <n v="2021"/>
    <e v="#VALUE!"/>
    <e v="#VALUE!"/>
  </r>
  <r>
    <s v="E00481"/>
    <s v="Jameson Nelson"/>
    <s v="Network Architect"/>
    <x v="0"/>
    <s v="Research &amp; Development"/>
    <s v="Male"/>
    <s v="Caucasian"/>
    <x v="21"/>
    <d v="2016-03-08T00:00:00"/>
    <n v="96566"/>
    <n v="0"/>
    <x v="0"/>
    <s v="Columbus"/>
    <s v=""/>
    <n v="0"/>
    <b v="0"/>
    <n v="2016"/>
    <e v="#VALUE!"/>
    <e v="#VALUE!"/>
  </r>
  <r>
    <s v="E02833"/>
    <s v="Adrian Fernandez"/>
    <s v="Systems Analyst"/>
    <x v="0"/>
    <s v="Research &amp; Development"/>
    <s v="Male"/>
    <s v="Latino"/>
    <x v="10"/>
    <d v="2001-08-23T00:00:00"/>
    <n v="54994"/>
    <n v="0"/>
    <x v="0"/>
    <s v="Columbus"/>
    <s v=""/>
    <n v="0"/>
    <b v="0"/>
    <n v="2001"/>
    <e v="#VALUE!"/>
    <e v="#VALUE!"/>
  </r>
  <r>
    <s v="E03902"/>
    <s v="Madison Hunter"/>
    <s v="Network Administrator"/>
    <x v="0"/>
    <s v="Corporate"/>
    <s v="Female"/>
    <s v="Caucasian"/>
    <x v="18"/>
    <d v="2012-02-05T00:00:00"/>
    <n v="61523"/>
    <n v="0"/>
    <x v="0"/>
    <s v="Columbus"/>
    <s v=""/>
    <n v="0"/>
    <b v="0"/>
    <n v="2012"/>
    <e v="#VALUE!"/>
    <e v="#VALUE!"/>
  </r>
  <r>
    <s v="E02310"/>
    <s v="Jordan Phillips"/>
    <s v="Vice President"/>
    <x v="5"/>
    <s v="Corporate"/>
    <s v="Male"/>
    <s v="Black"/>
    <x v="10"/>
    <d v="2010-12-12T00:00:00"/>
    <n v="190512"/>
    <n v="0.32"/>
    <x v="0"/>
    <s v="Columbus"/>
    <s v=""/>
    <n v="60963.840000000004"/>
    <b v="1"/>
    <n v="2010"/>
    <e v="#VALUE!"/>
    <e v="#VALUE!"/>
  </r>
  <r>
    <s v="E04041"/>
    <s v="Clara Huynh"/>
    <s v="IT Coordinator"/>
    <x v="0"/>
    <s v="Speciality Products"/>
    <s v="Female"/>
    <s v="Asian"/>
    <x v="39"/>
    <d v="2020-11-18T00:00:00"/>
    <n v="48415"/>
    <n v="0"/>
    <x v="1"/>
    <s v="Shanghai"/>
    <s v=""/>
    <n v="0"/>
    <b v="0"/>
    <n v="2020"/>
    <e v="#VALUE!"/>
    <e v="#VALUE!"/>
  </r>
  <r>
    <s v="E00836"/>
    <s v="Wesley King"/>
    <s v="Manager"/>
    <x v="4"/>
    <s v="Manufacturing"/>
    <s v="Male"/>
    <s v="Caucasian"/>
    <x v="4"/>
    <d v="2019-01-19T00:00:00"/>
    <n v="101577"/>
    <n v="0.05"/>
    <x v="0"/>
    <s v="Chicago"/>
    <s v=""/>
    <n v="5078.8500000000004"/>
    <b v="0"/>
    <n v="2019"/>
    <e v="#VALUE!"/>
    <e v="#VALUE!"/>
  </r>
  <r>
    <s v="E00682"/>
    <s v="Sofia Fernandez"/>
    <s v="Manager"/>
    <x v="4"/>
    <s v="Manufacturing"/>
    <s v="Female"/>
    <s v="Latino"/>
    <x v="29"/>
    <d v="2005-10-17T00:00:00"/>
    <n v="105223"/>
    <n v="0.1"/>
    <x v="0"/>
    <s v="Phoenix"/>
    <s v=""/>
    <n v="10522.300000000001"/>
    <b v="0"/>
    <n v="2005"/>
    <e v="#VALUE!"/>
    <e v="#VALUE!"/>
  </r>
  <r>
    <s v="E00287"/>
    <s v="Maverick Figueroa"/>
    <s v="IT Systems Architect"/>
    <x v="0"/>
    <s v="Corporate"/>
    <s v="Male"/>
    <s v="Latino"/>
    <x v="32"/>
    <d v="2008-07-06T00:00:00"/>
    <n v="94815"/>
    <n v="0"/>
    <x v="0"/>
    <s v="Chicago"/>
    <s v=""/>
    <n v="0"/>
    <b v="0"/>
    <n v="2008"/>
    <e v="#VALUE!"/>
    <e v="#VALUE!"/>
  </r>
  <r>
    <s v="E00480"/>
    <s v="Hadley Yee"/>
    <s v="Business Partner"/>
    <x v="5"/>
    <s v="Speciality Products"/>
    <s v="Female"/>
    <s v="Asian"/>
    <x v="30"/>
    <d v="2018-03-12T00:00:00"/>
    <n v="47913"/>
    <n v="0"/>
    <x v="0"/>
    <s v="Seattle"/>
    <s v=""/>
    <n v="0"/>
    <b v="0"/>
    <n v="2018"/>
    <e v="#VALUE!"/>
    <e v="#VALUE!"/>
  </r>
  <r>
    <s v="E01909"/>
    <s v="Lillian Khan"/>
    <s v="Analyst"/>
    <x v="2"/>
    <s v="Speciality Products"/>
    <s v="Female"/>
    <s v="Asian"/>
    <x v="29"/>
    <d v="2010-05-31T00:00:00"/>
    <n v="47387"/>
    <n v="0"/>
    <x v="1"/>
    <s v="Chengdu"/>
    <d v="2018-01-08T00:00:00"/>
    <n v="0"/>
    <b v="0"/>
    <n v="2010"/>
    <n v="2018"/>
    <n v="8"/>
  </r>
  <r>
    <s v="E02857"/>
    <s v="Valentina Davis"/>
    <s v="Analyst"/>
    <x v="3"/>
    <s v="Speciality Products"/>
    <s v="Female"/>
    <s v="Caucasian"/>
    <x v="27"/>
    <d v="2014-04-13T00:00:00"/>
    <n v="46878"/>
    <n v="0"/>
    <x v="0"/>
    <s v="Miami"/>
    <s v=""/>
    <n v="0"/>
    <b v="0"/>
    <n v="2014"/>
    <e v="#VALUE!"/>
    <e v="#VALUE!"/>
  </r>
  <r>
    <s v="E01466"/>
    <s v="Connor Vang"/>
    <s v="Analyst"/>
    <x v="3"/>
    <s v="Speciality Products"/>
    <s v="Male"/>
    <s v="Asian"/>
    <x v="6"/>
    <d v="2021-07-28T00:00:00"/>
    <n v="46845"/>
    <n v="0"/>
    <x v="0"/>
    <s v="Miami"/>
    <s v=""/>
    <n v="0"/>
    <b v="0"/>
    <n v="2021"/>
    <e v="#VALUE!"/>
    <e v="#VALUE!"/>
  </r>
  <r>
    <s v="E02191"/>
    <s v="Maria Sun"/>
    <s v="Director"/>
    <x v="3"/>
    <s v="Corporate"/>
    <s v="Female"/>
    <s v="Asian"/>
    <x v="6"/>
    <d v="2021-12-19T00:00:00"/>
    <n v="150666"/>
    <n v="0.23"/>
    <x v="1"/>
    <s v="Chengdu"/>
    <s v=""/>
    <n v="34653.18"/>
    <b v="1"/>
    <n v="2021"/>
    <e v="#VALUE!"/>
    <e v="#VALUE!"/>
  </r>
  <r>
    <s v="E00156"/>
    <s v="Madelyn Scott"/>
    <s v="Sr. Manger"/>
    <x v="0"/>
    <s v="Research &amp; Development"/>
    <s v="Female"/>
    <s v="Caucasian"/>
    <x v="28"/>
    <d v="2002-01-09T00:00:00"/>
    <n v="148035"/>
    <n v="0.14000000000000001"/>
    <x v="0"/>
    <s v="Phoenix"/>
    <s v=""/>
    <n v="20724.900000000001"/>
    <b v="0"/>
    <n v="2002"/>
    <e v="#VALUE!"/>
    <e v="#VALUE!"/>
  </r>
  <r>
    <s v="E03349"/>
    <s v="Dylan Chin"/>
    <s v="Director"/>
    <x v="2"/>
    <s v="Corporate"/>
    <s v="Male"/>
    <s v="Asian"/>
    <x v="34"/>
    <d v="2017-06-05T00:00:00"/>
    <n v="158898"/>
    <n v="0.18"/>
    <x v="0"/>
    <s v="Miami"/>
    <s v=""/>
    <n v="28601.64"/>
    <b v="0"/>
    <n v="2017"/>
    <e v="#VALUE!"/>
    <e v="#VALUE!"/>
  </r>
  <r>
    <s v="E04032"/>
    <s v="Emery Zhang"/>
    <s v="Field Engineer"/>
    <x v="6"/>
    <s v="Corporate"/>
    <s v="Female"/>
    <s v="Asian"/>
    <x v="10"/>
    <d v="2012-02-28T00:00:00"/>
    <n v="89659"/>
    <n v="0"/>
    <x v="1"/>
    <s v="Beijing"/>
    <s v=""/>
    <n v="0"/>
    <b v="0"/>
    <n v="2012"/>
    <e v="#VALUE!"/>
    <e v="#VALUE!"/>
  </r>
  <r>
    <s v="E00203"/>
    <s v="Julia Doan"/>
    <s v="Business Partner"/>
    <x v="5"/>
    <s v="Speciality Products"/>
    <s v="Female"/>
    <s v="Asian"/>
    <x v="35"/>
    <d v="2017-09-07T00:00:00"/>
    <n v="46727"/>
    <n v="0"/>
    <x v="0"/>
    <s v="Columbus"/>
    <d v="2018-05-31T00:00:00"/>
    <n v="0"/>
    <b v="0"/>
    <n v="2017"/>
    <n v="2018"/>
    <n v="1"/>
  </r>
  <r>
    <s v="E04354"/>
    <s v="Raelynn Rios"/>
    <s v="Vice President"/>
    <x v="3"/>
    <s v="Manufacturing"/>
    <s v="Female"/>
    <s v="Latino"/>
    <x v="12"/>
    <d v="2016-08-21T00:00:00"/>
    <n v="258498"/>
    <n v="0.35"/>
    <x v="0"/>
    <s v="Columbus"/>
    <s v=""/>
    <n v="90474.299999999988"/>
    <b v="1"/>
    <n v="2016"/>
    <e v="#VALUE!"/>
    <e v="#VALUE!"/>
  </r>
  <r>
    <s v="E01578"/>
    <s v="Anthony Hong"/>
    <s v="Sr. Manger"/>
    <x v="0"/>
    <s v="Research &amp; Development"/>
    <s v="Male"/>
    <s v="Asian"/>
    <x v="26"/>
    <d v="2010-11-29T00:00:00"/>
    <n v="146961"/>
    <n v="0.11"/>
    <x v="0"/>
    <s v="Columbus"/>
    <s v=""/>
    <n v="16165.710000000001"/>
    <b v="0"/>
    <n v="2010"/>
    <e v="#VALUE!"/>
    <e v="#VALUE!"/>
  </r>
  <r>
    <s v="E03430"/>
    <s v="Leo Herrera"/>
    <s v="Sr. Business Partner"/>
    <x v="5"/>
    <s v="Research &amp; Development"/>
    <s v="Male"/>
    <s v="Latino"/>
    <x v="32"/>
    <d v="1998-04-22T00:00:00"/>
    <n v="85369"/>
    <n v="0"/>
    <x v="2"/>
    <s v="Manaus"/>
    <d v="2004-11-27T00:00:00"/>
    <n v="0"/>
    <b v="0"/>
    <n v="1998"/>
    <n v="2004"/>
    <n v="6"/>
  </r>
  <r>
    <s v="E03058"/>
    <s v="Robert Wright"/>
    <s v="Technical Architect"/>
    <x v="0"/>
    <s v="Manufacturing"/>
    <s v="Male"/>
    <s v="Caucasian"/>
    <x v="31"/>
    <d v="2015-06-14T00:00:00"/>
    <n v="67489"/>
    <n v="0"/>
    <x v="0"/>
    <s v="Chicago"/>
    <s v=""/>
    <n v="0"/>
    <b v="0"/>
    <n v="2015"/>
    <e v="#VALUE!"/>
    <e v="#VALUE!"/>
  </r>
  <r>
    <s v="E04762"/>
    <s v="Audrey Richardson"/>
    <s v="Director"/>
    <x v="0"/>
    <s v="Manufacturing"/>
    <s v="Female"/>
    <s v="Caucasian"/>
    <x v="28"/>
    <d v="2018-10-06T00:00:00"/>
    <n v="166259"/>
    <n v="0.17"/>
    <x v="0"/>
    <s v="Chicago"/>
    <s v=""/>
    <n v="28264.030000000002"/>
    <b v="0"/>
    <n v="2018"/>
    <e v="#VALUE!"/>
    <e v="#VALUE!"/>
  </r>
  <r>
    <s v="E01148"/>
    <s v="Scarlett Kumar"/>
    <s v="Systems Analyst"/>
    <x v="0"/>
    <s v="Corporate"/>
    <s v="Female"/>
    <s v="Asian"/>
    <x v="0"/>
    <d v="2009-01-07T00:00:00"/>
    <n v="47032"/>
    <n v="0"/>
    <x v="0"/>
    <s v="Columbus"/>
    <s v=""/>
    <n v="0"/>
    <b v="0"/>
    <n v="2009"/>
    <e v="#VALUE!"/>
    <e v="#VALUE!"/>
  </r>
  <r>
    <s v="E03655"/>
    <s v="Samantha Rogers"/>
    <s v="Analyst"/>
    <x v="1"/>
    <s v="Speciality Products"/>
    <s v="Female"/>
    <s v="Caucasian"/>
    <x v="20"/>
    <d v="2020-01-17T00:00:00"/>
    <n v="45061"/>
    <n v="0"/>
    <x v="0"/>
    <s v="Miami"/>
    <s v=""/>
    <n v="0"/>
    <b v="0"/>
    <n v="2020"/>
    <e v="#VALUE!"/>
    <e v="#VALUE!"/>
  </r>
  <r>
    <s v="E02798"/>
    <s v="Charles Henderson"/>
    <s v="Systems Analyst"/>
    <x v="0"/>
    <s v="Speciality Products"/>
    <s v="Male"/>
    <s v="Caucasian"/>
    <x v="32"/>
    <d v="2002-02-11T00:00:00"/>
    <n v="43080"/>
    <n v="0"/>
    <x v="0"/>
    <s v="Austin"/>
    <s v=""/>
    <n v="0"/>
    <b v="0"/>
    <n v="2002"/>
    <e v="#VALUE!"/>
    <e v="#VALUE!"/>
  </r>
  <r>
    <s v="E01388"/>
    <s v="Cooper Gupta"/>
    <s v="Business Partner"/>
    <x v="5"/>
    <s v="Speciality Products"/>
    <s v="Male"/>
    <s v="Asian"/>
    <x v="33"/>
    <d v="2014-06-20T00:00:00"/>
    <n v="41728"/>
    <n v="0"/>
    <x v="1"/>
    <s v="Chongqing"/>
    <s v=""/>
    <n v="0"/>
    <b v="0"/>
    <n v="2014"/>
    <e v="#VALUE!"/>
    <e v="#VALUE!"/>
  </r>
  <r>
    <s v="E03928"/>
    <s v="Miles Dang"/>
    <s v="IT Coordinator"/>
    <x v="0"/>
    <s v="Speciality Products"/>
    <s v="Male"/>
    <s v="Asian"/>
    <x v="21"/>
    <d v="2000-09-24T00:00:00"/>
    <n v="40063"/>
    <n v="0"/>
    <x v="0"/>
    <s v="Miami"/>
    <s v=""/>
    <n v="0"/>
    <b v="0"/>
    <n v="2000"/>
    <e v="#VALUE!"/>
    <e v="#VALUE!"/>
  </r>
  <r>
    <s v="E03545"/>
    <s v="Sofia Cheng"/>
    <s v="Vice President"/>
    <x v="4"/>
    <s v="Corporate"/>
    <s v="Female"/>
    <s v="Asian"/>
    <x v="19"/>
    <d v="2020-07-26T00:00:00"/>
    <n v="216195"/>
    <n v="0.31"/>
    <x v="0"/>
    <s v="Miami"/>
    <s v=""/>
    <n v="67020.45"/>
    <b v="1"/>
    <n v="2020"/>
    <e v="#VALUE!"/>
    <e v="#VALUE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s v="E02387"/>
    <s v="Emily Davis"/>
    <x v="0"/>
    <x v="0"/>
    <s v="Research &amp; Development"/>
    <s v="Female"/>
    <x v="0"/>
    <n v="55"/>
    <x v="0"/>
    <n v="141604"/>
    <n v="0.15"/>
    <s v="United States"/>
    <s v="Seattle"/>
    <d v="2021-10-16T00:00:00"/>
    <n v="21240.6"/>
  </r>
  <r>
    <s v="E04105"/>
    <s v="Theodore Dinh"/>
    <x v="1"/>
    <x v="0"/>
    <s v="Manufacturing"/>
    <s v="Male"/>
    <x v="1"/>
    <n v="59"/>
    <x v="1"/>
    <n v="99975"/>
    <n v="0"/>
    <s v="China"/>
    <s v="Chongqing"/>
    <s v=""/>
    <n v="0"/>
  </r>
  <r>
    <s v="E01584"/>
    <s v="Henry Zhu"/>
    <x v="2"/>
    <x v="1"/>
    <s v="Speciality Products"/>
    <s v="Male"/>
    <x v="1"/>
    <n v="38"/>
    <x v="2"/>
    <n v="255230"/>
    <n v="0.36"/>
    <s v="United States"/>
    <s v="Austin"/>
    <s v=""/>
    <n v="91882.8"/>
  </r>
  <r>
    <s v="E02832"/>
    <s v="Penelope Jordan"/>
    <x v="3"/>
    <x v="0"/>
    <s v="Manufacturing"/>
    <s v="Female"/>
    <x v="2"/>
    <n v="26"/>
    <x v="3"/>
    <n v="84913"/>
    <n v="7.0000000000000007E-2"/>
    <s v="United States"/>
    <s v="Chicago"/>
    <s v=""/>
    <n v="5943.9100000000008"/>
  </r>
  <r>
    <s v="E01639"/>
    <s v="Austin Vo"/>
    <x v="4"/>
    <x v="2"/>
    <s v="Manufacturing"/>
    <s v="Male"/>
    <x v="1"/>
    <n v="55"/>
    <x v="4"/>
    <n v="95409"/>
    <n v="0"/>
    <s v="United States"/>
    <s v="Phoenix"/>
    <s v=""/>
    <n v="0"/>
  </r>
  <r>
    <s v="E00644"/>
    <s v="Joshua Gupta"/>
    <x v="5"/>
    <x v="3"/>
    <s v="Corporate"/>
    <s v="Male"/>
    <x v="1"/>
    <n v="57"/>
    <x v="5"/>
    <n v="50994"/>
    <n v="0"/>
    <s v="China"/>
    <s v="Chongqing"/>
    <s v=""/>
    <n v="0"/>
  </r>
  <r>
    <s v="E01550"/>
    <s v="Ruby Barnes"/>
    <x v="6"/>
    <x v="0"/>
    <s v="Corporate"/>
    <s v="Female"/>
    <x v="2"/>
    <n v="27"/>
    <x v="6"/>
    <n v="119746"/>
    <n v="0.1"/>
    <s v="United States"/>
    <s v="Phoenix"/>
    <s v=""/>
    <n v="11974.6"/>
  </r>
  <r>
    <s v="E04332"/>
    <s v="Luke Martin"/>
    <x v="7"/>
    <x v="2"/>
    <s v="Manufacturing"/>
    <s v="Male"/>
    <x v="0"/>
    <n v="25"/>
    <x v="7"/>
    <n v="41336"/>
    <n v="0"/>
    <s v="United States"/>
    <s v="Miami"/>
    <d v="2021-05-20T00:00:00"/>
    <n v="0"/>
  </r>
  <r>
    <s v="E04533"/>
    <s v="Easton Bailey"/>
    <x v="6"/>
    <x v="4"/>
    <s v="Manufacturing"/>
    <s v="Male"/>
    <x v="2"/>
    <n v="29"/>
    <x v="8"/>
    <n v="113527"/>
    <n v="0.06"/>
    <s v="United States"/>
    <s v="Austin"/>
    <s v=""/>
    <n v="6811.62"/>
  </r>
  <r>
    <s v="E00218"/>
    <s v="David Desai"/>
    <x v="2"/>
    <x v="3"/>
    <s v="Speciality Products"/>
    <s v="Male"/>
    <x v="1"/>
    <n v="47"/>
    <x v="9"/>
    <n v="253249"/>
    <n v="0.31"/>
    <s v="United States"/>
    <s v="Austin"/>
    <s v=""/>
    <n v="78507.19"/>
  </r>
  <r>
    <s v="E00591"/>
    <s v="Savannah Ali"/>
    <x v="0"/>
    <x v="5"/>
    <s v="Manufacturing"/>
    <s v="Female"/>
    <x v="1"/>
    <n v="36"/>
    <x v="10"/>
    <n v="157333"/>
    <n v="0.15"/>
    <s v="United States"/>
    <s v="Miami"/>
    <s v=""/>
    <n v="23599.95"/>
  </r>
  <r>
    <s v="E02391"/>
    <s v="Natalia Santos"/>
    <x v="2"/>
    <x v="5"/>
    <s v="Speciality Products"/>
    <s v="Female"/>
    <x v="3"/>
    <n v="45"/>
    <x v="11"/>
    <n v="249801"/>
    <n v="0.39"/>
    <s v="Brazil"/>
    <s v="Sao Paulo"/>
    <s v=""/>
    <n v="97422.39"/>
  </r>
  <r>
    <s v="E00530"/>
    <s v="Eli Jones"/>
    <x v="6"/>
    <x v="5"/>
    <s v="Manufacturing"/>
    <s v="Male"/>
    <x v="2"/>
    <n v="59"/>
    <x v="12"/>
    <n v="105086"/>
    <n v="0.09"/>
    <s v="United States"/>
    <s v="Austin"/>
    <s v=""/>
    <n v="9457.74"/>
  </r>
  <r>
    <s v="E04239"/>
    <s v="Everleigh Ng"/>
    <x v="0"/>
    <x v="2"/>
    <s v="Research &amp; Development"/>
    <s v="Female"/>
    <x v="1"/>
    <n v="51"/>
    <x v="13"/>
    <n v="146742"/>
    <n v="0.1"/>
    <s v="China"/>
    <s v="Shanghai"/>
    <s v=""/>
    <n v="14674.2"/>
  </r>
  <r>
    <s v="E01546"/>
    <s v="Maria Hong"/>
    <x v="2"/>
    <x v="2"/>
    <s v="Speciality Products"/>
    <s v="Female"/>
    <x v="1"/>
    <n v="43"/>
    <x v="14"/>
    <n v="249686"/>
    <n v="0.31"/>
    <s v="China"/>
    <s v="Chongqing"/>
    <s v=""/>
    <n v="77402.66"/>
  </r>
  <r>
    <s v="E00549"/>
    <s v="Isabella Xi"/>
    <x v="2"/>
    <x v="1"/>
    <s v="Research &amp; Development"/>
    <s v="Female"/>
    <x v="1"/>
    <n v="41"/>
    <x v="15"/>
    <n v="249270"/>
    <n v="0.3"/>
    <s v="United States"/>
    <s v="Seattle"/>
    <s v=""/>
    <n v="74781"/>
  </r>
  <r>
    <s v="E00163"/>
    <s v="Bella Powell"/>
    <x v="8"/>
    <x v="2"/>
    <s v="Research &amp; Development"/>
    <s v="Female"/>
    <x v="0"/>
    <n v="65"/>
    <x v="16"/>
    <n v="175837"/>
    <n v="0.2"/>
    <s v="United States"/>
    <s v="Phoenix"/>
    <s v=""/>
    <n v="35167.4"/>
  </r>
  <r>
    <s v="E04568"/>
    <s v="Rylee Yu"/>
    <x v="2"/>
    <x v="2"/>
    <s v="Speciality Products"/>
    <s v="Female"/>
    <x v="1"/>
    <n v="54"/>
    <x v="17"/>
    <n v="247022"/>
    <n v="0.3"/>
    <s v="China"/>
    <s v="Beijing"/>
    <s v=""/>
    <n v="74106.599999999991"/>
  </r>
  <r>
    <s v="E04116"/>
    <s v="David Barnes"/>
    <x v="8"/>
    <x v="0"/>
    <s v="Corporate"/>
    <s v="Male"/>
    <x v="2"/>
    <n v="64"/>
    <x v="18"/>
    <n v="186503"/>
    <n v="0.24"/>
    <s v="United States"/>
    <s v="Columbus"/>
    <s v=""/>
    <n v="44760.72"/>
  </r>
  <r>
    <s v="E04625"/>
    <s v="Adam Dang"/>
    <x v="8"/>
    <x v="3"/>
    <s v="Research &amp; Development"/>
    <s v="Male"/>
    <x v="1"/>
    <n v="45"/>
    <x v="19"/>
    <n v="166331"/>
    <n v="0.18"/>
    <s v="China"/>
    <s v="Chongqing"/>
    <s v=""/>
    <n v="29939.579999999998"/>
  </r>
  <r>
    <s v="E03680"/>
    <s v="Elias Alvarado"/>
    <x v="0"/>
    <x v="0"/>
    <s v="Manufacturing"/>
    <s v="Male"/>
    <x v="3"/>
    <n v="56"/>
    <x v="20"/>
    <n v="146140"/>
    <n v="0.1"/>
    <s v="Brazil"/>
    <s v="Manaus"/>
    <s v=""/>
    <n v="14614"/>
  </r>
  <r>
    <s v="E04732"/>
    <s v="Eva Rivera"/>
    <x v="8"/>
    <x v="3"/>
    <s v="Manufacturing"/>
    <s v="Female"/>
    <x v="3"/>
    <n v="36"/>
    <x v="21"/>
    <n v="151703"/>
    <n v="0.21"/>
    <s v="United States"/>
    <s v="Miami"/>
    <s v=""/>
    <n v="31857.629999999997"/>
  </r>
  <r>
    <s v="E03484"/>
    <s v="Logan Rivera"/>
    <x v="8"/>
    <x v="0"/>
    <s v="Research &amp; Development"/>
    <s v="Male"/>
    <x v="3"/>
    <n v="59"/>
    <x v="22"/>
    <n v="172787"/>
    <n v="0.28000000000000003"/>
    <s v="Brazil"/>
    <s v="Rio de Janerio"/>
    <s v=""/>
    <n v="48380.360000000008"/>
  </r>
  <r>
    <s v="E04123"/>
    <s v="Andrew Holmes"/>
    <x v="2"/>
    <x v="0"/>
    <s v="Speciality Products"/>
    <s v="Male"/>
    <x v="0"/>
    <n v="59"/>
    <x v="23"/>
    <n v="246619"/>
    <n v="0.36"/>
    <s v="United States"/>
    <s v="Miami"/>
    <s v=""/>
    <n v="88782.84"/>
  </r>
  <r>
    <s v="E03247"/>
    <s v="Aaliyah Mai"/>
    <x v="2"/>
    <x v="0"/>
    <s v="Speciality Products"/>
    <s v="Female"/>
    <x v="1"/>
    <n v="57"/>
    <x v="24"/>
    <n v="246589"/>
    <n v="0.33"/>
    <s v="United States"/>
    <s v="Phoenix"/>
    <d v="2017-03-26T00:00:00"/>
    <n v="81374.37000000001"/>
  </r>
  <r>
    <s v="E00154"/>
    <s v="Wyatt Chin"/>
    <x v="2"/>
    <x v="6"/>
    <s v="Speciality Products"/>
    <s v="Male"/>
    <x v="1"/>
    <n v="43"/>
    <x v="25"/>
    <n v="246231"/>
    <n v="0.31"/>
    <s v="United States"/>
    <s v="Seattle"/>
    <s v=""/>
    <n v="76331.61"/>
  </r>
  <r>
    <s v="E04545"/>
    <s v="Abigail Mejia"/>
    <x v="9"/>
    <x v="6"/>
    <s v="Corporate"/>
    <s v="Female"/>
    <x v="3"/>
    <n v="56"/>
    <x v="26"/>
    <n v="98581"/>
    <n v="0"/>
    <s v="Brazil"/>
    <s v="Rio de Janerio"/>
    <s v=""/>
    <n v="0"/>
  </r>
  <r>
    <s v="E02202"/>
    <s v="Emilia Bailey"/>
    <x v="2"/>
    <x v="4"/>
    <s v="Speciality Products"/>
    <s v="Female"/>
    <x v="2"/>
    <n v="41"/>
    <x v="27"/>
    <n v="245360"/>
    <n v="0.37"/>
    <s v="United States"/>
    <s v="Austin"/>
    <s v=""/>
    <n v="90783.2"/>
  </r>
  <r>
    <s v="E03394"/>
    <s v="Joseph Ly"/>
    <x v="2"/>
    <x v="1"/>
    <s v="Speciality Products"/>
    <s v="Male"/>
    <x v="1"/>
    <n v="40"/>
    <x v="28"/>
    <n v="242919"/>
    <n v="0.31"/>
    <s v="China"/>
    <s v="Chongqing"/>
    <s v=""/>
    <n v="75304.89"/>
  </r>
  <r>
    <s v="E00304"/>
    <s v="Dylan Choi"/>
    <x v="2"/>
    <x v="0"/>
    <s v="Corporate"/>
    <s v="Male"/>
    <x v="1"/>
    <n v="63"/>
    <x v="29"/>
    <n v="231141"/>
    <n v="0.34"/>
    <s v="China"/>
    <s v="Beijing"/>
    <s v=""/>
    <n v="78587.94"/>
  </r>
  <r>
    <s v="E02594"/>
    <s v="Ezekiel Kumar"/>
    <x v="10"/>
    <x v="0"/>
    <s v="Research &amp; Development"/>
    <s v="Male"/>
    <x v="1"/>
    <n v="28"/>
    <x v="30"/>
    <n v="54775"/>
    <n v="0"/>
    <s v="United States"/>
    <s v="Columbus"/>
    <s v=""/>
    <n v="0"/>
  </r>
  <r>
    <s v="E00402"/>
    <s v="Dominic Guzman"/>
    <x v="7"/>
    <x v="2"/>
    <s v="Manufacturing"/>
    <s v="Male"/>
    <x v="3"/>
    <n v="65"/>
    <x v="31"/>
    <n v="55499"/>
    <n v="0"/>
    <s v="Brazil"/>
    <s v="Manaus"/>
    <s v=""/>
    <n v="0"/>
  </r>
  <r>
    <s v="E01994"/>
    <s v="Angel Powell"/>
    <x v="11"/>
    <x v="3"/>
    <s v="Research &amp; Development"/>
    <s v="Male"/>
    <x v="2"/>
    <n v="61"/>
    <x v="32"/>
    <n v="66521"/>
    <n v="0"/>
    <s v="United States"/>
    <s v="Seattle"/>
    <s v=""/>
    <n v="0"/>
  </r>
  <r>
    <s v="E01519"/>
    <s v="Anthony Marquez"/>
    <x v="2"/>
    <x v="0"/>
    <s v="Speciality Products"/>
    <s v="Male"/>
    <x v="3"/>
    <n v="54"/>
    <x v="33"/>
    <n v="241083"/>
    <n v="0.39"/>
    <s v="United States"/>
    <s v="Columbus"/>
    <s v=""/>
    <n v="94022.37000000001"/>
  </r>
  <r>
    <s v="E03247"/>
    <s v="Caroline Jenkins"/>
    <x v="7"/>
    <x v="2"/>
    <s v="Research &amp; Development"/>
    <s v="Female"/>
    <x v="2"/>
    <n v="27"/>
    <x v="34"/>
    <n v="49011"/>
    <n v="0"/>
    <s v="United States"/>
    <s v="Chicago"/>
    <s v=""/>
    <n v="0"/>
  </r>
  <r>
    <s v="E02074"/>
    <s v="Nora Brown"/>
    <x v="12"/>
    <x v="0"/>
    <s v="Manufacturing"/>
    <s v="Female"/>
    <x v="2"/>
    <n v="32"/>
    <x v="35"/>
    <n v="99575"/>
    <n v="0"/>
    <s v="United States"/>
    <s v="Austin"/>
    <s v=""/>
    <n v="0"/>
  </r>
  <r>
    <s v="E04152"/>
    <s v="Adeline Huang"/>
    <x v="13"/>
    <x v="6"/>
    <s v="Manufacturing"/>
    <s v="Female"/>
    <x v="1"/>
    <n v="34"/>
    <x v="36"/>
    <n v="99989"/>
    <n v="0"/>
    <s v="China"/>
    <s v="Chengdu"/>
    <s v=""/>
    <n v="0"/>
  </r>
  <r>
    <s v="E01628"/>
    <s v="Jackson Perry"/>
    <x v="2"/>
    <x v="1"/>
    <s v="Research &amp; Development"/>
    <s v="Male"/>
    <x v="2"/>
    <n v="27"/>
    <x v="37"/>
    <n v="256420"/>
    <n v="0.3"/>
    <s v="United States"/>
    <s v="Phoenix"/>
    <s v=""/>
    <n v="76926"/>
  </r>
  <r>
    <s v="E04285"/>
    <s v="Riley Padilla"/>
    <x v="1"/>
    <x v="0"/>
    <s v="Manufacturing"/>
    <s v="Female"/>
    <x v="3"/>
    <n v="35"/>
    <x v="38"/>
    <n v="78940"/>
    <n v="0"/>
    <s v="United States"/>
    <s v="Miami"/>
    <s v=""/>
    <n v="0"/>
  </r>
  <r>
    <s v="E01417"/>
    <s v="Leah Pena"/>
    <x v="12"/>
    <x v="0"/>
    <s v="Corporate"/>
    <s v="Female"/>
    <x v="3"/>
    <n v="57"/>
    <x v="39"/>
    <n v="82872"/>
    <n v="0"/>
    <s v="Brazil"/>
    <s v="Manaus"/>
    <s v=""/>
    <n v="0"/>
  </r>
  <r>
    <s v="E02112"/>
    <s v="Christian Sanders"/>
    <x v="2"/>
    <x v="5"/>
    <s v="Speciality Products"/>
    <s v="Male"/>
    <x v="0"/>
    <n v="45"/>
    <x v="40"/>
    <n v="236946"/>
    <n v="0.37"/>
    <s v="United States"/>
    <s v="Seattle"/>
    <s v=""/>
    <n v="87670.02"/>
  </r>
  <r>
    <s v="E01899"/>
    <s v="Xavier Jackson"/>
    <x v="2"/>
    <x v="1"/>
    <s v="Speciality Products"/>
    <s v="Male"/>
    <x v="2"/>
    <n v="52"/>
    <x v="41"/>
    <n v="236314"/>
    <n v="0.34"/>
    <s v="United States"/>
    <s v="Miami"/>
    <s v=""/>
    <n v="80346.760000000009"/>
  </r>
  <r>
    <s v="E01249"/>
    <s v="Samuel Bailey"/>
    <x v="2"/>
    <x v="4"/>
    <s v="Speciality Products"/>
    <s v="Male"/>
    <x v="2"/>
    <n v="41"/>
    <x v="42"/>
    <n v="235619"/>
    <n v="0.3"/>
    <s v="United States"/>
    <s v="Seattle"/>
    <s v=""/>
    <n v="70685.7"/>
  </r>
  <r>
    <s v="E02920"/>
    <s v="Willow Woods"/>
    <x v="2"/>
    <x v="5"/>
    <s v="Speciality Products"/>
    <s v="Female"/>
    <x v="2"/>
    <n v="28"/>
    <x v="43"/>
    <n v="231850"/>
    <n v="0.39"/>
    <s v="United States"/>
    <s v="Miami"/>
    <s v=""/>
    <n v="90421.5"/>
  </r>
  <r>
    <s v="E00586"/>
    <s v="Sadie Washington"/>
    <x v="0"/>
    <x v="1"/>
    <s v="Research &amp; Development"/>
    <s v="Female"/>
    <x v="2"/>
    <n v="29"/>
    <x v="44"/>
    <n v="122350"/>
    <n v="0.12"/>
    <s v="United States"/>
    <s v="Phoenix"/>
    <s v=""/>
    <n v="14682"/>
  </r>
  <r>
    <s v="E03538"/>
    <s v="Gabriel Holmes"/>
    <x v="12"/>
    <x v="0"/>
    <s v="Research &amp; Development"/>
    <s v="Male"/>
    <x v="2"/>
    <n v="40"/>
    <x v="45"/>
    <n v="92952"/>
    <n v="0"/>
    <s v="United States"/>
    <s v="Seattle"/>
    <s v=""/>
    <n v="0"/>
  </r>
  <r>
    <s v="E02185"/>
    <s v="Wyatt Rojas"/>
    <x v="3"/>
    <x v="0"/>
    <s v="Corporate"/>
    <s v="Male"/>
    <x v="3"/>
    <n v="32"/>
    <x v="46"/>
    <n v="79921"/>
    <n v="0.05"/>
    <s v="United States"/>
    <s v="Austin"/>
    <s v=""/>
    <n v="3996.05"/>
  </r>
  <r>
    <s v="E03830"/>
    <s v="Eva Coleman"/>
    <x v="8"/>
    <x v="0"/>
    <s v="Research &amp; Development"/>
    <s v="Female"/>
    <x v="0"/>
    <n v="37"/>
    <x v="47"/>
    <n v="167199"/>
    <n v="0.2"/>
    <s v="United States"/>
    <s v="Seattle"/>
    <s v=""/>
    <n v="33439.800000000003"/>
  </r>
  <r>
    <s v="E03720"/>
    <s v="Dominic Clark"/>
    <x v="9"/>
    <x v="6"/>
    <s v="Research &amp; Development"/>
    <s v="Male"/>
    <x v="2"/>
    <n v="52"/>
    <x v="48"/>
    <n v="71476"/>
    <n v="0"/>
    <s v="United States"/>
    <s v="Phoenix"/>
    <s v=""/>
    <n v="0"/>
  </r>
  <r>
    <s v="E03025"/>
    <s v="Lucy Alexander"/>
    <x v="8"/>
    <x v="6"/>
    <s v="Manufacturing"/>
    <s v="Female"/>
    <x v="2"/>
    <n v="45"/>
    <x v="49"/>
    <n v="189420"/>
    <n v="0.2"/>
    <s v="United States"/>
    <s v="Seattle"/>
    <s v=""/>
    <n v="37884"/>
  </r>
  <r>
    <s v="E04917"/>
    <s v="Everleigh Washington"/>
    <x v="14"/>
    <x v="5"/>
    <s v="Research &amp; Development"/>
    <s v="Female"/>
    <x v="2"/>
    <n v="64"/>
    <x v="50"/>
    <n v="64057"/>
    <n v="0"/>
    <s v="United States"/>
    <s v="Phoenix"/>
    <s v=""/>
    <n v="0"/>
  </r>
  <r>
    <s v="E00415"/>
    <s v="Leilani Butler"/>
    <x v="11"/>
    <x v="1"/>
    <s v="Manufacturing"/>
    <s v="Female"/>
    <x v="0"/>
    <n v="27"/>
    <x v="51"/>
    <n v="68728"/>
    <n v="0"/>
    <s v="United States"/>
    <s v="Phoenix"/>
    <s v=""/>
    <n v="0"/>
  </r>
  <r>
    <s v="E02862"/>
    <s v="Peyton Huang"/>
    <x v="0"/>
    <x v="0"/>
    <s v="Manufacturing"/>
    <s v="Female"/>
    <x v="1"/>
    <n v="25"/>
    <x v="52"/>
    <n v="125633"/>
    <n v="0.11"/>
    <s v="China"/>
    <s v="Beijing"/>
    <s v=""/>
    <n v="13819.63"/>
  </r>
  <r>
    <s v="E04207"/>
    <s v="John Contreras"/>
    <x v="11"/>
    <x v="1"/>
    <s v="Manufacturing"/>
    <s v="Male"/>
    <x v="3"/>
    <n v="35"/>
    <x v="53"/>
    <n v="66889"/>
    <n v="0"/>
    <s v="United States"/>
    <s v="Columbus"/>
    <s v=""/>
    <n v="0"/>
  </r>
  <r>
    <s v="E02139"/>
    <s v="Rylee Yu"/>
    <x v="8"/>
    <x v="4"/>
    <s v="Research &amp; Development"/>
    <s v="Female"/>
    <x v="1"/>
    <n v="36"/>
    <x v="54"/>
    <n v="178700"/>
    <n v="0.28999999999999998"/>
    <s v="United States"/>
    <s v="Seattle"/>
    <s v=""/>
    <n v="51823"/>
  </r>
  <r>
    <s v="E01797"/>
    <s v="Piper Lewis"/>
    <x v="15"/>
    <x v="6"/>
    <s v="Research &amp; Development"/>
    <s v="Female"/>
    <x v="2"/>
    <n v="33"/>
    <x v="55"/>
    <n v="83990"/>
    <n v="0"/>
    <s v="United States"/>
    <s v="Chicago"/>
    <s v=""/>
    <n v="0"/>
  </r>
  <r>
    <s v="E01839"/>
    <s v="Stella Alexander"/>
    <x v="16"/>
    <x v="6"/>
    <s v="Corporate"/>
    <s v="Female"/>
    <x v="2"/>
    <n v="52"/>
    <x v="56"/>
    <n v="102043"/>
    <n v="0"/>
    <s v="United States"/>
    <s v="Chicago"/>
    <s v=""/>
    <n v="0"/>
  </r>
  <r>
    <s v="E01633"/>
    <s v="Addison Do"/>
    <x v="17"/>
    <x v="6"/>
    <s v="Manufacturing"/>
    <s v="Female"/>
    <x v="1"/>
    <n v="46"/>
    <x v="57"/>
    <n v="90678"/>
    <n v="0"/>
    <s v="United States"/>
    <s v="Columbus"/>
    <s v=""/>
    <n v="0"/>
  </r>
  <r>
    <s v="E01848"/>
    <s v="Zoey Jackson"/>
    <x v="18"/>
    <x v="5"/>
    <s v="Manufacturing"/>
    <s v="Female"/>
    <x v="0"/>
    <n v="46"/>
    <x v="58"/>
    <n v="59067"/>
    <n v="0"/>
    <s v="United States"/>
    <s v="Miami"/>
    <s v=""/>
    <n v="0"/>
  </r>
  <r>
    <s v="E00716"/>
    <s v="John Chow"/>
    <x v="0"/>
    <x v="1"/>
    <s v="Research &amp; Development"/>
    <s v="Male"/>
    <x v="1"/>
    <n v="45"/>
    <x v="59"/>
    <n v="135062"/>
    <n v="0.15"/>
    <s v="China"/>
    <s v="Chengdu"/>
    <s v=""/>
    <n v="20259.3"/>
  </r>
  <r>
    <s v="E00699"/>
    <s v="Ava Ayala"/>
    <x v="0"/>
    <x v="0"/>
    <s v="Corporate"/>
    <s v="Female"/>
    <x v="3"/>
    <n v="55"/>
    <x v="60"/>
    <n v="159044"/>
    <n v="0.1"/>
    <s v="Brazil"/>
    <s v="Manaus"/>
    <s v=""/>
    <n v="15904.400000000001"/>
  </r>
  <r>
    <s v="E00502"/>
    <s v="Natalia Salazar"/>
    <x v="4"/>
    <x v="4"/>
    <s v="Manufacturing"/>
    <s v="Female"/>
    <x v="3"/>
    <n v="44"/>
    <x v="61"/>
    <n v="74691"/>
    <n v="0"/>
    <s v="Brazil"/>
    <s v="Manaus"/>
    <d v="2020-07-08T00:00:00"/>
    <n v="0"/>
  </r>
  <r>
    <s v="E04000"/>
    <s v="Skylar Carrillo"/>
    <x v="19"/>
    <x v="6"/>
    <s v="Corporate"/>
    <s v="Female"/>
    <x v="3"/>
    <n v="44"/>
    <x v="62"/>
    <n v="92753"/>
    <n v="0.13"/>
    <s v="United States"/>
    <s v="Austin"/>
    <d v="2021-06-24T00:00:00"/>
    <n v="12057.890000000001"/>
  </r>
  <r>
    <s v="E00446"/>
    <s v="Isaac Han"/>
    <x v="2"/>
    <x v="5"/>
    <s v="Speciality Products"/>
    <s v="Male"/>
    <x v="1"/>
    <n v="31"/>
    <x v="63"/>
    <n v="230025"/>
    <n v="0.34"/>
    <s v="United States"/>
    <s v="Phoenix"/>
    <s v=""/>
    <n v="78208.5"/>
  </r>
  <r>
    <s v="E03824"/>
    <s v="Penelope Coleman"/>
    <x v="7"/>
    <x v="2"/>
    <s v="Corporate"/>
    <s v="Female"/>
    <x v="0"/>
    <n v="36"/>
    <x v="64"/>
    <n v="48906"/>
    <n v="0"/>
    <s v="United States"/>
    <s v="Miami"/>
    <s v=""/>
    <n v="0"/>
  </r>
  <r>
    <s v="E03906"/>
    <s v="Piper Richardson"/>
    <x v="4"/>
    <x v="3"/>
    <s v="Corporate"/>
    <s v="Female"/>
    <x v="2"/>
    <n v="38"/>
    <x v="65"/>
    <n v="80024"/>
    <n v="0"/>
    <s v="United States"/>
    <s v="Columbus"/>
    <s v=""/>
    <n v="0"/>
  </r>
  <r>
    <s v="E03694"/>
    <s v="Elena Patterson"/>
    <x v="2"/>
    <x v="2"/>
    <s v="Speciality Products"/>
    <s v="Female"/>
    <x v="0"/>
    <n v="38"/>
    <x v="66"/>
    <n v="223805"/>
    <n v="0.36"/>
    <s v="United States"/>
    <s v="Chicago"/>
    <s v=""/>
    <n v="80569.8"/>
  </r>
  <r>
    <s v="E04798"/>
    <s v="Aurora Ali"/>
    <x v="6"/>
    <x v="1"/>
    <s v="Research &amp; Development"/>
    <s v="Female"/>
    <x v="1"/>
    <n v="30"/>
    <x v="67"/>
    <n v="120341"/>
    <n v="7.0000000000000007E-2"/>
    <s v="United States"/>
    <s v="Seattle"/>
    <s v=""/>
    <n v="8423.8700000000008"/>
  </r>
  <r>
    <s v="E02944"/>
    <s v="Joshua Fong"/>
    <x v="2"/>
    <x v="6"/>
    <s v="Speciality Products"/>
    <s v="Male"/>
    <x v="1"/>
    <n v="47"/>
    <x v="68"/>
    <n v="222941"/>
    <n v="0.39"/>
    <s v="China"/>
    <s v="Beijing"/>
    <s v=""/>
    <n v="86946.99"/>
  </r>
  <r>
    <s v="E00380"/>
    <s v="Alice Thompson"/>
    <x v="2"/>
    <x v="4"/>
    <s v="Speciality Products"/>
    <s v="Female"/>
    <x v="2"/>
    <n v="48"/>
    <x v="69"/>
    <n v="217783"/>
    <n v="0.36"/>
    <s v="United States"/>
    <s v="Seattle"/>
    <s v=""/>
    <n v="78401.87999999999"/>
  </r>
  <r>
    <s v="E02966"/>
    <s v="William Foster"/>
    <x v="15"/>
    <x v="6"/>
    <s v="Manufacturing"/>
    <s v="Male"/>
    <x v="2"/>
    <n v="58"/>
    <x v="70"/>
    <n v="76354"/>
    <n v="0"/>
    <s v="United States"/>
    <s v="Phoenix"/>
    <d v="2021-09-26T00:00:00"/>
    <n v="0"/>
  </r>
  <r>
    <s v="E01249"/>
    <s v="Penelope Guerrero"/>
    <x v="2"/>
    <x v="0"/>
    <s v="Speciality Products"/>
    <s v="Female"/>
    <x v="3"/>
    <n v="43"/>
    <x v="71"/>
    <n v="208415"/>
    <n v="0.35"/>
    <s v="United States"/>
    <s v="Seattle"/>
    <s v=""/>
    <n v="72945.25"/>
  </r>
  <r>
    <s v="E02071"/>
    <s v="Mateo Her"/>
    <x v="2"/>
    <x v="3"/>
    <s v="Speciality Products"/>
    <s v="Male"/>
    <x v="1"/>
    <n v="44"/>
    <x v="72"/>
    <n v="207172"/>
    <n v="0.31"/>
    <s v="China"/>
    <s v="Chongqing"/>
    <s v=""/>
    <n v="64223.32"/>
  </r>
  <r>
    <s v="E00665"/>
    <s v="David Chu"/>
    <x v="13"/>
    <x v="6"/>
    <s v="Corporate"/>
    <s v="Male"/>
    <x v="1"/>
    <n v="55"/>
    <x v="73"/>
    <n v="86299"/>
    <n v="0"/>
    <s v="United States"/>
    <s v="Seattle"/>
    <s v=""/>
    <n v="0"/>
  </r>
  <r>
    <s v="E00791"/>
    <s v="Thomas Padilla"/>
    <x v="2"/>
    <x v="1"/>
    <s v="Research &amp; Development"/>
    <s v="Male"/>
    <x v="3"/>
    <n v="57"/>
    <x v="74"/>
    <n v="206624"/>
    <n v="0.4"/>
    <s v="Brazil"/>
    <s v="Sao Paulo"/>
    <s v=""/>
    <n v="82649.600000000006"/>
  </r>
  <r>
    <s v="E01540"/>
    <s v="Miles Salazar"/>
    <x v="10"/>
    <x v="0"/>
    <s v="Manufacturing"/>
    <s v="Male"/>
    <x v="3"/>
    <n v="36"/>
    <x v="75"/>
    <n v="53215"/>
    <n v="0"/>
    <s v="Brazil"/>
    <s v="Sao Paulo"/>
    <d v="2014-03-27T00:00:00"/>
    <n v="0"/>
  </r>
  <r>
    <s v="E04474"/>
    <s v="Mila Hong"/>
    <x v="20"/>
    <x v="6"/>
    <s v="Research &amp; Development"/>
    <s v="Female"/>
    <x v="1"/>
    <n v="30"/>
    <x v="76"/>
    <n v="86858"/>
    <n v="0"/>
    <s v="China"/>
    <s v="Chongqing"/>
    <d v="2017-10-08T00:00:00"/>
    <n v="0"/>
  </r>
  <r>
    <s v="E03417"/>
    <s v="Benjamin Moua"/>
    <x v="3"/>
    <x v="0"/>
    <s v="Manufacturing"/>
    <s v="Male"/>
    <x v="1"/>
    <n v="40"/>
    <x v="77"/>
    <n v="93971"/>
    <n v="0.08"/>
    <s v="China"/>
    <s v="Chongqing"/>
    <s v=""/>
    <n v="7517.68"/>
  </r>
  <r>
    <s v="E00254"/>
    <s v="Samuel Morales"/>
    <x v="11"/>
    <x v="2"/>
    <s v="Corporate"/>
    <s v="Male"/>
    <x v="3"/>
    <n v="34"/>
    <x v="78"/>
    <n v="57008"/>
    <n v="0"/>
    <s v="United States"/>
    <s v="Phoenix"/>
    <s v=""/>
    <n v="0"/>
  </r>
  <r>
    <s v="E02166"/>
    <s v="John Soto"/>
    <x v="0"/>
    <x v="2"/>
    <s v="Manufacturing"/>
    <s v="Male"/>
    <x v="3"/>
    <n v="60"/>
    <x v="79"/>
    <n v="141899"/>
    <n v="0.15"/>
    <s v="United States"/>
    <s v="Phoenix"/>
    <s v=""/>
    <n v="21284.85"/>
  </r>
  <r>
    <s v="E00935"/>
    <s v="Joseph Martin"/>
    <x v="11"/>
    <x v="1"/>
    <s v="Corporate"/>
    <s v="Male"/>
    <x v="0"/>
    <n v="41"/>
    <x v="80"/>
    <n v="64847"/>
    <n v="0"/>
    <s v="United States"/>
    <s v="Miami"/>
    <s v=""/>
    <n v="0"/>
  </r>
  <r>
    <s v="E01525"/>
    <s v="Jose Ross"/>
    <x v="19"/>
    <x v="6"/>
    <s v="Research &amp; Development"/>
    <s v="Male"/>
    <x v="2"/>
    <n v="53"/>
    <x v="81"/>
    <n v="116878"/>
    <n v="0.11"/>
    <s v="United States"/>
    <s v="Miami"/>
    <s v=""/>
    <n v="12856.58"/>
  </r>
  <r>
    <s v="E02140"/>
    <s v="Naomi Zhao"/>
    <x v="2"/>
    <x v="5"/>
    <s v="Speciality Products"/>
    <s v="Female"/>
    <x v="1"/>
    <n v="45"/>
    <x v="82"/>
    <n v="201396"/>
    <n v="0.32"/>
    <s v="United States"/>
    <s v="Miami"/>
    <s v=""/>
    <n v="64446.720000000001"/>
  </r>
  <r>
    <s v="E00416"/>
    <s v="Everleigh Fernandez"/>
    <x v="8"/>
    <x v="6"/>
    <s v="Research &amp; Development"/>
    <s v="Female"/>
    <x v="3"/>
    <n v="30"/>
    <x v="83"/>
    <n v="189702"/>
    <n v="0.28000000000000003"/>
    <s v="Brazil"/>
    <s v="Manaus"/>
    <d v="2020-12-21T00:00:00"/>
    <n v="53116.560000000005"/>
  </r>
  <r>
    <s v="E03574"/>
    <s v="John Moore"/>
    <x v="2"/>
    <x v="0"/>
    <s v="Speciality Products"/>
    <s v="Male"/>
    <x v="2"/>
    <n v="52"/>
    <x v="84"/>
    <n v="199808"/>
    <n v="0.32"/>
    <s v="United States"/>
    <s v="Seattle"/>
    <s v=""/>
    <n v="63938.560000000005"/>
  </r>
  <r>
    <s v="E01516"/>
    <s v="Willow Mai"/>
    <x v="18"/>
    <x v="5"/>
    <s v="Manufacturing"/>
    <s v="Female"/>
    <x v="1"/>
    <n v="45"/>
    <x v="85"/>
    <n v="48345"/>
    <n v="0"/>
    <s v="China"/>
    <s v="Chengdu"/>
    <s v=""/>
    <n v="0"/>
  </r>
  <r>
    <s v="E01234"/>
    <s v="Jack Cheng"/>
    <x v="8"/>
    <x v="5"/>
    <s v="Manufacturing"/>
    <s v="Male"/>
    <x v="1"/>
    <n v="42"/>
    <x v="86"/>
    <n v="152214"/>
    <n v="0.3"/>
    <s v="China"/>
    <s v="Beijing"/>
    <s v=""/>
    <n v="45664.2"/>
  </r>
  <r>
    <s v="E03440"/>
    <s v="Genesis Navarro"/>
    <x v="21"/>
    <x v="0"/>
    <s v="Corporate"/>
    <s v="Female"/>
    <x v="3"/>
    <n v="41"/>
    <x v="87"/>
    <n v="69803"/>
    <n v="0"/>
    <s v="Brazil"/>
    <s v="Manaus"/>
    <s v=""/>
    <n v="0"/>
  </r>
  <r>
    <s v="E00431"/>
    <s v="Eliza Hernandez"/>
    <x v="22"/>
    <x v="0"/>
    <s v="Corporate"/>
    <s v="Female"/>
    <x v="3"/>
    <n v="48"/>
    <x v="88"/>
    <n v="76588"/>
    <n v="0"/>
    <s v="Brazil"/>
    <s v="Rio de Janerio"/>
    <s v=""/>
    <n v="0"/>
  </r>
  <r>
    <s v="E01258"/>
    <s v="Gabriel Brooks"/>
    <x v="23"/>
    <x v="0"/>
    <s v="Manufacturing"/>
    <s v="Male"/>
    <x v="2"/>
    <n v="29"/>
    <x v="89"/>
    <n v="84596"/>
    <n v="0"/>
    <s v="United States"/>
    <s v="Miami"/>
    <s v=""/>
    <n v="0"/>
  </r>
  <r>
    <s v="E00440"/>
    <s v="Jack Huynh"/>
    <x v="6"/>
    <x v="1"/>
    <s v="Research &amp; Development"/>
    <s v="Male"/>
    <x v="1"/>
    <n v="27"/>
    <x v="90"/>
    <n v="114441"/>
    <n v="0.1"/>
    <s v="China"/>
    <s v="Chongqing"/>
    <d v="2019-12-22T00:00:00"/>
    <n v="11444.1"/>
  </r>
  <r>
    <s v="E00952"/>
    <s v="Leilani Thao"/>
    <x v="8"/>
    <x v="5"/>
    <s v="Speciality Products"/>
    <s v="Female"/>
    <x v="1"/>
    <n v="38"/>
    <x v="91"/>
    <n v="198562"/>
    <n v="0.22"/>
    <s v="United States"/>
    <s v="Seattle"/>
    <s v=""/>
    <n v="43683.64"/>
  </r>
  <r>
    <s v="E00972"/>
    <s v="Amelia Salazar"/>
    <x v="11"/>
    <x v="2"/>
    <s v="Corporate"/>
    <s v="Female"/>
    <x v="3"/>
    <n v="26"/>
    <x v="92"/>
    <n v="59817"/>
    <n v="0"/>
    <s v="Brazil"/>
    <s v="Sao Paulo"/>
    <s v=""/>
    <n v="0"/>
  </r>
  <r>
    <s v="E04562"/>
    <s v="Xavier Zheng"/>
    <x v="5"/>
    <x v="3"/>
    <s v="Manufacturing"/>
    <s v="Male"/>
    <x v="1"/>
    <n v="31"/>
    <x v="93"/>
    <n v="55854"/>
    <n v="0"/>
    <s v="United States"/>
    <s v="Austin"/>
    <s v=""/>
    <n v="0"/>
  </r>
  <r>
    <s v="E02802"/>
    <s v="Matthew Chau"/>
    <x v="24"/>
    <x v="5"/>
    <s v="Research &amp; Development"/>
    <s v="Male"/>
    <x v="1"/>
    <n v="53"/>
    <x v="94"/>
    <n v="95998"/>
    <n v="0"/>
    <s v="United States"/>
    <s v="Seattle"/>
    <s v=""/>
    <n v="0"/>
  </r>
  <r>
    <s v="E01427"/>
    <s v="Mia Cheng"/>
    <x v="0"/>
    <x v="3"/>
    <s v="Manufacturing"/>
    <s v="Female"/>
    <x v="1"/>
    <n v="34"/>
    <x v="95"/>
    <n v="154941"/>
    <n v="0.13"/>
    <s v="United States"/>
    <s v="Phoenix"/>
    <s v=""/>
    <n v="20142.330000000002"/>
  </r>
  <r>
    <s v="E02193"/>
    <s v="Josephine Acosta"/>
    <x v="8"/>
    <x v="5"/>
    <s v="Speciality Products"/>
    <s v="Female"/>
    <x v="3"/>
    <n v="40"/>
    <x v="96"/>
    <n v="198176"/>
    <n v="0.17"/>
    <s v="Brazil"/>
    <s v="Manaus"/>
    <s v=""/>
    <n v="33689.920000000006"/>
  </r>
  <r>
    <s v="E04931"/>
    <s v="Zoe Romero"/>
    <x v="22"/>
    <x v="0"/>
    <s v="Manufacturing"/>
    <s v="Female"/>
    <x v="3"/>
    <n v="32"/>
    <x v="97"/>
    <n v="88072"/>
    <n v="0"/>
    <s v="Brazil"/>
    <s v="Sao Paulo"/>
    <s v=""/>
    <n v="0"/>
  </r>
  <r>
    <s v="E00443"/>
    <s v="Nolan Bui"/>
    <x v="3"/>
    <x v="0"/>
    <s v="Research &amp; Development"/>
    <s v="Male"/>
    <x v="1"/>
    <n v="28"/>
    <x v="98"/>
    <n v="67925"/>
    <n v="0.08"/>
    <s v="China"/>
    <s v="Shanghai"/>
    <s v=""/>
    <n v="5434"/>
  </r>
  <r>
    <s v="E03890"/>
    <s v="Nevaeh Jones"/>
    <x v="2"/>
    <x v="3"/>
    <s v="Manufacturing"/>
    <s v="Female"/>
    <x v="2"/>
    <n v="31"/>
    <x v="99"/>
    <n v="219693"/>
    <n v="0.3"/>
    <s v="United States"/>
    <s v="Austin"/>
    <s v=""/>
    <n v="65907.899999999994"/>
  </r>
  <r>
    <s v="E01194"/>
    <s v="Samantha Adams"/>
    <x v="20"/>
    <x v="6"/>
    <s v="Research &amp; Development"/>
    <s v="Female"/>
    <x v="2"/>
    <n v="45"/>
    <x v="100"/>
    <n v="61773"/>
    <n v="0"/>
    <s v="United States"/>
    <s v="Seattle"/>
    <s v=""/>
    <n v="0"/>
  </r>
  <r>
    <s v="E00103"/>
    <s v="Nora Park"/>
    <x v="8"/>
    <x v="4"/>
    <s v="Speciality Products"/>
    <s v="Female"/>
    <x v="1"/>
    <n v="29"/>
    <x v="101"/>
    <n v="197649"/>
    <n v="0.2"/>
    <s v="United States"/>
    <s v="Columbus"/>
    <s v=""/>
    <n v="39529.800000000003"/>
  </r>
  <r>
    <s v="E03858"/>
    <s v="John Cho"/>
    <x v="8"/>
    <x v="5"/>
    <s v="Speciality Products"/>
    <s v="Male"/>
    <x v="1"/>
    <n v="47"/>
    <x v="102"/>
    <n v="195385"/>
    <n v="0.21"/>
    <s v="China"/>
    <s v="Chengdu"/>
    <s v=""/>
    <n v="41030.85"/>
  </r>
  <r>
    <s v="E03816"/>
    <s v="Leilani Chow"/>
    <x v="8"/>
    <x v="5"/>
    <s v="Corporate"/>
    <s v="Female"/>
    <x v="1"/>
    <n v="27"/>
    <x v="103"/>
    <n v="199041"/>
    <n v="0.16"/>
    <s v="China"/>
    <s v="Beijing"/>
    <s v=""/>
    <n v="31846.560000000001"/>
  </r>
  <r>
    <s v="E04940"/>
    <s v="Hudson Williams"/>
    <x v="2"/>
    <x v="3"/>
    <s v="Speciality Products"/>
    <s v="Male"/>
    <x v="0"/>
    <n v="36"/>
    <x v="104"/>
    <n v="195200"/>
    <n v="0.36"/>
    <s v="United States"/>
    <s v="Austin"/>
    <s v=""/>
    <n v="70272"/>
  </r>
  <r>
    <s v="E02747"/>
    <s v="Kinsley Acosta"/>
    <x v="2"/>
    <x v="0"/>
    <s v="Speciality Products"/>
    <s v="Female"/>
    <x v="3"/>
    <n v="32"/>
    <x v="105"/>
    <n v="192749"/>
    <n v="0.31"/>
    <s v="United States"/>
    <s v="Chicago"/>
    <s v=""/>
    <n v="59752.19"/>
  </r>
  <r>
    <s v="E01388"/>
    <s v="Ivy Soto"/>
    <x v="15"/>
    <x v="6"/>
    <s v="Research &amp; Development"/>
    <s v="Female"/>
    <x v="3"/>
    <n v="50"/>
    <x v="106"/>
    <n v="91763"/>
    <n v="0"/>
    <s v="United States"/>
    <s v="Austin"/>
    <s v=""/>
    <n v="0"/>
  </r>
  <r>
    <s v="E03875"/>
    <s v="Aurora Simmons"/>
    <x v="25"/>
    <x v="6"/>
    <s v="Corporate"/>
    <s v="Female"/>
    <x v="2"/>
    <n v="51"/>
    <x v="107"/>
    <n v="96475"/>
    <n v="0"/>
    <s v="United States"/>
    <s v="Austin"/>
    <s v=""/>
    <n v="0"/>
  </r>
  <r>
    <s v="E04413"/>
    <s v="Andrew Thomas"/>
    <x v="13"/>
    <x v="6"/>
    <s v="Manufacturing"/>
    <s v="Male"/>
    <x v="2"/>
    <n v="36"/>
    <x v="108"/>
    <n v="113781"/>
    <n v="0"/>
    <s v="United States"/>
    <s v="Columbus"/>
    <s v=""/>
    <n v="0"/>
  </r>
  <r>
    <s v="E00691"/>
    <s v="Ezekiel Desai"/>
    <x v="8"/>
    <x v="2"/>
    <s v="Research &amp; Development"/>
    <s v="Male"/>
    <x v="1"/>
    <n v="42"/>
    <x v="109"/>
    <n v="166599"/>
    <n v="0.26"/>
    <s v="United States"/>
    <s v="Seattle"/>
    <s v=""/>
    <n v="43315.74"/>
  </r>
  <r>
    <s v="E03047"/>
    <s v="Gabriella Gupta"/>
    <x v="26"/>
    <x v="3"/>
    <s v="Corporate"/>
    <s v="Female"/>
    <x v="1"/>
    <n v="41"/>
    <x v="110"/>
    <n v="95372"/>
    <n v="0"/>
    <s v="China"/>
    <s v="Shanghai"/>
    <s v=""/>
    <n v="0"/>
  </r>
  <r>
    <s v="E04903"/>
    <s v="Skylar Liu"/>
    <x v="8"/>
    <x v="0"/>
    <s v="Research &amp; Development"/>
    <s v="Female"/>
    <x v="1"/>
    <n v="29"/>
    <x v="111"/>
    <n v="161203"/>
    <n v="0.15"/>
    <s v="China"/>
    <s v="Chengdu"/>
    <s v=""/>
    <n v="24180.45"/>
  </r>
  <r>
    <s v="E04735"/>
    <s v="Nova Coleman"/>
    <x v="27"/>
    <x v="0"/>
    <s v="Manufacturing"/>
    <s v="Female"/>
    <x v="2"/>
    <n v="44"/>
    <x v="112"/>
    <n v="74738"/>
    <n v="0"/>
    <s v="United States"/>
    <s v="Miami"/>
    <s v=""/>
    <n v="0"/>
  </r>
  <r>
    <s v="E02850"/>
    <s v="Evelyn Dinh"/>
    <x v="8"/>
    <x v="3"/>
    <s v="Research &amp; Development"/>
    <s v="Female"/>
    <x v="1"/>
    <n v="41"/>
    <x v="113"/>
    <n v="171173"/>
    <n v="0.21"/>
    <s v="United States"/>
    <s v="Columbus"/>
    <s v=""/>
    <n v="35946.33"/>
  </r>
  <r>
    <s v="E03583"/>
    <s v="Brooks Marquez"/>
    <x v="2"/>
    <x v="3"/>
    <s v="Corporate"/>
    <s v="Male"/>
    <x v="3"/>
    <n v="61"/>
    <x v="114"/>
    <n v="201464"/>
    <n v="0.37"/>
    <s v="United States"/>
    <s v="Chicago"/>
    <s v=""/>
    <n v="74541.679999999993"/>
  </r>
  <r>
    <s v="E02017"/>
    <s v="Connor Joseph"/>
    <x v="8"/>
    <x v="5"/>
    <s v="Corporate"/>
    <s v="Male"/>
    <x v="2"/>
    <n v="50"/>
    <x v="115"/>
    <n v="174895"/>
    <n v="0.15"/>
    <s v="United States"/>
    <s v="Chicago"/>
    <s v=""/>
    <n v="26234.25"/>
  </r>
  <r>
    <s v="E01642"/>
    <s v="Mia Lam"/>
    <x v="0"/>
    <x v="0"/>
    <s v="Manufacturing"/>
    <s v="Female"/>
    <x v="1"/>
    <n v="49"/>
    <x v="116"/>
    <n v="134486"/>
    <n v="0.14000000000000001"/>
    <s v="United States"/>
    <s v="Austin"/>
    <s v=""/>
    <n v="18828.04"/>
  </r>
  <r>
    <s v="E04379"/>
    <s v="Scarlett Rodriguez"/>
    <x v="4"/>
    <x v="2"/>
    <s v="Manufacturing"/>
    <s v="Female"/>
    <x v="3"/>
    <n v="60"/>
    <x v="117"/>
    <n v="71699"/>
    <n v="0"/>
    <s v="Brazil"/>
    <s v="Manaus"/>
    <s v=""/>
    <n v="0"/>
  </r>
  <r>
    <s v="E04131"/>
    <s v="Cora Rivera"/>
    <x v="4"/>
    <x v="1"/>
    <s v="Corporate"/>
    <s v="Female"/>
    <x v="3"/>
    <n v="42"/>
    <x v="118"/>
    <n v="94430"/>
    <n v="0"/>
    <s v="United States"/>
    <s v="Seattle"/>
    <s v=""/>
    <n v="0"/>
  </r>
  <r>
    <s v="E02872"/>
    <s v="Liam Jung"/>
    <x v="6"/>
    <x v="2"/>
    <s v="Corporate"/>
    <s v="Male"/>
    <x v="1"/>
    <n v="39"/>
    <x v="119"/>
    <n v="103504"/>
    <n v="7.0000000000000007E-2"/>
    <s v="China"/>
    <s v="Chengdu"/>
    <s v=""/>
    <n v="7245.2800000000007"/>
  </r>
  <r>
    <s v="E02331"/>
    <s v="Sophia Huynh"/>
    <x v="12"/>
    <x v="0"/>
    <s v="Manufacturing"/>
    <s v="Female"/>
    <x v="1"/>
    <n v="55"/>
    <x v="120"/>
    <n v="92771"/>
    <n v="0"/>
    <s v="United States"/>
    <s v="Miami"/>
    <s v=""/>
    <n v="0"/>
  </r>
  <r>
    <s v="E04342"/>
    <s v="Samantha Barnes"/>
    <x v="2"/>
    <x v="1"/>
    <s v="Speciality Products"/>
    <s v="Female"/>
    <x v="2"/>
    <n v="29"/>
    <x v="121"/>
    <n v="190401"/>
    <n v="0.37"/>
    <s v="United States"/>
    <s v="Columbus"/>
    <s v=""/>
    <n v="70448.37"/>
  </r>
  <r>
    <s v="E03907"/>
    <s v="Camila Watson"/>
    <x v="2"/>
    <x v="2"/>
    <s v="Speciality Products"/>
    <s v="Female"/>
    <x v="2"/>
    <n v="32"/>
    <x v="122"/>
    <n v="190253"/>
    <n v="0.33"/>
    <s v="United States"/>
    <s v="Austin"/>
    <s v=""/>
    <n v="62783.490000000005"/>
  </r>
  <r>
    <s v="E03061"/>
    <s v="Vivian Lewis"/>
    <x v="6"/>
    <x v="1"/>
    <s v="Manufacturing"/>
    <s v="Female"/>
    <x v="2"/>
    <n v="65"/>
    <x v="123"/>
    <n v="104903"/>
    <n v="0.1"/>
    <s v="United States"/>
    <s v="Columbus"/>
    <s v=""/>
    <n v="10490.300000000001"/>
  </r>
  <r>
    <s v="E00013"/>
    <s v="Elena Vang"/>
    <x v="7"/>
    <x v="2"/>
    <s v="Corporate"/>
    <s v="Female"/>
    <x v="1"/>
    <n v="52"/>
    <x v="124"/>
    <n v="55859"/>
    <n v="0"/>
    <s v="China"/>
    <s v="Beijing"/>
    <s v=""/>
    <n v="0"/>
  </r>
  <r>
    <s v="E04265"/>
    <s v="Natalia Diaz"/>
    <x v="17"/>
    <x v="6"/>
    <s v="Corporate"/>
    <s v="Female"/>
    <x v="3"/>
    <n v="62"/>
    <x v="125"/>
    <n v="79785"/>
    <n v="0"/>
    <s v="United States"/>
    <s v="Austin"/>
    <s v=""/>
    <n v="0"/>
  </r>
  <r>
    <s v="E04769"/>
    <s v="Mila Leung"/>
    <x v="4"/>
    <x v="1"/>
    <s v="Corporate"/>
    <s v="Female"/>
    <x v="1"/>
    <n v="39"/>
    <x v="126"/>
    <n v="99017"/>
    <n v="0"/>
    <s v="China"/>
    <s v="Beijing"/>
    <s v=""/>
    <n v="0"/>
  </r>
  <r>
    <s v="E03042"/>
    <s v="Ava Nelson"/>
    <x v="28"/>
    <x v="0"/>
    <s v="Manufacturing"/>
    <s v="Female"/>
    <x v="2"/>
    <n v="63"/>
    <x v="127"/>
    <n v="53809"/>
    <n v="0"/>
    <s v="United States"/>
    <s v="Phoenix"/>
    <s v=""/>
    <n v="0"/>
  </r>
  <r>
    <s v="E04194"/>
    <s v="Madison Kumar"/>
    <x v="8"/>
    <x v="4"/>
    <s v="Speciality Products"/>
    <s v="Female"/>
    <x v="1"/>
    <n v="55"/>
    <x v="128"/>
    <n v="188727"/>
    <n v="0.23"/>
    <s v="China"/>
    <s v="Chengdu"/>
    <s v=""/>
    <n v="43407.21"/>
  </r>
  <r>
    <s v="E01095"/>
    <s v="Isla Lai"/>
    <x v="2"/>
    <x v="2"/>
    <s v="Corporate"/>
    <s v="Female"/>
    <x v="1"/>
    <n v="37"/>
    <x v="129"/>
    <n v="225558"/>
    <n v="0.33"/>
    <s v="China"/>
    <s v="Shanghai"/>
    <s v=""/>
    <n v="74434.14"/>
  </r>
  <r>
    <s v="E03131"/>
    <s v="Ezekiel Reed"/>
    <x v="0"/>
    <x v="0"/>
    <s v="Manufacturing"/>
    <s v="Male"/>
    <x v="2"/>
    <n v="37"/>
    <x v="130"/>
    <n v="128984"/>
    <n v="0.12"/>
    <s v="United States"/>
    <s v="Miami"/>
    <d v="2021-05-01T00:00:00"/>
    <n v="15478.08"/>
  </r>
  <r>
    <s v="E04641"/>
    <s v="Scarlett Hill"/>
    <x v="8"/>
    <x v="6"/>
    <s v="Speciality Products"/>
    <s v="Female"/>
    <x v="0"/>
    <n v="45"/>
    <x v="131"/>
    <n v="187205"/>
    <n v="0.24"/>
    <s v="United States"/>
    <s v="Columbus"/>
    <d v="2022-06-20T00:00:00"/>
    <n v="44929.2"/>
  </r>
  <r>
    <s v="E00128"/>
    <s v="Everleigh Espinoza"/>
    <x v="8"/>
    <x v="5"/>
    <s v="Manufacturing"/>
    <s v="Female"/>
    <x v="3"/>
    <n v="54"/>
    <x v="132"/>
    <n v="176294"/>
    <n v="0.28000000000000003"/>
    <s v="United States"/>
    <s v="Austin"/>
    <s v=""/>
    <n v="49362.320000000007"/>
  </r>
  <r>
    <s v="E03849"/>
    <s v="Evelyn Jung"/>
    <x v="7"/>
    <x v="3"/>
    <s v="Research &amp; Development"/>
    <s v="Female"/>
    <x v="1"/>
    <n v="30"/>
    <x v="133"/>
    <n v="48340"/>
    <n v="0"/>
    <s v="China"/>
    <s v="Beijing"/>
    <s v=""/>
    <n v="0"/>
  </r>
  <r>
    <s v="E02464"/>
    <s v="Sophie Silva"/>
    <x v="2"/>
    <x v="6"/>
    <s v="Corporate"/>
    <s v="Female"/>
    <x v="3"/>
    <n v="28"/>
    <x v="134"/>
    <n v="240488"/>
    <n v="0.4"/>
    <s v="Brazil"/>
    <s v="Rio de Janerio"/>
    <s v=""/>
    <n v="96195.200000000012"/>
  </r>
  <r>
    <s v="E00306"/>
    <s v="Mateo Williams"/>
    <x v="12"/>
    <x v="0"/>
    <s v="Manufacturing"/>
    <s v="Male"/>
    <x v="2"/>
    <n v="40"/>
    <x v="135"/>
    <n v="97339"/>
    <n v="0"/>
    <s v="United States"/>
    <s v="Austin"/>
    <s v=""/>
    <n v="0"/>
  </r>
  <r>
    <s v="E03737"/>
    <s v="Kennedy Rahman"/>
    <x v="2"/>
    <x v="5"/>
    <s v="Manufacturing"/>
    <s v="Female"/>
    <x v="1"/>
    <n v="49"/>
    <x v="136"/>
    <n v="211291"/>
    <n v="0.37"/>
    <s v="China"/>
    <s v="Chongqing"/>
    <s v=""/>
    <n v="78177.67"/>
  </r>
  <r>
    <s v="E02783"/>
    <s v="Levi Mendez"/>
    <x v="2"/>
    <x v="3"/>
    <s v="Research &amp; Development"/>
    <s v="Male"/>
    <x v="3"/>
    <n v="39"/>
    <x v="137"/>
    <n v="249506"/>
    <n v="0.3"/>
    <s v="Brazil"/>
    <s v="Rio de Janerio"/>
    <s v=""/>
    <n v="74851.8"/>
  </r>
  <r>
    <s v="E04683"/>
    <s v="Ezekiel Delgado"/>
    <x v="8"/>
    <x v="6"/>
    <s v="Speciality Products"/>
    <s v="Male"/>
    <x v="3"/>
    <n v="40"/>
    <x v="138"/>
    <n v="187187"/>
    <n v="0.18"/>
    <s v="Brazil"/>
    <s v="Manaus"/>
    <s v=""/>
    <n v="33693.659999999996"/>
  </r>
  <r>
    <s v="E02706"/>
    <s v="Nevaeh Kang"/>
    <x v="16"/>
    <x v="6"/>
    <s v="Research &amp; Development"/>
    <s v="Female"/>
    <x v="1"/>
    <n v="46"/>
    <x v="139"/>
    <n v="86538"/>
    <n v="0"/>
    <s v="China"/>
    <s v="Chengdu"/>
    <s v=""/>
    <n v="0"/>
  </r>
  <r>
    <s v="E01347"/>
    <s v="Aiden Gonzales"/>
    <x v="2"/>
    <x v="1"/>
    <s v="Speciality Products"/>
    <s v="Male"/>
    <x v="3"/>
    <n v="44"/>
    <x v="140"/>
    <n v="186033"/>
    <n v="0.34"/>
    <s v="Brazil"/>
    <s v="Sao Paulo"/>
    <s v=""/>
    <n v="63251.22"/>
  </r>
  <r>
    <s v="E01425"/>
    <s v="Anthony Rogers"/>
    <x v="2"/>
    <x v="6"/>
    <s v="Corporate"/>
    <s v="Male"/>
    <x v="2"/>
    <n v="33"/>
    <x v="141"/>
    <n v="205314"/>
    <n v="0.3"/>
    <s v="United States"/>
    <s v="Columbus"/>
    <s v=""/>
    <n v="61594.2"/>
  </r>
  <r>
    <s v="E00130"/>
    <s v="Paisley Kang"/>
    <x v="2"/>
    <x v="5"/>
    <s v="Corporate"/>
    <s v="Female"/>
    <x v="1"/>
    <n v="61"/>
    <x v="142"/>
    <n v="196951"/>
    <n v="0.33"/>
    <s v="China"/>
    <s v="Beijing"/>
    <s v=""/>
    <n v="64993.83"/>
  </r>
  <r>
    <s v="E02748"/>
    <s v="Genesis Zhu"/>
    <x v="8"/>
    <x v="2"/>
    <s v="Speciality Products"/>
    <s v="Female"/>
    <x v="1"/>
    <n v="34"/>
    <x v="143"/>
    <n v="184960"/>
    <n v="0.18"/>
    <s v="United States"/>
    <s v="Seattle"/>
    <s v=""/>
    <n v="33292.799999999996"/>
  </r>
  <r>
    <s v="E03567"/>
    <s v="Silas Chavez"/>
    <x v="1"/>
    <x v="0"/>
    <s v="Research &amp; Development"/>
    <s v="Male"/>
    <x v="3"/>
    <n v="51"/>
    <x v="144"/>
    <n v="86431"/>
    <n v="0"/>
    <s v="United States"/>
    <s v="Columbus"/>
    <s v=""/>
    <n v="0"/>
  </r>
  <r>
    <s v="E04682"/>
    <s v="Colton Thao"/>
    <x v="6"/>
    <x v="5"/>
    <s v="Manufacturing"/>
    <s v="Male"/>
    <x v="1"/>
    <n v="55"/>
    <x v="145"/>
    <n v="125936"/>
    <n v="0.08"/>
    <s v="China"/>
    <s v="Chongqing"/>
    <s v=""/>
    <n v="10074.880000000001"/>
  </r>
  <r>
    <s v="E00957"/>
    <s v="Genesis Perry"/>
    <x v="0"/>
    <x v="3"/>
    <s v="Corporate"/>
    <s v="Female"/>
    <x v="2"/>
    <n v="46"/>
    <x v="146"/>
    <n v="149712"/>
    <n v="0.14000000000000001"/>
    <s v="United States"/>
    <s v="Columbus"/>
    <s v=""/>
    <n v="20959.68"/>
  </r>
  <r>
    <s v="E02942"/>
    <s v="Daniel Richardson"/>
    <x v="8"/>
    <x v="6"/>
    <s v="Speciality Products"/>
    <s v="Male"/>
    <x v="2"/>
    <n v="30"/>
    <x v="147"/>
    <n v="184368"/>
    <n v="0.28999999999999998"/>
    <s v="United States"/>
    <s v="Austin"/>
    <s v=""/>
    <n v="53466.719999999994"/>
  </r>
  <r>
    <s v="E01499"/>
    <s v="Elias Zhang"/>
    <x v="29"/>
    <x v="0"/>
    <s v="Research &amp; Development"/>
    <s v="Male"/>
    <x v="1"/>
    <n v="54"/>
    <x v="148"/>
    <n v="83639"/>
    <n v="0"/>
    <s v="China"/>
    <s v="Beijing"/>
    <s v=""/>
    <n v="0"/>
  </r>
  <r>
    <s v="E00521"/>
    <s v="Lily Carter"/>
    <x v="22"/>
    <x v="0"/>
    <s v="Research &amp; Development"/>
    <s v="Female"/>
    <x v="2"/>
    <n v="54"/>
    <x v="149"/>
    <n v="68268"/>
    <n v="0"/>
    <s v="United States"/>
    <s v="Phoenix"/>
    <s v=""/>
    <n v="0"/>
  </r>
  <r>
    <s v="E03717"/>
    <s v="Joseph Ruiz"/>
    <x v="15"/>
    <x v="6"/>
    <s v="Manufacturing"/>
    <s v="Male"/>
    <x v="3"/>
    <n v="45"/>
    <x v="150"/>
    <n v="75819"/>
    <n v="0"/>
    <s v="Brazil"/>
    <s v="Sao Paulo"/>
    <s v=""/>
    <n v="0"/>
  </r>
  <r>
    <s v="E02421"/>
    <s v="Jordan Truong"/>
    <x v="8"/>
    <x v="6"/>
    <s v="Speciality Products"/>
    <s v="Male"/>
    <x v="1"/>
    <n v="45"/>
    <x v="151"/>
    <n v="183161"/>
    <n v="0.22"/>
    <s v="United States"/>
    <s v="Miami"/>
    <s v=""/>
    <n v="40295.42"/>
  </r>
  <r>
    <s v="E04449"/>
    <s v="Miles Hsu"/>
    <x v="11"/>
    <x v="2"/>
    <s v="Research &amp; Development"/>
    <s v="Male"/>
    <x v="1"/>
    <n v="55"/>
    <x v="152"/>
    <n v="74552"/>
    <n v="0"/>
    <s v="China"/>
    <s v="Chengdu"/>
    <s v=""/>
    <n v="0"/>
  </r>
  <r>
    <s v="E02855"/>
    <s v="Piper Cheng"/>
    <x v="12"/>
    <x v="0"/>
    <s v="Manufacturing"/>
    <s v="Female"/>
    <x v="1"/>
    <n v="62"/>
    <x v="153"/>
    <n v="82839"/>
    <n v="0"/>
    <s v="United States"/>
    <s v="Miami"/>
    <s v=""/>
    <n v="0"/>
  </r>
  <r>
    <s v="E04572"/>
    <s v="Jade Li"/>
    <x v="8"/>
    <x v="0"/>
    <s v="Speciality Products"/>
    <s v="Female"/>
    <x v="1"/>
    <n v="47"/>
    <x v="154"/>
    <n v="183156"/>
    <n v="0.3"/>
    <s v="United States"/>
    <s v="Seattle"/>
    <s v=""/>
    <n v="54946.799999999996"/>
  </r>
  <r>
    <s v="E02283"/>
    <s v="Jaxon Park"/>
    <x v="22"/>
    <x v="0"/>
    <s v="Manufacturing"/>
    <s v="Male"/>
    <x v="1"/>
    <n v="33"/>
    <x v="155"/>
    <n v="69453"/>
    <n v="0"/>
    <s v="China"/>
    <s v="Chengdu"/>
    <s v=""/>
    <n v="0"/>
  </r>
  <r>
    <s v="E04888"/>
    <s v="Elijah Henry"/>
    <x v="6"/>
    <x v="0"/>
    <s v="Corporate"/>
    <s v="Male"/>
    <x v="2"/>
    <n v="32"/>
    <x v="156"/>
    <n v="127148"/>
    <n v="0.1"/>
    <s v="United States"/>
    <s v="Miami"/>
    <s v=""/>
    <n v="12714.800000000001"/>
  </r>
  <r>
    <s v="E03683"/>
    <s v="Raelynn Hong"/>
    <x v="8"/>
    <x v="1"/>
    <s v="Speciality Products"/>
    <s v="Female"/>
    <x v="1"/>
    <n v="28"/>
    <x v="157"/>
    <n v="182321"/>
    <n v="0.28000000000000003"/>
    <s v="China"/>
    <s v="Beijing"/>
    <s v=""/>
    <n v="51049.880000000005"/>
  </r>
  <r>
    <s v="E02166"/>
    <s v="Lucas Thomas"/>
    <x v="6"/>
    <x v="4"/>
    <s v="Research &amp; Development"/>
    <s v="Male"/>
    <x v="2"/>
    <n v="55"/>
    <x v="158"/>
    <n v="115798"/>
    <n v="0.05"/>
    <s v="United States"/>
    <s v="Miami"/>
    <s v=""/>
    <n v="5789.9000000000005"/>
  </r>
  <r>
    <s v="E00431"/>
    <s v="Skylar Doan"/>
    <x v="24"/>
    <x v="5"/>
    <s v="Research &amp; Development"/>
    <s v="Female"/>
    <x v="1"/>
    <n v="58"/>
    <x v="159"/>
    <n v="93102"/>
    <n v="0"/>
    <s v="United States"/>
    <s v="Seattle"/>
    <d v="2013-12-13T00:00:00"/>
    <n v="0"/>
  </r>
  <r>
    <s v="E02613"/>
    <s v="Everly Lai"/>
    <x v="2"/>
    <x v="1"/>
    <s v="Speciality Products"/>
    <s v="Female"/>
    <x v="1"/>
    <n v="52"/>
    <x v="160"/>
    <n v="182035"/>
    <n v="0.3"/>
    <s v="United States"/>
    <s v="Chicago"/>
    <s v=""/>
    <n v="54610.5"/>
  </r>
  <r>
    <s v="E01141"/>
    <s v="Gianna Williams"/>
    <x v="9"/>
    <x v="6"/>
    <s v="Research &amp; Development"/>
    <s v="Female"/>
    <x v="0"/>
    <n v="27"/>
    <x v="161"/>
    <n v="95786"/>
    <n v="0"/>
    <s v="United States"/>
    <s v="Chicago"/>
    <s v=""/>
    <n v="0"/>
  </r>
  <r>
    <s v="E03349"/>
    <s v="Adam He"/>
    <x v="8"/>
    <x v="4"/>
    <s v="Speciality Products"/>
    <s v="Male"/>
    <x v="1"/>
    <n v="35"/>
    <x v="162"/>
    <n v="181356"/>
    <n v="0.23"/>
    <s v="China"/>
    <s v="Beijing"/>
    <s v=""/>
    <n v="41711.880000000005"/>
  </r>
  <r>
    <s v="E04504"/>
    <s v="Jameson Alvarado"/>
    <x v="12"/>
    <x v="0"/>
    <s v="Manufacturing"/>
    <s v="Male"/>
    <x v="3"/>
    <n v="47"/>
    <x v="12"/>
    <n v="92897"/>
    <n v="0"/>
    <s v="Brazil"/>
    <s v="Sao Paulo"/>
    <s v=""/>
    <n v="0"/>
  </r>
  <r>
    <s v="E04101"/>
    <s v="Olivia Harris"/>
    <x v="8"/>
    <x v="3"/>
    <s v="Speciality Products"/>
    <s v="Female"/>
    <x v="2"/>
    <n v="63"/>
    <x v="163"/>
    <n v="181216"/>
    <n v="0.27"/>
    <s v="United States"/>
    <s v="Columbus"/>
    <s v=""/>
    <n v="48928.32"/>
  </r>
  <r>
    <s v="E03383"/>
    <s v="Lincoln Hall"/>
    <x v="8"/>
    <x v="4"/>
    <s v="Speciality Products"/>
    <s v="Male"/>
    <x v="2"/>
    <n v="26"/>
    <x v="164"/>
    <n v="180664"/>
    <n v="0.27"/>
    <s v="United States"/>
    <s v="Chicago"/>
    <s v=""/>
    <n v="48779.280000000006"/>
  </r>
  <r>
    <s v="E04130"/>
    <s v="Elias Figueroa"/>
    <x v="0"/>
    <x v="2"/>
    <s v="Corporate"/>
    <s v="Male"/>
    <x v="3"/>
    <n v="45"/>
    <x v="165"/>
    <n v="144754"/>
    <n v="0.15"/>
    <s v="United States"/>
    <s v="Phoenix"/>
    <s v=""/>
    <n v="21713.1"/>
  </r>
  <r>
    <s v="E02848"/>
    <s v="Emma Brooks"/>
    <x v="26"/>
    <x v="3"/>
    <s v="Research &amp; Development"/>
    <s v="Female"/>
    <x v="2"/>
    <n v="30"/>
    <x v="166"/>
    <n v="89458"/>
    <n v="0"/>
    <s v="United States"/>
    <s v="Austin"/>
    <s v=""/>
    <n v="0"/>
  </r>
  <r>
    <s v="E00085"/>
    <s v="Isla Wong"/>
    <x v="2"/>
    <x v="4"/>
    <s v="Corporate"/>
    <s v="Female"/>
    <x v="1"/>
    <n v="56"/>
    <x v="152"/>
    <n v="190815"/>
    <n v="0.4"/>
    <s v="United States"/>
    <s v="Austin"/>
    <s v=""/>
    <n v="76326"/>
  </r>
  <r>
    <s v="E03956"/>
    <s v="Everly Walker"/>
    <x v="0"/>
    <x v="3"/>
    <s v="Research &amp; Development"/>
    <s v="Female"/>
    <x v="2"/>
    <n v="62"/>
    <x v="167"/>
    <n v="137995"/>
    <n v="0.14000000000000001"/>
    <s v="United States"/>
    <s v="Austin"/>
    <s v=""/>
    <n v="19319.300000000003"/>
  </r>
  <r>
    <s v="E00672"/>
    <s v="Mila Pena"/>
    <x v="24"/>
    <x v="5"/>
    <s v="Manufacturing"/>
    <s v="Female"/>
    <x v="3"/>
    <n v="45"/>
    <x v="168"/>
    <n v="93840"/>
    <n v="0"/>
    <s v="Brazil"/>
    <s v="Manaus"/>
    <s v=""/>
    <n v="0"/>
  </r>
  <r>
    <s v="E04618"/>
    <s v="Mason Zhao"/>
    <x v="1"/>
    <x v="0"/>
    <s v="Research &amp; Development"/>
    <s v="Male"/>
    <x v="1"/>
    <n v="46"/>
    <x v="169"/>
    <n v="94790"/>
    <n v="0"/>
    <s v="China"/>
    <s v="Chongqing"/>
    <s v=""/>
    <n v="0"/>
  </r>
  <r>
    <s v="E03506"/>
    <s v="Jaxson Mai"/>
    <x v="2"/>
    <x v="5"/>
    <s v="Research &amp; Development"/>
    <s v="Male"/>
    <x v="1"/>
    <n v="48"/>
    <x v="170"/>
    <n v="197367"/>
    <n v="0.39"/>
    <s v="United States"/>
    <s v="Austin"/>
    <s v=""/>
    <n v="76973.13"/>
  </r>
  <r>
    <s v="E00568"/>
    <s v="Ava Garza"/>
    <x v="8"/>
    <x v="4"/>
    <s v="Manufacturing"/>
    <s v="Female"/>
    <x v="3"/>
    <n v="27"/>
    <x v="171"/>
    <n v="174097"/>
    <n v="0.21"/>
    <s v="United States"/>
    <s v="Phoenix"/>
    <s v=""/>
    <n v="36560.369999999995"/>
  </r>
  <r>
    <s v="E00607"/>
    <s v="Jameson Allen"/>
    <x v="8"/>
    <x v="1"/>
    <s v="Speciality Products"/>
    <s v="Male"/>
    <x v="2"/>
    <n v="32"/>
    <x v="172"/>
    <n v="177443"/>
    <n v="0.16"/>
    <s v="United States"/>
    <s v="Seattle"/>
    <s v=""/>
    <n v="28390.880000000001"/>
  </r>
  <r>
    <s v="E04630"/>
    <s v="Maria Griffin"/>
    <x v="6"/>
    <x v="1"/>
    <s v="Manufacturing"/>
    <s v="Female"/>
    <x v="2"/>
    <n v="59"/>
    <x v="69"/>
    <n v="129708"/>
    <n v="0.05"/>
    <s v="United States"/>
    <s v="Miami"/>
    <s v=""/>
    <n v="6485.4000000000005"/>
  </r>
  <r>
    <s v="E00874"/>
    <s v="Alexander Choi"/>
    <x v="6"/>
    <x v="1"/>
    <s v="Research &amp; Development"/>
    <s v="Male"/>
    <x v="1"/>
    <n v="55"/>
    <x v="173"/>
    <n v="102270"/>
    <n v="0.1"/>
    <s v="United States"/>
    <s v="Chicago"/>
    <s v=""/>
    <n v="10227"/>
  </r>
  <r>
    <s v="E04562"/>
    <s v="Kinsley Martinez"/>
    <x v="8"/>
    <x v="5"/>
    <s v="Speciality Products"/>
    <s v="Female"/>
    <x v="3"/>
    <n v="52"/>
    <x v="174"/>
    <n v="177443"/>
    <n v="0.25"/>
    <s v="Brazil"/>
    <s v="Sao Paulo"/>
    <s v=""/>
    <n v="44360.75"/>
  </r>
  <r>
    <s v="E00941"/>
    <s v="Sophie Ali"/>
    <x v="7"/>
    <x v="2"/>
    <s v="Manufacturing"/>
    <s v="Female"/>
    <x v="1"/>
    <n v="55"/>
    <x v="175"/>
    <n v="50475"/>
    <n v="0"/>
    <s v="United States"/>
    <s v="Columbus"/>
    <s v=""/>
    <n v="0"/>
  </r>
  <r>
    <s v="E03446"/>
    <s v="Julian Ross"/>
    <x v="6"/>
    <x v="1"/>
    <s v="Research &amp; Development"/>
    <s v="Male"/>
    <x v="2"/>
    <n v="51"/>
    <x v="176"/>
    <n v="100099"/>
    <n v="0.08"/>
    <s v="United States"/>
    <s v="Miami"/>
    <s v=""/>
    <n v="8007.92"/>
  </r>
  <r>
    <s v="E01361"/>
    <s v="Emma Hill"/>
    <x v="10"/>
    <x v="0"/>
    <s v="Manufacturing"/>
    <s v="Female"/>
    <x v="2"/>
    <n v="54"/>
    <x v="177"/>
    <n v="41673"/>
    <n v="0"/>
    <s v="United States"/>
    <s v="Miami"/>
    <s v=""/>
    <n v="0"/>
  </r>
  <r>
    <s v="E04398"/>
    <s v="Oliver Yang"/>
    <x v="8"/>
    <x v="1"/>
    <s v="Speciality Products"/>
    <s v="Male"/>
    <x v="1"/>
    <n v="31"/>
    <x v="178"/>
    <n v="176710"/>
    <n v="0.15"/>
    <s v="United States"/>
    <s v="Miami"/>
    <s v=""/>
    <n v="26506.5"/>
  </r>
  <r>
    <s v="E03719"/>
    <s v="Jack Brown"/>
    <x v="7"/>
    <x v="1"/>
    <s v="Corporate"/>
    <s v="Male"/>
    <x v="2"/>
    <n v="55"/>
    <x v="179"/>
    <n v="40752"/>
    <n v="0"/>
    <s v="United States"/>
    <s v="Phoenix"/>
    <s v=""/>
    <n v="0"/>
  </r>
  <r>
    <s v="E03269"/>
    <s v="Charlotte Chu"/>
    <x v="23"/>
    <x v="0"/>
    <s v="Manufacturing"/>
    <s v="Female"/>
    <x v="1"/>
    <n v="50"/>
    <x v="180"/>
    <n v="97537"/>
    <n v="0"/>
    <s v="China"/>
    <s v="Chengdu"/>
    <s v=""/>
    <n v="0"/>
  </r>
  <r>
    <s v="E01037"/>
    <s v="Jeremiah Chu"/>
    <x v="30"/>
    <x v="0"/>
    <s v="Research &amp; Development"/>
    <s v="Male"/>
    <x v="1"/>
    <n v="31"/>
    <x v="181"/>
    <n v="96567"/>
    <n v="0"/>
    <s v="China"/>
    <s v="Shanghai"/>
    <s v=""/>
    <n v="0"/>
  </r>
  <r>
    <s v="E04872"/>
    <s v="Isaac Stewart"/>
    <x v="8"/>
    <x v="1"/>
    <s v="Speciality Products"/>
    <s v="Male"/>
    <x v="2"/>
    <n v="25"/>
    <x v="182"/>
    <n v="172007"/>
    <n v="0.26"/>
    <s v="United States"/>
    <s v="Miami"/>
    <s v=""/>
    <n v="44721.82"/>
  </r>
  <r>
    <s v="E02216"/>
    <s v="Caleb Marquez"/>
    <x v="30"/>
    <x v="0"/>
    <s v="Research &amp; Development"/>
    <s v="Male"/>
    <x v="3"/>
    <n v="29"/>
    <x v="183"/>
    <n v="66819"/>
    <n v="0"/>
    <s v="Brazil"/>
    <s v="Rio de Janerio"/>
    <s v=""/>
    <n v="0"/>
  </r>
  <r>
    <s v="E00005"/>
    <s v="Riley Washington"/>
    <x v="8"/>
    <x v="3"/>
    <s v="Speciality Products"/>
    <s v="Female"/>
    <x v="2"/>
    <n v="39"/>
    <x v="184"/>
    <n v="171487"/>
    <n v="0.23"/>
    <s v="United States"/>
    <s v="Phoenix"/>
    <s v=""/>
    <n v="39442.01"/>
  </r>
  <r>
    <s v="E01584"/>
    <s v="Carter Mejia"/>
    <x v="0"/>
    <x v="5"/>
    <s v="Research &amp; Development"/>
    <s v="Male"/>
    <x v="3"/>
    <n v="29"/>
    <x v="185"/>
    <n v="125828"/>
    <n v="0.15"/>
    <s v="Brazil"/>
    <s v="Sao Paulo"/>
    <s v=""/>
    <n v="18874.2"/>
  </r>
  <r>
    <s v="E02489"/>
    <s v="Ethan Clark"/>
    <x v="24"/>
    <x v="5"/>
    <s v="Manufacturing"/>
    <s v="Male"/>
    <x v="2"/>
    <n v="33"/>
    <x v="186"/>
    <n v="92610"/>
    <n v="0"/>
    <s v="United States"/>
    <s v="Columbus"/>
    <s v=""/>
    <n v="0"/>
  </r>
  <r>
    <s v="E01271"/>
    <s v="Luke Munoz"/>
    <x v="8"/>
    <x v="6"/>
    <s v="Speciality Products"/>
    <s v="Male"/>
    <x v="3"/>
    <n v="64"/>
    <x v="187"/>
    <n v="169509"/>
    <n v="0.18"/>
    <s v="Brazil"/>
    <s v="Manaus"/>
    <s v=""/>
    <n v="30511.62"/>
  </r>
  <r>
    <s v="E03560"/>
    <s v="Ayla Ng"/>
    <x v="5"/>
    <x v="3"/>
    <s v="Manufacturing"/>
    <s v="Female"/>
    <x v="1"/>
    <n v="46"/>
    <x v="188"/>
    <n v="73004"/>
    <n v="0"/>
    <s v="China"/>
    <s v="Beijing"/>
    <s v=""/>
    <n v="0"/>
  </r>
  <r>
    <s v="E00769"/>
    <s v="Jose Kang"/>
    <x v="19"/>
    <x v="6"/>
    <s v="Corporate"/>
    <s v="Male"/>
    <x v="1"/>
    <n v="57"/>
    <x v="189"/>
    <n v="95061"/>
    <n v="0.1"/>
    <s v="China"/>
    <s v="Shanghai"/>
    <s v=""/>
    <n v="9506.1"/>
  </r>
  <r>
    <s v="E02791"/>
    <s v="Aubrey Romero"/>
    <x v="8"/>
    <x v="3"/>
    <s v="Corporate"/>
    <s v="Female"/>
    <x v="3"/>
    <n v="49"/>
    <x v="190"/>
    <n v="160832"/>
    <n v="0.3"/>
    <s v="United States"/>
    <s v="Phoenix"/>
    <s v=""/>
    <n v="48249.599999999999"/>
  </r>
  <r>
    <s v="E02333"/>
    <s v="Jaxson Wright"/>
    <x v="31"/>
    <x v="0"/>
    <s v="Manufacturing"/>
    <s v="Male"/>
    <x v="0"/>
    <n v="54"/>
    <x v="191"/>
    <n v="64417"/>
    <n v="0"/>
    <s v="United States"/>
    <s v="Columbus"/>
    <s v=""/>
    <n v="0"/>
  </r>
  <r>
    <s v="E01002"/>
    <s v="Elias Ali"/>
    <x v="6"/>
    <x v="3"/>
    <s v="Corporate"/>
    <s v="Male"/>
    <x v="1"/>
    <n v="28"/>
    <x v="192"/>
    <n v="127543"/>
    <n v="0.06"/>
    <s v="China"/>
    <s v="Shanghai"/>
    <s v=""/>
    <n v="7652.58"/>
  </r>
  <r>
    <s v="E03520"/>
    <s v="Nolan Pena"/>
    <x v="7"/>
    <x v="1"/>
    <s v="Manufacturing"/>
    <s v="Male"/>
    <x v="3"/>
    <n v="30"/>
    <x v="193"/>
    <n v="56154"/>
    <n v="0"/>
    <s v="Brazil"/>
    <s v="Sao Paulo"/>
    <s v=""/>
    <n v="0"/>
  </r>
  <r>
    <s v="E00752"/>
    <s v="Luna Liu"/>
    <x v="2"/>
    <x v="3"/>
    <s v="Manufacturing"/>
    <s v="Female"/>
    <x v="1"/>
    <n v="36"/>
    <x v="194"/>
    <n v="218530"/>
    <n v="0.3"/>
    <s v="China"/>
    <s v="Shanghai"/>
    <s v=""/>
    <n v="65559"/>
  </r>
  <r>
    <s v="E00233"/>
    <s v="Brooklyn Reyes"/>
    <x v="31"/>
    <x v="0"/>
    <s v="Manufacturing"/>
    <s v="Female"/>
    <x v="3"/>
    <n v="36"/>
    <x v="195"/>
    <n v="91954"/>
    <n v="0"/>
    <s v="United States"/>
    <s v="Columbus"/>
    <s v=""/>
    <n v="0"/>
  </r>
  <r>
    <s v="E02639"/>
    <s v="Hadley Parker"/>
    <x v="2"/>
    <x v="1"/>
    <s v="Corporate"/>
    <s v="Female"/>
    <x v="0"/>
    <n v="30"/>
    <x v="196"/>
    <n v="221217"/>
    <n v="0.32"/>
    <s v="United States"/>
    <s v="Columbus"/>
    <d v="2017-09-25T00:00:00"/>
    <n v="70789.440000000002"/>
  </r>
  <r>
    <s v="E00697"/>
    <s v="Jonathan Chavez"/>
    <x v="27"/>
    <x v="0"/>
    <s v="Manufacturing"/>
    <s v="Male"/>
    <x v="3"/>
    <n v="29"/>
    <x v="197"/>
    <n v="87536"/>
    <n v="0"/>
    <s v="United States"/>
    <s v="Seattle"/>
    <s v=""/>
    <n v="0"/>
  </r>
  <r>
    <s v="E02183"/>
    <s v="Sarah Ayala"/>
    <x v="7"/>
    <x v="3"/>
    <s v="Corporate"/>
    <s v="Female"/>
    <x v="3"/>
    <n v="47"/>
    <x v="198"/>
    <n v="41429"/>
    <n v="0"/>
    <s v="United States"/>
    <s v="Seattle"/>
    <s v=""/>
    <n v="0"/>
  </r>
  <r>
    <s v="E00715"/>
    <s v="Elijah Kang"/>
    <x v="2"/>
    <x v="6"/>
    <s v="Manufacturing"/>
    <s v="Male"/>
    <x v="1"/>
    <n v="35"/>
    <x v="199"/>
    <n v="245482"/>
    <n v="0.39"/>
    <s v="United States"/>
    <s v="Seattle"/>
    <s v=""/>
    <n v="95737.98000000001"/>
  </r>
  <r>
    <s v="E04288"/>
    <s v="Ella White"/>
    <x v="25"/>
    <x v="6"/>
    <s v="Manufacturing"/>
    <s v="Female"/>
    <x v="2"/>
    <n v="25"/>
    <x v="200"/>
    <n v="71359"/>
    <n v="0"/>
    <s v="United States"/>
    <s v="Phoenix"/>
    <s v=""/>
    <n v="0"/>
  </r>
  <r>
    <s v="E01896"/>
    <s v="Adam Nelson"/>
    <x v="8"/>
    <x v="2"/>
    <s v="Speciality Products"/>
    <s v="Male"/>
    <x v="2"/>
    <n v="25"/>
    <x v="201"/>
    <n v="168014"/>
    <n v="0.27"/>
    <s v="United States"/>
    <s v="Chicago"/>
    <d v="2021-07-27T00:00:00"/>
    <n v="45363.780000000006"/>
  </r>
  <r>
    <s v="E00523"/>
    <s v="Daniel Jordan"/>
    <x v="32"/>
    <x v="0"/>
    <s v="Corporate"/>
    <s v="Male"/>
    <x v="2"/>
    <n v="58"/>
    <x v="202"/>
    <n v="69260"/>
    <n v="0"/>
    <s v="United States"/>
    <s v="Phoenix"/>
    <s v=""/>
    <n v="0"/>
  </r>
  <r>
    <s v="E00624"/>
    <s v="William Watson"/>
    <x v="8"/>
    <x v="4"/>
    <s v="Speciality Products"/>
    <s v="Male"/>
    <x v="2"/>
    <n v="41"/>
    <x v="203"/>
    <n v="167526"/>
    <n v="0.26"/>
    <s v="United States"/>
    <s v="Miami"/>
    <s v=""/>
    <n v="43556.76"/>
  </r>
  <r>
    <s v="E02761"/>
    <s v="Luca Duong"/>
    <x v="6"/>
    <x v="5"/>
    <s v="Research &amp; Development"/>
    <s v="Male"/>
    <x v="1"/>
    <n v="48"/>
    <x v="204"/>
    <n v="120660"/>
    <n v="7.0000000000000007E-2"/>
    <s v="China"/>
    <s v="Chengdu"/>
    <s v=""/>
    <n v="8446.2000000000007"/>
  </r>
  <r>
    <s v="E02121"/>
    <s v="Levi Brown"/>
    <x v="4"/>
    <x v="3"/>
    <s v="Corporate"/>
    <s v="Male"/>
    <x v="0"/>
    <n v="36"/>
    <x v="205"/>
    <n v="75119"/>
    <n v="0"/>
    <s v="United States"/>
    <s v="Chicago"/>
    <s v=""/>
    <n v="0"/>
  </r>
  <r>
    <s v="E01486"/>
    <s v="Mason Cho"/>
    <x v="2"/>
    <x v="4"/>
    <s v="Research &amp; Development"/>
    <s v="Male"/>
    <x v="1"/>
    <n v="59"/>
    <x v="206"/>
    <n v="192213"/>
    <n v="0.4"/>
    <s v="United States"/>
    <s v="Chicago"/>
    <s v=""/>
    <n v="76885.2"/>
  </r>
  <r>
    <s v="E01499"/>
    <s v="Jade Rojas"/>
    <x v="8"/>
    <x v="2"/>
    <s v="Speciality Products"/>
    <s v="Female"/>
    <x v="3"/>
    <n v="37"/>
    <x v="207"/>
    <n v="165927"/>
    <n v="0.2"/>
    <s v="United States"/>
    <s v="Phoenix"/>
    <s v=""/>
    <n v="33185.4"/>
  </r>
  <r>
    <s v="E03027"/>
    <s v="Elijah Watson"/>
    <x v="0"/>
    <x v="3"/>
    <s v="Manufacturing"/>
    <s v="Male"/>
    <x v="2"/>
    <n v="29"/>
    <x v="208"/>
    <n v="151413"/>
    <n v="0.15"/>
    <s v="United States"/>
    <s v="Seattle"/>
    <s v=""/>
    <n v="22711.95"/>
  </r>
  <r>
    <s v="E04363"/>
    <s v="Savannah Singh"/>
    <x v="8"/>
    <x v="1"/>
    <s v="Speciality Products"/>
    <s v="Female"/>
    <x v="1"/>
    <n v="53"/>
    <x v="209"/>
    <n v="164399"/>
    <n v="0.25"/>
    <s v="United States"/>
    <s v="Seattle"/>
    <s v=""/>
    <n v="41099.75"/>
  </r>
  <r>
    <s v="E01986"/>
    <s v="Wesley Sharma"/>
    <x v="6"/>
    <x v="0"/>
    <s v="Corporate"/>
    <s v="Male"/>
    <x v="1"/>
    <n v="51"/>
    <x v="210"/>
    <n v="122802"/>
    <n v="0.05"/>
    <s v="China"/>
    <s v="Shanghai"/>
    <s v=""/>
    <n v="6140.1"/>
  </r>
  <r>
    <s v="E01286"/>
    <s v="Mateo Mendez"/>
    <x v="25"/>
    <x v="6"/>
    <s v="Research &amp; Development"/>
    <s v="Male"/>
    <x v="3"/>
    <n v="47"/>
    <x v="211"/>
    <n v="99091"/>
    <n v="0"/>
    <s v="United States"/>
    <s v="Austin"/>
    <s v=""/>
    <n v="0"/>
  </r>
  <r>
    <s v="E01409"/>
    <s v="Jose Molina"/>
    <x v="13"/>
    <x v="6"/>
    <s v="Manufacturing"/>
    <s v="Male"/>
    <x v="3"/>
    <n v="40"/>
    <x v="212"/>
    <n v="113987"/>
    <n v="0"/>
    <s v="Brazil"/>
    <s v="Manaus"/>
    <s v=""/>
    <n v="0"/>
  </r>
  <r>
    <s v="E00626"/>
    <s v="Luna Simmons"/>
    <x v="4"/>
    <x v="2"/>
    <s v="Corporate"/>
    <s v="Female"/>
    <x v="2"/>
    <n v="28"/>
    <x v="213"/>
    <n v="95045"/>
    <n v="0"/>
    <s v="United States"/>
    <s v="Chicago"/>
    <s v=""/>
    <n v="0"/>
  </r>
  <r>
    <s v="E02572"/>
    <s v="Luna Sanders"/>
    <x v="8"/>
    <x v="2"/>
    <s v="Speciality Products"/>
    <s v="Female"/>
    <x v="2"/>
    <n v="50"/>
    <x v="214"/>
    <n v="163099"/>
    <n v="0.2"/>
    <s v="United States"/>
    <s v="Chicago"/>
    <s v=""/>
    <n v="32619.800000000003"/>
  </r>
  <r>
    <s v="E03904"/>
    <s v="Hunter Ortiz"/>
    <x v="4"/>
    <x v="2"/>
    <s v="Corporate"/>
    <s v="Male"/>
    <x v="3"/>
    <n v="46"/>
    <x v="215"/>
    <n v="86061"/>
    <n v="0"/>
    <s v="Brazil"/>
    <s v="Rio de Janerio"/>
    <s v=""/>
    <n v="0"/>
  </r>
  <r>
    <s v="E03167"/>
    <s v="Luke Zheng"/>
    <x v="8"/>
    <x v="5"/>
    <s v="Speciality Products"/>
    <s v="Male"/>
    <x v="1"/>
    <n v="39"/>
    <x v="216"/>
    <n v="161690"/>
    <n v="0.28999999999999998"/>
    <s v="China"/>
    <s v="Beijing"/>
    <s v=""/>
    <n v="46890.1"/>
  </r>
  <r>
    <s v="E00917"/>
    <s v="Skylar Bell"/>
    <x v="2"/>
    <x v="6"/>
    <s v="Manufacturing"/>
    <s v="Female"/>
    <x v="2"/>
    <n v="30"/>
    <x v="217"/>
    <n v="255431"/>
    <n v="0.36"/>
    <s v="United States"/>
    <s v="Columbus"/>
    <s v=""/>
    <n v="91955.16"/>
  </r>
  <r>
    <s v="E01484"/>
    <s v="Anna Zhu"/>
    <x v="31"/>
    <x v="0"/>
    <s v="Manufacturing"/>
    <s v="Female"/>
    <x v="1"/>
    <n v="48"/>
    <x v="218"/>
    <n v="82017"/>
    <n v="0"/>
    <s v="China"/>
    <s v="Beijing"/>
    <s v=""/>
    <n v="0"/>
  </r>
  <r>
    <s v="E03864"/>
    <s v="Ella Hunter"/>
    <x v="7"/>
    <x v="2"/>
    <s v="Manufacturing"/>
    <s v="Female"/>
    <x v="2"/>
    <n v="51"/>
    <x v="219"/>
    <n v="53799"/>
    <n v="0"/>
    <s v="United States"/>
    <s v="Columbus"/>
    <s v=""/>
    <n v="0"/>
  </r>
  <r>
    <s v="E00488"/>
    <s v="Emery Hunter"/>
    <x v="4"/>
    <x v="3"/>
    <s v="Corporate"/>
    <s v="Female"/>
    <x v="2"/>
    <n v="28"/>
    <x v="220"/>
    <n v="82739"/>
    <n v="0"/>
    <s v="United States"/>
    <s v="Phoenix"/>
    <s v=""/>
    <n v="0"/>
  </r>
  <r>
    <s v="E02227"/>
    <s v="Sofia Parker"/>
    <x v="21"/>
    <x v="0"/>
    <s v="Manufacturing"/>
    <s v="Female"/>
    <x v="2"/>
    <n v="36"/>
    <x v="221"/>
    <n v="99080"/>
    <n v="0"/>
    <s v="United States"/>
    <s v="Chicago"/>
    <s v=""/>
    <n v="0"/>
  </r>
  <r>
    <s v="E04802"/>
    <s v="Lucy Fong"/>
    <x v="26"/>
    <x v="3"/>
    <s v="Corporate"/>
    <s v="Female"/>
    <x v="1"/>
    <n v="40"/>
    <x v="222"/>
    <n v="96719"/>
    <n v="0"/>
    <s v="China"/>
    <s v="Chengdu"/>
    <s v=""/>
    <n v="0"/>
  </r>
  <r>
    <s v="E01970"/>
    <s v="Vivian Barnes"/>
    <x v="8"/>
    <x v="5"/>
    <s v="Research &amp; Development"/>
    <s v="Female"/>
    <x v="2"/>
    <n v="51"/>
    <x v="140"/>
    <n v="180687"/>
    <n v="0.19"/>
    <s v="United States"/>
    <s v="Phoenix"/>
    <s v=""/>
    <n v="34330.53"/>
  </r>
  <r>
    <s v="E02813"/>
    <s v="Kai Chow"/>
    <x v="19"/>
    <x v="6"/>
    <s v="Corporate"/>
    <s v="Male"/>
    <x v="1"/>
    <n v="45"/>
    <x v="223"/>
    <n v="95743"/>
    <n v="0.15"/>
    <s v="United States"/>
    <s v="Austin"/>
    <d v="2010-01-15T00:00:00"/>
    <n v="14361.449999999999"/>
  </r>
  <r>
    <s v="E02031"/>
    <s v="Melody Cooper"/>
    <x v="25"/>
    <x v="6"/>
    <s v="Research &amp; Development"/>
    <s v="Female"/>
    <x v="2"/>
    <n v="44"/>
    <x v="224"/>
    <n v="89695"/>
    <n v="0"/>
    <s v="United States"/>
    <s v="Austin"/>
    <s v=""/>
    <n v="0"/>
  </r>
  <r>
    <s v="E03252"/>
    <s v="James Bui"/>
    <x v="6"/>
    <x v="2"/>
    <s v="Manufacturing"/>
    <s v="Male"/>
    <x v="1"/>
    <n v="64"/>
    <x v="225"/>
    <n v="122753"/>
    <n v="0.09"/>
    <s v="China"/>
    <s v="Chongqing"/>
    <s v=""/>
    <n v="11047.77"/>
  </r>
  <r>
    <s v="E04871"/>
    <s v="Liam Grant"/>
    <x v="24"/>
    <x v="5"/>
    <s v="Research &amp; Development"/>
    <s v="Male"/>
    <x v="2"/>
    <n v="30"/>
    <x v="226"/>
    <n v="93734"/>
    <n v="0"/>
    <s v="United States"/>
    <s v="Phoenix"/>
    <s v=""/>
    <n v="0"/>
  </r>
  <r>
    <s v="E03547"/>
    <s v="Owen Han"/>
    <x v="7"/>
    <x v="4"/>
    <s v="Corporate"/>
    <s v="Male"/>
    <x v="1"/>
    <n v="28"/>
    <x v="227"/>
    <n v="52069"/>
    <n v="0"/>
    <s v="China"/>
    <s v="Chongqing"/>
    <s v=""/>
    <n v="0"/>
  </r>
  <r>
    <s v="E04742"/>
    <s v="Kinsley Vega"/>
    <x v="2"/>
    <x v="4"/>
    <s v="Corporate"/>
    <s v="Female"/>
    <x v="3"/>
    <n v="33"/>
    <x v="228"/>
    <n v="258426"/>
    <n v="0.4"/>
    <s v="Brazil"/>
    <s v="Rio de Janerio"/>
    <s v=""/>
    <n v="103370.40000000001"/>
  </r>
  <r>
    <s v="E03612"/>
    <s v="Grayson Cooper"/>
    <x v="0"/>
    <x v="2"/>
    <s v="Speciality Products"/>
    <s v="Male"/>
    <x v="0"/>
    <n v="64"/>
    <x v="229"/>
    <n v="159571"/>
    <n v="0.1"/>
    <s v="United States"/>
    <s v="Columbus"/>
    <s v=""/>
    <n v="15957.1"/>
  </r>
  <r>
    <s v="E04359"/>
    <s v="Greyson Lam"/>
    <x v="2"/>
    <x v="4"/>
    <s v="Manufacturing"/>
    <s v="Male"/>
    <x v="1"/>
    <n v="25"/>
    <x v="230"/>
    <n v="198243"/>
    <n v="0.31"/>
    <s v="United States"/>
    <s v="Miami"/>
    <s v=""/>
    <n v="61455.33"/>
  </r>
  <r>
    <s v="E03268"/>
    <s v="Emilia Rivera"/>
    <x v="20"/>
    <x v="6"/>
    <s v="Research &amp; Development"/>
    <s v="Female"/>
    <x v="3"/>
    <n v="42"/>
    <x v="231"/>
    <n v="96023"/>
    <n v="0"/>
    <s v="United States"/>
    <s v="Miami"/>
    <s v=""/>
    <n v="0"/>
  </r>
  <r>
    <s v="E04035"/>
    <s v="Penelope Johnson"/>
    <x v="4"/>
    <x v="1"/>
    <s v="Research &amp; Development"/>
    <s v="Female"/>
    <x v="2"/>
    <n v="34"/>
    <x v="232"/>
    <n v="83066"/>
    <n v="0"/>
    <s v="United States"/>
    <s v="Chicago"/>
    <d v="2013-06-05T00:00:00"/>
    <n v="0"/>
  </r>
  <r>
    <s v="E01221"/>
    <s v="Eva Figueroa"/>
    <x v="11"/>
    <x v="3"/>
    <s v="Research &amp; Development"/>
    <s v="Female"/>
    <x v="3"/>
    <n v="48"/>
    <x v="233"/>
    <n v="61216"/>
    <n v="0"/>
    <s v="United States"/>
    <s v="Seattle"/>
    <s v=""/>
    <n v="0"/>
  </r>
  <r>
    <s v="E00276"/>
    <s v="Ezekiel Jordan"/>
    <x v="0"/>
    <x v="4"/>
    <s v="Corporate"/>
    <s v="Male"/>
    <x v="2"/>
    <n v="33"/>
    <x v="234"/>
    <n v="144231"/>
    <n v="0.14000000000000001"/>
    <s v="United States"/>
    <s v="Columbus"/>
    <d v="2020-07-17T00:00:00"/>
    <n v="20192.34"/>
  </r>
  <r>
    <s v="E01687"/>
    <s v="Luke Mai"/>
    <x v="14"/>
    <x v="5"/>
    <s v="Research &amp; Development"/>
    <s v="Male"/>
    <x v="1"/>
    <n v="41"/>
    <x v="235"/>
    <n v="51630"/>
    <n v="0"/>
    <s v="China"/>
    <s v="Beijing"/>
    <s v=""/>
    <n v="0"/>
  </r>
  <r>
    <s v="E02844"/>
    <s v="Charles Diaz"/>
    <x v="0"/>
    <x v="3"/>
    <s v="Corporate"/>
    <s v="Male"/>
    <x v="3"/>
    <n v="55"/>
    <x v="236"/>
    <n v="124129"/>
    <n v="0.15"/>
    <s v="Brazil"/>
    <s v="Sao Paulo"/>
    <s v=""/>
    <n v="18619.349999999999"/>
  </r>
  <r>
    <s v="E01263"/>
    <s v="Adam Espinoza"/>
    <x v="20"/>
    <x v="6"/>
    <s v="Manufacturing"/>
    <s v="Male"/>
    <x v="3"/>
    <n v="36"/>
    <x v="237"/>
    <n v="60055"/>
    <n v="0"/>
    <s v="United States"/>
    <s v="Seattle"/>
    <s v=""/>
    <n v="0"/>
  </r>
  <r>
    <s v="E00119"/>
    <s v="Jack Maldonado"/>
    <x v="8"/>
    <x v="6"/>
    <s v="Research &amp; Development"/>
    <s v="Male"/>
    <x v="3"/>
    <n v="31"/>
    <x v="238"/>
    <n v="189290"/>
    <n v="0.22"/>
    <s v="Brazil"/>
    <s v="Sao Paulo"/>
    <d v="2020-09-25T00:00:00"/>
    <n v="41643.800000000003"/>
  </r>
  <r>
    <s v="E03935"/>
    <s v="Cora Jiang"/>
    <x v="2"/>
    <x v="0"/>
    <s v="Corporate"/>
    <s v="Female"/>
    <x v="1"/>
    <n v="53"/>
    <x v="239"/>
    <n v="182202"/>
    <n v="0.3"/>
    <s v="United States"/>
    <s v="Austin"/>
    <s v=""/>
    <n v="54660.6"/>
  </r>
  <r>
    <s v="E00515"/>
    <s v="Joseph Vazquez"/>
    <x v="0"/>
    <x v="4"/>
    <s v="Speciality Products"/>
    <s v="Male"/>
    <x v="3"/>
    <n v="40"/>
    <x v="240"/>
    <n v="159031"/>
    <n v="0.1"/>
    <s v="United States"/>
    <s v="Miami"/>
    <s v=""/>
    <n v="15903.1"/>
  </r>
  <r>
    <s v="E02810"/>
    <s v="Layla Torres"/>
    <x v="0"/>
    <x v="2"/>
    <s v="Manufacturing"/>
    <s v="Female"/>
    <x v="3"/>
    <n v="37"/>
    <x v="241"/>
    <n v="157474"/>
    <n v="0.11"/>
    <s v="Brazil"/>
    <s v="Rio de Janerio"/>
    <s v=""/>
    <n v="17322.14"/>
  </r>
  <r>
    <s v="E01860"/>
    <s v="Jack Edwards"/>
    <x v="6"/>
    <x v="1"/>
    <s v="Manufacturing"/>
    <s v="Male"/>
    <x v="2"/>
    <n v="38"/>
    <x v="242"/>
    <n v="126856"/>
    <n v="0.06"/>
    <s v="United States"/>
    <s v="Columbus"/>
    <s v=""/>
    <n v="7611.36"/>
  </r>
  <r>
    <s v="E04890"/>
    <s v="Eleanor Chan"/>
    <x v="0"/>
    <x v="4"/>
    <s v="Manufacturing"/>
    <s v="Female"/>
    <x v="1"/>
    <n v="49"/>
    <x v="243"/>
    <n v="129124"/>
    <n v="0.12"/>
    <s v="China"/>
    <s v="Shanghai"/>
    <s v=""/>
    <n v="15494.88"/>
  </r>
  <r>
    <s v="E02285"/>
    <s v="Aria Xi"/>
    <x v="8"/>
    <x v="3"/>
    <s v="Research &amp; Development"/>
    <s v="Female"/>
    <x v="1"/>
    <n v="45"/>
    <x v="244"/>
    <n v="165181"/>
    <n v="0.16"/>
    <s v="United States"/>
    <s v="Seattle"/>
    <s v=""/>
    <n v="26428.959999999999"/>
  </r>
  <r>
    <s v="E00842"/>
    <s v="John Vega"/>
    <x v="2"/>
    <x v="2"/>
    <s v="Corporate"/>
    <s v="Male"/>
    <x v="3"/>
    <n v="50"/>
    <x v="245"/>
    <n v="247939"/>
    <n v="0.35"/>
    <s v="Brazil"/>
    <s v="Rio de Janerio"/>
    <s v=""/>
    <n v="86778.65"/>
  </r>
  <r>
    <s v="E03750"/>
    <s v="Elias Dang"/>
    <x v="8"/>
    <x v="6"/>
    <s v="Speciality Products"/>
    <s v="Male"/>
    <x v="1"/>
    <n v="64"/>
    <x v="246"/>
    <n v="158787"/>
    <n v="0.18"/>
    <s v="China"/>
    <s v="Chengdu"/>
    <s v=""/>
    <n v="28581.66"/>
  </r>
  <r>
    <s v="E01921"/>
    <s v="Sarah Daniels"/>
    <x v="0"/>
    <x v="4"/>
    <s v="Manufacturing"/>
    <s v="Female"/>
    <x v="2"/>
    <n v="55"/>
    <x v="247"/>
    <n v="138521"/>
    <n v="0.1"/>
    <s v="United States"/>
    <s v="Miami"/>
    <s v=""/>
    <n v="13852.1"/>
  </r>
  <r>
    <s v="E02992"/>
    <s v="Paisley Sanders"/>
    <x v="0"/>
    <x v="1"/>
    <s v="Speciality Products"/>
    <s v="Female"/>
    <x v="2"/>
    <n v="55"/>
    <x v="248"/>
    <n v="157812"/>
    <n v="0.11"/>
    <s v="United States"/>
    <s v="Miami"/>
    <s v=""/>
    <n v="17359.32"/>
  </r>
  <r>
    <s v="E00813"/>
    <s v="Autumn Joseph"/>
    <x v="12"/>
    <x v="0"/>
    <s v="Corporate"/>
    <s v="Female"/>
    <x v="0"/>
    <n v="39"/>
    <x v="249"/>
    <n v="73317"/>
    <n v="0"/>
    <s v="United States"/>
    <s v="Miami"/>
    <s v=""/>
    <n v="0"/>
  </r>
  <r>
    <s v="E03834"/>
    <s v="Anthony Carter"/>
    <x v="8"/>
    <x v="6"/>
    <s v="Speciality Products"/>
    <s v="Male"/>
    <x v="2"/>
    <n v="41"/>
    <x v="250"/>
    <n v="155926"/>
    <n v="0.24"/>
    <s v="United States"/>
    <s v="Columbus"/>
    <d v="2008-05-30T00:00:00"/>
    <n v="37422.239999999998"/>
  </r>
  <r>
    <s v="E04167"/>
    <s v="Henry Alvarez"/>
    <x v="24"/>
    <x v="5"/>
    <s v="Manufacturing"/>
    <s v="Male"/>
    <x v="3"/>
    <n v="48"/>
    <x v="251"/>
    <n v="87158"/>
    <n v="0"/>
    <s v="Brazil"/>
    <s v="Manaus"/>
    <s v=""/>
    <n v="0"/>
  </r>
  <r>
    <s v="E00245"/>
    <s v="Benjamin Delgado"/>
    <x v="20"/>
    <x v="6"/>
    <s v="Corporate"/>
    <s v="Male"/>
    <x v="3"/>
    <n v="64"/>
    <x v="252"/>
    <n v="70778"/>
    <n v="0"/>
    <s v="United States"/>
    <s v="Austin"/>
    <s v=""/>
    <n v="0"/>
  </r>
  <r>
    <s v="E03550"/>
    <s v="Stella Wu"/>
    <x v="0"/>
    <x v="1"/>
    <s v="Speciality Products"/>
    <s v="Female"/>
    <x v="1"/>
    <n v="35"/>
    <x v="253"/>
    <n v="155905"/>
    <n v="0.14000000000000001"/>
    <s v="United States"/>
    <s v="Phoenix"/>
    <s v=""/>
    <n v="21826.7"/>
  </r>
  <r>
    <s v="E04112"/>
    <s v="Axel Chu"/>
    <x v="28"/>
    <x v="0"/>
    <s v="Research &amp; Development"/>
    <s v="Male"/>
    <x v="1"/>
    <n v="43"/>
    <x v="254"/>
    <n v="59888"/>
    <n v="0"/>
    <s v="China"/>
    <s v="Beijing"/>
    <s v=""/>
    <n v="0"/>
  </r>
  <r>
    <s v="E01807"/>
    <s v="Cameron Evans"/>
    <x v="20"/>
    <x v="6"/>
    <s v="Corporate"/>
    <s v="Male"/>
    <x v="2"/>
    <n v="50"/>
    <x v="255"/>
    <n v="63098"/>
    <n v="0"/>
    <s v="United States"/>
    <s v="Columbus"/>
    <s v=""/>
    <n v="0"/>
  </r>
  <r>
    <s v="E04103"/>
    <s v="Isabella Soto"/>
    <x v="2"/>
    <x v="2"/>
    <s v="Corporate"/>
    <s v="Female"/>
    <x v="3"/>
    <n v="27"/>
    <x v="256"/>
    <n v="255369"/>
    <n v="0.33"/>
    <s v="Brazil"/>
    <s v="Sao Paulo"/>
    <s v=""/>
    <n v="84271.77"/>
  </r>
  <r>
    <s v="E01412"/>
    <s v="Eva Jenkins"/>
    <x v="0"/>
    <x v="5"/>
    <s v="Manufacturing"/>
    <s v="Female"/>
    <x v="0"/>
    <n v="55"/>
    <x v="257"/>
    <n v="142318"/>
    <n v="0.14000000000000001"/>
    <s v="United States"/>
    <s v="Chicago"/>
    <s v=""/>
    <n v="19924.52"/>
  </r>
  <r>
    <s v="E04386"/>
    <s v="Cameron Powell"/>
    <x v="18"/>
    <x v="5"/>
    <s v="Manufacturing"/>
    <s v="Male"/>
    <x v="0"/>
    <n v="41"/>
    <x v="258"/>
    <n v="49186"/>
    <n v="0"/>
    <s v="United States"/>
    <s v="Austin"/>
    <d v="2008-06-17T00:00:00"/>
    <n v="0"/>
  </r>
  <r>
    <s v="E01232"/>
    <s v="Samantha Foster"/>
    <x v="2"/>
    <x v="5"/>
    <s v="Research &amp; Development"/>
    <s v="Female"/>
    <x v="0"/>
    <n v="34"/>
    <x v="259"/>
    <n v="220937"/>
    <n v="0.38"/>
    <s v="United States"/>
    <s v="Austin"/>
    <s v=""/>
    <n v="83956.06"/>
  </r>
  <r>
    <s v="E00880"/>
    <s v="Grace Carter"/>
    <x v="0"/>
    <x v="5"/>
    <s v="Speciality Products"/>
    <s v="Female"/>
    <x v="0"/>
    <n v="25"/>
    <x v="260"/>
    <n v="155080"/>
    <n v="0.1"/>
    <s v="United States"/>
    <s v="Austin"/>
    <s v=""/>
    <n v="15508"/>
  </r>
  <r>
    <s v="E00943"/>
    <s v="Elena Mendoza"/>
    <x v="8"/>
    <x v="3"/>
    <s v="Speciality Products"/>
    <s v="Female"/>
    <x v="3"/>
    <n v="27"/>
    <x v="261"/>
    <n v="154973"/>
    <n v="0.28999999999999998"/>
    <s v="Brazil"/>
    <s v="Sao Paulo"/>
    <s v=""/>
    <n v="44942.17"/>
  </r>
  <r>
    <s v="E01064"/>
    <s v="Clara Kang"/>
    <x v="0"/>
    <x v="0"/>
    <s v="Manufacturing"/>
    <s v="Female"/>
    <x v="1"/>
    <n v="39"/>
    <x v="262"/>
    <n v="135325"/>
    <n v="0.14000000000000001"/>
    <s v="United States"/>
    <s v="Phoenix"/>
    <s v=""/>
    <n v="18945.5"/>
  </r>
  <r>
    <s v="E03778"/>
    <s v="Luke Vu"/>
    <x v="0"/>
    <x v="1"/>
    <s v="Speciality Products"/>
    <s v="Male"/>
    <x v="1"/>
    <n v="52"/>
    <x v="263"/>
    <n v="154884"/>
    <n v="0.1"/>
    <s v="China"/>
    <s v="Shanghai"/>
    <s v=""/>
    <n v="15488.400000000001"/>
  </r>
  <r>
    <s v="E01091"/>
    <s v="Carter Reed"/>
    <x v="25"/>
    <x v="6"/>
    <s v="Manufacturing"/>
    <s v="Male"/>
    <x v="0"/>
    <n v="40"/>
    <x v="264"/>
    <n v="74412"/>
    <n v="0"/>
    <s v="United States"/>
    <s v="Seattle"/>
    <s v=""/>
    <n v="0"/>
  </r>
  <r>
    <s v="E01525"/>
    <s v="Charlotte Ruiz"/>
    <x v="3"/>
    <x v="0"/>
    <s v="Manufacturing"/>
    <s v="Female"/>
    <x v="3"/>
    <n v="32"/>
    <x v="265"/>
    <n v="61886"/>
    <n v="0.09"/>
    <s v="Brazil"/>
    <s v="Rio de Janerio"/>
    <s v=""/>
    <n v="5569.74"/>
  </r>
  <r>
    <s v="E01309"/>
    <s v="Everleigh Jiang"/>
    <x v="8"/>
    <x v="4"/>
    <s v="Research &amp; Development"/>
    <s v="Female"/>
    <x v="1"/>
    <n v="58"/>
    <x v="266"/>
    <n v="173071"/>
    <n v="0.28999999999999998"/>
    <s v="United States"/>
    <s v="Columbus"/>
    <s v=""/>
    <n v="50190.59"/>
  </r>
  <r>
    <s v="E02378"/>
    <s v="Audrey Smith"/>
    <x v="15"/>
    <x v="6"/>
    <s v="Research &amp; Development"/>
    <s v="Female"/>
    <x v="2"/>
    <n v="58"/>
    <x v="267"/>
    <n v="70189"/>
    <n v="0"/>
    <s v="United States"/>
    <s v="Columbus"/>
    <s v=""/>
    <n v="0"/>
  </r>
  <r>
    <s v="E04127"/>
    <s v="Emery Acosta"/>
    <x v="2"/>
    <x v="3"/>
    <s v="Research &amp; Development"/>
    <s v="Female"/>
    <x v="3"/>
    <n v="42"/>
    <x v="268"/>
    <n v="181452"/>
    <n v="0.3"/>
    <s v="United States"/>
    <s v="Columbus"/>
    <s v=""/>
    <n v="54435.6"/>
  </r>
  <r>
    <s v="E00884"/>
    <s v="Camila Silva"/>
    <x v="0"/>
    <x v="1"/>
    <s v="Speciality Products"/>
    <s v="Female"/>
    <x v="3"/>
    <n v="64"/>
    <x v="269"/>
    <n v="154828"/>
    <n v="0.13"/>
    <s v="United States"/>
    <s v="Seattle"/>
    <s v=""/>
    <n v="20127.64"/>
  </r>
  <r>
    <s v="E02555"/>
    <s v="Landon Lopez"/>
    <x v="4"/>
    <x v="4"/>
    <s v="Manufacturing"/>
    <s v="Male"/>
    <x v="3"/>
    <n v="38"/>
    <x v="270"/>
    <n v="78056"/>
    <n v="0"/>
    <s v="Brazil"/>
    <s v="Sao Paulo"/>
    <s v=""/>
    <n v="0"/>
  </r>
  <r>
    <s v="E00187"/>
    <s v="Miles Mehta"/>
    <x v="8"/>
    <x v="2"/>
    <s v="Research &amp; Development"/>
    <s v="Male"/>
    <x v="1"/>
    <n v="64"/>
    <x v="271"/>
    <n v="189933"/>
    <n v="0.23"/>
    <s v="United States"/>
    <s v="Miami"/>
    <s v=""/>
    <n v="43684.590000000004"/>
  </r>
  <r>
    <s v="E03795"/>
    <s v="Hazel Young"/>
    <x v="0"/>
    <x v="3"/>
    <s v="Speciality Products"/>
    <s v="Female"/>
    <x v="0"/>
    <n v="30"/>
    <x v="272"/>
    <n v="154624"/>
    <n v="0.15"/>
    <s v="United States"/>
    <s v="Austin"/>
    <s v=""/>
    <n v="23193.599999999999"/>
  </r>
  <r>
    <s v="E02062"/>
    <s v="Nora Santiago"/>
    <x v="7"/>
    <x v="4"/>
    <s v="Research &amp; Development"/>
    <s v="Female"/>
    <x v="3"/>
    <n v="55"/>
    <x v="273"/>
    <n v="48687"/>
    <n v="0"/>
    <s v="Brazil"/>
    <s v="Rio de Janerio"/>
    <s v=""/>
    <n v="0"/>
  </r>
  <r>
    <s v="E00034"/>
    <s v="Caroline Herrera"/>
    <x v="0"/>
    <x v="1"/>
    <s v="Manufacturing"/>
    <s v="Female"/>
    <x v="3"/>
    <n v="45"/>
    <x v="274"/>
    <n v="121065"/>
    <n v="0.15"/>
    <s v="Brazil"/>
    <s v="Rio de Janerio"/>
    <s v=""/>
    <n v="18159.75"/>
  </r>
  <r>
    <s v="E00273"/>
    <s v="David Owens"/>
    <x v="4"/>
    <x v="3"/>
    <s v="Corporate"/>
    <s v="Male"/>
    <x v="0"/>
    <n v="43"/>
    <x v="275"/>
    <n v="94246"/>
    <n v="0"/>
    <s v="United States"/>
    <s v="Austin"/>
    <s v=""/>
    <n v="0"/>
  </r>
  <r>
    <s v="E00691"/>
    <s v="Avery Yee"/>
    <x v="28"/>
    <x v="0"/>
    <s v="Manufacturing"/>
    <s v="Female"/>
    <x v="1"/>
    <n v="34"/>
    <x v="83"/>
    <n v="44614"/>
    <n v="0"/>
    <s v="United States"/>
    <s v="Miami"/>
    <s v=""/>
    <n v="0"/>
  </r>
  <r>
    <s v="E01403"/>
    <s v="Xavier Park"/>
    <x v="2"/>
    <x v="0"/>
    <s v="Research &amp; Development"/>
    <s v="Male"/>
    <x v="1"/>
    <n v="40"/>
    <x v="276"/>
    <n v="234469"/>
    <n v="0.31"/>
    <s v="China"/>
    <s v="Chengdu"/>
    <s v=""/>
    <n v="72685.39"/>
  </r>
  <r>
    <s v="E03438"/>
    <s v="Asher Morales"/>
    <x v="16"/>
    <x v="6"/>
    <s v="Research &amp; Development"/>
    <s v="Male"/>
    <x v="3"/>
    <n v="52"/>
    <x v="277"/>
    <n v="88272"/>
    <n v="0"/>
    <s v="Brazil"/>
    <s v="Sao Paulo"/>
    <s v=""/>
    <n v="0"/>
  </r>
  <r>
    <s v="E04136"/>
    <s v="Mason Cao"/>
    <x v="11"/>
    <x v="2"/>
    <s v="Corporate"/>
    <s v="Male"/>
    <x v="1"/>
    <n v="52"/>
    <x v="278"/>
    <n v="74449"/>
    <n v="0"/>
    <s v="China"/>
    <s v="Beijing"/>
    <s v=""/>
    <n v="0"/>
  </r>
  <r>
    <s v="E00976"/>
    <s v="Zoe Rodriguez"/>
    <x v="8"/>
    <x v="5"/>
    <s v="Speciality Products"/>
    <s v="Female"/>
    <x v="3"/>
    <n v="65"/>
    <x v="279"/>
    <n v="153938"/>
    <n v="0.2"/>
    <s v="United States"/>
    <s v="Phoenix"/>
    <s v=""/>
    <n v="30787.600000000002"/>
  </r>
  <r>
    <s v="E03300"/>
    <s v="Maria Chin"/>
    <x v="7"/>
    <x v="1"/>
    <s v="Manufacturing"/>
    <s v="Female"/>
    <x v="1"/>
    <n v="65"/>
    <x v="280"/>
    <n v="50341"/>
    <n v="0"/>
    <s v="China"/>
    <s v="Beijing"/>
    <s v=""/>
    <n v="0"/>
  </r>
  <r>
    <s v="E00078"/>
    <s v="Eva Garcia"/>
    <x v="14"/>
    <x v="5"/>
    <s v="Corporate"/>
    <s v="Female"/>
    <x v="3"/>
    <n v="31"/>
    <x v="281"/>
    <n v="72235"/>
    <n v="0"/>
    <s v="Brazil"/>
    <s v="Manaus"/>
    <s v=""/>
    <n v="0"/>
  </r>
  <r>
    <s v="E00825"/>
    <s v="Anna Molina"/>
    <x v="4"/>
    <x v="4"/>
    <s v="Corporate"/>
    <s v="Female"/>
    <x v="3"/>
    <n v="41"/>
    <x v="282"/>
    <n v="70165"/>
    <n v="0"/>
    <s v="United States"/>
    <s v="Columbus"/>
    <s v=""/>
    <n v="0"/>
  </r>
  <r>
    <s v="E03310"/>
    <s v="Dylan Campbell"/>
    <x v="8"/>
    <x v="6"/>
    <s v="Speciality Products"/>
    <s v="Male"/>
    <x v="2"/>
    <n v="45"/>
    <x v="283"/>
    <n v="153767"/>
    <n v="0.27"/>
    <s v="United States"/>
    <s v="Phoenix"/>
    <s v=""/>
    <n v="41517.090000000004"/>
  </r>
  <r>
    <s v="E03941"/>
    <s v="Isla Han"/>
    <x v="1"/>
    <x v="0"/>
    <s v="Manufacturing"/>
    <s v="Female"/>
    <x v="1"/>
    <n v="58"/>
    <x v="284"/>
    <n v="86089"/>
    <n v="0"/>
    <s v="United States"/>
    <s v="Chicago"/>
    <s v=""/>
    <n v="0"/>
  </r>
  <r>
    <s v="E02148"/>
    <s v="Christopher Vega"/>
    <x v="19"/>
    <x v="6"/>
    <s v="Research &amp; Development"/>
    <s v="Male"/>
    <x v="3"/>
    <n v="54"/>
    <x v="285"/>
    <n v="106313"/>
    <n v="0.15"/>
    <s v="United States"/>
    <s v="Chicago"/>
    <s v=""/>
    <n v="15946.949999999999"/>
  </r>
  <r>
    <s v="E02252"/>
    <s v="Lillian Park"/>
    <x v="7"/>
    <x v="1"/>
    <s v="Research &amp; Development"/>
    <s v="Female"/>
    <x v="1"/>
    <n v="40"/>
    <x v="286"/>
    <n v="46833"/>
    <n v="0"/>
    <s v="China"/>
    <s v="Chengdu"/>
    <d v="2021-11-10T00:00:00"/>
    <n v="0"/>
  </r>
  <r>
    <s v="E03096"/>
    <s v="Kennedy Zhang"/>
    <x v="8"/>
    <x v="2"/>
    <s v="Research &amp; Development"/>
    <s v="Female"/>
    <x v="1"/>
    <n v="63"/>
    <x v="287"/>
    <n v="155320"/>
    <n v="0.17"/>
    <s v="China"/>
    <s v="Chongqing"/>
    <s v=""/>
    <n v="26404.400000000001"/>
  </r>
  <r>
    <s v="E04800"/>
    <s v="Eli Han"/>
    <x v="4"/>
    <x v="4"/>
    <s v="Manufacturing"/>
    <s v="Male"/>
    <x v="1"/>
    <n v="40"/>
    <x v="288"/>
    <n v="89984"/>
    <n v="0"/>
    <s v="China"/>
    <s v="Chengdu"/>
    <s v=""/>
    <n v="0"/>
  </r>
  <r>
    <s v="E04299"/>
    <s v="Paisley Hall"/>
    <x v="8"/>
    <x v="5"/>
    <s v="Speciality Products"/>
    <s v="Female"/>
    <x v="2"/>
    <n v="41"/>
    <x v="289"/>
    <n v="153275"/>
    <n v="0.24"/>
    <s v="United States"/>
    <s v="Columbus"/>
    <s v=""/>
    <n v="36786"/>
  </r>
  <r>
    <s v="E02980"/>
    <s v="Hailey Shin"/>
    <x v="8"/>
    <x v="5"/>
    <s v="Corporate"/>
    <s v="Female"/>
    <x v="1"/>
    <n v="57"/>
    <x v="290"/>
    <n v="176324"/>
    <n v="0.23"/>
    <s v="China"/>
    <s v="Shanghai"/>
    <s v=""/>
    <n v="40554.520000000004"/>
  </r>
  <r>
    <s v="E04417"/>
    <s v="Chloe Salazar"/>
    <x v="0"/>
    <x v="5"/>
    <s v="Speciality Products"/>
    <s v="Female"/>
    <x v="3"/>
    <n v="45"/>
    <x v="291"/>
    <n v="152353"/>
    <n v="0.14000000000000001"/>
    <s v="United States"/>
    <s v="Seattle"/>
    <s v=""/>
    <n v="21329.420000000002"/>
  </r>
  <r>
    <s v="E04348"/>
    <s v="Natalia Owens"/>
    <x v="6"/>
    <x v="5"/>
    <s v="Manufacturing"/>
    <s v="Female"/>
    <x v="2"/>
    <n v="31"/>
    <x v="292"/>
    <n v="104162"/>
    <n v="7.0000000000000007E-2"/>
    <s v="United States"/>
    <s v="Austin"/>
    <s v=""/>
    <n v="7291.3400000000011"/>
  </r>
  <r>
    <s v="E01638"/>
    <s v="Maria He"/>
    <x v="30"/>
    <x v="0"/>
    <s v="Corporate"/>
    <s v="Female"/>
    <x v="1"/>
    <n v="45"/>
    <x v="293"/>
    <n v="82162"/>
    <n v="0"/>
    <s v="China"/>
    <s v="Beijing"/>
    <d v="2020-10-03T00:00:00"/>
    <n v="0"/>
  </r>
  <r>
    <s v="E02206"/>
    <s v="Jose Henderson"/>
    <x v="8"/>
    <x v="5"/>
    <s v="Speciality Products"/>
    <s v="Male"/>
    <x v="0"/>
    <n v="41"/>
    <x v="294"/>
    <n v="152239"/>
    <n v="0.23"/>
    <s v="United States"/>
    <s v="Columbus"/>
    <s v=""/>
    <n v="35014.97"/>
  </r>
  <r>
    <s v="E04222"/>
    <s v="Quinn Xiong"/>
    <x v="20"/>
    <x v="6"/>
    <s v="Research &amp; Development"/>
    <s v="Female"/>
    <x v="1"/>
    <n v="55"/>
    <x v="295"/>
    <n v="73248"/>
    <n v="0"/>
    <s v="United States"/>
    <s v="Columbus"/>
    <s v=""/>
    <n v="0"/>
  </r>
  <r>
    <s v="E04126"/>
    <s v="Dominic Baker"/>
    <x v="4"/>
    <x v="4"/>
    <s v="Manufacturing"/>
    <s v="Male"/>
    <x v="0"/>
    <n v="51"/>
    <x v="296"/>
    <n v="91853"/>
    <n v="0"/>
    <s v="United States"/>
    <s v="Chicago"/>
    <s v=""/>
    <n v="0"/>
  </r>
  <r>
    <s v="E01883"/>
    <s v="Isla Guzman"/>
    <x v="0"/>
    <x v="4"/>
    <s v="Speciality Products"/>
    <s v="Female"/>
    <x v="3"/>
    <n v="28"/>
    <x v="297"/>
    <n v="152036"/>
    <n v="0.15"/>
    <s v="Brazil"/>
    <s v="Rio de Janerio"/>
    <s v=""/>
    <n v="22805.399999999998"/>
  </r>
  <r>
    <s v="E03018"/>
    <s v="Autumn Reed"/>
    <x v="25"/>
    <x v="6"/>
    <s v="Corporate"/>
    <s v="Female"/>
    <x v="2"/>
    <n v="37"/>
    <x v="298"/>
    <n v="70770"/>
    <n v="0"/>
    <s v="United States"/>
    <s v="Miami"/>
    <s v=""/>
    <n v="0"/>
  </r>
  <r>
    <s v="E03325"/>
    <s v="Robert Edwards"/>
    <x v="14"/>
    <x v="5"/>
    <s v="Corporate"/>
    <s v="Male"/>
    <x v="2"/>
    <n v="62"/>
    <x v="299"/>
    <n v="50825"/>
    <n v="0"/>
    <s v="United States"/>
    <s v="Seattle"/>
    <s v=""/>
    <n v="0"/>
  </r>
  <r>
    <s v="E04037"/>
    <s v="Roman Martinez"/>
    <x v="0"/>
    <x v="2"/>
    <s v="Research &amp; Development"/>
    <s v="Male"/>
    <x v="3"/>
    <n v="31"/>
    <x v="300"/>
    <n v="145846"/>
    <n v="0.15"/>
    <s v="Brazil"/>
    <s v="Manaus"/>
    <s v=""/>
    <n v="21876.899999999998"/>
  </r>
  <r>
    <s v="E01902"/>
    <s v="Eleanor Li"/>
    <x v="0"/>
    <x v="5"/>
    <s v="Research &amp; Development"/>
    <s v="Female"/>
    <x v="1"/>
    <n v="64"/>
    <x v="301"/>
    <n v="125807"/>
    <n v="0.15"/>
    <s v="United States"/>
    <s v="Chicago"/>
    <s v=""/>
    <n v="18871.05"/>
  </r>
  <r>
    <s v="E02477"/>
    <s v="Amelia Bui"/>
    <x v="8"/>
    <x v="6"/>
    <s v="Speciality Products"/>
    <s v="Female"/>
    <x v="1"/>
    <n v="46"/>
    <x v="302"/>
    <n v="151853"/>
    <n v="0.16"/>
    <s v="China"/>
    <s v="Chengdu"/>
    <s v=""/>
    <n v="24296.48"/>
  </r>
  <r>
    <s v="E02038"/>
    <s v="Ellie Chung"/>
    <x v="0"/>
    <x v="1"/>
    <s v="Corporate"/>
    <s v="Female"/>
    <x v="1"/>
    <n v="59"/>
    <x v="303"/>
    <n v="157969"/>
    <n v="0.1"/>
    <s v="China"/>
    <s v="Chongqing"/>
    <s v=""/>
    <n v="15796.900000000001"/>
  </r>
  <r>
    <s v="E03474"/>
    <s v="Violet Hall"/>
    <x v="29"/>
    <x v="0"/>
    <s v="Corporate"/>
    <s v="Female"/>
    <x v="2"/>
    <n v="40"/>
    <x v="304"/>
    <n v="97807"/>
    <n v="0"/>
    <s v="United States"/>
    <s v="Chicago"/>
    <s v=""/>
    <n v="0"/>
  </r>
  <r>
    <s v="E02744"/>
    <s v="Dylan Padilla"/>
    <x v="14"/>
    <x v="5"/>
    <s v="Manufacturing"/>
    <s v="Male"/>
    <x v="3"/>
    <n v="31"/>
    <x v="305"/>
    <n v="73854"/>
    <n v="0"/>
    <s v="United States"/>
    <s v="Seattle"/>
    <s v=""/>
    <n v="0"/>
  </r>
  <r>
    <s v="E00702"/>
    <s v="Nathan Pham"/>
    <x v="0"/>
    <x v="4"/>
    <s v="Manufacturing"/>
    <s v="Male"/>
    <x v="1"/>
    <n v="45"/>
    <x v="306"/>
    <n v="149537"/>
    <n v="0.14000000000000001"/>
    <s v="United States"/>
    <s v="Seattle"/>
    <s v=""/>
    <n v="20935.18"/>
  </r>
  <r>
    <s v="E03081"/>
    <s v="Ayla Brown"/>
    <x v="0"/>
    <x v="3"/>
    <s v="Manufacturing"/>
    <s v="Female"/>
    <x v="2"/>
    <n v="49"/>
    <x v="307"/>
    <n v="128303"/>
    <n v="0.15"/>
    <s v="United States"/>
    <s v="Phoenix"/>
    <s v=""/>
    <n v="19245.45"/>
  </r>
  <r>
    <s v="E02681"/>
    <s v="Caroline Owens"/>
    <x v="8"/>
    <x v="0"/>
    <s v="Speciality Products"/>
    <s v="Female"/>
    <x v="2"/>
    <n v="26"/>
    <x v="308"/>
    <n v="151108"/>
    <n v="0.22"/>
    <s v="United States"/>
    <s v="Phoenix"/>
    <s v=""/>
    <n v="33243.760000000002"/>
  </r>
  <r>
    <s v="E04029"/>
    <s v="Jayden Jimenez"/>
    <x v="6"/>
    <x v="5"/>
    <s v="Corporate"/>
    <s v="Male"/>
    <x v="3"/>
    <n v="46"/>
    <x v="309"/>
    <n v="102167"/>
    <n v="0.06"/>
    <s v="Brazil"/>
    <s v="Rio de Janerio"/>
    <s v=""/>
    <n v="6130.0199999999995"/>
  </r>
  <r>
    <s v="E01116"/>
    <s v="Jaxon Tran"/>
    <x v="0"/>
    <x v="3"/>
    <s v="Manufacturing"/>
    <s v="Male"/>
    <x v="1"/>
    <n v="45"/>
    <x v="310"/>
    <n v="151027"/>
    <n v="0.1"/>
    <s v="China"/>
    <s v="Shanghai"/>
    <s v=""/>
    <n v="15102.7"/>
  </r>
  <r>
    <s v="E02800"/>
    <s v="Eva Estrada"/>
    <x v="0"/>
    <x v="3"/>
    <s v="Speciality Products"/>
    <s v="Female"/>
    <x v="3"/>
    <n v="45"/>
    <x v="311"/>
    <n v="148991"/>
    <n v="0.12"/>
    <s v="Brazil"/>
    <s v="Sao Paulo"/>
    <s v=""/>
    <n v="17878.919999999998"/>
  </r>
  <r>
    <s v="E04072"/>
    <s v="Emery Mitchell"/>
    <x v="2"/>
    <x v="2"/>
    <s v="Manufacturing"/>
    <s v="Female"/>
    <x v="2"/>
    <n v="48"/>
    <x v="312"/>
    <n v="231567"/>
    <n v="0.36"/>
    <s v="United States"/>
    <s v="Seattle"/>
    <s v=""/>
    <n v="83364.12"/>
  </r>
  <r>
    <s v="E00672"/>
    <s v="Landon Luu"/>
    <x v="2"/>
    <x v="0"/>
    <s v="Research &amp; Development"/>
    <s v="Male"/>
    <x v="1"/>
    <n v="31"/>
    <x v="313"/>
    <n v="215388"/>
    <n v="0.33"/>
    <s v="United States"/>
    <s v="Miami"/>
    <s v=""/>
    <n v="71078.040000000008"/>
  </r>
  <r>
    <s v="E04972"/>
    <s v="Logan Bryant"/>
    <x v="0"/>
    <x v="1"/>
    <s v="Speciality Products"/>
    <s v="Male"/>
    <x v="2"/>
    <n v="30"/>
    <x v="314"/>
    <n v="148485"/>
    <n v="0.15"/>
    <s v="United States"/>
    <s v="Miami"/>
    <s v=""/>
    <n v="22272.75"/>
  </r>
  <r>
    <s v="E00467"/>
    <s v="Sofia Dinh"/>
    <x v="17"/>
    <x v="6"/>
    <s v="Corporate"/>
    <s v="Female"/>
    <x v="1"/>
    <n v="55"/>
    <x v="315"/>
    <n v="80701"/>
    <n v="0"/>
    <s v="United States"/>
    <s v="Chicago"/>
    <d v="2005-04-14T00:00:00"/>
    <n v="0"/>
  </r>
  <r>
    <s v="E00365"/>
    <s v="Jonathan Patel"/>
    <x v="6"/>
    <x v="1"/>
    <s v="Corporate"/>
    <s v="Male"/>
    <x v="1"/>
    <n v="28"/>
    <x v="316"/>
    <n v="115417"/>
    <n v="0.06"/>
    <s v="China"/>
    <s v="Shanghai"/>
    <s v=""/>
    <n v="6925.0199999999995"/>
  </r>
  <r>
    <s v="E00306"/>
    <s v="Piper Patterson"/>
    <x v="9"/>
    <x v="6"/>
    <s v="Corporate"/>
    <s v="Female"/>
    <x v="2"/>
    <n v="45"/>
    <x v="317"/>
    <n v="88045"/>
    <n v="0"/>
    <s v="United States"/>
    <s v="Chicago"/>
    <s v=""/>
    <n v="0"/>
  </r>
  <r>
    <s v="E02907"/>
    <s v="Jose Singh"/>
    <x v="0"/>
    <x v="2"/>
    <s v="Speciality Products"/>
    <s v="Male"/>
    <x v="1"/>
    <n v="44"/>
    <x v="318"/>
    <n v="142878"/>
    <n v="0.12"/>
    <s v="United States"/>
    <s v="Columbus"/>
    <s v=""/>
    <n v="17145.36"/>
  </r>
  <r>
    <s v="E04779"/>
    <s v="Cameron Young"/>
    <x v="2"/>
    <x v="6"/>
    <s v="Manufacturing"/>
    <s v="Male"/>
    <x v="2"/>
    <n v="63"/>
    <x v="319"/>
    <n v="180994"/>
    <n v="0.39"/>
    <s v="United States"/>
    <s v="Seattle"/>
    <s v=""/>
    <n v="70587.66"/>
  </r>
  <r>
    <s v="E00501"/>
    <s v="Melody Ho"/>
    <x v="11"/>
    <x v="2"/>
    <s v="Research &amp; Development"/>
    <s v="Female"/>
    <x v="1"/>
    <n v="55"/>
    <x v="320"/>
    <n v="64494"/>
    <n v="0"/>
    <s v="United States"/>
    <s v="Columbus"/>
    <s v=""/>
    <n v="0"/>
  </r>
  <r>
    <s v="E01132"/>
    <s v="Aiden Bryant"/>
    <x v="5"/>
    <x v="3"/>
    <s v="Manufacturing"/>
    <s v="Male"/>
    <x v="0"/>
    <n v="47"/>
    <x v="321"/>
    <n v="70122"/>
    <n v="0"/>
    <s v="United States"/>
    <s v="Columbus"/>
    <s v=""/>
    <n v="0"/>
  </r>
  <r>
    <s v="E00556"/>
    <s v="Grayson Walker"/>
    <x v="8"/>
    <x v="4"/>
    <s v="Manufacturing"/>
    <s v="Male"/>
    <x v="2"/>
    <n v="29"/>
    <x v="322"/>
    <n v="181854"/>
    <n v="0.28999999999999998"/>
    <s v="United States"/>
    <s v="Seattle"/>
    <d v="2020-04-24T00:00:00"/>
    <n v="52737.659999999996"/>
  </r>
  <r>
    <s v="E00595"/>
    <s v="Everly Chow"/>
    <x v="0"/>
    <x v="2"/>
    <s v="Speciality Products"/>
    <s v="Female"/>
    <x v="1"/>
    <n v="33"/>
    <x v="323"/>
    <n v="140402"/>
    <n v="0.15"/>
    <s v="China"/>
    <s v="Beijing"/>
    <s v=""/>
    <n v="21060.3"/>
  </r>
  <r>
    <s v="E04567"/>
    <s v="Madeline Hoang"/>
    <x v="28"/>
    <x v="0"/>
    <s v="Research &amp; Development"/>
    <s v="Female"/>
    <x v="1"/>
    <n v="28"/>
    <x v="324"/>
    <n v="50111"/>
    <n v="0"/>
    <s v="China"/>
    <s v="Chengdu"/>
    <s v=""/>
    <n v="0"/>
  </r>
  <r>
    <s v="E04378"/>
    <s v="Ezra Simmons"/>
    <x v="32"/>
    <x v="0"/>
    <s v="Manufacturing"/>
    <s v="Male"/>
    <x v="0"/>
    <n v="31"/>
    <x v="325"/>
    <n v="71192"/>
    <n v="0"/>
    <s v="United States"/>
    <s v="Austin"/>
    <s v=""/>
    <n v="0"/>
  </r>
  <r>
    <s v="E03251"/>
    <s v="Ruby Medina"/>
    <x v="8"/>
    <x v="3"/>
    <s v="Manufacturing"/>
    <s v="Female"/>
    <x v="3"/>
    <n v="50"/>
    <x v="326"/>
    <n v="155351"/>
    <n v="0.2"/>
    <s v="United States"/>
    <s v="Seattle"/>
    <s v=""/>
    <n v="31070.2"/>
  </r>
  <r>
    <s v="E01422"/>
    <s v="Lydia Espinoza"/>
    <x v="0"/>
    <x v="1"/>
    <s v="Speciality Products"/>
    <s v="Female"/>
    <x v="3"/>
    <n v="29"/>
    <x v="327"/>
    <n v="137106"/>
    <n v="0.12"/>
    <s v="Brazil"/>
    <s v="Sao Paulo"/>
    <s v=""/>
    <n v="16452.72"/>
  </r>
  <r>
    <s v="E02363"/>
    <s v="Eliza Liang"/>
    <x v="0"/>
    <x v="5"/>
    <s v="Speciality Products"/>
    <s v="Female"/>
    <x v="1"/>
    <n v="36"/>
    <x v="328"/>
    <n v="134006"/>
    <n v="0.13"/>
    <s v="China"/>
    <s v="Beijing"/>
    <s v=""/>
    <n v="17420.78"/>
  </r>
  <r>
    <s v="E03908"/>
    <s v="Miles Evans"/>
    <x v="22"/>
    <x v="0"/>
    <s v="Manufacturing"/>
    <s v="Male"/>
    <x v="2"/>
    <n v="54"/>
    <x v="329"/>
    <n v="87216"/>
    <n v="0"/>
    <s v="United States"/>
    <s v="Miami"/>
    <s v=""/>
    <n v="0"/>
  </r>
  <r>
    <s v="E01351"/>
    <s v="Leo Owens"/>
    <x v="28"/>
    <x v="0"/>
    <s v="Corporate"/>
    <s v="Male"/>
    <x v="2"/>
    <n v="47"/>
    <x v="330"/>
    <n v="50069"/>
    <n v="0"/>
    <s v="United States"/>
    <s v="Seattle"/>
    <s v=""/>
    <n v="0"/>
  </r>
  <r>
    <s v="E00647"/>
    <s v="Dylan Ali"/>
    <x v="0"/>
    <x v="5"/>
    <s v="Speciality Products"/>
    <s v="Male"/>
    <x v="1"/>
    <n v="27"/>
    <x v="331"/>
    <n v="133400"/>
    <n v="0.11"/>
    <s v="United States"/>
    <s v="Phoenix"/>
    <s v=""/>
    <n v="14674"/>
  </r>
  <r>
    <s v="E03807"/>
    <s v="Kennedy Do"/>
    <x v="3"/>
    <x v="0"/>
    <s v="Manufacturing"/>
    <s v="Female"/>
    <x v="1"/>
    <n v="42"/>
    <x v="332"/>
    <n v="67398"/>
    <n v="7.0000000000000007E-2"/>
    <s v="United States"/>
    <s v="Phoenix"/>
    <s v=""/>
    <n v="4717.8600000000006"/>
  </r>
  <r>
    <s v="E00422"/>
    <s v="Jade Acosta"/>
    <x v="25"/>
    <x v="6"/>
    <s v="Research &amp; Development"/>
    <s v="Female"/>
    <x v="3"/>
    <n v="47"/>
    <x v="333"/>
    <n v="68488"/>
    <n v="0"/>
    <s v="United States"/>
    <s v="Seattle"/>
    <s v=""/>
    <n v="0"/>
  </r>
  <r>
    <s v="E00265"/>
    <s v="Mila Vasquez"/>
    <x v="9"/>
    <x v="6"/>
    <s v="Manufacturing"/>
    <s v="Female"/>
    <x v="3"/>
    <n v="60"/>
    <x v="334"/>
    <n v="92932"/>
    <n v="0"/>
    <s v="United States"/>
    <s v="Columbus"/>
    <s v=""/>
    <n v="0"/>
  </r>
  <r>
    <s v="E04601"/>
    <s v="Allison Ayala"/>
    <x v="7"/>
    <x v="2"/>
    <s v="Corporate"/>
    <s v="Female"/>
    <x v="3"/>
    <n v="36"/>
    <x v="335"/>
    <n v="43363"/>
    <n v="0"/>
    <s v="United States"/>
    <s v="Austin"/>
    <s v=""/>
    <n v="0"/>
  </r>
  <r>
    <s v="E02888"/>
    <s v="Elijah Ramos"/>
    <x v="0"/>
    <x v="0"/>
    <s v="Speciality Products"/>
    <s v="Male"/>
    <x v="3"/>
    <n v="33"/>
    <x v="336"/>
    <n v="132544"/>
    <n v="0.1"/>
    <s v="Brazil"/>
    <s v="Rio de Janerio"/>
    <s v=""/>
    <n v="13254.400000000001"/>
  </r>
  <r>
    <s v="E04972"/>
    <s v="Ivy Daniels"/>
    <x v="0"/>
    <x v="5"/>
    <s v="Speciality Products"/>
    <s v="Female"/>
    <x v="2"/>
    <n v="41"/>
    <x v="337"/>
    <n v="131841"/>
    <n v="0.13"/>
    <s v="United States"/>
    <s v="Columbus"/>
    <s v=""/>
    <n v="17139.330000000002"/>
  </r>
  <r>
    <s v="E02914"/>
    <s v="Maria Wilson"/>
    <x v="2"/>
    <x v="6"/>
    <s v="Research &amp; Development"/>
    <s v="Female"/>
    <x v="2"/>
    <n v="51"/>
    <x v="338"/>
    <n v="200246"/>
    <n v="0.34"/>
    <s v="United States"/>
    <s v="Columbus"/>
    <s v=""/>
    <n v="68083.64"/>
  </r>
  <r>
    <s v="E03268"/>
    <s v="Everly Coleman"/>
    <x v="2"/>
    <x v="0"/>
    <s v="Corporate"/>
    <s v="Female"/>
    <x v="2"/>
    <n v="48"/>
    <x v="339"/>
    <n v="194871"/>
    <n v="0.35"/>
    <s v="United States"/>
    <s v="Columbus"/>
    <s v=""/>
    <n v="68204.849999999991"/>
  </r>
  <r>
    <s v="E03972"/>
    <s v="Jordan Gomez"/>
    <x v="4"/>
    <x v="4"/>
    <s v="Research &amp; Development"/>
    <s v="Male"/>
    <x v="3"/>
    <n v="58"/>
    <x v="340"/>
    <n v="98769"/>
    <n v="0"/>
    <s v="Brazil"/>
    <s v="Rio de Janerio"/>
    <d v="2016-10-03T00:00:00"/>
    <n v="0"/>
  </r>
  <r>
    <s v="E02189"/>
    <s v="Isla Chavez"/>
    <x v="5"/>
    <x v="3"/>
    <s v="Research &amp; Development"/>
    <s v="Female"/>
    <x v="3"/>
    <n v="29"/>
    <x v="341"/>
    <n v="65334"/>
    <n v="0"/>
    <s v="Brazil"/>
    <s v="Rio de Janerio"/>
    <s v=""/>
    <n v="0"/>
  </r>
  <r>
    <s v="E04290"/>
    <s v="Hannah Gomez"/>
    <x v="1"/>
    <x v="0"/>
    <s v="Manufacturing"/>
    <s v="Female"/>
    <x v="3"/>
    <n v="25"/>
    <x v="342"/>
    <n v="83934"/>
    <n v="0"/>
    <s v="United States"/>
    <s v="Miami"/>
    <s v=""/>
    <n v="0"/>
  </r>
  <r>
    <s v="E03630"/>
    <s v="Jacob Davis"/>
    <x v="8"/>
    <x v="4"/>
    <s v="Research &amp; Development"/>
    <s v="Male"/>
    <x v="2"/>
    <n v="36"/>
    <x v="343"/>
    <n v="150399"/>
    <n v="0.28000000000000003"/>
    <s v="United States"/>
    <s v="Chicago"/>
    <s v=""/>
    <n v="42111.72"/>
  </r>
  <r>
    <s v="E00432"/>
    <s v="Eli Gupta"/>
    <x v="8"/>
    <x v="5"/>
    <s v="Research &amp; Development"/>
    <s v="Male"/>
    <x v="1"/>
    <n v="37"/>
    <x v="344"/>
    <n v="160280"/>
    <n v="0.19"/>
    <s v="China"/>
    <s v="Beijing"/>
    <s v=""/>
    <n v="30453.200000000001"/>
  </r>
  <r>
    <s v="E01755"/>
    <s v="Audrey Patel"/>
    <x v="0"/>
    <x v="2"/>
    <s v="Speciality Products"/>
    <s v="Female"/>
    <x v="1"/>
    <n v="37"/>
    <x v="345"/>
    <n v="131183"/>
    <n v="0.14000000000000001"/>
    <s v="China"/>
    <s v="Shanghai"/>
    <d v="2016-03-16T00:00:00"/>
    <n v="18365.620000000003"/>
  </r>
  <r>
    <s v="E01924"/>
    <s v="Anna Gutierrez"/>
    <x v="8"/>
    <x v="6"/>
    <s v="Research &amp; Development"/>
    <s v="Female"/>
    <x v="3"/>
    <n v="59"/>
    <x v="346"/>
    <n v="150699"/>
    <n v="0.28999999999999998"/>
    <s v="Brazil"/>
    <s v="Sao Paulo"/>
    <s v=""/>
    <n v="43702.71"/>
  </r>
  <r>
    <s v="E02857"/>
    <s v="Mason Jimenez"/>
    <x v="0"/>
    <x v="2"/>
    <s v="Speciality Products"/>
    <s v="Male"/>
    <x v="3"/>
    <n v="44"/>
    <x v="347"/>
    <n v="130133"/>
    <n v="0.15"/>
    <s v="United States"/>
    <s v="Austin"/>
    <d v="2022-05-18T00:00:00"/>
    <n v="19519.95"/>
  </r>
  <r>
    <s v="E02770"/>
    <s v="Liliana Do"/>
    <x v="31"/>
    <x v="0"/>
    <s v="Manufacturing"/>
    <s v="Female"/>
    <x v="1"/>
    <n v="30"/>
    <x v="348"/>
    <n v="86774"/>
    <n v="0"/>
    <s v="China"/>
    <s v="Chengdu"/>
    <s v=""/>
    <n v="0"/>
  </r>
  <r>
    <s v="E04590"/>
    <s v="Isaac Sanders"/>
    <x v="14"/>
    <x v="5"/>
    <s v="Manufacturing"/>
    <s v="Male"/>
    <x v="2"/>
    <n v="49"/>
    <x v="349"/>
    <n v="57606"/>
    <n v="0"/>
    <s v="United States"/>
    <s v="Miami"/>
    <s v=""/>
    <n v="0"/>
  </r>
  <r>
    <s v="E01977"/>
    <s v="Raelynn Gupta"/>
    <x v="0"/>
    <x v="2"/>
    <s v="Corporate"/>
    <s v="Female"/>
    <x v="1"/>
    <n v="48"/>
    <x v="350"/>
    <n v="125730"/>
    <n v="0.11"/>
    <s v="China"/>
    <s v="Chongqing"/>
    <s v=""/>
    <n v="13830.3"/>
  </r>
  <r>
    <s v="E01378"/>
    <s v="Genesis Xiong"/>
    <x v="27"/>
    <x v="0"/>
    <s v="Research &amp; Development"/>
    <s v="Female"/>
    <x v="1"/>
    <n v="51"/>
    <x v="351"/>
    <n v="64170"/>
    <n v="0"/>
    <s v="United States"/>
    <s v="Columbus"/>
    <s v=""/>
    <n v="0"/>
  </r>
  <r>
    <s v="E02716"/>
    <s v="Dominic Dinh"/>
    <x v="0"/>
    <x v="1"/>
    <s v="Speciality Products"/>
    <s v="Male"/>
    <x v="1"/>
    <n v="45"/>
    <x v="352"/>
    <n v="128468"/>
    <n v="0.11"/>
    <s v="United States"/>
    <s v="Chicago"/>
    <s v=""/>
    <n v="14131.48"/>
  </r>
  <r>
    <s v="E03423"/>
    <s v="Santiago f Gonzalez"/>
    <x v="6"/>
    <x v="3"/>
    <s v="Research &amp; Development"/>
    <s v="Male"/>
    <x v="3"/>
    <n v="36"/>
    <x v="353"/>
    <n v="105891"/>
    <n v="7.0000000000000007E-2"/>
    <s v="United States"/>
    <s v="Seattle"/>
    <s v=""/>
    <n v="7412.3700000000008"/>
  </r>
  <r>
    <s v="E02770"/>
    <s v="James Huang"/>
    <x v="6"/>
    <x v="5"/>
    <s v="Speciality Products"/>
    <s v="Male"/>
    <x v="1"/>
    <n v="54"/>
    <x v="354"/>
    <n v="128136"/>
    <n v="0.05"/>
    <s v="China"/>
    <s v="Beijing"/>
    <s v=""/>
    <n v="6406.8"/>
  </r>
  <r>
    <s v="E00788"/>
    <s v="Emily Contreras"/>
    <x v="11"/>
    <x v="3"/>
    <s v="Manufacturing"/>
    <s v="Female"/>
    <x v="3"/>
    <n v="56"/>
    <x v="355"/>
    <n v="59591"/>
    <n v="0"/>
    <s v="Brazil"/>
    <s v="Sao Paulo"/>
    <s v=""/>
    <n v="0"/>
  </r>
  <r>
    <s v="E00207"/>
    <s v="Hailey Lai"/>
    <x v="2"/>
    <x v="5"/>
    <s v="Manufacturing"/>
    <s v="Female"/>
    <x v="1"/>
    <n v="52"/>
    <x v="356"/>
    <n v="187048"/>
    <n v="0.32"/>
    <s v="China"/>
    <s v="Chengdu"/>
    <s v=""/>
    <n v="59855.360000000001"/>
  </r>
  <r>
    <s v="E04419"/>
    <s v="Sophia Ahmed"/>
    <x v="0"/>
    <x v="3"/>
    <s v="Speciality Products"/>
    <s v="Female"/>
    <x v="1"/>
    <n v="30"/>
    <x v="357"/>
    <n v="127972"/>
    <n v="0.11"/>
    <s v="United States"/>
    <s v="Seattle"/>
    <s v=""/>
    <n v="14076.92"/>
  </r>
  <r>
    <s v="E04571"/>
    <s v="Hadley Contreras"/>
    <x v="8"/>
    <x v="6"/>
    <s v="Corporate"/>
    <s v="Female"/>
    <x v="3"/>
    <n v="60"/>
    <x v="358"/>
    <n v="178502"/>
    <n v="0.2"/>
    <s v="United States"/>
    <s v="Austin"/>
    <s v=""/>
    <n v="35700.400000000001"/>
  </r>
  <r>
    <s v="E04095"/>
    <s v="Ryan Holmes"/>
    <x v="0"/>
    <x v="1"/>
    <s v="Speciality Products"/>
    <s v="Male"/>
    <x v="2"/>
    <n v="45"/>
    <x v="359"/>
    <n v="127422"/>
    <n v="0.15"/>
    <s v="United States"/>
    <s v="Columbus"/>
    <s v=""/>
    <n v="19113.3"/>
  </r>
  <r>
    <s v="E02693"/>
    <s v="Grace Campos"/>
    <x v="8"/>
    <x v="6"/>
    <s v="Research &amp; Development"/>
    <s v="Female"/>
    <x v="3"/>
    <n v="37"/>
    <x v="360"/>
    <n v="156277"/>
    <n v="0.22"/>
    <s v="Brazil"/>
    <s v="Manaus"/>
    <s v=""/>
    <n v="34380.94"/>
  </r>
  <r>
    <s v="E03359"/>
    <s v="Autumn Ortiz"/>
    <x v="15"/>
    <x v="6"/>
    <s v="Research &amp; Development"/>
    <s v="Female"/>
    <x v="3"/>
    <n v="30"/>
    <x v="361"/>
    <n v="87744"/>
    <n v="0"/>
    <s v="Brazil"/>
    <s v="Sao Paulo"/>
    <s v=""/>
    <n v="0"/>
  </r>
  <r>
    <s v="E00399"/>
    <s v="Connor Walker"/>
    <x v="11"/>
    <x v="2"/>
    <s v="Manufacturing"/>
    <s v="Male"/>
    <x v="2"/>
    <n v="30"/>
    <x v="362"/>
    <n v="54714"/>
    <n v="0"/>
    <s v="United States"/>
    <s v="Columbus"/>
    <s v=""/>
    <n v="0"/>
  </r>
  <r>
    <s v="E02971"/>
    <s v="Mia Wu"/>
    <x v="12"/>
    <x v="0"/>
    <s v="Corporate"/>
    <s v="Female"/>
    <x v="1"/>
    <n v="45"/>
    <x v="363"/>
    <n v="99169"/>
    <n v="0"/>
    <s v="China"/>
    <s v="Beijing"/>
    <s v=""/>
    <n v="0"/>
  </r>
  <r>
    <s v="E03327"/>
    <s v="Julia Luong"/>
    <x v="0"/>
    <x v="4"/>
    <s v="Research &amp; Development"/>
    <s v="Female"/>
    <x v="1"/>
    <n v="55"/>
    <x v="364"/>
    <n v="142628"/>
    <n v="0.12"/>
    <s v="China"/>
    <s v="Chongqing"/>
    <s v=""/>
    <n v="17115.36"/>
  </r>
  <r>
    <s v="E00900"/>
    <s v="Eleanor Delgado"/>
    <x v="4"/>
    <x v="1"/>
    <s v="Manufacturing"/>
    <s v="Female"/>
    <x v="3"/>
    <n v="33"/>
    <x v="365"/>
    <n v="75869"/>
    <n v="0"/>
    <s v="Brazil"/>
    <s v="Sao Paulo"/>
    <s v=""/>
    <n v="0"/>
  </r>
  <r>
    <s v="E00836"/>
    <s v="Addison Roberts"/>
    <x v="22"/>
    <x v="0"/>
    <s v="Manufacturing"/>
    <s v="Female"/>
    <x v="2"/>
    <n v="65"/>
    <x v="366"/>
    <n v="60985"/>
    <n v="0"/>
    <s v="United States"/>
    <s v="Seattle"/>
    <s v=""/>
    <n v="0"/>
  </r>
  <r>
    <s v="E03854"/>
    <s v="Camila Li"/>
    <x v="0"/>
    <x v="0"/>
    <s v="Research &amp; Development"/>
    <s v="Female"/>
    <x v="1"/>
    <n v="60"/>
    <x v="367"/>
    <n v="126911"/>
    <n v="0.1"/>
    <s v="China"/>
    <s v="Shanghai"/>
    <s v=""/>
    <n v="12691.1"/>
  </r>
  <r>
    <s v="E04729"/>
    <s v="Ezekiel Fong"/>
    <x v="2"/>
    <x v="3"/>
    <s v="Research &amp; Development"/>
    <s v="Male"/>
    <x v="1"/>
    <n v="56"/>
    <x v="368"/>
    <n v="216949"/>
    <n v="0.32"/>
    <s v="China"/>
    <s v="Shanghai"/>
    <s v=""/>
    <n v="69423.680000000008"/>
  </r>
  <r>
    <s v="E00360"/>
    <s v="Dylan Thao"/>
    <x v="8"/>
    <x v="6"/>
    <s v="Manufacturing"/>
    <s v="Male"/>
    <x v="1"/>
    <n v="53"/>
    <x v="369"/>
    <n v="168510"/>
    <n v="0.28999999999999998"/>
    <s v="United States"/>
    <s v="Seattle"/>
    <s v=""/>
    <n v="48867.899999999994"/>
  </r>
  <r>
    <s v="E03277"/>
    <s v="Caroline Hu"/>
    <x v="0"/>
    <x v="1"/>
    <s v="Speciality Products"/>
    <s v="Female"/>
    <x v="1"/>
    <n v="31"/>
    <x v="370"/>
    <n v="126353"/>
    <n v="0.12"/>
    <s v="China"/>
    <s v="Shanghai"/>
    <s v=""/>
    <n v="15162.359999999999"/>
  </r>
  <r>
    <s v="E00181"/>
    <s v="Genesis Hu"/>
    <x v="4"/>
    <x v="1"/>
    <s v="Corporate"/>
    <s v="Female"/>
    <x v="1"/>
    <n v="46"/>
    <x v="371"/>
    <n v="86510"/>
    <n v="0"/>
    <s v="China"/>
    <s v="Beijing"/>
    <d v="2003-01-02T00:00:00"/>
    <n v="0"/>
  </r>
  <r>
    <s v="E01070"/>
    <s v="Leonardo Martin"/>
    <x v="6"/>
    <x v="2"/>
    <s v="Speciality Products"/>
    <s v="Male"/>
    <x v="0"/>
    <n v="51"/>
    <x v="372"/>
    <n v="125375"/>
    <n v="0.09"/>
    <s v="United States"/>
    <s v="Chicago"/>
    <s v=""/>
    <n v="11283.75"/>
  </r>
  <r>
    <s v="E02861"/>
    <s v="Daniel Perry"/>
    <x v="12"/>
    <x v="0"/>
    <s v="Research &amp; Development"/>
    <s v="Male"/>
    <x v="2"/>
    <n v="62"/>
    <x v="373"/>
    <n v="80921"/>
    <n v="0"/>
    <s v="United States"/>
    <s v="Columbus"/>
    <s v=""/>
    <n v="0"/>
  </r>
  <r>
    <s v="E01357"/>
    <s v="Paisley Hunter"/>
    <x v="19"/>
    <x v="6"/>
    <s v="Research &amp; Development"/>
    <s v="Female"/>
    <x v="2"/>
    <n v="61"/>
    <x v="374"/>
    <n v="98110"/>
    <n v="0.13"/>
    <s v="United States"/>
    <s v="Chicago"/>
    <s v=""/>
    <n v="12754.300000000001"/>
  </r>
  <r>
    <s v="E02661"/>
    <s v="Maya Chan"/>
    <x v="13"/>
    <x v="6"/>
    <s v="Speciality Products"/>
    <s v="Female"/>
    <x v="1"/>
    <n v="37"/>
    <x v="375"/>
    <n v="124827"/>
    <n v="0"/>
    <s v="China"/>
    <s v="Beijing"/>
    <s v=""/>
    <n v="0"/>
  </r>
  <r>
    <s v="E04536"/>
    <s v="Layla Scott"/>
    <x v="0"/>
    <x v="4"/>
    <s v="Speciality Products"/>
    <s v="Female"/>
    <x v="2"/>
    <n v="48"/>
    <x v="376"/>
    <n v="124774"/>
    <n v="0.12"/>
    <s v="United States"/>
    <s v="Phoenix"/>
    <s v=""/>
    <n v="14972.88"/>
  </r>
  <r>
    <s v="E03591"/>
    <s v="Piper Sun"/>
    <x v="8"/>
    <x v="1"/>
    <s v="Manufacturing"/>
    <s v="Female"/>
    <x v="1"/>
    <n v="64"/>
    <x v="377"/>
    <n v="171217"/>
    <n v="0.19"/>
    <s v="United States"/>
    <s v="Seattle"/>
    <s v=""/>
    <n v="32531.23"/>
  </r>
  <r>
    <s v="E03328"/>
    <s v="Lucy Johnson"/>
    <x v="6"/>
    <x v="0"/>
    <s v="Research &amp; Development"/>
    <s v="Female"/>
    <x v="2"/>
    <n v="57"/>
    <x v="378"/>
    <n v="103058"/>
    <n v="7.0000000000000007E-2"/>
    <s v="United States"/>
    <s v="Columbus"/>
    <s v=""/>
    <n v="7214.06"/>
  </r>
  <r>
    <s v="E01733"/>
    <s v="Eloise Pham"/>
    <x v="6"/>
    <x v="3"/>
    <s v="Speciality Products"/>
    <s v="Female"/>
    <x v="1"/>
    <n v="45"/>
    <x v="379"/>
    <n v="123640"/>
    <n v="7.0000000000000007E-2"/>
    <s v="China"/>
    <s v="Shanghai"/>
    <s v=""/>
    <n v="8654.8000000000011"/>
  </r>
  <r>
    <s v="E02024"/>
    <s v="Addison Perez"/>
    <x v="17"/>
    <x v="6"/>
    <s v="Speciality Products"/>
    <s v="Female"/>
    <x v="3"/>
    <n v="29"/>
    <x v="380"/>
    <n v="123588"/>
    <n v="0"/>
    <s v="Brazil"/>
    <s v="Sao Paulo"/>
    <s v=""/>
    <n v="0"/>
  </r>
  <r>
    <s v="E01241"/>
    <s v="Hadley Guerrero"/>
    <x v="0"/>
    <x v="0"/>
    <s v="Research &amp; Development"/>
    <s v="Female"/>
    <x v="3"/>
    <n v="49"/>
    <x v="381"/>
    <n v="125086"/>
    <n v="0.1"/>
    <s v="Brazil"/>
    <s v="Sao Paulo"/>
    <s v=""/>
    <n v="12508.6"/>
  </r>
  <r>
    <s v="E03189"/>
    <s v="Asher Jackson"/>
    <x v="0"/>
    <x v="3"/>
    <s v="Speciality Products"/>
    <s v="Male"/>
    <x v="2"/>
    <n v="50"/>
    <x v="382"/>
    <n v="123405"/>
    <n v="0.13"/>
    <s v="United States"/>
    <s v="Columbus"/>
    <s v=""/>
    <n v="16042.650000000001"/>
  </r>
  <r>
    <s v="E02059"/>
    <s v="Roman Munoz"/>
    <x v="0"/>
    <x v="3"/>
    <s v="Speciality Products"/>
    <s v="Male"/>
    <x v="3"/>
    <n v="54"/>
    <x v="379"/>
    <n v="122644"/>
    <n v="0.12"/>
    <s v="United States"/>
    <s v="Austin"/>
    <s v=""/>
    <n v="14717.279999999999"/>
  </r>
  <r>
    <s v="E00500"/>
    <s v="Henry Shah"/>
    <x v="8"/>
    <x v="4"/>
    <s v="Manufacturing"/>
    <s v="Male"/>
    <x v="1"/>
    <n v="55"/>
    <x v="383"/>
    <n v="187389"/>
    <n v="0.25"/>
    <s v="China"/>
    <s v="Chengdu"/>
    <s v=""/>
    <n v="46847.25"/>
  </r>
  <r>
    <s v="E01753"/>
    <s v="Connor Fong"/>
    <x v="6"/>
    <x v="4"/>
    <s v="Speciality Products"/>
    <s v="Male"/>
    <x v="1"/>
    <n v="40"/>
    <x v="384"/>
    <n v="120905"/>
    <n v="0.05"/>
    <s v="United States"/>
    <s v="Seattle"/>
    <s v=""/>
    <n v="6045.25"/>
  </r>
  <r>
    <s v="E02728"/>
    <s v="Thomas Chang"/>
    <x v="4"/>
    <x v="4"/>
    <s v="Research &amp; Development"/>
    <s v="Male"/>
    <x v="1"/>
    <n v="34"/>
    <x v="385"/>
    <n v="97231"/>
    <n v="0"/>
    <s v="China"/>
    <s v="Beijing"/>
    <s v=""/>
    <n v="0"/>
  </r>
  <r>
    <s v="E04749"/>
    <s v="Caroline Phan"/>
    <x v="0"/>
    <x v="2"/>
    <s v="Corporate"/>
    <s v="Female"/>
    <x v="1"/>
    <n v="41"/>
    <x v="386"/>
    <n v="155004"/>
    <n v="0.12"/>
    <s v="United States"/>
    <s v="Austin"/>
    <s v=""/>
    <n v="18600.48"/>
  </r>
  <r>
    <s v="E02023"/>
    <s v="Maverick Mehta"/>
    <x v="28"/>
    <x v="0"/>
    <s v="Manufacturing"/>
    <s v="Male"/>
    <x v="1"/>
    <n v="40"/>
    <x v="387"/>
    <n v="41859"/>
    <n v="0"/>
    <s v="United States"/>
    <s v="Seattle"/>
    <s v=""/>
    <n v="0"/>
  </r>
  <r>
    <s v="E03166"/>
    <s v="Austin Edwards"/>
    <x v="10"/>
    <x v="0"/>
    <s v="Manufacturing"/>
    <s v="Male"/>
    <x v="0"/>
    <n v="42"/>
    <x v="388"/>
    <n v="52733"/>
    <n v="0"/>
    <s v="United States"/>
    <s v="Chicago"/>
    <s v=""/>
    <n v="0"/>
  </r>
  <r>
    <s v="E02599"/>
    <s v="Daniel Huang"/>
    <x v="2"/>
    <x v="5"/>
    <s v="Corporate"/>
    <s v="Male"/>
    <x v="1"/>
    <n v="31"/>
    <x v="389"/>
    <n v="250953"/>
    <n v="0.34"/>
    <s v="United States"/>
    <s v="Columbus"/>
    <s v=""/>
    <n v="85324.02"/>
  </r>
  <r>
    <s v="E01014"/>
    <s v="Lucas Phan"/>
    <x v="8"/>
    <x v="1"/>
    <s v="Research &amp; Development"/>
    <s v="Male"/>
    <x v="1"/>
    <n v="49"/>
    <x v="390"/>
    <n v="191807"/>
    <n v="0.21"/>
    <s v="China"/>
    <s v="Chongqing"/>
    <s v=""/>
    <n v="40279.47"/>
  </r>
  <r>
    <s v="E03248"/>
    <s v="Lyla Stewart"/>
    <x v="0"/>
    <x v="0"/>
    <s v="Speciality Products"/>
    <s v="Female"/>
    <x v="2"/>
    <n v="43"/>
    <x v="391"/>
    <n v="120321"/>
    <n v="0.12"/>
    <s v="United States"/>
    <s v="Austin"/>
    <s v=""/>
    <n v="14438.519999999999"/>
  </r>
  <r>
    <s v="E00085"/>
    <s v="Mason Watson"/>
    <x v="0"/>
    <x v="0"/>
    <s v="Corporate"/>
    <s v="Male"/>
    <x v="2"/>
    <n v="46"/>
    <x v="392"/>
    <n v="130274"/>
    <n v="0.11"/>
    <s v="United States"/>
    <s v="Chicago"/>
    <s v=""/>
    <n v="14330.14"/>
  </r>
  <r>
    <s v="E00632"/>
    <s v="Angel Chang"/>
    <x v="22"/>
    <x v="0"/>
    <s v="Research &amp; Development"/>
    <s v="Male"/>
    <x v="1"/>
    <n v="37"/>
    <x v="134"/>
    <n v="96331"/>
    <n v="0"/>
    <s v="China"/>
    <s v="Shanghai"/>
    <s v=""/>
    <n v="0"/>
  </r>
  <r>
    <s v="E02108"/>
    <s v="Madeline Coleman"/>
    <x v="0"/>
    <x v="2"/>
    <s v="Research &amp; Development"/>
    <s v="Female"/>
    <x v="2"/>
    <n v="51"/>
    <x v="393"/>
    <n v="150758"/>
    <n v="0.13"/>
    <s v="United States"/>
    <s v="Chicago"/>
    <d v="2007-08-16T00:00:00"/>
    <n v="19598.54"/>
  </r>
  <r>
    <s v="E03802"/>
    <s v="Thomas Vazquez"/>
    <x v="8"/>
    <x v="6"/>
    <s v="Corporate"/>
    <s v="Male"/>
    <x v="3"/>
    <n v="46"/>
    <x v="394"/>
    <n v="173629"/>
    <n v="0.21"/>
    <s v="Brazil"/>
    <s v="Sao Paulo"/>
    <s v=""/>
    <n v="36462.089999999997"/>
  </r>
  <r>
    <s v="E03685"/>
    <s v="Silas Hunter"/>
    <x v="29"/>
    <x v="0"/>
    <s v="Corporate"/>
    <s v="Male"/>
    <x v="0"/>
    <n v="55"/>
    <x v="395"/>
    <n v="62174"/>
    <n v="0"/>
    <s v="United States"/>
    <s v="Chicago"/>
    <s v=""/>
    <n v="0"/>
  </r>
  <r>
    <s v="E01089"/>
    <s v="Nicholas Brooks"/>
    <x v="11"/>
    <x v="4"/>
    <s v="Manufacturing"/>
    <s v="Male"/>
    <x v="2"/>
    <n v="43"/>
    <x v="396"/>
    <n v="56555"/>
    <n v="0"/>
    <s v="United States"/>
    <s v="Phoenix"/>
    <s v=""/>
    <n v="0"/>
  </r>
  <r>
    <s v="E03988"/>
    <s v="Dominic Thomas"/>
    <x v="11"/>
    <x v="1"/>
    <s v="Manufacturing"/>
    <s v="Male"/>
    <x v="2"/>
    <n v="48"/>
    <x v="397"/>
    <n v="74655"/>
    <n v="0"/>
    <s v="United States"/>
    <s v="Austin"/>
    <s v=""/>
    <n v="0"/>
  </r>
  <r>
    <s v="E00401"/>
    <s v="Wesley Adams"/>
    <x v="27"/>
    <x v="0"/>
    <s v="Corporate"/>
    <s v="Male"/>
    <x v="2"/>
    <n v="48"/>
    <x v="398"/>
    <n v="93017"/>
    <n v="0"/>
    <s v="United States"/>
    <s v="Seattle"/>
    <s v=""/>
    <n v="0"/>
  </r>
  <r>
    <s v="E03429"/>
    <s v="Ian Wu"/>
    <x v="4"/>
    <x v="1"/>
    <s v="Manufacturing"/>
    <s v="Male"/>
    <x v="1"/>
    <n v="51"/>
    <x v="399"/>
    <n v="82300"/>
    <n v="0"/>
    <s v="China"/>
    <s v="Chengdu"/>
    <s v=""/>
    <n v="0"/>
  </r>
  <r>
    <s v="E02417"/>
    <s v="Alice Young"/>
    <x v="16"/>
    <x v="6"/>
    <s v="Research &amp; Development"/>
    <s v="Female"/>
    <x v="2"/>
    <n v="46"/>
    <x v="400"/>
    <n v="91621"/>
    <n v="0"/>
    <s v="United States"/>
    <s v="Chicago"/>
    <s v=""/>
    <n v="0"/>
  </r>
  <r>
    <s v="E00359"/>
    <s v="Logan Carrillo"/>
    <x v="4"/>
    <x v="1"/>
    <s v="Research &amp; Development"/>
    <s v="Male"/>
    <x v="3"/>
    <n v="33"/>
    <x v="401"/>
    <n v="91280"/>
    <n v="0"/>
    <s v="United States"/>
    <s v="Miami"/>
    <s v=""/>
    <n v="0"/>
  </r>
  <r>
    <s v="E02044"/>
    <s v="Caroline Alexander"/>
    <x v="18"/>
    <x v="5"/>
    <s v="Manufacturing"/>
    <s v="Female"/>
    <x v="0"/>
    <n v="42"/>
    <x v="402"/>
    <n v="47071"/>
    <n v="0"/>
    <s v="United States"/>
    <s v="Columbus"/>
    <s v=""/>
    <n v="0"/>
  </r>
  <r>
    <s v="E01479"/>
    <s v="Serenity Bailey"/>
    <x v="30"/>
    <x v="0"/>
    <s v="Manufacturing"/>
    <s v="Female"/>
    <x v="2"/>
    <n v="55"/>
    <x v="403"/>
    <n v="81218"/>
    <n v="0"/>
    <s v="United States"/>
    <s v="Chicago"/>
    <s v=""/>
    <n v="0"/>
  </r>
  <r>
    <s v="E04962"/>
    <s v="Elena Tan"/>
    <x v="2"/>
    <x v="6"/>
    <s v="Manufacturing"/>
    <s v="Female"/>
    <x v="1"/>
    <n v="50"/>
    <x v="404"/>
    <n v="181801"/>
    <n v="0.4"/>
    <s v="China"/>
    <s v="Chongqing"/>
    <d v="2019-12-11T00:00:00"/>
    <n v="72720.400000000009"/>
  </r>
  <r>
    <s v="E02769"/>
    <s v="Eliza Adams"/>
    <x v="5"/>
    <x v="3"/>
    <s v="Manufacturing"/>
    <s v="Female"/>
    <x v="2"/>
    <n v="26"/>
    <x v="405"/>
    <n v="63137"/>
    <n v="0"/>
    <s v="United States"/>
    <s v="Chicago"/>
    <s v=""/>
    <n v="0"/>
  </r>
  <r>
    <s v="E03893"/>
    <s v="Alice Xiong"/>
    <x v="2"/>
    <x v="6"/>
    <s v="Manufacturing"/>
    <s v="Female"/>
    <x v="1"/>
    <n v="55"/>
    <x v="406"/>
    <n v="221465"/>
    <n v="0.34"/>
    <s v="China"/>
    <s v="Chengdu"/>
    <s v=""/>
    <n v="75298.100000000006"/>
  </r>
  <r>
    <s v="E00553"/>
    <s v="Isla Yoon"/>
    <x v="9"/>
    <x v="6"/>
    <s v="Research &amp; Development"/>
    <s v="Female"/>
    <x v="1"/>
    <n v="50"/>
    <x v="407"/>
    <n v="79388"/>
    <n v="0"/>
    <s v="United States"/>
    <s v="Austin"/>
    <d v="2019-08-04T00:00:00"/>
    <n v="0"/>
  </r>
  <r>
    <s v="E03540"/>
    <s v="Emma Perry"/>
    <x v="29"/>
    <x v="0"/>
    <s v="Manufacturing"/>
    <s v="Female"/>
    <x v="2"/>
    <n v="28"/>
    <x v="132"/>
    <n v="68176"/>
    <n v="0"/>
    <s v="United States"/>
    <s v="Seattle"/>
    <s v=""/>
    <n v="0"/>
  </r>
  <r>
    <s v="E02769"/>
    <s v="Riley Marquez"/>
    <x v="0"/>
    <x v="2"/>
    <s v="Research &amp; Development"/>
    <s v="Female"/>
    <x v="3"/>
    <n v="39"/>
    <x v="408"/>
    <n v="122829"/>
    <n v="0.11"/>
    <s v="United States"/>
    <s v="Chicago"/>
    <s v=""/>
    <n v="13511.19"/>
  </r>
  <r>
    <s v="E00535"/>
    <s v="Nathan Mendez"/>
    <x v="6"/>
    <x v="0"/>
    <s v="Speciality Products"/>
    <s v="Male"/>
    <x v="3"/>
    <n v="53"/>
    <x v="409"/>
    <n v="120128"/>
    <n v="0.1"/>
    <s v="United States"/>
    <s v="Austin"/>
    <s v=""/>
    <n v="12012.800000000001"/>
  </r>
  <r>
    <s v="E04168"/>
    <s v="Mila Juarez"/>
    <x v="6"/>
    <x v="3"/>
    <s v="Speciality Products"/>
    <s v="Female"/>
    <x v="3"/>
    <n v="38"/>
    <x v="410"/>
    <n v="119647"/>
    <n v="0.09"/>
    <s v="Brazil"/>
    <s v="Sao Paulo"/>
    <s v=""/>
    <n v="10768.23"/>
  </r>
  <r>
    <s v="E01807"/>
    <s v="Matthew Lim"/>
    <x v="4"/>
    <x v="3"/>
    <s v="Research &amp; Development"/>
    <s v="Male"/>
    <x v="1"/>
    <n v="52"/>
    <x v="411"/>
    <n v="99624"/>
    <n v="0"/>
    <s v="United States"/>
    <s v="Seattle"/>
    <s v=""/>
    <n v="0"/>
  </r>
  <r>
    <s v="E02478"/>
    <s v="Alexander Morris"/>
    <x v="6"/>
    <x v="3"/>
    <s v="Speciality Products"/>
    <s v="Male"/>
    <x v="2"/>
    <n v="33"/>
    <x v="412"/>
    <n v="119631"/>
    <n v="0.06"/>
    <s v="United States"/>
    <s v="Phoenix"/>
    <s v=""/>
    <n v="7177.86"/>
  </r>
  <r>
    <s v="E02632"/>
    <s v="Alice Soto"/>
    <x v="7"/>
    <x v="4"/>
    <s v="Corporate"/>
    <s v="Female"/>
    <x v="3"/>
    <n v="56"/>
    <x v="413"/>
    <n v="50857"/>
    <n v="0"/>
    <s v="Brazil"/>
    <s v="Manaus"/>
    <s v=""/>
    <n v="0"/>
  </r>
  <r>
    <s v="E04226"/>
    <s v="Andrew Moore"/>
    <x v="17"/>
    <x v="6"/>
    <s v="Manufacturing"/>
    <s v="Male"/>
    <x v="2"/>
    <n v="47"/>
    <x v="414"/>
    <n v="120628"/>
    <n v="0"/>
    <s v="United States"/>
    <s v="Chicago"/>
    <s v=""/>
    <n v="0"/>
  </r>
  <r>
    <s v="E02703"/>
    <s v="Austin Vang"/>
    <x v="6"/>
    <x v="1"/>
    <s v="Speciality Products"/>
    <s v="Male"/>
    <x v="1"/>
    <n v="49"/>
    <x v="147"/>
    <n v="119397"/>
    <n v="0.09"/>
    <s v="China"/>
    <s v="Beijing"/>
    <d v="2019-03-14T00:00:00"/>
    <n v="10745.73"/>
  </r>
  <r>
    <s v="E01981"/>
    <s v="Genesis Banks"/>
    <x v="7"/>
    <x v="2"/>
    <s v="Corporate"/>
    <s v="Female"/>
    <x v="2"/>
    <n v="63"/>
    <x v="415"/>
    <n v="46081"/>
    <n v="0"/>
    <s v="United States"/>
    <s v="Chicago"/>
    <s v=""/>
    <n v="0"/>
  </r>
  <r>
    <s v="E02534"/>
    <s v="Victoria Johnson"/>
    <x v="0"/>
    <x v="4"/>
    <s v="Corporate"/>
    <s v="Female"/>
    <x v="2"/>
    <n v="55"/>
    <x v="416"/>
    <n v="159885"/>
    <n v="0.12"/>
    <s v="United States"/>
    <s v="Columbus"/>
    <s v=""/>
    <n v="19186.2"/>
  </r>
  <r>
    <s v="E01238"/>
    <s v="Eloise Griffin"/>
    <x v="8"/>
    <x v="3"/>
    <s v="Manufacturing"/>
    <s v="Female"/>
    <x v="2"/>
    <n v="55"/>
    <x v="417"/>
    <n v="153271"/>
    <n v="0.15"/>
    <s v="United States"/>
    <s v="Austin"/>
    <s v=""/>
    <n v="22990.649999999998"/>
  </r>
  <r>
    <s v="E01118"/>
    <s v="Roman Yang"/>
    <x v="6"/>
    <x v="5"/>
    <s v="Manufacturing"/>
    <s v="Male"/>
    <x v="1"/>
    <n v="42"/>
    <x v="418"/>
    <n v="114242"/>
    <n v="0.08"/>
    <s v="United States"/>
    <s v="Phoenix"/>
    <s v=""/>
    <n v="9139.36"/>
  </r>
  <r>
    <s v="E04403"/>
    <s v="Dominic Hu"/>
    <x v="6"/>
    <x v="4"/>
    <s v="Speciality Products"/>
    <s v="Male"/>
    <x v="1"/>
    <n v="34"/>
    <x v="419"/>
    <n v="118708"/>
    <n v="7.0000000000000007E-2"/>
    <s v="China"/>
    <s v="Shanghai"/>
    <s v=""/>
    <n v="8309.5600000000013"/>
  </r>
  <r>
    <s v="E04308"/>
    <s v="Kai Flores"/>
    <x v="25"/>
    <x v="6"/>
    <s v="Manufacturing"/>
    <s v="Male"/>
    <x v="3"/>
    <n v="35"/>
    <x v="420"/>
    <n v="65566"/>
    <n v="0"/>
    <s v="United States"/>
    <s v="Seattle"/>
    <s v=""/>
    <n v="0"/>
  </r>
  <r>
    <s v="E01052"/>
    <s v="Jaxson Dinh"/>
    <x v="0"/>
    <x v="1"/>
    <s v="Research &amp; Development"/>
    <s v="Male"/>
    <x v="1"/>
    <n v="45"/>
    <x v="421"/>
    <n v="147752"/>
    <n v="0.12"/>
    <s v="China"/>
    <s v="Shanghai"/>
    <d v="2011-12-26T00:00:00"/>
    <n v="17730.239999999998"/>
  </r>
  <r>
    <s v="E04165"/>
    <s v="Sophie Vang"/>
    <x v="0"/>
    <x v="1"/>
    <s v="Manufacturing"/>
    <s v="Female"/>
    <x v="1"/>
    <n v="25"/>
    <x v="422"/>
    <n v="136810"/>
    <n v="0.14000000000000001"/>
    <s v="China"/>
    <s v="Chongqing"/>
    <s v=""/>
    <n v="19153.400000000001"/>
  </r>
  <r>
    <s v="E02295"/>
    <s v="Axel Jordan"/>
    <x v="7"/>
    <x v="3"/>
    <s v="Corporate"/>
    <s v="Male"/>
    <x v="2"/>
    <n v="47"/>
    <x v="423"/>
    <n v="54635"/>
    <n v="0"/>
    <s v="United States"/>
    <s v="Chicago"/>
    <s v=""/>
    <n v="0"/>
  </r>
  <r>
    <s v="E04546"/>
    <s v="Jade Hunter"/>
    <x v="21"/>
    <x v="0"/>
    <s v="Corporate"/>
    <s v="Female"/>
    <x v="2"/>
    <n v="42"/>
    <x v="424"/>
    <n v="96636"/>
    <n v="0"/>
    <s v="United States"/>
    <s v="Columbus"/>
    <s v=""/>
    <n v="0"/>
  </r>
  <r>
    <s v="E04217"/>
    <s v="Lydia Williams"/>
    <x v="27"/>
    <x v="0"/>
    <s v="Manufacturing"/>
    <s v="Female"/>
    <x v="0"/>
    <n v="35"/>
    <x v="49"/>
    <n v="91592"/>
    <n v="0"/>
    <s v="United States"/>
    <s v="Chicago"/>
    <s v=""/>
    <n v="0"/>
  </r>
  <r>
    <s v="E00650"/>
    <s v="Emery Chang"/>
    <x v="18"/>
    <x v="5"/>
    <s v="Research &amp; Development"/>
    <s v="Female"/>
    <x v="1"/>
    <n v="45"/>
    <x v="425"/>
    <n v="55563"/>
    <n v="0"/>
    <s v="China"/>
    <s v="Chengdu"/>
    <s v=""/>
    <n v="0"/>
  </r>
  <r>
    <s v="E00344"/>
    <s v="Savannah He"/>
    <x v="8"/>
    <x v="0"/>
    <s v="Research &amp; Development"/>
    <s v="Female"/>
    <x v="1"/>
    <n v="52"/>
    <x v="426"/>
    <n v="159724"/>
    <n v="0.23"/>
    <s v="China"/>
    <s v="Beijing"/>
    <s v=""/>
    <n v="36736.520000000004"/>
  </r>
  <r>
    <s v="E04645"/>
    <s v="Elias Ahmed"/>
    <x v="2"/>
    <x v="1"/>
    <s v="Corporate"/>
    <s v="Male"/>
    <x v="1"/>
    <n v="57"/>
    <x v="186"/>
    <n v="183190"/>
    <n v="0.36"/>
    <s v="United States"/>
    <s v="Chicago"/>
    <s v=""/>
    <n v="65948.399999999994"/>
  </r>
  <r>
    <s v="E00742"/>
    <s v="Cooper Mitchell"/>
    <x v="6"/>
    <x v="3"/>
    <s v="Speciality Products"/>
    <s v="Male"/>
    <x v="2"/>
    <n v="43"/>
    <x v="427"/>
    <n v="117518"/>
    <n v="7.0000000000000007E-2"/>
    <s v="United States"/>
    <s v="Seattle"/>
    <s v=""/>
    <n v="8226.26"/>
  </r>
  <r>
    <s v="E02730"/>
    <s v="Axel Soto"/>
    <x v="9"/>
    <x v="6"/>
    <s v="Corporate"/>
    <s v="Male"/>
    <x v="3"/>
    <n v="46"/>
    <x v="428"/>
    <n v="96639"/>
    <n v="0"/>
    <s v="Brazil"/>
    <s v="Rio de Janerio"/>
    <s v=""/>
    <n v="0"/>
  </r>
  <r>
    <s v="E04517"/>
    <s v="Amelia Choi"/>
    <x v="6"/>
    <x v="1"/>
    <s v="Speciality Products"/>
    <s v="Female"/>
    <x v="1"/>
    <n v="43"/>
    <x v="429"/>
    <n v="117278"/>
    <n v="0.09"/>
    <s v="United States"/>
    <s v="Miami"/>
    <s v=""/>
    <n v="10555.02"/>
  </r>
  <r>
    <s v="E03379"/>
    <s v="Landon Kim"/>
    <x v="6"/>
    <x v="5"/>
    <s v="Speciality Products"/>
    <s v="Male"/>
    <x v="1"/>
    <n v="50"/>
    <x v="430"/>
    <n v="117226"/>
    <n v="0.08"/>
    <s v="United States"/>
    <s v="Phoenix"/>
    <s v=""/>
    <n v="9378.08"/>
  </r>
  <r>
    <s v="E04639"/>
    <s v="Luna Taylor"/>
    <x v="32"/>
    <x v="0"/>
    <s v="Manufacturing"/>
    <s v="Female"/>
    <x v="2"/>
    <n v="47"/>
    <x v="431"/>
    <n v="87806"/>
    <n v="0"/>
    <s v="United States"/>
    <s v="Seattle"/>
    <s v=""/>
    <n v="0"/>
  </r>
  <r>
    <s v="E00465"/>
    <s v="Dominic Parker"/>
    <x v="20"/>
    <x v="6"/>
    <s v="Research &amp; Development"/>
    <s v="Male"/>
    <x v="2"/>
    <n v="62"/>
    <x v="432"/>
    <n v="63959"/>
    <n v="0"/>
    <s v="United States"/>
    <s v="Seattle"/>
    <s v=""/>
    <n v="0"/>
  </r>
  <r>
    <s v="E03058"/>
    <s v="Angel Xiong"/>
    <x v="2"/>
    <x v="0"/>
    <s v="Research &amp; Development"/>
    <s v="Male"/>
    <x v="1"/>
    <n v="35"/>
    <x v="433"/>
    <n v="234723"/>
    <n v="0.36"/>
    <s v="China"/>
    <s v="Shanghai"/>
    <s v=""/>
    <n v="84500.28"/>
  </r>
  <r>
    <s v="E02337"/>
    <s v="Emma Cao"/>
    <x v="7"/>
    <x v="4"/>
    <s v="Corporate"/>
    <s v="Female"/>
    <x v="1"/>
    <n v="27"/>
    <x v="434"/>
    <n v="50809"/>
    <n v="0"/>
    <s v="China"/>
    <s v="Chongqing"/>
    <s v=""/>
    <n v="0"/>
  </r>
  <r>
    <s v="E04927"/>
    <s v="Ezekiel Bryant"/>
    <x v="4"/>
    <x v="2"/>
    <s v="Manufacturing"/>
    <s v="Male"/>
    <x v="2"/>
    <n v="55"/>
    <x v="435"/>
    <n v="77396"/>
    <n v="0"/>
    <s v="United States"/>
    <s v="Miami"/>
    <s v=""/>
    <n v="0"/>
  </r>
  <r>
    <s v="E04937"/>
    <s v="Ian Ngo"/>
    <x v="6"/>
    <x v="3"/>
    <s v="Speciality Products"/>
    <s v="Male"/>
    <x v="1"/>
    <n v="52"/>
    <x v="436"/>
    <n v="117062"/>
    <n v="7.0000000000000007E-2"/>
    <s v="United States"/>
    <s v="Phoenix"/>
    <s v=""/>
    <n v="8194.34"/>
  </r>
  <r>
    <s v="E04538"/>
    <s v="Adeline Yang"/>
    <x v="21"/>
    <x v="0"/>
    <s v="Corporate"/>
    <s v="Female"/>
    <x v="1"/>
    <n v="53"/>
    <x v="437"/>
    <n v="86173"/>
    <n v="0"/>
    <s v="China"/>
    <s v="Chongqing"/>
    <s v=""/>
    <n v="0"/>
  </r>
  <r>
    <s v="E02633"/>
    <s v="Allison Roberts"/>
    <x v="2"/>
    <x v="3"/>
    <s v="Manufacturing"/>
    <s v="Female"/>
    <x v="0"/>
    <n v="54"/>
    <x v="438"/>
    <n v="222224"/>
    <n v="0.38"/>
    <s v="United States"/>
    <s v="Columbus"/>
    <s v=""/>
    <n v="84445.119999999995"/>
  </r>
  <r>
    <s v="E02965"/>
    <s v="Andrew Do"/>
    <x v="0"/>
    <x v="2"/>
    <s v="Research &amp; Development"/>
    <s v="Male"/>
    <x v="1"/>
    <n v="43"/>
    <x v="439"/>
    <n v="146140"/>
    <n v="0.15"/>
    <s v="United States"/>
    <s v="Seattle"/>
    <s v=""/>
    <n v="21921"/>
  </r>
  <r>
    <s v="E01167"/>
    <s v="Kinsley Collins"/>
    <x v="16"/>
    <x v="6"/>
    <s v="Speciality Products"/>
    <s v="Female"/>
    <x v="2"/>
    <n v="28"/>
    <x v="440"/>
    <n v="115854"/>
    <n v="0"/>
    <s v="United States"/>
    <s v="Phoenix"/>
    <s v=""/>
    <n v="0"/>
  </r>
  <r>
    <s v="E02895"/>
    <s v="Mila Soto"/>
    <x v="8"/>
    <x v="2"/>
    <s v="Research &amp; Development"/>
    <s v="Female"/>
    <x v="3"/>
    <n v="65"/>
    <x v="441"/>
    <n v="170221"/>
    <n v="0.15"/>
    <s v="Brazil"/>
    <s v="Manaus"/>
    <s v=""/>
    <n v="25533.149999999998"/>
  </r>
  <r>
    <s v="E01132"/>
    <s v="Gabriella Johnson"/>
    <x v="3"/>
    <x v="0"/>
    <s v="Research &amp; Development"/>
    <s v="Female"/>
    <x v="2"/>
    <n v="42"/>
    <x v="442"/>
    <n v="97433"/>
    <n v="0.05"/>
    <s v="United States"/>
    <s v="Seattle"/>
    <d v="2015-08-08T00:00:00"/>
    <n v="4871.6500000000005"/>
  </r>
  <r>
    <s v="E00758"/>
    <s v="Jonathan Khan"/>
    <x v="5"/>
    <x v="3"/>
    <s v="Manufacturing"/>
    <s v="Male"/>
    <x v="1"/>
    <n v="35"/>
    <x v="443"/>
    <n v="59646"/>
    <n v="0"/>
    <s v="China"/>
    <s v="Shanghai"/>
    <s v=""/>
    <n v="0"/>
  </r>
  <r>
    <s v="E03305"/>
    <s v="Hannah King"/>
    <x v="6"/>
    <x v="4"/>
    <s v="Speciality Products"/>
    <s v="Female"/>
    <x v="2"/>
    <n v="31"/>
    <x v="444"/>
    <n v="114911"/>
    <n v="7.0000000000000007E-2"/>
    <s v="United States"/>
    <s v="Chicago"/>
    <s v=""/>
    <n v="8043.77"/>
  </r>
  <r>
    <s v="E00144"/>
    <s v="Theodore Ngo"/>
    <x v="13"/>
    <x v="6"/>
    <s v="Research &amp; Development"/>
    <s v="Male"/>
    <x v="1"/>
    <n v="55"/>
    <x v="445"/>
    <n v="83378"/>
    <n v="0"/>
    <s v="China"/>
    <s v="Beijing"/>
    <s v=""/>
    <n v="0"/>
  </r>
  <r>
    <s v="E02943"/>
    <s v="Bella Lopez"/>
    <x v="4"/>
    <x v="1"/>
    <s v="Corporate"/>
    <s v="Female"/>
    <x v="3"/>
    <n v="32"/>
    <x v="446"/>
    <n v="88895"/>
    <n v="0"/>
    <s v="United States"/>
    <s v="Chicago"/>
    <s v=""/>
    <n v="0"/>
  </r>
  <r>
    <s v="E03901"/>
    <s v="Luca Truong"/>
    <x v="8"/>
    <x v="1"/>
    <s v="Corporate"/>
    <s v="Male"/>
    <x v="1"/>
    <n v="45"/>
    <x v="447"/>
    <n v="168846"/>
    <n v="0.24"/>
    <s v="China"/>
    <s v="Chongqing"/>
    <s v=""/>
    <n v="40523.040000000001"/>
  </r>
  <r>
    <s v="E03461"/>
    <s v="Nathan Lau"/>
    <x v="18"/>
    <x v="5"/>
    <s v="Research &amp; Development"/>
    <s v="Male"/>
    <x v="1"/>
    <n v="35"/>
    <x v="448"/>
    <n v="43336"/>
    <n v="0"/>
    <s v="United States"/>
    <s v="Austin"/>
    <d v="2020-07-12T00:00:00"/>
    <n v="0"/>
  </r>
  <r>
    <s v="E03490"/>
    <s v="Henry Campos"/>
    <x v="0"/>
    <x v="5"/>
    <s v="Corporate"/>
    <s v="Male"/>
    <x v="3"/>
    <n v="38"/>
    <x v="449"/>
    <n v="127801"/>
    <n v="0.15"/>
    <s v="United States"/>
    <s v="Phoenix"/>
    <s v=""/>
    <n v="19170.149999999998"/>
  </r>
  <r>
    <s v="E04466"/>
    <s v="Connor Bell"/>
    <x v="32"/>
    <x v="0"/>
    <s v="Corporate"/>
    <s v="Male"/>
    <x v="0"/>
    <n v="54"/>
    <x v="450"/>
    <n v="76352"/>
    <n v="0"/>
    <s v="United States"/>
    <s v="Austin"/>
    <s v=""/>
    <n v="0"/>
  </r>
  <r>
    <s v="E03226"/>
    <s v="Angel Stewart"/>
    <x v="2"/>
    <x v="2"/>
    <s v="Corporate"/>
    <s v="Male"/>
    <x v="2"/>
    <n v="28"/>
    <x v="451"/>
    <n v="250767"/>
    <n v="0.38"/>
    <s v="United States"/>
    <s v="Seattle"/>
    <s v=""/>
    <n v="95291.46"/>
  </r>
  <r>
    <s v="E04607"/>
    <s v="Landon Brown"/>
    <x v="2"/>
    <x v="1"/>
    <s v="Corporate"/>
    <s v="Male"/>
    <x v="2"/>
    <n v="26"/>
    <x v="452"/>
    <n v="223055"/>
    <n v="0.3"/>
    <s v="United States"/>
    <s v="Columbus"/>
    <s v=""/>
    <n v="66916.5"/>
  </r>
  <r>
    <s v="E02678"/>
    <s v="Nicholas Rivera"/>
    <x v="8"/>
    <x v="6"/>
    <s v="Corporate"/>
    <s v="Male"/>
    <x v="3"/>
    <n v="45"/>
    <x v="453"/>
    <n v="189680"/>
    <n v="0.23"/>
    <s v="Brazil"/>
    <s v="Sao Paulo"/>
    <s v=""/>
    <n v="43626.400000000001"/>
  </r>
  <r>
    <s v="E02190"/>
    <s v="Gabriel Carter"/>
    <x v="20"/>
    <x v="6"/>
    <s v="Manufacturing"/>
    <s v="Male"/>
    <x v="2"/>
    <n v="57"/>
    <x v="454"/>
    <n v="71167"/>
    <n v="0"/>
    <s v="United States"/>
    <s v="Columbus"/>
    <s v=""/>
    <n v="0"/>
  </r>
  <r>
    <s v="E00785"/>
    <s v="Hannah Hoang"/>
    <x v="6"/>
    <x v="4"/>
    <s v="Speciality Products"/>
    <s v="Female"/>
    <x v="1"/>
    <n v="25"/>
    <x v="256"/>
    <n v="114893"/>
    <n v="0.06"/>
    <s v="China"/>
    <s v="Chengdu"/>
    <s v=""/>
    <n v="6893.58"/>
  </r>
  <r>
    <s v="E00268"/>
    <s v="Ian Flores"/>
    <x v="8"/>
    <x v="6"/>
    <s v="Corporate"/>
    <s v="Male"/>
    <x v="3"/>
    <n v="48"/>
    <x v="455"/>
    <n v="183113"/>
    <n v="0.24"/>
    <s v="Brazil"/>
    <s v="Rio de Janerio"/>
    <s v=""/>
    <n v="43947.119999999995"/>
  </r>
  <r>
    <s v="E01416"/>
    <s v="Hudson Thompson"/>
    <x v="11"/>
    <x v="4"/>
    <s v="Manufacturing"/>
    <s v="Male"/>
    <x v="0"/>
    <n v="30"/>
    <x v="456"/>
    <n v="67753"/>
    <n v="0"/>
    <s v="United States"/>
    <s v="Phoenix"/>
    <s v=""/>
    <n v="0"/>
  </r>
  <r>
    <s v="E01524"/>
    <s v="Ian Miller"/>
    <x v="3"/>
    <x v="0"/>
    <s v="Corporate"/>
    <s v="Male"/>
    <x v="0"/>
    <n v="31"/>
    <x v="457"/>
    <n v="63744"/>
    <n v="0.08"/>
    <s v="United States"/>
    <s v="Austin"/>
    <s v=""/>
    <n v="5099.5200000000004"/>
  </r>
  <r>
    <s v="E03849"/>
    <s v="Harper Chin"/>
    <x v="9"/>
    <x v="6"/>
    <s v="Manufacturing"/>
    <s v="Female"/>
    <x v="1"/>
    <n v="50"/>
    <x v="19"/>
    <n v="92209"/>
    <n v="0"/>
    <s v="China"/>
    <s v="Shanghai"/>
    <s v=""/>
    <n v="0"/>
  </r>
  <r>
    <s v="E02801"/>
    <s v="Santiago f Brooks"/>
    <x v="0"/>
    <x v="3"/>
    <s v="Corporate"/>
    <s v="Male"/>
    <x v="0"/>
    <n v="51"/>
    <x v="458"/>
    <n v="157487"/>
    <n v="0.12"/>
    <s v="United States"/>
    <s v="Phoenix"/>
    <s v=""/>
    <n v="18898.439999999999"/>
  </r>
  <r>
    <s v="E04155"/>
    <s v="Dylan Dominguez"/>
    <x v="4"/>
    <x v="1"/>
    <s v="Research &amp; Development"/>
    <s v="Male"/>
    <x v="3"/>
    <n v="42"/>
    <x v="459"/>
    <n v="99697"/>
    <n v="0"/>
    <s v="Brazil"/>
    <s v="Rio de Janerio"/>
    <s v=""/>
    <n v="0"/>
  </r>
  <r>
    <s v="E01952"/>
    <s v="Everett Lee"/>
    <x v="32"/>
    <x v="0"/>
    <s v="Research &amp; Development"/>
    <s v="Male"/>
    <x v="1"/>
    <n v="45"/>
    <x v="460"/>
    <n v="90770"/>
    <n v="0"/>
    <s v="United States"/>
    <s v="Columbus"/>
    <s v=""/>
    <n v="0"/>
  </r>
  <r>
    <s v="E03919"/>
    <s v="Grayson Chan"/>
    <x v="19"/>
    <x v="6"/>
    <s v="Speciality Products"/>
    <s v="Male"/>
    <x v="1"/>
    <n v="46"/>
    <x v="379"/>
    <n v="114250"/>
    <n v="0.14000000000000001"/>
    <s v="China"/>
    <s v="Chengdu"/>
    <s v=""/>
    <n v="15995.000000000002"/>
  </r>
  <r>
    <s v="E04751"/>
    <s v="Grayson James"/>
    <x v="17"/>
    <x v="6"/>
    <s v="Speciality Products"/>
    <s v="Male"/>
    <x v="2"/>
    <n v="54"/>
    <x v="461"/>
    <n v="113982"/>
    <n v="0"/>
    <s v="United States"/>
    <s v="Seattle"/>
    <s v=""/>
    <n v="0"/>
  </r>
  <r>
    <s v="E03664"/>
    <s v="Aria Castro"/>
    <x v="19"/>
    <x v="6"/>
    <s v="Speciality Products"/>
    <s v="Female"/>
    <x v="3"/>
    <n v="45"/>
    <x v="462"/>
    <n v="113873"/>
    <n v="0.11"/>
    <s v="Brazil"/>
    <s v="Rio de Janerio"/>
    <s v=""/>
    <n v="12526.03"/>
  </r>
  <r>
    <s v="E03749"/>
    <s v="Kennedy Foster"/>
    <x v="6"/>
    <x v="1"/>
    <s v="Speciality Products"/>
    <s v="Female"/>
    <x v="2"/>
    <n v="53"/>
    <x v="463"/>
    <n v="113135"/>
    <n v="0.05"/>
    <s v="United States"/>
    <s v="Austin"/>
    <s v=""/>
    <n v="5656.75"/>
  </r>
  <r>
    <s v="E01845"/>
    <s v="Leo Fernandez"/>
    <x v="6"/>
    <x v="2"/>
    <s v="Research &amp; Development"/>
    <s v="Male"/>
    <x v="3"/>
    <n v="54"/>
    <x v="464"/>
    <n v="108268"/>
    <n v="0.09"/>
    <s v="Brazil"/>
    <s v="Sao Paulo"/>
    <d v="2004-05-15T00:00:00"/>
    <n v="9744.119999999999"/>
  </r>
  <r>
    <s v="E04784"/>
    <s v="Joshua Lin"/>
    <x v="1"/>
    <x v="0"/>
    <s v="Research &amp; Development"/>
    <s v="Male"/>
    <x v="1"/>
    <n v="37"/>
    <x v="465"/>
    <n v="80055"/>
    <n v="0"/>
    <s v="China"/>
    <s v="Beijing"/>
    <s v=""/>
    <n v="0"/>
  </r>
  <r>
    <s v="E00145"/>
    <s v="Alexander Rivera"/>
    <x v="4"/>
    <x v="3"/>
    <s v="Research &amp; Development"/>
    <s v="Male"/>
    <x v="3"/>
    <n v="58"/>
    <x v="466"/>
    <n v="76802"/>
    <n v="0"/>
    <s v="Brazil"/>
    <s v="Manaus"/>
    <s v=""/>
    <n v="0"/>
  </r>
  <r>
    <s v="E02147"/>
    <s v="Allison Medina"/>
    <x v="6"/>
    <x v="2"/>
    <s v="Speciality Products"/>
    <s v="Female"/>
    <x v="3"/>
    <n v="55"/>
    <x v="467"/>
    <n v="111038"/>
    <n v="0.05"/>
    <s v="Brazil"/>
    <s v="Sao Paulo"/>
    <s v=""/>
    <n v="5551.9000000000005"/>
  </r>
  <r>
    <s v="E02185"/>
    <s v="Aubrey Yoon"/>
    <x v="24"/>
    <x v="5"/>
    <s v="Research &amp; Development"/>
    <s v="Female"/>
    <x v="1"/>
    <n v="60"/>
    <x v="468"/>
    <n v="78388"/>
    <n v="0"/>
    <s v="China"/>
    <s v="Chongqing"/>
    <s v=""/>
    <n v="0"/>
  </r>
  <r>
    <s v="E01070"/>
    <s v="Grayson Brown"/>
    <x v="2"/>
    <x v="0"/>
    <s v="Corporate"/>
    <s v="Male"/>
    <x v="2"/>
    <n v="38"/>
    <x v="469"/>
    <n v="249870"/>
    <n v="0.34"/>
    <s v="United States"/>
    <s v="Chicago"/>
    <s v=""/>
    <n v="84955.8"/>
  </r>
  <r>
    <s v="E03807"/>
    <s v="Noah Chen"/>
    <x v="0"/>
    <x v="1"/>
    <s v="Manufacturing"/>
    <s v="Male"/>
    <x v="1"/>
    <n v="63"/>
    <x v="470"/>
    <n v="148321"/>
    <n v="0.15"/>
    <s v="China"/>
    <s v="Beijing"/>
    <s v=""/>
    <n v="22248.149999999998"/>
  </r>
  <r>
    <s v="E00784"/>
    <s v="Ella Nguyen"/>
    <x v="31"/>
    <x v="0"/>
    <s v="Corporate"/>
    <s v="Female"/>
    <x v="1"/>
    <n v="60"/>
    <x v="471"/>
    <n v="90258"/>
    <n v="0"/>
    <s v="China"/>
    <s v="Chongqing"/>
    <s v=""/>
    <n v="0"/>
  </r>
  <r>
    <s v="E04925"/>
    <s v="Athena Jordan"/>
    <x v="27"/>
    <x v="0"/>
    <s v="Manufacturing"/>
    <s v="Female"/>
    <x v="0"/>
    <n v="42"/>
    <x v="472"/>
    <n v="72486"/>
    <n v="0"/>
    <s v="United States"/>
    <s v="Seattle"/>
    <s v=""/>
    <n v="0"/>
  </r>
  <r>
    <s v="E04448"/>
    <s v="Adrian Ruiz"/>
    <x v="4"/>
    <x v="2"/>
    <s v="Corporate"/>
    <s v="Male"/>
    <x v="3"/>
    <n v="34"/>
    <x v="473"/>
    <n v="95499"/>
    <n v="0"/>
    <s v="Brazil"/>
    <s v="Sao Paulo"/>
    <d v="2017-08-11T00:00:00"/>
    <n v="0"/>
  </r>
  <r>
    <s v="E04817"/>
    <s v="Zoe Sanchez"/>
    <x v="4"/>
    <x v="4"/>
    <s v="Research &amp; Development"/>
    <s v="Female"/>
    <x v="3"/>
    <n v="53"/>
    <x v="474"/>
    <n v="90212"/>
    <n v="0"/>
    <s v="Brazil"/>
    <s v="Sao Paulo"/>
    <s v=""/>
    <n v="0"/>
  </r>
  <r>
    <s v="E00325"/>
    <s v="Jameson Chen"/>
    <x v="2"/>
    <x v="1"/>
    <s v="Research &amp; Development"/>
    <s v="Male"/>
    <x v="1"/>
    <n v="39"/>
    <x v="475"/>
    <n v="254057"/>
    <n v="0.39"/>
    <s v="China"/>
    <s v="Shanghai"/>
    <s v=""/>
    <n v="99082.23000000001"/>
  </r>
  <r>
    <s v="E00403"/>
    <s v="Liliana Soto"/>
    <x v="18"/>
    <x v="5"/>
    <s v="Manufacturing"/>
    <s v="Female"/>
    <x v="3"/>
    <n v="58"/>
    <x v="476"/>
    <n v="43001"/>
    <n v="0"/>
    <s v="United States"/>
    <s v="Austin"/>
    <s v=""/>
    <n v="0"/>
  </r>
  <r>
    <s v="E00436"/>
    <s v="Lincoln Reyes"/>
    <x v="3"/>
    <x v="0"/>
    <s v="Manufacturing"/>
    <s v="Male"/>
    <x v="3"/>
    <n v="60"/>
    <x v="477"/>
    <n v="85120"/>
    <n v="0.09"/>
    <s v="United States"/>
    <s v="Seattle"/>
    <s v=""/>
    <n v="7660.7999999999993"/>
  </r>
  <r>
    <s v="E04358"/>
    <s v="Grayson Soto"/>
    <x v="18"/>
    <x v="5"/>
    <s v="Manufacturing"/>
    <s v="Male"/>
    <x v="3"/>
    <n v="34"/>
    <x v="478"/>
    <n v="52200"/>
    <n v="0"/>
    <s v="United States"/>
    <s v="Columbus"/>
    <s v=""/>
    <n v="0"/>
  </r>
  <r>
    <s v="E04662"/>
    <s v="Julia Morris"/>
    <x v="0"/>
    <x v="5"/>
    <s v="Corporate"/>
    <s v="Female"/>
    <x v="2"/>
    <n v="60"/>
    <x v="479"/>
    <n v="150855"/>
    <n v="0.11"/>
    <s v="United States"/>
    <s v="Phoenix"/>
    <s v=""/>
    <n v="16594.05"/>
  </r>
  <r>
    <s v="E01496"/>
    <s v="Ava Ortiz"/>
    <x v="12"/>
    <x v="0"/>
    <s v="Manufacturing"/>
    <s v="Female"/>
    <x v="3"/>
    <n v="53"/>
    <x v="480"/>
    <n v="65702"/>
    <n v="0"/>
    <s v="United States"/>
    <s v="Columbus"/>
    <s v=""/>
    <n v="0"/>
  </r>
  <r>
    <s v="E01870"/>
    <s v="Carson Chau"/>
    <x v="8"/>
    <x v="2"/>
    <s v="Corporate"/>
    <s v="Male"/>
    <x v="1"/>
    <n v="58"/>
    <x v="481"/>
    <n v="162038"/>
    <n v="0.24"/>
    <s v="China"/>
    <s v="Chongqing"/>
    <s v=""/>
    <n v="38889.119999999995"/>
  </r>
  <r>
    <s v="E03971"/>
    <s v="Lillian Chen"/>
    <x v="0"/>
    <x v="1"/>
    <s v="Research &amp; Development"/>
    <s v="Female"/>
    <x v="1"/>
    <n v="25"/>
    <x v="482"/>
    <n v="157057"/>
    <n v="0.1"/>
    <s v="United States"/>
    <s v="Columbus"/>
    <s v=""/>
    <n v="15705.7"/>
  </r>
  <r>
    <s v="E03616"/>
    <s v="Josiah Lewis"/>
    <x v="6"/>
    <x v="0"/>
    <s v="Research &amp; Development"/>
    <s v="Male"/>
    <x v="2"/>
    <n v="46"/>
    <x v="483"/>
    <n v="127559"/>
    <n v="0.1"/>
    <s v="United States"/>
    <s v="Austin"/>
    <s v=""/>
    <n v="12755.900000000001"/>
  </r>
  <r>
    <s v="E00153"/>
    <s v="Claire Jones"/>
    <x v="15"/>
    <x v="6"/>
    <s v="Corporate"/>
    <s v="Female"/>
    <x v="2"/>
    <n v="39"/>
    <x v="484"/>
    <n v="62644"/>
    <n v="0"/>
    <s v="United States"/>
    <s v="Seattle"/>
    <s v=""/>
    <n v="0"/>
  </r>
  <r>
    <s v="E02313"/>
    <s v="Jeremiah Lu"/>
    <x v="22"/>
    <x v="0"/>
    <s v="Manufacturing"/>
    <s v="Male"/>
    <x v="1"/>
    <n v="50"/>
    <x v="485"/>
    <n v="73907"/>
    <n v="0"/>
    <s v="China"/>
    <s v="Shanghai"/>
    <s v=""/>
    <n v="0"/>
  </r>
  <r>
    <s v="E02960"/>
    <s v="Nova Hill"/>
    <x v="4"/>
    <x v="4"/>
    <s v="Manufacturing"/>
    <s v="Female"/>
    <x v="2"/>
    <n v="56"/>
    <x v="486"/>
    <n v="90040"/>
    <n v="0"/>
    <s v="United States"/>
    <s v="Chicago"/>
    <s v=""/>
    <n v="0"/>
  </r>
  <r>
    <s v="E00096"/>
    <s v="Peyton Cruz"/>
    <x v="25"/>
    <x v="6"/>
    <s v="Manufacturing"/>
    <s v="Female"/>
    <x v="3"/>
    <n v="30"/>
    <x v="487"/>
    <n v="91134"/>
    <n v="0"/>
    <s v="Brazil"/>
    <s v="Sao Paulo"/>
    <s v=""/>
    <n v="0"/>
  </r>
  <r>
    <s v="E00605"/>
    <s v="Nova Williams"/>
    <x v="6"/>
    <x v="2"/>
    <s v="Speciality Products"/>
    <s v="Female"/>
    <x v="0"/>
    <n v="61"/>
    <x v="488"/>
    <n v="110302"/>
    <n v="0.06"/>
    <s v="United States"/>
    <s v="Miami"/>
    <s v=""/>
    <n v="6618.12"/>
  </r>
  <r>
    <s v="E00826"/>
    <s v="Rylee Bui"/>
    <x v="7"/>
    <x v="4"/>
    <s v="Corporate"/>
    <s v="Female"/>
    <x v="1"/>
    <n v="55"/>
    <x v="489"/>
    <n v="54733"/>
    <n v="0"/>
    <s v="China"/>
    <s v="Chongqing"/>
    <s v=""/>
    <n v="0"/>
  </r>
  <r>
    <s v="E03881"/>
    <s v="Andrew Reed"/>
    <x v="27"/>
    <x v="0"/>
    <s v="Corporate"/>
    <s v="Male"/>
    <x v="0"/>
    <n v="28"/>
    <x v="490"/>
    <n v="65341"/>
    <n v="0"/>
    <s v="United States"/>
    <s v="Miami"/>
    <d v="2022-04-11T00:00:00"/>
    <n v="0"/>
  </r>
  <r>
    <s v="E02604"/>
    <s v="Brooklyn Collins"/>
    <x v="0"/>
    <x v="2"/>
    <s v="Corporate"/>
    <s v="Female"/>
    <x v="0"/>
    <n v="59"/>
    <x v="491"/>
    <n v="139208"/>
    <n v="0.11"/>
    <s v="United States"/>
    <s v="Austin"/>
    <s v=""/>
    <n v="15312.88"/>
  </r>
  <r>
    <s v="E01501"/>
    <s v="Hudson Liu"/>
    <x v="19"/>
    <x v="6"/>
    <s v="Speciality Products"/>
    <s v="Male"/>
    <x v="1"/>
    <n v="34"/>
    <x v="492"/>
    <n v="110054"/>
    <n v="0.15"/>
    <s v="United States"/>
    <s v="Miami"/>
    <s v=""/>
    <n v="16508.099999999999"/>
  </r>
  <r>
    <s v="E03344"/>
    <s v="Camila Rogers"/>
    <x v="13"/>
    <x v="6"/>
    <s v="Speciality Products"/>
    <s v="Female"/>
    <x v="2"/>
    <n v="27"/>
    <x v="493"/>
    <n v="109851"/>
    <n v="0"/>
    <s v="United States"/>
    <s v="Seattle"/>
    <s v=""/>
    <n v="0"/>
  </r>
  <r>
    <s v="E00105"/>
    <s v="Isla Espinoza"/>
    <x v="6"/>
    <x v="4"/>
    <s v="Speciality Products"/>
    <s v="Female"/>
    <x v="3"/>
    <n v="38"/>
    <x v="494"/>
    <n v="109812"/>
    <n v="0.09"/>
    <s v="Brazil"/>
    <s v="Manaus"/>
    <s v=""/>
    <n v="9883.08"/>
  </r>
  <r>
    <s v="E03223"/>
    <s v="Ethan Joseph"/>
    <x v="10"/>
    <x v="0"/>
    <s v="Research &amp; Development"/>
    <s v="Male"/>
    <x v="2"/>
    <n v="45"/>
    <x v="495"/>
    <n v="49219"/>
    <n v="0"/>
    <s v="United States"/>
    <s v="Columbus"/>
    <s v=""/>
    <n v="0"/>
  </r>
  <r>
    <s v="E01262"/>
    <s v="Miles Mehta"/>
    <x v="6"/>
    <x v="2"/>
    <s v="Manufacturing"/>
    <s v="Male"/>
    <x v="1"/>
    <n v="50"/>
    <x v="341"/>
    <n v="106437"/>
    <n v="7.0000000000000007E-2"/>
    <s v="China"/>
    <s v="Chongqing"/>
    <s v=""/>
    <n v="7450.5900000000011"/>
  </r>
  <r>
    <s v="E01075"/>
    <s v="Joshua Juarez"/>
    <x v="11"/>
    <x v="2"/>
    <s v="Manufacturing"/>
    <s v="Male"/>
    <x v="3"/>
    <n v="46"/>
    <x v="496"/>
    <n v="64364"/>
    <n v="0"/>
    <s v="Brazil"/>
    <s v="Sao Paulo"/>
    <s v=""/>
    <n v="0"/>
  </r>
  <r>
    <s v="E00364"/>
    <s v="Matthew Howard"/>
    <x v="8"/>
    <x v="5"/>
    <s v="Manufacturing"/>
    <s v="Male"/>
    <x v="2"/>
    <n v="50"/>
    <x v="497"/>
    <n v="172180"/>
    <n v="0.3"/>
    <s v="United States"/>
    <s v="Columbus"/>
    <s v=""/>
    <n v="51654"/>
  </r>
  <r>
    <s v="E04108"/>
    <s v="Jade Figueroa"/>
    <x v="4"/>
    <x v="3"/>
    <s v="Manufacturing"/>
    <s v="Female"/>
    <x v="3"/>
    <n v="33"/>
    <x v="498"/>
    <n v="88343"/>
    <n v="0"/>
    <s v="Brazil"/>
    <s v="Rio de Janerio"/>
    <s v=""/>
    <n v="0"/>
  </r>
  <r>
    <s v="E04345"/>
    <s v="Eliana Grant"/>
    <x v="19"/>
    <x v="6"/>
    <s v="Speciality Products"/>
    <s v="Female"/>
    <x v="2"/>
    <n v="64"/>
    <x v="499"/>
    <n v="109456"/>
    <n v="0.1"/>
    <s v="United States"/>
    <s v="Chicago"/>
    <s v=""/>
    <n v="10945.6"/>
  </r>
  <r>
    <s v="E03720"/>
    <s v="Genesis Hunter"/>
    <x v="6"/>
    <x v="2"/>
    <s v="Corporate"/>
    <s v="Female"/>
    <x v="2"/>
    <n v="48"/>
    <x v="500"/>
    <n v="102847"/>
    <n v="0.05"/>
    <s v="United States"/>
    <s v="Chicago"/>
    <s v=""/>
    <n v="5142.3500000000004"/>
  </r>
  <r>
    <s v="E03393"/>
    <s v="Henry Figueroa"/>
    <x v="0"/>
    <x v="2"/>
    <s v="Manufacturing"/>
    <s v="Male"/>
    <x v="3"/>
    <n v="46"/>
    <x v="501"/>
    <n v="134881"/>
    <n v="0.15"/>
    <s v="Brazil"/>
    <s v="Manaus"/>
    <s v=""/>
    <n v="20232.149999999998"/>
  </r>
  <r>
    <s v="E02977"/>
    <s v="Nicholas Song"/>
    <x v="11"/>
    <x v="1"/>
    <s v="Manufacturing"/>
    <s v="Male"/>
    <x v="1"/>
    <n v="52"/>
    <x v="502"/>
    <n v="68807"/>
    <n v="0"/>
    <s v="China"/>
    <s v="Chengdu"/>
    <d v="2015-11-30T00:00:00"/>
    <n v="0"/>
  </r>
  <r>
    <s v="E03371"/>
    <s v="Jack Alexander"/>
    <x v="2"/>
    <x v="0"/>
    <s v="Manufacturing"/>
    <s v="Male"/>
    <x v="2"/>
    <n v="56"/>
    <x v="503"/>
    <n v="228822"/>
    <n v="0.36"/>
    <s v="United States"/>
    <s v="Miami"/>
    <s v=""/>
    <n v="82375.92"/>
  </r>
  <r>
    <s v="E02531"/>
    <s v="Jameson Foster"/>
    <x v="7"/>
    <x v="1"/>
    <s v="Manufacturing"/>
    <s v="Male"/>
    <x v="2"/>
    <n v="28"/>
    <x v="504"/>
    <n v="43391"/>
    <n v="0"/>
    <s v="United States"/>
    <s v="Columbus"/>
    <s v=""/>
    <n v="0"/>
  </r>
  <r>
    <s v="E01762"/>
    <s v="Maya Ngo"/>
    <x v="6"/>
    <x v="3"/>
    <s v="Speciality Products"/>
    <s v="Female"/>
    <x v="1"/>
    <n v="55"/>
    <x v="505"/>
    <n v="108686"/>
    <n v="0.06"/>
    <s v="United States"/>
    <s v="Columbus"/>
    <s v=""/>
    <n v="6521.16"/>
  </r>
  <r>
    <s v="E02468"/>
    <s v="Ella Huang"/>
    <x v="2"/>
    <x v="1"/>
    <s v="Corporate"/>
    <s v="Female"/>
    <x v="1"/>
    <n v="45"/>
    <x v="506"/>
    <n v="211637"/>
    <n v="0.31"/>
    <s v="United States"/>
    <s v="Chicago"/>
    <s v=""/>
    <n v="65607.47"/>
  </r>
  <r>
    <s v="E01499"/>
    <s v="Liam Jordan"/>
    <x v="3"/>
    <x v="0"/>
    <s v="Manufacturing"/>
    <s v="Male"/>
    <x v="2"/>
    <n v="28"/>
    <x v="507"/>
    <n v="73255"/>
    <n v="0.09"/>
    <s v="United States"/>
    <s v="Phoenix"/>
    <s v=""/>
    <n v="6592.95"/>
  </r>
  <r>
    <s v="E03697"/>
    <s v="Isaac Woods"/>
    <x v="6"/>
    <x v="3"/>
    <s v="Corporate"/>
    <s v="Male"/>
    <x v="2"/>
    <n v="28"/>
    <x v="508"/>
    <n v="108826"/>
    <n v="0.1"/>
    <s v="United States"/>
    <s v="Miami"/>
    <s v=""/>
    <n v="10882.6"/>
  </r>
  <r>
    <s v="E00518"/>
    <s v="Lydia Morales"/>
    <x v="6"/>
    <x v="2"/>
    <s v="Speciality Products"/>
    <s v="Female"/>
    <x v="3"/>
    <n v="51"/>
    <x v="509"/>
    <n v="108221"/>
    <n v="0.05"/>
    <s v="Brazil"/>
    <s v="Manaus"/>
    <s v=""/>
    <n v="5411.05"/>
  </r>
  <r>
    <s v="E01103"/>
    <s v="Lyla Alvarez"/>
    <x v="30"/>
    <x v="0"/>
    <s v="Research &amp; Development"/>
    <s v="Female"/>
    <x v="3"/>
    <n v="55"/>
    <x v="510"/>
    <n v="73955"/>
    <n v="0"/>
    <s v="United States"/>
    <s v="Phoenix"/>
    <s v=""/>
    <n v="0"/>
  </r>
  <r>
    <s v="E03889"/>
    <s v="Caleb Flores"/>
    <x v="6"/>
    <x v="5"/>
    <s v="Manufacturing"/>
    <s v="Male"/>
    <x v="3"/>
    <n v="34"/>
    <x v="511"/>
    <n v="113909"/>
    <n v="0.06"/>
    <s v="Brazil"/>
    <s v="Rio de Janerio"/>
    <s v=""/>
    <n v="6834.54"/>
  </r>
  <r>
    <s v="E01958"/>
    <s v="Angel Lin"/>
    <x v="32"/>
    <x v="0"/>
    <s v="Manufacturing"/>
    <s v="Male"/>
    <x v="1"/>
    <n v="27"/>
    <x v="512"/>
    <n v="92321"/>
    <n v="0"/>
    <s v="United States"/>
    <s v="Chicago"/>
    <s v=""/>
    <n v="0"/>
  </r>
  <r>
    <s v="E01870"/>
    <s v="Easton Moore"/>
    <x v="3"/>
    <x v="0"/>
    <s v="Research &amp; Development"/>
    <s v="Male"/>
    <x v="2"/>
    <n v="52"/>
    <x v="513"/>
    <n v="99557"/>
    <n v="0.09"/>
    <s v="United States"/>
    <s v="Seattle"/>
    <s v=""/>
    <n v="8960.1299999999992"/>
  </r>
  <r>
    <s v="E04380"/>
    <s v="Naomi Washington"/>
    <x v="6"/>
    <x v="0"/>
    <s v="Speciality Products"/>
    <s v="Female"/>
    <x v="2"/>
    <n v="51"/>
    <x v="514"/>
    <n v="107195"/>
    <n v="0.09"/>
    <s v="United States"/>
    <s v="Austin"/>
    <s v=""/>
    <n v="9647.5499999999993"/>
  </r>
  <r>
    <s v="E00099"/>
    <s v="Brooklyn Salazar"/>
    <x v="30"/>
    <x v="0"/>
    <s v="Manufacturing"/>
    <s v="Female"/>
    <x v="3"/>
    <n v="44"/>
    <x v="515"/>
    <n v="82462"/>
    <n v="0"/>
    <s v="United States"/>
    <s v="Austin"/>
    <s v=""/>
    <n v="0"/>
  </r>
  <r>
    <s v="E00044"/>
    <s v="Scarlett Jenkins"/>
    <x v="2"/>
    <x v="0"/>
    <s v="Research &amp; Development"/>
    <s v="Female"/>
    <x v="2"/>
    <n v="53"/>
    <x v="516"/>
    <n v="198473"/>
    <n v="0.32"/>
    <s v="United States"/>
    <s v="Miami"/>
    <s v=""/>
    <n v="63511.360000000001"/>
  </r>
  <r>
    <s v="E00711"/>
    <s v="Melody Chin"/>
    <x v="0"/>
    <x v="2"/>
    <s v="Corporate"/>
    <s v="Female"/>
    <x v="1"/>
    <n v="43"/>
    <x v="517"/>
    <n v="153492"/>
    <n v="0.11"/>
    <s v="United States"/>
    <s v="Chicago"/>
    <s v=""/>
    <n v="16884.12"/>
  </r>
  <r>
    <s v="E04795"/>
    <s v="Eloise Alexander"/>
    <x v="2"/>
    <x v="5"/>
    <s v="Corporate"/>
    <s v="Female"/>
    <x v="0"/>
    <n v="28"/>
    <x v="518"/>
    <n v="208210"/>
    <n v="0.3"/>
    <s v="United States"/>
    <s v="Seattle"/>
    <s v=""/>
    <n v="62463"/>
  </r>
  <r>
    <s v="E03912"/>
    <s v="Carter Turner"/>
    <x v="4"/>
    <x v="1"/>
    <s v="Corporate"/>
    <s v="Male"/>
    <x v="2"/>
    <n v="33"/>
    <x v="519"/>
    <n v="91632"/>
    <n v="0"/>
    <s v="United States"/>
    <s v="Phoenix"/>
    <s v=""/>
    <n v="0"/>
  </r>
  <r>
    <s v="E02103"/>
    <s v="Andrew Ma"/>
    <x v="14"/>
    <x v="5"/>
    <s v="Corporate"/>
    <s v="Male"/>
    <x v="1"/>
    <n v="31"/>
    <x v="520"/>
    <n v="71755"/>
    <n v="0"/>
    <s v="China"/>
    <s v="Chongqing"/>
    <s v=""/>
    <n v="0"/>
  </r>
  <r>
    <s v="E04213"/>
    <s v="Hailey Xi"/>
    <x v="6"/>
    <x v="4"/>
    <s v="Corporate"/>
    <s v="Female"/>
    <x v="1"/>
    <n v="52"/>
    <x v="521"/>
    <n v="111006"/>
    <n v="0.08"/>
    <s v="China"/>
    <s v="Chongqing"/>
    <s v=""/>
    <n v="8880.48"/>
  </r>
  <r>
    <s v="E04756"/>
    <s v="Aiden Le"/>
    <x v="21"/>
    <x v="0"/>
    <s v="Corporate"/>
    <s v="Male"/>
    <x v="1"/>
    <n v="55"/>
    <x v="522"/>
    <n v="99774"/>
    <n v="0"/>
    <s v="United States"/>
    <s v="Austin"/>
    <s v=""/>
    <n v="0"/>
  </r>
  <r>
    <s v="E04114"/>
    <s v="Christopher Lim"/>
    <x v="8"/>
    <x v="0"/>
    <s v="Research &amp; Development"/>
    <s v="Male"/>
    <x v="1"/>
    <n v="55"/>
    <x v="523"/>
    <n v="184648"/>
    <n v="0.24"/>
    <s v="China"/>
    <s v="Shanghai"/>
    <s v=""/>
    <n v="44315.519999999997"/>
  </r>
  <r>
    <s v="E01423"/>
    <s v="James Castillo"/>
    <x v="2"/>
    <x v="0"/>
    <s v="Manufacturing"/>
    <s v="Male"/>
    <x v="3"/>
    <n v="51"/>
    <x v="524"/>
    <n v="247874"/>
    <n v="0.33"/>
    <s v="Brazil"/>
    <s v="Manaus"/>
    <s v=""/>
    <n v="81798.42"/>
  </r>
  <r>
    <s v="E03181"/>
    <s v="Greyson Dang"/>
    <x v="25"/>
    <x v="6"/>
    <s v="Manufacturing"/>
    <s v="Male"/>
    <x v="1"/>
    <n v="60"/>
    <x v="525"/>
    <n v="62239"/>
    <n v="0"/>
    <s v="China"/>
    <s v="Beijing"/>
    <s v=""/>
    <n v="0"/>
  </r>
  <r>
    <s v="E00287"/>
    <s v="Luca Nelson"/>
    <x v="6"/>
    <x v="2"/>
    <s v="Speciality Products"/>
    <s v="Male"/>
    <x v="2"/>
    <n v="60"/>
    <x v="526"/>
    <n v="106578"/>
    <n v="0.09"/>
    <s v="United States"/>
    <s v="Miami"/>
    <s v=""/>
    <n v="9592.02"/>
  </r>
  <r>
    <s v="E00703"/>
    <s v="Wesley Dominguez"/>
    <x v="19"/>
    <x v="6"/>
    <s v="Corporate"/>
    <s v="Male"/>
    <x v="3"/>
    <n v="45"/>
    <x v="527"/>
    <n v="115490"/>
    <n v="0.12"/>
    <s v="United States"/>
    <s v="Chicago"/>
    <s v=""/>
    <n v="13858.8"/>
  </r>
  <r>
    <s v="E00717"/>
    <s v="Madelyn Chan"/>
    <x v="6"/>
    <x v="3"/>
    <s v="Speciality Products"/>
    <s v="Female"/>
    <x v="1"/>
    <n v="64"/>
    <x v="528"/>
    <n v="106444"/>
    <n v="0.05"/>
    <s v="United States"/>
    <s v="Phoenix"/>
    <s v=""/>
    <n v="5322.2000000000007"/>
  </r>
  <r>
    <s v="E00369"/>
    <s v="Genesis Woods"/>
    <x v="6"/>
    <x v="5"/>
    <s v="Speciality Products"/>
    <s v="Female"/>
    <x v="0"/>
    <n v="33"/>
    <x v="529"/>
    <n v="105390"/>
    <n v="0.06"/>
    <s v="United States"/>
    <s v="Columbus"/>
    <s v=""/>
    <n v="6323.4"/>
  </r>
  <r>
    <s v="E02652"/>
    <s v="Nathan Sun"/>
    <x v="6"/>
    <x v="4"/>
    <s v="Speciality Products"/>
    <s v="Male"/>
    <x v="1"/>
    <n v="63"/>
    <x v="530"/>
    <n v="103724"/>
    <n v="0.05"/>
    <s v="China"/>
    <s v="Shanghai"/>
    <s v=""/>
    <n v="5186.2000000000007"/>
  </r>
  <r>
    <s v="E02843"/>
    <s v="Lily Pena"/>
    <x v="6"/>
    <x v="5"/>
    <s v="Speciality Products"/>
    <s v="Female"/>
    <x v="3"/>
    <n v="55"/>
    <x v="531"/>
    <n v="102839"/>
    <n v="0.05"/>
    <s v="United States"/>
    <s v="Miami"/>
    <s v=""/>
    <n v="5141.9500000000007"/>
  </r>
  <r>
    <s v="E00864"/>
    <s v="Samantha Aguilar"/>
    <x v="6"/>
    <x v="4"/>
    <s v="Speciality Products"/>
    <s v="Female"/>
    <x v="3"/>
    <n v="46"/>
    <x v="532"/>
    <n v="102636"/>
    <n v="0.06"/>
    <s v="United States"/>
    <s v="Seattle"/>
    <s v=""/>
    <n v="6158.16"/>
  </r>
  <r>
    <s v="E04163"/>
    <s v="David Herrera"/>
    <x v="19"/>
    <x v="6"/>
    <s v="Speciality Products"/>
    <s v="Male"/>
    <x v="3"/>
    <n v="32"/>
    <x v="533"/>
    <n v="102298"/>
    <n v="0.13"/>
    <s v="Brazil"/>
    <s v="Rio de Janerio"/>
    <s v=""/>
    <n v="13298.74"/>
  </r>
  <r>
    <s v="E01371"/>
    <s v="Dominic Le"/>
    <x v="2"/>
    <x v="1"/>
    <s v="Corporate"/>
    <s v="Male"/>
    <x v="1"/>
    <n v="41"/>
    <x v="534"/>
    <n v="257194"/>
    <n v="0.35"/>
    <s v="China"/>
    <s v="Chongqing"/>
    <s v=""/>
    <n v="90017.9"/>
  </r>
  <r>
    <s v="E03065"/>
    <s v="Ezra Ortiz"/>
    <x v="9"/>
    <x v="6"/>
    <s v="Research &amp; Development"/>
    <s v="Male"/>
    <x v="3"/>
    <n v="41"/>
    <x v="535"/>
    <n v="94658"/>
    <n v="0"/>
    <s v="United States"/>
    <s v="Miami"/>
    <s v=""/>
    <n v="0"/>
  </r>
  <r>
    <s v="E01377"/>
    <s v="Grayson Luu"/>
    <x v="9"/>
    <x v="6"/>
    <s v="Research &amp; Development"/>
    <s v="Male"/>
    <x v="1"/>
    <n v="55"/>
    <x v="536"/>
    <n v="89419"/>
    <n v="0"/>
    <s v="China"/>
    <s v="Shanghai"/>
    <s v=""/>
    <n v="0"/>
  </r>
  <r>
    <s v="E03097"/>
    <s v="Brooks Stewart"/>
    <x v="14"/>
    <x v="5"/>
    <s v="Manufacturing"/>
    <s v="Male"/>
    <x v="0"/>
    <n v="45"/>
    <x v="537"/>
    <n v="51983"/>
    <n v="0"/>
    <s v="United States"/>
    <s v="Columbus"/>
    <s v=""/>
    <n v="0"/>
  </r>
  <r>
    <s v="E01668"/>
    <s v="Naomi Xi"/>
    <x v="8"/>
    <x v="2"/>
    <s v="Corporate"/>
    <s v="Female"/>
    <x v="1"/>
    <n v="53"/>
    <x v="538"/>
    <n v="179494"/>
    <n v="0.2"/>
    <s v="China"/>
    <s v="Chongqing"/>
    <s v=""/>
    <n v="35898.800000000003"/>
  </r>
  <r>
    <s v="E03354"/>
    <s v="Silas Estrada"/>
    <x v="30"/>
    <x v="0"/>
    <s v="Corporate"/>
    <s v="Male"/>
    <x v="3"/>
    <n v="49"/>
    <x v="539"/>
    <n v="68426"/>
    <n v="0"/>
    <s v="Brazil"/>
    <s v="Rio de Janerio"/>
    <s v=""/>
    <n v="0"/>
  </r>
  <r>
    <s v="E02088"/>
    <s v="Skylar Ayala"/>
    <x v="0"/>
    <x v="2"/>
    <s v="Corporate"/>
    <s v="Female"/>
    <x v="3"/>
    <n v="55"/>
    <x v="540"/>
    <n v="144986"/>
    <n v="0.12"/>
    <s v="United States"/>
    <s v="Phoenix"/>
    <s v=""/>
    <n v="17398.32"/>
  </r>
  <r>
    <s v="E02492"/>
    <s v="Parker Sandoval"/>
    <x v="6"/>
    <x v="5"/>
    <s v="Speciality Products"/>
    <s v="Male"/>
    <x v="3"/>
    <n v="59"/>
    <x v="541"/>
    <n v="101985"/>
    <n v="7.0000000000000007E-2"/>
    <s v="United States"/>
    <s v="Miami"/>
    <s v=""/>
    <n v="7138.9500000000007"/>
  </r>
  <r>
    <s v="E00972"/>
    <s v="Hazel Cortez"/>
    <x v="14"/>
    <x v="5"/>
    <s v="Research &amp; Development"/>
    <s v="Female"/>
    <x v="3"/>
    <n v="52"/>
    <x v="542"/>
    <n v="50548"/>
    <n v="0"/>
    <s v="Brazil"/>
    <s v="Sao Paulo"/>
    <s v=""/>
    <n v="0"/>
  </r>
  <r>
    <s v="E00824"/>
    <s v="Everleigh Adams"/>
    <x v="11"/>
    <x v="1"/>
    <s v="Manufacturing"/>
    <s v="Female"/>
    <x v="2"/>
    <n v="33"/>
    <x v="543"/>
    <n v="68846"/>
    <n v="0"/>
    <s v="United States"/>
    <s v="Chicago"/>
    <s v=""/>
    <n v="0"/>
  </r>
  <r>
    <s v="E04359"/>
    <s v="Layla Salazar"/>
    <x v="29"/>
    <x v="0"/>
    <s v="Corporate"/>
    <s v="Female"/>
    <x v="3"/>
    <n v="59"/>
    <x v="544"/>
    <n v="90901"/>
    <n v="0"/>
    <s v="United States"/>
    <s v="Seattle"/>
    <s v=""/>
    <n v="0"/>
  </r>
  <r>
    <s v="E03113"/>
    <s v="Willow Chen"/>
    <x v="6"/>
    <x v="4"/>
    <s v="Corporate"/>
    <s v="Female"/>
    <x v="1"/>
    <n v="50"/>
    <x v="545"/>
    <n v="102033"/>
    <n v="0.08"/>
    <s v="United States"/>
    <s v="Austin"/>
    <s v=""/>
    <n v="8162.64"/>
  </r>
  <r>
    <s v="E01488"/>
    <s v="Penelope Griffin"/>
    <x v="8"/>
    <x v="3"/>
    <s v="Manufacturing"/>
    <s v="Female"/>
    <x v="2"/>
    <n v="61"/>
    <x v="546"/>
    <n v="151783"/>
    <n v="0.26"/>
    <s v="United States"/>
    <s v="Seattle"/>
    <s v=""/>
    <n v="39463.58"/>
  </r>
  <r>
    <s v="E01787"/>
    <s v="Lillian Romero"/>
    <x v="8"/>
    <x v="6"/>
    <s v="Corporate"/>
    <s v="Female"/>
    <x v="3"/>
    <n v="27"/>
    <x v="547"/>
    <n v="170164"/>
    <n v="0.17"/>
    <s v="United States"/>
    <s v="Austin"/>
    <s v=""/>
    <n v="28927.88"/>
  </r>
  <r>
    <s v="E03910"/>
    <s v="Nova Hsu"/>
    <x v="6"/>
    <x v="5"/>
    <s v="Speciality Products"/>
    <s v="Female"/>
    <x v="1"/>
    <n v="32"/>
    <x v="548"/>
    <n v="101870"/>
    <n v="0.1"/>
    <s v="United States"/>
    <s v="Phoenix"/>
    <s v=""/>
    <n v="10187"/>
  </r>
  <r>
    <s v="E01052"/>
    <s v="Parker Vang"/>
    <x v="7"/>
    <x v="3"/>
    <s v="Corporate"/>
    <s v="Male"/>
    <x v="1"/>
    <n v="40"/>
    <x v="549"/>
    <n v="50733"/>
    <n v="0"/>
    <s v="United States"/>
    <s v="Miami"/>
    <s v=""/>
    <n v="0"/>
  </r>
  <r>
    <s v="E04799"/>
    <s v="Mila Roberts"/>
    <x v="24"/>
    <x v="5"/>
    <s v="Corporate"/>
    <s v="Female"/>
    <x v="2"/>
    <n v="30"/>
    <x v="550"/>
    <n v="88663"/>
    <n v="0"/>
    <s v="United States"/>
    <s v="Phoenix"/>
    <s v=""/>
    <n v="0"/>
  </r>
  <r>
    <s v="E03402"/>
    <s v="Isaac Liu"/>
    <x v="15"/>
    <x v="6"/>
    <s v="Manufacturing"/>
    <s v="Male"/>
    <x v="1"/>
    <n v="60"/>
    <x v="551"/>
    <n v="88213"/>
    <n v="0"/>
    <s v="China"/>
    <s v="Chongqing"/>
    <s v=""/>
    <n v="0"/>
  </r>
  <r>
    <s v="E03343"/>
    <s v="Carson Lu"/>
    <x v="19"/>
    <x v="6"/>
    <s v="Speciality Products"/>
    <s v="Male"/>
    <x v="1"/>
    <n v="64"/>
    <x v="552"/>
    <n v="99354"/>
    <n v="0.12"/>
    <s v="China"/>
    <s v="Beijing"/>
    <s v=""/>
    <n v="11922.48"/>
  </r>
  <r>
    <s v="E03094"/>
    <s v="Wesley Young"/>
    <x v="4"/>
    <x v="1"/>
    <s v="Speciality Products"/>
    <s v="Male"/>
    <x v="2"/>
    <n v="33"/>
    <x v="553"/>
    <n v="98427"/>
    <n v="0"/>
    <s v="United States"/>
    <s v="Columbus"/>
    <s v=""/>
    <n v="0"/>
  </r>
  <r>
    <s v="E03114"/>
    <s v="Jameson Juarez"/>
    <x v="25"/>
    <x v="6"/>
    <s v="Speciality Products"/>
    <s v="Male"/>
    <x v="3"/>
    <n v="62"/>
    <x v="554"/>
    <n v="98230"/>
    <n v="0"/>
    <s v="United States"/>
    <s v="Miami"/>
    <s v=""/>
    <n v="0"/>
  </r>
  <r>
    <s v="E04004"/>
    <s v="Everleigh Shah"/>
    <x v="20"/>
    <x v="6"/>
    <s v="Research &amp; Development"/>
    <s v="Female"/>
    <x v="1"/>
    <n v="36"/>
    <x v="555"/>
    <n v="96757"/>
    <n v="0"/>
    <s v="United States"/>
    <s v="Columbus"/>
    <s v=""/>
    <n v="0"/>
  </r>
  <r>
    <s v="E04472"/>
    <s v="Alexander Foster"/>
    <x v="11"/>
    <x v="1"/>
    <s v="Manufacturing"/>
    <s v="Male"/>
    <x v="0"/>
    <n v="35"/>
    <x v="556"/>
    <n v="51513"/>
    <n v="0"/>
    <s v="United States"/>
    <s v="Columbus"/>
    <s v=""/>
    <n v="0"/>
  </r>
  <r>
    <s v="E00161"/>
    <s v="Ryan Ha"/>
    <x v="2"/>
    <x v="1"/>
    <s v="Corporate"/>
    <s v="Male"/>
    <x v="1"/>
    <n v="60"/>
    <x v="557"/>
    <n v="234311"/>
    <n v="0.37"/>
    <s v="United States"/>
    <s v="Miami"/>
    <s v=""/>
    <n v="86695.069999999992"/>
  </r>
  <r>
    <s v="E04926"/>
    <s v="Emma Luna"/>
    <x v="15"/>
    <x v="6"/>
    <s v="Speciality Products"/>
    <s v="Female"/>
    <x v="3"/>
    <n v="52"/>
    <x v="558"/>
    <n v="97398"/>
    <n v="0"/>
    <s v="Brazil"/>
    <s v="Manaus"/>
    <s v=""/>
    <n v="0"/>
  </r>
  <r>
    <s v="E03496"/>
    <s v="Robert Yang"/>
    <x v="4"/>
    <x v="4"/>
    <s v="Speciality Products"/>
    <s v="Male"/>
    <x v="1"/>
    <n v="31"/>
    <x v="559"/>
    <n v="97078"/>
    <n v="0"/>
    <s v="United States"/>
    <s v="Austin"/>
    <d v="2020-03-09T00:00:00"/>
    <n v="0"/>
  </r>
  <r>
    <s v="E02534"/>
    <s v="Leah Khan"/>
    <x v="8"/>
    <x v="1"/>
    <s v="Corporate"/>
    <s v="Female"/>
    <x v="1"/>
    <n v="36"/>
    <x v="560"/>
    <n v="157070"/>
    <n v="0.28000000000000003"/>
    <s v="China"/>
    <s v="Chongqing"/>
    <s v=""/>
    <n v="43979.600000000006"/>
  </r>
  <r>
    <s v="E01713"/>
    <s v="Nolan Guzman"/>
    <x v="15"/>
    <x v="6"/>
    <s v="Speciality Products"/>
    <s v="Male"/>
    <x v="3"/>
    <n v="46"/>
    <x v="561"/>
    <n v="96997"/>
    <n v="0"/>
    <s v="Brazil"/>
    <s v="Sao Paulo"/>
    <s v=""/>
    <n v="0"/>
  </r>
  <r>
    <s v="E03059"/>
    <s v="Hailey Dang"/>
    <x v="6"/>
    <x v="1"/>
    <s v="Manufacturing"/>
    <s v="Female"/>
    <x v="1"/>
    <n v="64"/>
    <x v="562"/>
    <n v="108780"/>
    <n v="0.06"/>
    <s v="China"/>
    <s v="Shanghai"/>
    <s v=""/>
    <n v="6526.8"/>
  </r>
  <r>
    <s v="E02179"/>
    <s v="Peyton Owens"/>
    <x v="13"/>
    <x v="6"/>
    <s v="Speciality Products"/>
    <s v="Female"/>
    <x v="2"/>
    <n v="48"/>
    <x v="563"/>
    <n v="96693"/>
    <n v="0"/>
    <s v="United States"/>
    <s v="Chicago"/>
    <s v=""/>
    <n v="0"/>
  </r>
  <r>
    <s v="E00022"/>
    <s v="Elena Her"/>
    <x v="5"/>
    <x v="3"/>
    <s v="Manufacturing"/>
    <s v="Female"/>
    <x v="1"/>
    <n v="62"/>
    <x v="564"/>
    <n v="64669"/>
    <n v="0"/>
    <s v="China"/>
    <s v="Chongqing"/>
    <s v=""/>
    <n v="0"/>
  </r>
  <r>
    <s v="E03370"/>
    <s v="Ian Cortez"/>
    <x v="11"/>
    <x v="1"/>
    <s v="Research &amp; Development"/>
    <s v="Male"/>
    <x v="3"/>
    <n v="61"/>
    <x v="239"/>
    <n v="69352"/>
    <n v="0"/>
    <s v="Brazil"/>
    <s v="Rio de Janerio"/>
    <s v=""/>
    <n v="0"/>
  </r>
  <r>
    <s v="E00555"/>
    <s v="Christian Ali"/>
    <x v="11"/>
    <x v="1"/>
    <s v="Research &amp; Development"/>
    <s v="Male"/>
    <x v="1"/>
    <n v="65"/>
    <x v="565"/>
    <n v="74631"/>
    <n v="0"/>
    <s v="China"/>
    <s v="Chongqing"/>
    <s v=""/>
    <n v="0"/>
  </r>
  <r>
    <s v="E01415"/>
    <s v="Henry Green"/>
    <x v="26"/>
    <x v="3"/>
    <s v="Speciality Products"/>
    <s v="Male"/>
    <x v="2"/>
    <n v="32"/>
    <x v="566"/>
    <n v="96598"/>
    <n v="0"/>
    <s v="United States"/>
    <s v="Phoenix"/>
    <s v=""/>
    <n v="0"/>
  </r>
  <r>
    <s v="E03160"/>
    <s v="Carter Ortiz"/>
    <x v="9"/>
    <x v="6"/>
    <s v="Speciality Products"/>
    <s v="Male"/>
    <x v="3"/>
    <n v="54"/>
    <x v="567"/>
    <n v="96441"/>
    <n v="0"/>
    <s v="Brazil"/>
    <s v="Sao Paulo"/>
    <s v=""/>
    <n v="0"/>
  </r>
  <r>
    <s v="E01724"/>
    <s v="Nolan Molina"/>
    <x v="3"/>
    <x v="0"/>
    <s v="Corporate"/>
    <s v="Male"/>
    <x v="3"/>
    <n v="36"/>
    <x v="568"/>
    <n v="70165"/>
    <n v="7.0000000000000007E-2"/>
    <s v="Brazil"/>
    <s v="Manaus"/>
    <s v=""/>
    <n v="4911.55"/>
  </r>
  <r>
    <s v="E04087"/>
    <s v="Adam Kaur"/>
    <x v="6"/>
    <x v="0"/>
    <s v="Corporate"/>
    <s v="Male"/>
    <x v="1"/>
    <n v="60"/>
    <x v="569"/>
    <n v="109059"/>
    <n v="7.0000000000000007E-2"/>
    <s v="China"/>
    <s v="Chengdu"/>
    <s v=""/>
    <n v="7634.130000000001"/>
  </r>
  <r>
    <s v="E02856"/>
    <s v="Amelia Kaur"/>
    <x v="17"/>
    <x v="6"/>
    <s v="Research &amp; Development"/>
    <s v="Female"/>
    <x v="1"/>
    <n v="30"/>
    <x v="570"/>
    <n v="77442"/>
    <n v="0"/>
    <s v="United States"/>
    <s v="Columbus"/>
    <s v=""/>
    <n v="0"/>
  </r>
  <r>
    <s v="E03805"/>
    <s v="Autumn Gonzales"/>
    <x v="11"/>
    <x v="3"/>
    <s v="Corporate"/>
    <s v="Female"/>
    <x v="3"/>
    <n v="34"/>
    <x v="571"/>
    <n v="72126"/>
    <n v="0"/>
    <s v="Brazil"/>
    <s v="Manaus"/>
    <s v=""/>
    <n v="0"/>
  </r>
  <r>
    <s v="E00319"/>
    <s v="Ezra Wilson"/>
    <x v="31"/>
    <x v="0"/>
    <s v="Manufacturing"/>
    <s v="Male"/>
    <x v="2"/>
    <n v="55"/>
    <x v="572"/>
    <n v="70334"/>
    <n v="0"/>
    <s v="United States"/>
    <s v="Miami"/>
    <s v=""/>
    <n v="0"/>
  </r>
  <r>
    <s v="E01090"/>
    <s v="Jacob Cheng"/>
    <x v="9"/>
    <x v="6"/>
    <s v="Research &amp; Development"/>
    <s v="Male"/>
    <x v="1"/>
    <n v="59"/>
    <x v="573"/>
    <n v="78006"/>
    <n v="0"/>
    <s v="United States"/>
    <s v="Miami"/>
    <s v=""/>
    <n v="0"/>
  </r>
  <r>
    <s v="E04323"/>
    <s v="Melody Valdez"/>
    <x v="8"/>
    <x v="0"/>
    <s v="Manufacturing"/>
    <s v="Female"/>
    <x v="3"/>
    <n v="28"/>
    <x v="574"/>
    <n v="160385"/>
    <n v="0.23"/>
    <s v="United States"/>
    <s v="Miami"/>
    <d v="2021-05-18T00:00:00"/>
    <n v="36888.550000000003"/>
  </r>
  <r>
    <s v="E02687"/>
    <s v="Caroline Nelson"/>
    <x v="2"/>
    <x v="2"/>
    <s v="Corporate"/>
    <s v="Female"/>
    <x v="2"/>
    <n v="36"/>
    <x v="575"/>
    <n v="202323"/>
    <n v="0.39"/>
    <s v="United States"/>
    <s v="Chicago"/>
    <s v=""/>
    <n v="78905.97"/>
  </r>
  <r>
    <s v="E01407"/>
    <s v="Ellie Guerrero"/>
    <x v="0"/>
    <x v="5"/>
    <s v="Corporate"/>
    <s v="Female"/>
    <x v="3"/>
    <n v="29"/>
    <x v="576"/>
    <n v="141555"/>
    <n v="0.11"/>
    <s v="Brazil"/>
    <s v="Manaus"/>
    <s v=""/>
    <n v="15571.05"/>
  </r>
  <r>
    <s v="E04816"/>
    <s v="Jace Zhang"/>
    <x v="31"/>
    <x v="0"/>
    <s v="Speciality Products"/>
    <s v="Male"/>
    <x v="1"/>
    <n v="31"/>
    <x v="577"/>
    <n v="95963"/>
    <n v="0"/>
    <s v="China"/>
    <s v="Chengdu"/>
    <s v=""/>
    <n v="0"/>
  </r>
  <r>
    <s v="E01995"/>
    <s v="Jonathan Ho"/>
    <x v="2"/>
    <x v="0"/>
    <s v="Manufacturing"/>
    <s v="Male"/>
    <x v="1"/>
    <n v="37"/>
    <x v="578"/>
    <n v="221592"/>
    <n v="0.31"/>
    <s v="United States"/>
    <s v="Columbus"/>
    <s v=""/>
    <n v="68693.52"/>
  </r>
  <r>
    <s v="E01714"/>
    <s v="Savannah Park"/>
    <x v="14"/>
    <x v="5"/>
    <s v="Manufacturing"/>
    <s v="Female"/>
    <x v="1"/>
    <n v="44"/>
    <x v="579"/>
    <n v="53301"/>
    <n v="0"/>
    <s v="United States"/>
    <s v="Seattle"/>
    <s v=""/>
    <n v="0"/>
  </r>
  <r>
    <s v="E04491"/>
    <s v="Nathan Chan"/>
    <x v="21"/>
    <x v="0"/>
    <s v="Corporate"/>
    <s v="Male"/>
    <x v="1"/>
    <n v="45"/>
    <x v="580"/>
    <n v="91276"/>
    <n v="0"/>
    <s v="United States"/>
    <s v="Seattle"/>
    <s v=""/>
    <n v="0"/>
  </r>
  <r>
    <s v="E01076"/>
    <s v="Sofia Vu"/>
    <x v="0"/>
    <x v="5"/>
    <s v="Research &amp; Development"/>
    <s v="Female"/>
    <x v="1"/>
    <n v="52"/>
    <x v="581"/>
    <n v="140042"/>
    <n v="0.13"/>
    <s v="United States"/>
    <s v="Austin"/>
    <s v=""/>
    <n v="18205.46"/>
  </r>
  <r>
    <s v="E04131"/>
    <s v="Ruby Choi"/>
    <x v="7"/>
    <x v="4"/>
    <s v="Manufacturing"/>
    <s v="Female"/>
    <x v="1"/>
    <n v="40"/>
    <x v="582"/>
    <n v="57225"/>
    <n v="0"/>
    <s v="United States"/>
    <s v="Columbus"/>
    <s v=""/>
    <n v="0"/>
  </r>
  <r>
    <s v="E02521"/>
    <s v="Lily Nguyen"/>
    <x v="4"/>
    <x v="2"/>
    <s v="Speciality Products"/>
    <s v="Female"/>
    <x v="1"/>
    <n v="33"/>
    <x v="583"/>
    <n v="95960"/>
    <n v="0"/>
    <s v="China"/>
    <s v="Chengdu"/>
    <s v=""/>
    <n v="0"/>
  </r>
  <r>
    <s v="E03758"/>
    <s v="Liam Zhang"/>
    <x v="8"/>
    <x v="1"/>
    <s v="Research &amp; Development"/>
    <s v="Male"/>
    <x v="1"/>
    <n v="29"/>
    <x v="584"/>
    <n v="199783"/>
    <n v="0.21"/>
    <s v="United States"/>
    <s v="Chicago"/>
    <d v="2022-04-10T00:00:00"/>
    <n v="41954.43"/>
  </r>
  <r>
    <s v="E02063"/>
    <s v="Ian Gutierrez"/>
    <x v="24"/>
    <x v="5"/>
    <s v="Research &amp; Development"/>
    <s v="Male"/>
    <x v="3"/>
    <n v="32"/>
    <x v="585"/>
    <n v="70980"/>
    <n v="0"/>
    <s v="Brazil"/>
    <s v="Rio de Janerio"/>
    <s v=""/>
    <n v="0"/>
  </r>
  <r>
    <s v="E00638"/>
    <s v="David Simmons"/>
    <x v="6"/>
    <x v="1"/>
    <s v="Corporate"/>
    <s v="Male"/>
    <x v="2"/>
    <n v="51"/>
    <x v="586"/>
    <n v="104431"/>
    <n v="7.0000000000000007E-2"/>
    <s v="United States"/>
    <s v="Phoenix"/>
    <s v=""/>
    <n v="7310.170000000001"/>
  </r>
  <r>
    <s v="E03615"/>
    <s v="Daniel Dixon"/>
    <x v="17"/>
    <x v="6"/>
    <s v="Speciality Products"/>
    <s v="Male"/>
    <x v="2"/>
    <n v="51"/>
    <x v="587"/>
    <n v="95639"/>
    <n v="0"/>
    <s v="United States"/>
    <s v="Austin"/>
    <s v=""/>
    <n v="0"/>
  </r>
  <r>
    <s v="E00013"/>
    <s v="Raelynn Ma"/>
    <x v="4"/>
    <x v="2"/>
    <s v="Speciality Products"/>
    <s v="Female"/>
    <x v="1"/>
    <n v="33"/>
    <x v="588"/>
    <n v="94876"/>
    <n v="0"/>
    <s v="United States"/>
    <s v="Miami"/>
    <s v=""/>
    <n v="0"/>
  </r>
  <r>
    <s v="E01712"/>
    <s v="James Singh"/>
    <x v="8"/>
    <x v="1"/>
    <s v="Corporate"/>
    <s v="Male"/>
    <x v="1"/>
    <n v="45"/>
    <x v="589"/>
    <n v="186138"/>
    <n v="0.28000000000000003"/>
    <s v="China"/>
    <s v="Chongqing"/>
    <s v=""/>
    <n v="52118.640000000007"/>
  </r>
  <r>
    <s v="E00184"/>
    <s v="Kayden Ortega"/>
    <x v="7"/>
    <x v="4"/>
    <s v="Manufacturing"/>
    <s v="Male"/>
    <x v="3"/>
    <n v="58"/>
    <x v="590"/>
    <n v="56350"/>
    <n v="0"/>
    <s v="Brazil"/>
    <s v="Rio de Janerio"/>
    <s v=""/>
    <n v="0"/>
  </r>
  <r>
    <s v="E02706"/>
    <s v="Lucy Figueroa"/>
    <x v="0"/>
    <x v="2"/>
    <s v="Research &amp; Development"/>
    <s v="Female"/>
    <x v="3"/>
    <n v="45"/>
    <x v="591"/>
    <n v="149761"/>
    <n v="0.12"/>
    <s v="United States"/>
    <s v="Columbus"/>
    <s v=""/>
    <n v="17971.32"/>
  </r>
  <r>
    <s v="E02899"/>
    <s v="Joshua Cortez"/>
    <x v="0"/>
    <x v="2"/>
    <s v="Corporate"/>
    <s v="Male"/>
    <x v="3"/>
    <n v="44"/>
    <x v="592"/>
    <n v="126277"/>
    <n v="0.13"/>
    <s v="Brazil"/>
    <s v="Manaus"/>
    <s v=""/>
    <n v="16416.010000000002"/>
  </r>
  <r>
    <s v="E04670"/>
    <s v="Angel Do"/>
    <x v="30"/>
    <x v="0"/>
    <s v="Speciality Products"/>
    <s v="Male"/>
    <x v="1"/>
    <n v="34"/>
    <x v="593"/>
    <n v="94735"/>
    <n v="0"/>
    <s v="China"/>
    <s v="Beijing"/>
    <s v=""/>
    <n v="0"/>
  </r>
  <r>
    <s v="E04170"/>
    <s v="Grayson Chin"/>
    <x v="2"/>
    <x v="0"/>
    <s v="Research &amp; Development"/>
    <s v="Male"/>
    <x v="1"/>
    <n v="26"/>
    <x v="594"/>
    <n v="256561"/>
    <n v="0.39"/>
    <s v="United States"/>
    <s v="Austin"/>
    <s v=""/>
    <n v="100058.79000000001"/>
  </r>
  <r>
    <s v="E00559"/>
    <s v="Penelope Silva"/>
    <x v="22"/>
    <x v="0"/>
    <s v="Speciality Products"/>
    <s v="Female"/>
    <x v="3"/>
    <n v="36"/>
    <x v="595"/>
    <n v="94618"/>
    <n v="0"/>
    <s v="United States"/>
    <s v="Columbus"/>
    <s v=""/>
    <n v="0"/>
  </r>
  <r>
    <s v="E00530"/>
    <s v="Naomi Chu"/>
    <x v="0"/>
    <x v="3"/>
    <s v="Manufacturing"/>
    <s v="Female"/>
    <x v="1"/>
    <n v="46"/>
    <x v="596"/>
    <n v="158897"/>
    <n v="0.1"/>
    <s v="China"/>
    <s v="Chongqing"/>
    <s v=""/>
    <n v="15889.7"/>
  </r>
  <r>
    <s v="E03824"/>
    <s v="Jameson Martin"/>
    <x v="1"/>
    <x v="0"/>
    <s v="Corporate"/>
    <s v="Male"/>
    <x v="2"/>
    <n v="37"/>
    <x v="597"/>
    <n v="71695"/>
    <n v="0"/>
    <s v="United States"/>
    <s v="Phoenix"/>
    <s v=""/>
    <n v="0"/>
  </r>
  <r>
    <s v="E02492"/>
    <s v="Sebastian Gupta"/>
    <x v="4"/>
    <x v="1"/>
    <s v="Corporate"/>
    <s v="Male"/>
    <x v="1"/>
    <n v="40"/>
    <x v="598"/>
    <n v="73779"/>
    <n v="0"/>
    <s v="China"/>
    <s v="Chongqing"/>
    <d v="2019-05-09T00:00:00"/>
    <n v="0"/>
  </r>
  <r>
    <s v="E00717"/>
    <s v="Axel Santos"/>
    <x v="4"/>
    <x v="4"/>
    <s v="Speciality Products"/>
    <s v="Male"/>
    <x v="3"/>
    <n v="62"/>
    <x v="599"/>
    <n v="94422"/>
    <n v="0"/>
    <s v="United States"/>
    <s v="Phoenix"/>
    <s v=""/>
    <n v="0"/>
  </r>
  <r>
    <s v="E00955"/>
    <s v="Theodore Marquez"/>
    <x v="25"/>
    <x v="6"/>
    <s v="Speciality Products"/>
    <s v="Male"/>
    <x v="3"/>
    <n v="54"/>
    <x v="600"/>
    <n v="94407"/>
    <n v="0"/>
    <s v="Brazil"/>
    <s v="Sao Paulo"/>
    <s v=""/>
    <n v="0"/>
  </r>
  <r>
    <s v="E00593"/>
    <s v="Luke Wilson"/>
    <x v="29"/>
    <x v="0"/>
    <s v="Speciality Products"/>
    <s v="Male"/>
    <x v="2"/>
    <n v="34"/>
    <x v="601"/>
    <n v="94352"/>
    <n v="0"/>
    <s v="United States"/>
    <s v="Miami"/>
    <s v=""/>
    <n v="0"/>
  </r>
  <r>
    <s v="E04952"/>
    <s v="Paisley Gomez"/>
    <x v="4"/>
    <x v="3"/>
    <s v="Manufacturing"/>
    <s v="Female"/>
    <x v="3"/>
    <n v="57"/>
    <x v="602"/>
    <n v="98150"/>
    <n v="0"/>
    <s v="Brazil"/>
    <s v="Rio de Janerio"/>
    <s v=""/>
    <n v="0"/>
  </r>
  <r>
    <s v="E02420"/>
    <s v="Madison Li"/>
    <x v="8"/>
    <x v="1"/>
    <s v="Manufacturing"/>
    <s v="Female"/>
    <x v="1"/>
    <n v="35"/>
    <x v="603"/>
    <n v="171426"/>
    <n v="0.15"/>
    <s v="China"/>
    <s v="Beijing"/>
    <d v="2017-09-22T00:00:00"/>
    <n v="25713.899999999998"/>
  </r>
  <r>
    <s v="E01639"/>
    <s v="Everleigh Simmons"/>
    <x v="7"/>
    <x v="2"/>
    <s v="Manufacturing"/>
    <s v="Female"/>
    <x v="2"/>
    <n v="55"/>
    <x v="331"/>
    <n v="48266"/>
    <n v="0"/>
    <s v="United States"/>
    <s v="Chicago"/>
    <s v=""/>
    <n v="0"/>
  </r>
  <r>
    <s v="E03947"/>
    <s v="Logan Soto"/>
    <x v="2"/>
    <x v="2"/>
    <s v="Research &amp; Development"/>
    <s v="Male"/>
    <x v="3"/>
    <n v="36"/>
    <x v="604"/>
    <n v="223404"/>
    <n v="0.32"/>
    <s v="United States"/>
    <s v="Columbus"/>
    <s v=""/>
    <n v="71489.279999999999"/>
  </r>
  <r>
    <s v="E02923"/>
    <s v="Ethan Tang"/>
    <x v="4"/>
    <x v="4"/>
    <s v="Speciality Products"/>
    <s v="Male"/>
    <x v="1"/>
    <n v="54"/>
    <x v="605"/>
    <n v="93668"/>
    <n v="0"/>
    <s v="United States"/>
    <s v="Chicago"/>
    <s v=""/>
    <n v="0"/>
  </r>
  <r>
    <s v="E02453"/>
    <s v="Dylan Kumar"/>
    <x v="4"/>
    <x v="1"/>
    <s v="Speciality Products"/>
    <s v="Male"/>
    <x v="1"/>
    <n v="55"/>
    <x v="606"/>
    <n v="93343"/>
    <n v="0"/>
    <s v="China"/>
    <s v="Chongqing"/>
    <s v=""/>
    <n v="0"/>
  </r>
  <r>
    <s v="E01432"/>
    <s v="Peyton Garza"/>
    <x v="28"/>
    <x v="0"/>
    <s v="Manufacturing"/>
    <s v="Female"/>
    <x v="3"/>
    <n v="53"/>
    <x v="607"/>
    <n v="44735"/>
    <n v="0"/>
    <s v="Brazil"/>
    <s v="Manaus"/>
    <s v=""/>
    <n v="0"/>
  </r>
  <r>
    <s v="E02628"/>
    <s v="Nora Nelson"/>
    <x v="11"/>
    <x v="2"/>
    <s v="Manufacturing"/>
    <s v="Female"/>
    <x v="2"/>
    <n v="41"/>
    <x v="608"/>
    <n v="50685"/>
    <n v="0"/>
    <s v="United States"/>
    <s v="Columbus"/>
    <s v=""/>
    <n v="0"/>
  </r>
  <r>
    <s v="E03578"/>
    <s v="Maverick Li"/>
    <x v="11"/>
    <x v="3"/>
    <s v="Research &amp; Development"/>
    <s v="Male"/>
    <x v="1"/>
    <n v="34"/>
    <x v="486"/>
    <n v="58993"/>
    <n v="0"/>
    <s v="United States"/>
    <s v="Austin"/>
    <s v=""/>
    <n v="0"/>
  </r>
  <r>
    <s v="E03563"/>
    <s v="Ian Barnes"/>
    <x v="17"/>
    <x v="6"/>
    <s v="Corporate"/>
    <s v="Male"/>
    <x v="2"/>
    <n v="47"/>
    <x v="609"/>
    <n v="115765"/>
    <n v="0"/>
    <s v="United States"/>
    <s v="Miami"/>
    <d v="2021-02-02T00:00:00"/>
    <n v="0"/>
  </r>
  <r>
    <s v="E02781"/>
    <s v="Athena Vu"/>
    <x v="8"/>
    <x v="4"/>
    <s v="Manufacturing"/>
    <s v="Female"/>
    <x v="1"/>
    <n v="63"/>
    <x v="610"/>
    <n v="193044"/>
    <n v="0.15"/>
    <s v="United States"/>
    <s v="Miami"/>
    <s v=""/>
    <n v="28956.6"/>
  </r>
  <r>
    <s v="E04739"/>
    <s v="Ruby Washington"/>
    <x v="7"/>
    <x v="1"/>
    <s v="Research &amp; Development"/>
    <s v="Female"/>
    <x v="0"/>
    <n v="65"/>
    <x v="611"/>
    <n v="56686"/>
    <n v="0"/>
    <s v="United States"/>
    <s v="Seattle"/>
    <d v="2015-06-09T00:00:00"/>
    <n v="0"/>
  </r>
  <r>
    <s v="E02665"/>
    <s v="Bella Butler"/>
    <x v="0"/>
    <x v="2"/>
    <s v="Manufacturing"/>
    <s v="Female"/>
    <x v="0"/>
    <n v="33"/>
    <x v="324"/>
    <n v="131652"/>
    <n v="0.11"/>
    <s v="United States"/>
    <s v="Seattle"/>
    <s v=""/>
    <n v="14481.72"/>
  </r>
  <r>
    <s v="E04132"/>
    <s v="Kinsley Henry"/>
    <x v="8"/>
    <x v="1"/>
    <s v="Manufacturing"/>
    <s v="Female"/>
    <x v="0"/>
    <n v="45"/>
    <x v="612"/>
    <n v="150577"/>
    <n v="0.25"/>
    <s v="United States"/>
    <s v="Miami"/>
    <s v=""/>
    <n v="37644.25"/>
  </r>
  <r>
    <s v="E00276"/>
    <s v="Kennedy Romero"/>
    <x v="19"/>
    <x v="6"/>
    <s v="Research &amp; Development"/>
    <s v="Female"/>
    <x v="3"/>
    <n v="37"/>
    <x v="613"/>
    <n v="87359"/>
    <n v="0.11"/>
    <s v="Brazil"/>
    <s v="Rio de Janerio"/>
    <s v=""/>
    <n v="9609.49"/>
  </r>
  <r>
    <s v="E02473"/>
    <s v="Leonardo Lo"/>
    <x v="9"/>
    <x v="6"/>
    <s v="Speciality Products"/>
    <s v="Male"/>
    <x v="1"/>
    <n v="29"/>
    <x v="614"/>
    <n v="91782"/>
    <n v="0"/>
    <s v="China"/>
    <s v="Chongqing"/>
    <s v=""/>
    <n v="0"/>
  </r>
  <r>
    <s v="E03890"/>
    <s v="Everett Khan"/>
    <x v="29"/>
    <x v="0"/>
    <s v="Manufacturing"/>
    <s v="Male"/>
    <x v="1"/>
    <n v="43"/>
    <x v="219"/>
    <n v="86417"/>
    <n v="0"/>
    <s v="United States"/>
    <s v="Chicago"/>
    <s v=""/>
    <n v="0"/>
  </r>
  <r>
    <s v="E02012"/>
    <s v="Anna Han"/>
    <x v="27"/>
    <x v="0"/>
    <s v="Research &amp; Development"/>
    <s v="Female"/>
    <x v="1"/>
    <n v="65"/>
    <x v="615"/>
    <n v="96548"/>
    <n v="0"/>
    <s v="United States"/>
    <s v="Austin"/>
    <s v=""/>
    <n v="0"/>
  </r>
  <r>
    <s v="E02881"/>
    <s v="Leilani Sharma"/>
    <x v="4"/>
    <x v="4"/>
    <s v="Manufacturing"/>
    <s v="Female"/>
    <x v="1"/>
    <n v="43"/>
    <x v="616"/>
    <n v="92940"/>
    <n v="0"/>
    <s v="China"/>
    <s v="Chengdu"/>
    <s v=""/>
    <n v="0"/>
  </r>
  <r>
    <s v="E03519"/>
    <s v="Eliza Zheng"/>
    <x v="3"/>
    <x v="0"/>
    <s v="Speciality Products"/>
    <s v="Female"/>
    <x v="1"/>
    <n v="48"/>
    <x v="617"/>
    <n v="91679"/>
    <n v="7.0000000000000007E-2"/>
    <s v="China"/>
    <s v="Chongqing"/>
    <s v=""/>
    <n v="6417.5300000000007"/>
  </r>
  <r>
    <s v="E02254"/>
    <s v="Jaxson Sandoval"/>
    <x v="4"/>
    <x v="3"/>
    <s v="Speciality Products"/>
    <s v="Male"/>
    <x v="3"/>
    <n v="61"/>
    <x v="618"/>
    <n v="90855"/>
    <n v="0"/>
    <s v="Brazil"/>
    <s v="Sao Paulo"/>
    <s v=""/>
    <n v="0"/>
  </r>
  <r>
    <s v="E03296"/>
    <s v="Eloise Trinh"/>
    <x v="29"/>
    <x v="0"/>
    <s v="Speciality Products"/>
    <s v="Female"/>
    <x v="1"/>
    <n v="39"/>
    <x v="619"/>
    <n v="90535"/>
    <n v="0"/>
    <s v="United States"/>
    <s v="Miami"/>
    <s v=""/>
    <n v="0"/>
  </r>
  <r>
    <s v="E01019"/>
    <s v="Dominic Scott"/>
    <x v="4"/>
    <x v="3"/>
    <s v="Corporate"/>
    <s v="Male"/>
    <x v="2"/>
    <n v="45"/>
    <x v="620"/>
    <n v="81687"/>
    <n v="0"/>
    <s v="United States"/>
    <s v="Phoenix"/>
    <s v=""/>
    <n v="0"/>
  </r>
  <r>
    <s v="E00102"/>
    <s v="Riley Rojas"/>
    <x v="22"/>
    <x v="0"/>
    <s v="Speciality Products"/>
    <s v="Female"/>
    <x v="3"/>
    <n v="36"/>
    <x v="621"/>
    <n v="90333"/>
    <n v="0"/>
    <s v="Brazil"/>
    <s v="Rio de Janerio"/>
    <s v=""/>
    <n v="0"/>
  </r>
  <r>
    <s v="E04267"/>
    <s v="Greyson Sanders"/>
    <x v="21"/>
    <x v="0"/>
    <s v="Speciality Products"/>
    <s v="Male"/>
    <x v="0"/>
    <n v="28"/>
    <x v="622"/>
    <n v="90304"/>
    <n v="0"/>
    <s v="United States"/>
    <s v="Chicago"/>
    <s v=""/>
    <n v="0"/>
  </r>
  <r>
    <s v="E01123"/>
    <s v="Madison Nelson"/>
    <x v="8"/>
    <x v="4"/>
    <s v="Corporate"/>
    <s v="Female"/>
    <x v="2"/>
    <n v="27"/>
    <x v="623"/>
    <n v="161759"/>
    <n v="0.16"/>
    <s v="United States"/>
    <s v="Miami"/>
    <s v=""/>
    <n v="25881.440000000002"/>
  </r>
  <r>
    <s v="E01366"/>
    <s v="William Walker"/>
    <x v="3"/>
    <x v="0"/>
    <s v="Research &amp; Development"/>
    <s v="Male"/>
    <x v="0"/>
    <n v="40"/>
    <x v="624"/>
    <n v="95899"/>
    <n v="0.1"/>
    <s v="United States"/>
    <s v="Columbus"/>
    <d v="2021-03-08T00:00:00"/>
    <n v="9589.9"/>
  </r>
  <r>
    <s v="E04005"/>
    <s v="Lincoln Wong"/>
    <x v="4"/>
    <x v="2"/>
    <s v="Corporate"/>
    <s v="Male"/>
    <x v="1"/>
    <n v="49"/>
    <x v="625"/>
    <n v="80700"/>
    <n v="0"/>
    <s v="United States"/>
    <s v="Columbus"/>
    <s v=""/>
    <n v="0"/>
  </r>
  <r>
    <s v="E04487"/>
    <s v="Audrey Hwang"/>
    <x v="4"/>
    <x v="4"/>
    <s v="Speciality Products"/>
    <s v="Female"/>
    <x v="1"/>
    <n v="45"/>
    <x v="626"/>
    <n v="89841"/>
    <n v="0"/>
    <s v="China"/>
    <s v="Beijing"/>
    <s v=""/>
    <n v="0"/>
  </r>
  <r>
    <s v="E04018"/>
    <s v="Emery Ford"/>
    <x v="11"/>
    <x v="1"/>
    <s v="Corporate"/>
    <s v="Female"/>
    <x v="2"/>
    <n v="39"/>
    <x v="627"/>
    <n v="58745"/>
    <n v="0"/>
    <s v="United States"/>
    <s v="Austin"/>
    <s v=""/>
    <n v="0"/>
  </r>
  <r>
    <s v="E01591"/>
    <s v="Paisley Trinh"/>
    <x v="1"/>
    <x v="0"/>
    <s v="Corporate"/>
    <s v="Female"/>
    <x v="1"/>
    <n v="57"/>
    <x v="628"/>
    <n v="76202"/>
    <n v="0"/>
    <s v="United States"/>
    <s v="Austin"/>
    <d v="1994-12-18T00:00:00"/>
    <n v="0"/>
  </r>
  <r>
    <s v="E03799"/>
    <s v="Natalie Hwang"/>
    <x v="4"/>
    <x v="2"/>
    <s v="Speciality Products"/>
    <s v="Female"/>
    <x v="1"/>
    <n v="63"/>
    <x v="629"/>
    <n v="89523"/>
    <n v="0"/>
    <s v="United States"/>
    <s v="Phoenix"/>
    <s v=""/>
    <n v="0"/>
  </r>
  <r>
    <s v="E03465"/>
    <s v="Harper Phan"/>
    <x v="11"/>
    <x v="2"/>
    <s v="Manufacturing"/>
    <s v="Female"/>
    <x v="1"/>
    <n v="45"/>
    <x v="630"/>
    <n v="71454"/>
    <n v="0"/>
    <s v="China"/>
    <s v="Shanghai"/>
    <s v=""/>
    <n v="0"/>
  </r>
  <r>
    <s v="E03870"/>
    <s v="Madeline Allen"/>
    <x v="21"/>
    <x v="0"/>
    <s v="Manufacturing"/>
    <s v="Female"/>
    <x v="2"/>
    <n v="30"/>
    <x v="566"/>
    <n v="94652"/>
    <n v="0"/>
    <s v="United States"/>
    <s v="Seattle"/>
    <s v=""/>
    <n v="0"/>
  </r>
  <r>
    <s v="E01927"/>
    <s v="Charles Moore"/>
    <x v="1"/>
    <x v="0"/>
    <s v="Manufacturing"/>
    <s v="Male"/>
    <x v="0"/>
    <n v="34"/>
    <x v="631"/>
    <n v="63411"/>
    <n v="0"/>
    <s v="United States"/>
    <s v="Miami"/>
    <s v=""/>
    <n v="0"/>
  </r>
  <r>
    <s v="E04095"/>
    <s v="Sadie Patterson"/>
    <x v="4"/>
    <x v="4"/>
    <s v="Speciality Products"/>
    <s v="Female"/>
    <x v="2"/>
    <n v="38"/>
    <x v="155"/>
    <n v="89390"/>
    <n v="0"/>
    <s v="United States"/>
    <s v="Seattle"/>
    <s v=""/>
    <n v="0"/>
  </r>
  <r>
    <s v="E04458"/>
    <s v="Alexander Bryant"/>
    <x v="15"/>
    <x v="6"/>
    <s v="Speciality Products"/>
    <s v="Male"/>
    <x v="2"/>
    <n v="30"/>
    <x v="632"/>
    <n v="88758"/>
    <n v="0"/>
    <s v="United States"/>
    <s v="Seattle"/>
    <s v=""/>
    <n v="0"/>
  </r>
  <r>
    <s v="E03984"/>
    <s v="Hailey Foster"/>
    <x v="13"/>
    <x v="6"/>
    <s v="Manufacturing"/>
    <s v="Female"/>
    <x v="0"/>
    <n v="55"/>
    <x v="633"/>
    <n v="95562"/>
    <n v="0"/>
    <s v="United States"/>
    <s v="Chicago"/>
    <s v=""/>
    <n v="0"/>
  </r>
  <r>
    <s v="E00446"/>
    <s v="Hudson Hill"/>
    <x v="4"/>
    <x v="3"/>
    <s v="Research &amp; Development"/>
    <s v="Male"/>
    <x v="2"/>
    <n v="30"/>
    <x v="634"/>
    <n v="96092"/>
    <n v="0"/>
    <s v="United States"/>
    <s v="Austin"/>
    <s v=""/>
    <n v="0"/>
  </r>
  <r>
    <s v="E02825"/>
    <s v="Wyatt Li"/>
    <x v="2"/>
    <x v="6"/>
    <s v="Manufacturing"/>
    <s v="Male"/>
    <x v="1"/>
    <n v="63"/>
    <x v="635"/>
    <n v="254289"/>
    <n v="0.39"/>
    <s v="United States"/>
    <s v="Chicago"/>
    <s v=""/>
    <n v="99172.71"/>
  </r>
  <r>
    <s v="E04174"/>
    <s v="Maverick Henry"/>
    <x v="3"/>
    <x v="0"/>
    <s v="Research &amp; Development"/>
    <s v="Male"/>
    <x v="2"/>
    <n v="26"/>
    <x v="636"/>
    <n v="69110"/>
    <n v="0.05"/>
    <s v="United States"/>
    <s v="Chicago"/>
    <s v=""/>
    <n v="3455.5"/>
  </r>
  <r>
    <s v="E01611"/>
    <s v="Gabriella Zhu"/>
    <x v="3"/>
    <x v="0"/>
    <s v="Speciality Products"/>
    <s v="Female"/>
    <x v="1"/>
    <n v="36"/>
    <x v="637"/>
    <n v="88730"/>
    <n v="0.08"/>
    <s v="China"/>
    <s v="Chongqing"/>
    <s v=""/>
    <n v="7098.4000000000005"/>
  </r>
  <r>
    <s v="E02562"/>
    <s v="Christian Medina"/>
    <x v="7"/>
    <x v="1"/>
    <s v="Corporate"/>
    <s v="Male"/>
    <x v="3"/>
    <n v="51"/>
    <x v="638"/>
    <n v="45206"/>
    <n v="0"/>
    <s v="United States"/>
    <s v="Columbus"/>
    <s v=""/>
    <n v="0"/>
  </r>
  <r>
    <s v="E01006"/>
    <s v="Autumn Leung"/>
    <x v="2"/>
    <x v="2"/>
    <s v="Research &amp; Development"/>
    <s v="Female"/>
    <x v="1"/>
    <n v="25"/>
    <x v="614"/>
    <n v="210708"/>
    <n v="0.33"/>
    <s v="United States"/>
    <s v="Chicago"/>
    <s v=""/>
    <n v="69533.64"/>
  </r>
  <r>
    <s v="E02903"/>
    <s v="Robert Vazquez"/>
    <x v="27"/>
    <x v="0"/>
    <s v="Corporate"/>
    <s v="Male"/>
    <x v="3"/>
    <n v="40"/>
    <x v="639"/>
    <n v="87770"/>
    <n v="0"/>
    <s v="United States"/>
    <s v="Austin"/>
    <s v=""/>
    <n v="0"/>
  </r>
  <r>
    <s v="E03642"/>
    <s v="Aria Roberts"/>
    <x v="6"/>
    <x v="4"/>
    <s v="Corporate"/>
    <s v="Female"/>
    <x v="2"/>
    <n v="38"/>
    <x v="640"/>
    <n v="106858"/>
    <n v="0.05"/>
    <s v="United States"/>
    <s v="Seattle"/>
    <s v=""/>
    <n v="5342.9000000000005"/>
  </r>
  <r>
    <s v="E02884"/>
    <s v="Axel Johnson"/>
    <x v="8"/>
    <x v="5"/>
    <s v="Corporate"/>
    <s v="Male"/>
    <x v="2"/>
    <n v="60"/>
    <x v="641"/>
    <n v="155788"/>
    <n v="0.17"/>
    <s v="United States"/>
    <s v="Seattle"/>
    <s v=""/>
    <n v="26483.960000000003"/>
  </r>
  <r>
    <s v="E01760"/>
    <s v="Madeline Acosta"/>
    <x v="26"/>
    <x v="3"/>
    <s v="Speciality Products"/>
    <s v="Female"/>
    <x v="3"/>
    <n v="26"/>
    <x v="642"/>
    <n v="87427"/>
    <n v="0"/>
    <s v="Brazil"/>
    <s v="Sao Paulo"/>
    <s v=""/>
    <n v="0"/>
  </r>
  <r>
    <s v="E04720"/>
    <s v="Christopher Chung"/>
    <x v="13"/>
    <x v="6"/>
    <s v="Corporate"/>
    <s v="Male"/>
    <x v="1"/>
    <n v="28"/>
    <x v="643"/>
    <n v="95670"/>
    <n v="0"/>
    <s v="United States"/>
    <s v="Phoenix"/>
    <s v=""/>
    <n v="0"/>
  </r>
  <r>
    <s v="E01985"/>
    <s v="Eliana Turner"/>
    <x v="5"/>
    <x v="3"/>
    <s v="Research &amp; Development"/>
    <s v="Female"/>
    <x v="0"/>
    <n v="65"/>
    <x v="644"/>
    <n v="67837"/>
    <n v="0"/>
    <s v="United States"/>
    <s v="Austin"/>
    <s v=""/>
    <n v="0"/>
  </r>
  <r>
    <s v="E03273"/>
    <s v="Daniel Shah"/>
    <x v="11"/>
    <x v="3"/>
    <s v="Research &amp; Development"/>
    <s v="Male"/>
    <x v="1"/>
    <n v="41"/>
    <x v="645"/>
    <n v="72425"/>
    <n v="0"/>
    <s v="China"/>
    <s v="Beijing"/>
    <s v=""/>
    <n v="0"/>
  </r>
  <r>
    <s v="E02415"/>
    <s v="Penelope Gonzalez"/>
    <x v="4"/>
    <x v="3"/>
    <s v="Corporate"/>
    <s v="Female"/>
    <x v="3"/>
    <n v="52"/>
    <x v="646"/>
    <n v="93103"/>
    <n v="0"/>
    <s v="United States"/>
    <s v="Phoenix"/>
    <s v=""/>
    <n v="0"/>
  </r>
  <r>
    <s v="E02877"/>
    <s v="Mila Allen"/>
    <x v="13"/>
    <x v="6"/>
    <s v="Corporate"/>
    <s v="Female"/>
    <x v="2"/>
    <n v="56"/>
    <x v="647"/>
    <n v="76272"/>
    <n v="0"/>
    <s v="United States"/>
    <s v="Miami"/>
    <d v="2021-10-22T00:00:00"/>
    <n v="0"/>
  </r>
  <r>
    <s v="E00091"/>
    <s v="Emilia Chu"/>
    <x v="11"/>
    <x v="2"/>
    <s v="Manufacturing"/>
    <s v="Female"/>
    <x v="1"/>
    <n v="48"/>
    <x v="648"/>
    <n v="55760"/>
    <n v="0"/>
    <s v="United States"/>
    <s v="Austin"/>
    <s v=""/>
    <n v="0"/>
  </r>
  <r>
    <s v="E02563"/>
    <s v="Emily Clark"/>
    <x v="2"/>
    <x v="4"/>
    <s v="Corporate"/>
    <s v="Female"/>
    <x v="2"/>
    <n v="36"/>
    <x v="649"/>
    <n v="253294"/>
    <n v="0.4"/>
    <s v="United States"/>
    <s v="Miami"/>
    <s v=""/>
    <n v="101317.6"/>
  </r>
  <r>
    <s v="E04221"/>
    <s v="Roman King"/>
    <x v="11"/>
    <x v="2"/>
    <s v="Corporate"/>
    <s v="Male"/>
    <x v="2"/>
    <n v="60"/>
    <x v="650"/>
    <n v="58671"/>
    <n v="0"/>
    <s v="United States"/>
    <s v="Columbus"/>
    <s v=""/>
    <n v="0"/>
  </r>
  <r>
    <s v="E04887"/>
    <s v="Emery Do"/>
    <x v="5"/>
    <x v="3"/>
    <s v="Research &amp; Development"/>
    <s v="Female"/>
    <x v="1"/>
    <n v="40"/>
    <x v="651"/>
    <n v="55457"/>
    <n v="0"/>
    <s v="United States"/>
    <s v="Columbus"/>
    <s v=""/>
    <n v="0"/>
  </r>
  <r>
    <s v="E03170"/>
    <s v="Autumn Thao"/>
    <x v="5"/>
    <x v="3"/>
    <s v="Manufacturing"/>
    <s v="Female"/>
    <x v="1"/>
    <n v="63"/>
    <x v="652"/>
    <n v="72340"/>
    <n v="0"/>
    <s v="United States"/>
    <s v="Phoenix"/>
    <d v="2019-04-03T00:00:00"/>
    <n v="0"/>
  </r>
  <r>
    <s v="E01636"/>
    <s v="Naomi Coleman"/>
    <x v="6"/>
    <x v="1"/>
    <s v="Corporate"/>
    <s v="Female"/>
    <x v="2"/>
    <n v="29"/>
    <x v="653"/>
    <n v="122054"/>
    <n v="0.06"/>
    <s v="United States"/>
    <s v="Phoenix"/>
    <s v=""/>
    <n v="7323.24"/>
  </r>
  <r>
    <s v="E01387"/>
    <s v="Cora Zheng"/>
    <x v="8"/>
    <x v="0"/>
    <s v="Manufacturing"/>
    <s v="Female"/>
    <x v="1"/>
    <n v="27"/>
    <x v="654"/>
    <n v="167100"/>
    <n v="0.2"/>
    <s v="China"/>
    <s v="Chengdu"/>
    <s v=""/>
    <n v="33420"/>
  </r>
  <r>
    <s v="E01363"/>
    <s v="Ayla Daniels"/>
    <x v="1"/>
    <x v="0"/>
    <s v="Corporate"/>
    <s v="Female"/>
    <x v="2"/>
    <n v="53"/>
    <x v="655"/>
    <n v="78153"/>
    <n v="0"/>
    <s v="United States"/>
    <s v="Miami"/>
    <s v=""/>
    <n v="0"/>
  </r>
  <r>
    <s v="E02249"/>
    <s v="Allison Daniels"/>
    <x v="6"/>
    <x v="2"/>
    <s v="Manufacturing"/>
    <s v="Female"/>
    <x v="2"/>
    <n v="37"/>
    <x v="656"/>
    <n v="103524"/>
    <n v="0.09"/>
    <s v="United States"/>
    <s v="Phoenix"/>
    <s v=""/>
    <n v="9317.16"/>
  </r>
  <r>
    <s v="E02987"/>
    <s v="Mateo Harris"/>
    <x v="6"/>
    <x v="0"/>
    <s v="Corporate"/>
    <s v="Male"/>
    <x v="2"/>
    <n v="30"/>
    <x v="657"/>
    <n v="119906"/>
    <n v="0.05"/>
    <s v="United States"/>
    <s v="Columbus"/>
    <s v=""/>
    <n v="5995.3"/>
  </r>
  <r>
    <s v="E01966"/>
    <s v="Thomas Williams"/>
    <x v="15"/>
    <x v="6"/>
    <s v="Speciality Products"/>
    <s v="Male"/>
    <x v="2"/>
    <n v="45"/>
    <x v="658"/>
    <n v="87292"/>
    <n v="0"/>
    <s v="United States"/>
    <s v="Columbus"/>
    <s v=""/>
    <n v="0"/>
  </r>
  <r>
    <s v="E04048"/>
    <s v="Julian Lee"/>
    <x v="30"/>
    <x v="0"/>
    <s v="Corporate"/>
    <s v="Male"/>
    <x v="1"/>
    <n v="51"/>
    <x v="659"/>
    <n v="91399"/>
    <n v="0"/>
    <s v="United States"/>
    <s v="Seattle"/>
    <s v=""/>
    <n v="0"/>
  </r>
  <r>
    <s v="E03626"/>
    <s v="Nicholas Avila"/>
    <x v="12"/>
    <x v="0"/>
    <s v="Research &amp; Development"/>
    <s v="Male"/>
    <x v="3"/>
    <n v="28"/>
    <x v="660"/>
    <n v="97336"/>
    <n v="0"/>
    <s v="United States"/>
    <s v="Austin"/>
    <s v=""/>
    <n v="0"/>
  </r>
  <r>
    <s v="E03694"/>
    <s v="Hailey Watson"/>
    <x v="0"/>
    <x v="4"/>
    <s v="Corporate"/>
    <s v="Female"/>
    <x v="0"/>
    <n v="31"/>
    <x v="661"/>
    <n v="124629"/>
    <n v="0.1"/>
    <s v="United States"/>
    <s v="Columbus"/>
    <s v=""/>
    <n v="12462.900000000001"/>
  </r>
  <r>
    <s v="E03364"/>
    <s v="Audrey Lee"/>
    <x v="25"/>
    <x v="6"/>
    <s v="Speciality Products"/>
    <s v="Female"/>
    <x v="1"/>
    <n v="51"/>
    <x v="662"/>
    <n v="87036"/>
    <n v="0"/>
    <s v="China"/>
    <s v="Chongqing"/>
    <s v=""/>
    <n v="0"/>
  </r>
  <r>
    <s v="E03220"/>
    <s v="Alexander Gonzales"/>
    <x v="6"/>
    <x v="4"/>
    <s v="Research &amp; Development"/>
    <s v="Male"/>
    <x v="3"/>
    <n v="34"/>
    <x v="263"/>
    <n v="128329"/>
    <n v="0.08"/>
    <s v="United States"/>
    <s v="Phoenix"/>
    <s v=""/>
    <n v="10266.32"/>
  </r>
  <r>
    <s v="E04387"/>
    <s v="Everleigh White"/>
    <x v="22"/>
    <x v="0"/>
    <s v="Speciality Products"/>
    <s v="Female"/>
    <x v="2"/>
    <n v="59"/>
    <x v="396"/>
    <n v="86831"/>
    <n v="0"/>
    <s v="United States"/>
    <s v="Phoenix"/>
    <s v=""/>
    <n v="0"/>
  </r>
  <r>
    <s v="E03968"/>
    <s v="Joshua Chin"/>
    <x v="0"/>
    <x v="1"/>
    <s v="Manufacturing"/>
    <s v="Male"/>
    <x v="1"/>
    <n v="60"/>
    <x v="308"/>
    <n v="121480"/>
    <n v="0.14000000000000001"/>
    <s v="United States"/>
    <s v="Phoenix"/>
    <s v=""/>
    <n v="17007.2"/>
  </r>
  <r>
    <s v="E01533"/>
    <s v="Avery Bailey"/>
    <x v="4"/>
    <x v="3"/>
    <s v="Speciality Products"/>
    <s v="Female"/>
    <x v="2"/>
    <n v="49"/>
    <x v="663"/>
    <n v="86658"/>
    <n v="0"/>
    <s v="United States"/>
    <s v="Phoenix"/>
    <s v=""/>
    <n v="0"/>
  </r>
  <r>
    <s v="E01150"/>
    <s v="Allison Leung"/>
    <x v="4"/>
    <x v="3"/>
    <s v="Research &amp; Development"/>
    <s v="Female"/>
    <x v="1"/>
    <n v="62"/>
    <x v="664"/>
    <n v="97830"/>
    <n v="0"/>
    <s v="United States"/>
    <s v="Austin"/>
    <s v=""/>
    <n v="0"/>
  </r>
  <r>
    <s v="E03774"/>
    <s v="Hannah Mejia"/>
    <x v="2"/>
    <x v="1"/>
    <s v="Corporate"/>
    <s v="Female"/>
    <x v="3"/>
    <n v="47"/>
    <x v="665"/>
    <n v="239394"/>
    <n v="0.32"/>
    <s v="United States"/>
    <s v="Austin"/>
    <s v=""/>
    <n v="76606.080000000002"/>
  </r>
  <r>
    <s v="E03292"/>
    <s v="Cora Evans"/>
    <x v="3"/>
    <x v="0"/>
    <s v="Speciality Products"/>
    <s v="Female"/>
    <x v="0"/>
    <n v="45"/>
    <x v="666"/>
    <n v="86478"/>
    <n v="0.06"/>
    <s v="United States"/>
    <s v="Austin"/>
    <s v=""/>
    <n v="5188.6799999999994"/>
  </r>
  <r>
    <s v="E01877"/>
    <s v="Abigail Garza"/>
    <x v="7"/>
    <x v="4"/>
    <s v="Manufacturing"/>
    <s v="Female"/>
    <x v="3"/>
    <n v="33"/>
    <x v="667"/>
    <n v="45049"/>
    <n v="0"/>
    <s v="United States"/>
    <s v="Seattle"/>
    <s v=""/>
    <n v="0"/>
  </r>
  <r>
    <s v="E01193"/>
    <s v="Raelynn Lu"/>
    <x v="8"/>
    <x v="2"/>
    <s v="Research &amp; Development"/>
    <s v="Female"/>
    <x v="1"/>
    <n v="27"/>
    <x v="98"/>
    <n v="153628"/>
    <n v="0.28999999999999998"/>
    <s v="China"/>
    <s v="Chongqing"/>
    <d v="2020-12-12T00:00:00"/>
    <n v="44552.119999999995"/>
  </r>
  <r>
    <s v="E01789"/>
    <s v="Charles Luu"/>
    <x v="0"/>
    <x v="3"/>
    <s v="Manufacturing"/>
    <s v="Male"/>
    <x v="1"/>
    <n v="25"/>
    <x v="668"/>
    <n v="142731"/>
    <n v="0.11"/>
    <s v="China"/>
    <s v="Shanghai"/>
    <d v="2022-06-03T00:00:00"/>
    <n v="15700.41"/>
  </r>
  <r>
    <s v="E01754"/>
    <s v="Owen Lam"/>
    <x v="24"/>
    <x v="5"/>
    <s v="Speciality Products"/>
    <s v="Male"/>
    <x v="1"/>
    <n v="30"/>
    <x v="669"/>
    <n v="86317"/>
    <n v="0"/>
    <s v="China"/>
    <s v="Chengdu"/>
    <d v="2017-07-16T00:00:00"/>
    <n v="0"/>
  </r>
  <r>
    <s v="E00440"/>
    <s v="Adeline Thao"/>
    <x v="2"/>
    <x v="2"/>
    <s v="Corporate"/>
    <s v="Female"/>
    <x v="1"/>
    <n v="54"/>
    <x v="670"/>
    <n v="183239"/>
    <n v="0.32"/>
    <s v="United States"/>
    <s v="Seattle"/>
    <s v=""/>
    <n v="58636.480000000003"/>
  </r>
  <r>
    <s v="E00145"/>
    <s v="Kinsley Dixon"/>
    <x v="7"/>
    <x v="4"/>
    <s v="Manufacturing"/>
    <s v="Female"/>
    <x v="2"/>
    <n v="28"/>
    <x v="671"/>
    <n v="45819"/>
    <n v="0"/>
    <s v="United States"/>
    <s v="Miami"/>
    <s v=""/>
    <n v="0"/>
  </r>
  <r>
    <s v="E04150"/>
    <s v="Natalia Vu"/>
    <x v="7"/>
    <x v="4"/>
    <s v="Research &amp; Development"/>
    <s v="Female"/>
    <x v="1"/>
    <n v="54"/>
    <x v="672"/>
    <n v="55518"/>
    <n v="0"/>
    <s v="United States"/>
    <s v="Columbus"/>
    <s v=""/>
    <n v="0"/>
  </r>
  <r>
    <s v="E02846"/>
    <s v="Julia Mai"/>
    <x v="6"/>
    <x v="1"/>
    <s v="Manufacturing"/>
    <s v="Female"/>
    <x v="1"/>
    <n v="50"/>
    <x v="673"/>
    <n v="108134"/>
    <n v="0.1"/>
    <s v="China"/>
    <s v="Shanghai"/>
    <s v=""/>
    <n v="10813.400000000001"/>
  </r>
  <r>
    <s v="E04247"/>
    <s v="Camila Evans"/>
    <x v="6"/>
    <x v="1"/>
    <s v="Research &amp; Development"/>
    <s v="Female"/>
    <x v="0"/>
    <n v="55"/>
    <x v="674"/>
    <n v="113950"/>
    <n v="0.09"/>
    <s v="United States"/>
    <s v="Miami"/>
    <s v=""/>
    <n v="10255.5"/>
  </r>
  <r>
    <s v="E02284"/>
    <s v="Josephine Salazar"/>
    <x v="15"/>
    <x v="6"/>
    <s v="Speciality Products"/>
    <s v="Female"/>
    <x v="3"/>
    <n v="36"/>
    <x v="675"/>
    <n v="85870"/>
    <n v="0"/>
    <s v="Brazil"/>
    <s v="Sao Paulo"/>
    <s v=""/>
    <n v="0"/>
  </r>
  <r>
    <s v="E00965"/>
    <s v="Jacob Khan"/>
    <x v="3"/>
    <x v="0"/>
    <s v="Speciality Products"/>
    <s v="Male"/>
    <x v="1"/>
    <n v="53"/>
    <x v="676"/>
    <n v="84193"/>
    <n v="0.09"/>
    <s v="China"/>
    <s v="Shanghai"/>
    <s v=""/>
    <n v="7577.37"/>
  </r>
  <r>
    <s v="E03648"/>
    <s v="Vivian Hunter"/>
    <x v="5"/>
    <x v="3"/>
    <s v="Corporate"/>
    <s v="Female"/>
    <x v="0"/>
    <n v="26"/>
    <x v="677"/>
    <n v="66084"/>
    <n v="0"/>
    <s v="United States"/>
    <s v="Seattle"/>
    <s v=""/>
    <n v="0"/>
  </r>
  <r>
    <s v="E02838"/>
    <s v="Julia Pham"/>
    <x v="19"/>
    <x v="6"/>
    <s v="Speciality Products"/>
    <s v="Female"/>
    <x v="1"/>
    <n v="65"/>
    <x v="678"/>
    <n v="83756"/>
    <n v="0.14000000000000001"/>
    <s v="China"/>
    <s v="Shanghai"/>
    <s v=""/>
    <n v="11725.840000000002"/>
  </r>
  <r>
    <s v="E03981"/>
    <s v="Eliana Li"/>
    <x v="20"/>
    <x v="6"/>
    <s v="Research &amp; Development"/>
    <s v="Female"/>
    <x v="1"/>
    <n v="63"/>
    <x v="679"/>
    <n v="67987"/>
    <n v="0"/>
    <s v="United States"/>
    <s v="Miami"/>
    <s v=""/>
    <n v="0"/>
  </r>
  <r>
    <s v="E03262"/>
    <s v="Logan Mitchell"/>
    <x v="11"/>
    <x v="1"/>
    <s v="Manufacturing"/>
    <s v="Male"/>
    <x v="2"/>
    <n v="65"/>
    <x v="680"/>
    <n v="59833"/>
    <n v="0"/>
    <s v="United States"/>
    <s v="Columbus"/>
    <s v=""/>
    <n v="0"/>
  </r>
  <r>
    <s v="E02720"/>
    <s v="Jaxon Fong"/>
    <x v="4"/>
    <x v="3"/>
    <s v="Speciality Products"/>
    <s v="Male"/>
    <x v="1"/>
    <n v="59"/>
    <x v="681"/>
    <n v="83685"/>
    <n v="0"/>
    <s v="China"/>
    <s v="Beijing"/>
    <s v=""/>
    <n v="0"/>
  </r>
  <r>
    <s v="E00245"/>
    <s v="Lucas Daniels"/>
    <x v="6"/>
    <x v="3"/>
    <s v="Corporate"/>
    <s v="Male"/>
    <x v="0"/>
    <n v="42"/>
    <x v="682"/>
    <n v="102440"/>
    <n v="0.06"/>
    <s v="United States"/>
    <s v="Chicago"/>
    <s v=""/>
    <n v="6146.4"/>
  </r>
  <r>
    <s v="E04242"/>
    <s v="Alice Lopez"/>
    <x v="20"/>
    <x v="6"/>
    <s v="Speciality Products"/>
    <s v="Female"/>
    <x v="3"/>
    <n v="48"/>
    <x v="683"/>
    <n v="82907"/>
    <n v="0"/>
    <s v="United States"/>
    <s v="Seattle"/>
    <s v=""/>
    <n v="0"/>
  </r>
  <r>
    <s v="E03471"/>
    <s v="Julia Sandoval"/>
    <x v="6"/>
    <x v="5"/>
    <s v="Corporate"/>
    <s v="Female"/>
    <x v="3"/>
    <n v="42"/>
    <x v="684"/>
    <n v="101143"/>
    <n v="0.06"/>
    <s v="United States"/>
    <s v="Miami"/>
    <s v=""/>
    <n v="6068.58"/>
  </r>
  <r>
    <s v="E00717"/>
    <s v="Kennedy Vargas"/>
    <x v="18"/>
    <x v="5"/>
    <s v="Manufacturing"/>
    <s v="Female"/>
    <x v="3"/>
    <n v="45"/>
    <x v="685"/>
    <n v="51404"/>
    <n v="0"/>
    <s v="Brazil"/>
    <s v="Manaus"/>
    <d v="2009-12-06T00:00:00"/>
    <n v="0"/>
  </r>
  <r>
    <s v="E03830"/>
    <s v="Madison Her"/>
    <x v="1"/>
    <x v="0"/>
    <s v="Speciality Products"/>
    <s v="Female"/>
    <x v="1"/>
    <n v="56"/>
    <x v="686"/>
    <n v="82806"/>
    <n v="0"/>
    <s v="United States"/>
    <s v="Seattle"/>
    <s v=""/>
    <n v="0"/>
  </r>
  <r>
    <s v="E04335"/>
    <s v="Parker Allen"/>
    <x v="4"/>
    <x v="3"/>
    <s v="Speciality Products"/>
    <s v="Male"/>
    <x v="2"/>
    <n v="31"/>
    <x v="687"/>
    <n v="81828"/>
    <n v="0"/>
    <s v="United States"/>
    <s v="Miami"/>
    <s v=""/>
    <n v="0"/>
  </r>
  <r>
    <s v="E03694"/>
    <s v="Eli Reed"/>
    <x v="28"/>
    <x v="0"/>
    <s v="Corporate"/>
    <s v="Male"/>
    <x v="2"/>
    <n v="51"/>
    <x v="688"/>
    <n v="53929"/>
    <n v="0"/>
    <s v="United States"/>
    <s v="Miami"/>
    <d v="2017-12-22T00:00:00"/>
    <n v="0"/>
  </r>
  <r>
    <s v="E04766"/>
    <s v="Lyla Yoon"/>
    <x v="2"/>
    <x v="4"/>
    <s v="Manufacturing"/>
    <s v="Female"/>
    <x v="1"/>
    <n v="38"/>
    <x v="689"/>
    <n v="191571"/>
    <n v="0.32"/>
    <s v="United States"/>
    <s v="Austin"/>
    <s v=""/>
    <n v="61302.720000000001"/>
  </r>
  <r>
    <s v="E01465"/>
    <s v="Hannah White"/>
    <x v="0"/>
    <x v="4"/>
    <s v="Corporate"/>
    <s v="Female"/>
    <x v="2"/>
    <n v="62"/>
    <x v="690"/>
    <n v="150555"/>
    <n v="0.13"/>
    <s v="United States"/>
    <s v="Phoenix"/>
    <s v=""/>
    <n v="19572.150000000001"/>
  </r>
  <r>
    <s v="E00206"/>
    <s v="Theodore Xi"/>
    <x v="6"/>
    <x v="2"/>
    <s v="Corporate"/>
    <s v="Male"/>
    <x v="1"/>
    <n v="52"/>
    <x v="691"/>
    <n v="122890"/>
    <n v="7.0000000000000007E-2"/>
    <s v="China"/>
    <s v="Shanghai"/>
    <s v=""/>
    <n v="8602.3000000000011"/>
  </r>
  <r>
    <s v="E04088"/>
    <s v="Ezra Liang"/>
    <x v="2"/>
    <x v="2"/>
    <s v="Research &amp; Development"/>
    <s v="Male"/>
    <x v="1"/>
    <n v="52"/>
    <x v="692"/>
    <n v="216999"/>
    <n v="0.37"/>
    <s v="United States"/>
    <s v="Miami"/>
    <s v=""/>
    <n v="80289.63"/>
  </r>
  <r>
    <s v="E02066"/>
    <s v="Grayson Yee"/>
    <x v="6"/>
    <x v="5"/>
    <s v="Corporate"/>
    <s v="Male"/>
    <x v="1"/>
    <n v="48"/>
    <x v="693"/>
    <n v="110565"/>
    <n v="0.09"/>
    <s v="China"/>
    <s v="Beijing"/>
    <s v=""/>
    <n v="9950.85"/>
  </r>
  <r>
    <s v="E02939"/>
    <s v="Julian Fong"/>
    <x v="9"/>
    <x v="6"/>
    <s v="Speciality Products"/>
    <s v="Male"/>
    <x v="1"/>
    <n v="61"/>
    <x v="694"/>
    <n v="80950"/>
    <n v="0"/>
    <s v="China"/>
    <s v="Chongqing"/>
    <s v=""/>
    <n v="0"/>
  </r>
  <r>
    <s v="E04598"/>
    <s v="Violet Garcia"/>
    <x v="4"/>
    <x v="1"/>
    <s v="Speciality Products"/>
    <s v="Female"/>
    <x v="3"/>
    <n v="35"/>
    <x v="695"/>
    <n v="80622"/>
    <n v="0"/>
    <s v="United States"/>
    <s v="Austin"/>
    <s v=""/>
    <n v="0"/>
  </r>
  <r>
    <s v="E03691"/>
    <s v="Colton Garcia"/>
    <x v="29"/>
    <x v="0"/>
    <s v="Speciality Products"/>
    <s v="Male"/>
    <x v="3"/>
    <n v="55"/>
    <x v="696"/>
    <n v="80170"/>
    <n v="0"/>
    <s v="United States"/>
    <s v="Miami"/>
    <s v=""/>
    <n v="0"/>
  </r>
  <r>
    <s v="E02258"/>
    <s v="Eliza Chen"/>
    <x v="12"/>
    <x v="0"/>
    <s v="Research &amp; Development"/>
    <s v="Female"/>
    <x v="1"/>
    <n v="36"/>
    <x v="697"/>
    <n v="75862"/>
    <n v="0"/>
    <s v="United States"/>
    <s v="Austin"/>
    <s v=""/>
    <n v="0"/>
  </r>
  <r>
    <s v="E03681"/>
    <s v="Lyla Chen"/>
    <x v="24"/>
    <x v="5"/>
    <s v="Research &amp; Development"/>
    <s v="Female"/>
    <x v="1"/>
    <n v="45"/>
    <x v="698"/>
    <n v="90870"/>
    <n v="0"/>
    <s v="United States"/>
    <s v="Chicago"/>
    <s v=""/>
    <n v="0"/>
  </r>
  <r>
    <s v="E02298"/>
    <s v="Emily Doan"/>
    <x v="19"/>
    <x v="6"/>
    <s v="Corporate"/>
    <s v="Female"/>
    <x v="1"/>
    <n v="32"/>
    <x v="699"/>
    <n v="99202"/>
    <n v="0.11"/>
    <s v="United States"/>
    <s v="Phoenix"/>
    <s v=""/>
    <n v="10912.22"/>
  </r>
  <r>
    <s v="E02984"/>
    <s v="Jack Mai"/>
    <x v="4"/>
    <x v="1"/>
    <s v="Corporate"/>
    <s v="Male"/>
    <x v="1"/>
    <n v="45"/>
    <x v="700"/>
    <n v="92293"/>
    <n v="0"/>
    <s v="China"/>
    <s v="Chengdu"/>
    <s v=""/>
    <n v="0"/>
  </r>
  <r>
    <s v="E02440"/>
    <s v="Grayson Turner"/>
    <x v="29"/>
    <x v="0"/>
    <s v="Corporate"/>
    <s v="Male"/>
    <x v="2"/>
    <n v="54"/>
    <x v="701"/>
    <n v="63196"/>
    <n v="0"/>
    <s v="United States"/>
    <s v="Chicago"/>
    <d v="2014-10-26T00:00:00"/>
    <n v="0"/>
  </r>
  <r>
    <s v="E01291"/>
    <s v="Thomas Aguilar"/>
    <x v="26"/>
    <x v="3"/>
    <s v="Speciality Products"/>
    <s v="Male"/>
    <x v="3"/>
    <n v="45"/>
    <x v="702"/>
    <n v="79882"/>
    <n v="0"/>
    <s v="United States"/>
    <s v="Phoenix"/>
    <s v=""/>
    <n v="0"/>
  </r>
  <r>
    <s v="E03579"/>
    <s v="Robert Zhang"/>
    <x v="2"/>
    <x v="1"/>
    <s v="Corporate"/>
    <s v="Male"/>
    <x v="1"/>
    <n v="45"/>
    <x v="703"/>
    <n v="202680"/>
    <n v="0.32"/>
    <s v="United States"/>
    <s v="Phoenix"/>
    <d v="2022-08-17T00:00:00"/>
    <n v="64857.599999999999"/>
  </r>
  <r>
    <s v="E01649"/>
    <s v="Eva Alvarado"/>
    <x v="3"/>
    <x v="0"/>
    <s v="Manufacturing"/>
    <s v="Female"/>
    <x v="3"/>
    <n v="46"/>
    <x v="704"/>
    <n v="77461"/>
    <n v="0.09"/>
    <s v="Brazil"/>
    <s v="Sao Paulo"/>
    <s v=""/>
    <n v="6971.49"/>
  </r>
  <r>
    <s v="E04969"/>
    <s v="Abigail Vang"/>
    <x v="17"/>
    <x v="6"/>
    <s v="Research &amp; Development"/>
    <s v="Female"/>
    <x v="1"/>
    <n v="40"/>
    <x v="705"/>
    <n v="109680"/>
    <n v="0"/>
    <s v="China"/>
    <s v="Chengdu"/>
    <s v=""/>
    <n v="0"/>
  </r>
  <r>
    <s v="E00170"/>
    <s v="Claire Adams"/>
    <x v="8"/>
    <x v="3"/>
    <s v="Manufacturing"/>
    <s v="Female"/>
    <x v="0"/>
    <n v="61"/>
    <x v="706"/>
    <n v="159567"/>
    <n v="0.28000000000000003"/>
    <s v="United States"/>
    <s v="Phoenix"/>
    <s v=""/>
    <n v="44678.76"/>
  </r>
  <r>
    <s v="E00178"/>
    <s v="Harper Alexander"/>
    <x v="4"/>
    <x v="3"/>
    <s v="Speciality Products"/>
    <s v="Female"/>
    <x v="2"/>
    <n v="26"/>
    <x v="707"/>
    <n v="79356"/>
    <n v="0"/>
    <s v="United States"/>
    <s v="Phoenix"/>
    <s v=""/>
    <n v="0"/>
  </r>
  <r>
    <s v="E00810"/>
    <s v="Hunter Nunez"/>
    <x v="2"/>
    <x v="5"/>
    <s v="Corporate"/>
    <s v="Male"/>
    <x v="3"/>
    <n v="62"/>
    <x v="708"/>
    <n v="234594"/>
    <n v="0.33"/>
    <s v="United States"/>
    <s v="Seattle"/>
    <s v=""/>
    <n v="77416.02"/>
  </r>
  <r>
    <s v="E03349"/>
    <s v="Anna Mehta"/>
    <x v="21"/>
    <x v="0"/>
    <s v="Speciality Products"/>
    <s v="Female"/>
    <x v="1"/>
    <n v="32"/>
    <x v="709"/>
    <n v="78844"/>
    <n v="0"/>
    <s v="United States"/>
    <s v="Seattle"/>
    <s v=""/>
    <n v="0"/>
  </r>
  <r>
    <s v="E04542"/>
    <s v="Camila Cortez"/>
    <x v="6"/>
    <x v="1"/>
    <s v="Manufacturing"/>
    <s v="Female"/>
    <x v="3"/>
    <n v="29"/>
    <x v="710"/>
    <n v="129541"/>
    <n v="0.08"/>
    <s v="United States"/>
    <s v="Phoenix"/>
    <d v="2021-05-24T00:00:00"/>
    <n v="10363.280000000001"/>
  </r>
  <r>
    <s v="E02818"/>
    <s v="Aaron Garza"/>
    <x v="8"/>
    <x v="3"/>
    <s v="Research &amp; Development"/>
    <s v="Male"/>
    <x v="3"/>
    <n v="39"/>
    <x v="711"/>
    <n v="165756"/>
    <n v="0.28000000000000003"/>
    <s v="United States"/>
    <s v="Columbus"/>
    <d v="2020-06-09T00:00:00"/>
    <n v="46411.680000000008"/>
  </r>
  <r>
    <s v="E04332"/>
    <s v="Ezra Simmons"/>
    <x v="16"/>
    <x v="6"/>
    <s v="Speciality Products"/>
    <s v="Male"/>
    <x v="2"/>
    <n v="38"/>
    <x v="712"/>
    <n v="78237"/>
    <n v="0"/>
    <s v="United States"/>
    <s v="Phoenix"/>
    <s v=""/>
    <n v="0"/>
  </r>
  <r>
    <s v="E00023"/>
    <s v="Gabriel Joseph"/>
    <x v="8"/>
    <x v="6"/>
    <s v="Manufacturing"/>
    <s v="Male"/>
    <x v="2"/>
    <n v="52"/>
    <x v="713"/>
    <n v="187992"/>
    <n v="0.28000000000000003"/>
    <s v="United States"/>
    <s v="Miami"/>
    <s v=""/>
    <n v="52637.760000000002"/>
  </r>
  <r>
    <s v="E03838"/>
    <s v="Madeline Walker"/>
    <x v="4"/>
    <x v="2"/>
    <s v="Speciality Products"/>
    <s v="Female"/>
    <x v="2"/>
    <n v="34"/>
    <x v="714"/>
    <n v="77203"/>
    <n v="0"/>
    <s v="United States"/>
    <s v="Chicago"/>
    <s v=""/>
    <n v="0"/>
  </r>
  <r>
    <s v="E01429"/>
    <s v="Dylan Wilson"/>
    <x v="32"/>
    <x v="0"/>
    <s v="Research &amp; Development"/>
    <s v="Male"/>
    <x v="2"/>
    <n v="48"/>
    <x v="715"/>
    <n v="76505"/>
    <n v="0"/>
    <s v="United States"/>
    <s v="Seattle"/>
    <d v="2007-04-08T00:00:00"/>
    <n v="0"/>
  </r>
  <r>
    <s v="E00494"/>
    <s v="Robert Alvarez"/>
    <x v="31"/>
    <x v="0"/>
    <s v="Corporate"/>
    <s v="Male"/>
    <x v="3"/>
    <n v="39"/>
    <x v="716"/>
    <n v="84297"/>
    <n v="0"/>
    <s v="Brazil"/>
    <s v="Manaus"/>
    <s v=""/>
    <n v="0"/>
  </r>
  <r>
    <s v="E02192"/>
    <s v="Lucy Avila"/>
    <x v="29"/>
    <x v="0"/>
    <s v="Speciality Products"/>
    <s v="Female"/>
    <x v="3"/>
    <n v="43"/>
    <x v="717"/>
    <n v="76912"/>
    <n v="0"/>
    <s v="Brazil"/>
    <s v="Sao Paulo"/>
    <s v=""/>
    <n v="0"/>
  </r>
  <r>
    <s v="E03689"/>
    <s v="Wesley Gray"/>
    <x v="4"/>
    <x v="4"/>
    <s v="Speciality Products"/>
    <s v="Male"/>
    <x v="2"/>
    <n v="62"/>
    <x v="718"/>
    <n v="76906"/>
    <n v="0"/>
    <s v="United States"/>
    <s v="Seattle"/>
    <s v=""/>
    <n v="0"/>
  </r>
  <r>
    <s v="E00747"/>
    <s v="Leilani Baker"/>
    <x v="1"/>
    <x v="0"/>
    <s v="Speciality Products"/>
    <s v="Female"/>
    <x v="2"/>
    <n v="59"/>
    <x v="719"/>
    <n v="76027"/>
    <n v="0"/>
    <s v="United States"/>
    <s v="Seattle"/>
    <s v=""/>
    <n v="0"/>
  </r>
  <r>
    <s v="E04732"/>
    <s v="Benjamin Ramirez"/>
    <x v="23"/>
    <x v="0"/>
    <s v="Research &amp; Development"/>
    <s v="Male"/>
    <x v="3"/>
    <n v="48"/>
    <x v="720"/>
    <n v="68987"/>
    <n v="0"/>
    <s v="United States"/>
    <s v="Chicago"/>
    <d v="2006-04-22T00:00:00"/>
    <n v="0"/>
  </r>
  <r>
    <s v="E03595"/>
    <s v="Christopher Howard"/>
    <x v="12"/>
    <x v="0"/>
    <s v="Speciality Products"/>
    <s v="Male"/>
    <x v="2"/>
    <n v="61"/>
    <x v="721"/>
    <n v="75780"/>
    <n v="0"/>
    <s v="United States"/>
    <s v="Seattle"/>
    <s v=""/>
    <n v="0"/>
  </r>
  <r>
    <s v="E00634"/>
    <s v="Samantha Chavez"/>
    <x v="4"/>
    <x v="3"/>
    <s v="Speciality Products"/>
    <s v="Female"/>
    <x v="3"/>
    <n v="53"/>
    <x v="722"/>
    <n v="75769"/>
    <n v="0"/>
    <s v="Brazil"/>
    <s v="Manaus"/>
    <d v="2020-07-17T00:00:00"/>
    <n v="0"/>
  </r>
  <r>
    <s v="E02642"/>
    <s v="Sebastian Rogers"/>
    <x v="14"/>
    <x v="5"/>
    <s v="Research &amp; Development"/>
    <s v="Male"/>
    <x v="2"/>
    <n v="38"/>
    <x v="723"/>
    <n v="69647"/>
    <n v="0"/>
    <s v="United States"/>
    <s v="Miami"/>
    <d v="2022-04-20T00:00:00"/>
    <n v="0"/>
  </r>
  <r>
    <s v="E00981"/>
    <s v="Miles Thao"/>
    <x v="27"/>
    <x v="0"/>
    <s v="Corporate"/>
    <s v="Male"/>
    <x v="1"/>
    <n v="57"/>
    <x v="724"/>
    <n v="63318"/>
    <n v="0"/>
    <s v="United States"/>
    <s v="Columbus"/>
    <s v=""/>
    <n v="0"/>
  </r>
  <r>
    <s v="E04157"/>
    <s v="William Cao"/>
    <x v="4"/>
    <x v="1"/>
    <s v="Manufacturing"/>
    <s v="Male"/>
    <x v="1"/>
    <n v="63"/>
    <x v="725"/>
    <n v="77629"/>
    <n v="0"/>
    <s v="China"/>
    <s v="Beijing"/>
    <s v=""/>
    <n v="0"/>
  </r>
  <r>
    <s v="E03528"/>
    <s v="Leo Hsu"/>
    <x v="0"/>
    <x v="5"/>
    <s v="Manufacturing"/>
    <s v="Male"/>
    <x v="1"/>
    <n v="62"/>
    <x v="726"/>
    <n v="138808"/>
    <n v="0.15"/>
    <s v="China"/>
    <s v="Chongqing"/>
    <s v=""/>
    <n v="20821.2"/>
  </r>
  <r>
    <s v="E04547"/>
    <s v="Avery Grant"/>
    <x v="12"/>
    <x v="0"/>
    <s v="Research &amp; Development"/>
    <s v="Female"/>
    <x v="2"/>
    <n v="49"/>
    <x v="727"/>
    <n v="88777"/>
    <n v="0"/>
    <s v="United States"/>
    <s v="Chicago"/>
    <s v=""/>
    <n v="0"/>
  </r>
  <r>
    <s v="E04415"/>
    <s v="Penelope Fong"/>
    <x v="8"/>
    <x v="4"/>
    <s v="Corporate"/>
    <s v="Female"/>
    <x v="1"/>
    <n v="60"/>
    <x v="728"/>
    <n v="186378"/>
    <n v="0.26"/>
    <s v="China"/>
    <s v="Chongqing"/>
    <s v=""/>
    <n v="48458.28"/>
  </r>
  <r>
    <s v="E04484"/>
    <s v="Vivian Thao"/>
    <x v="9"/>
    <x v="6"/>
    <s v="Research &amp; Development"/>
    <s v="Female"/>
    <x v="1"/>
    <n v="45"/>
    <x v="729"/>
    <n v="60017"/>
    <n v="0"/>
    <s v="United States"/>
    <s v="Chicago"/>
    <s v=""/>
    <n v="0"/>
  </r>
  <r>
    <s v="E00701"/>
    <s v="Madeline Garcia"/>
    <x v="24"/>
    <x v="5"/>
    <s v="Speciality Products"/>
    <s v="Female"/>
    <x v="3"/>
    <n v="45"/>
    <x v="698"/>
    <n v="74891"/>
    <n v="0"/>
    <s v="Brazil"/>
    <s v="Rio de Janerio"/>
    <s v=""/>
    <n v="0"/>
  </r>
  <r>
    <s v="E04535"/>
    <s v="Charlotte Vo"/>
    <x v="27"/>
    <x v="0"/>
    <s v="Speciality Products"/>
    <s v="Female"/>
    <x v="1"/>
    <n v="57"/>
    <x v="730"/>
    <n v="74854"/>
    <n v="0"/>
    <s v="United States"/>
    <s v="Seattle"/>
    <s v=""/>
    <n v="0"/>
  </r>
  <r>
    <s v="E01268"/>
    <s v="Charlotte Wu"/>
    <x v="24"/>
    <x v="5"/>
    <s v="Manufacturing"/>
    <s v="Female"/>
    <x v="1"/>
    <n v="63"/>
    <x v="731"/>
    <n v="72805"/>
    <n v="0"/>
    <s v="China"/>
    <s v="Shanghai"/>
    <s v=""/>
    <n v="0"/>
  </r>
  <r>
    <s v="E04853"/>
    <s v="Vivian Chu"/>
    <x v="26"/>
    <x v="3"/>
    <s v="Research &amp; Development"/>
    <s v="Female"/>
    <x v="1"/>
    <n v="46"/>
    <x v="732"/>
    <n v="72131"/>
    <n v="0"/>
    <s v="China"/>
    <s v="Shanghai"/>
    <s v=""/>
    <n v="0"/>
  </r>
  <r>
    <s v="E01209"/>
    <s v="Jayden Williams"/>
    <x v="6"/>
    <x v="5"/>
    <s v="Manufacturing"/>
    <s v="Male"/>
    <x v="2"/>
    <n v="64"/>
    <x v="733"/>
    <n v="104668"/>
    <n v="0.08"/>
    <s v="United States"/>
    <s v="Columbus"/>
    <s v=""/>
    <n v="8373.44"/>
  </r>
  <r>
    <s v="E02024"/>
    <s v="Amelia Bell"/>
    <x v="4"/>
    <x v="3"/>
    <s v="Manufacturing"/>
    <s v="Female"/>
    <x v="2"/>
    <n v="53"/>
    <x v="657"/>
    <n v="89769"/>
    <n v="0"/>
    <s v="United States"/>
    <s v="Seattle"/>
    <s v=""/>
    <n v="0"/>
  </r>
  <r>
    <s v="E02427"/>
    <s v="Addison Mehta"/>
    <x v="6"/>
    <x v="3"/>
    <s v="Corporate"/>
    <s v="Female"/>
    <x v="1"/>
    <n v="27"/>
    <x v="734"/>
    <n v="127616"/>
    <n v="7.0000000000000007E-2"/>
    <s v="United States"/>
    <s v="Columbus"/>
    <s v=""/>
    <n v="8933.1200000000008"/>
  </r>
  <r>
    <s v="E00276"/>
    <s v="Alexander Jackson"/>
    <x v="6"/>
    <x v="5"/>
    <s v="Corporate"/>
    <s v="Male"/>
    <x v="2"/>
    <n v="45"/>
    <x v="735"/>
    <n v="109883"/>
    <n v="7.0000000000000007E-2"/>
    <s v="United States"/>
    <s v="Columbus"/>
    <s v=""/>
    <n v="7691.81"/>
  </r>
  <r>
    <s v="E00951"/>
    <s v="Everly Lin"/>
    <x v="18"/>
    <x v="5"/>
    <s v="Manufacturing"/>
    <s v="Female"/>
    <x v="1"/>
    <n v="25"/>
    <x v="736"/>
    <n v="47974"/>
    <n v="0"/>
    <s v="China"/>
    <s v="Chongqing"/>
    <s v=""/>
    <n v="0"/>
  </r>
  <r>
    <s v="E02875"/>
    <s v="Madeline Shin"/>
    <x v="3"/>
    <x v="0"/>
    <s v="Speciality Products"/>
    <s v="Female"/>
    <x v="1"/>
    <n v="48"/>
    <x v="608"/>
    <n v="74546"/>
    <n v="0.09"/>
    <s v="United States"/>
    <s v="Seattle"/>
    <s v=""/>
    <n v="6709.1399999999994"/>
  </r>
  <r>
    <s v="E04444"/>
    <s v="Brooklyn Ruiz"/>
    <x v="10"/>
    <x v="0"/>
    <s v="Manufacturing"/>
    <s v="Female"/>
    <x v="3"/>
    <n v="61"/>
    <x v="737"/>
    <n v="57446"/>
    <n v="0"/>
    <s v="United States"/>
    <s v="Phoenix"/>
    <s v=""/>
    <n v="0"/>
  </r>
  <r>
    <s v="E02307"/>
    <s v="Skylar Evans"/>
    <x v="8"/>
    <x v="4"/>
    <s v="Research &amp; Development"/>
    <s v="Female"/>
    <x v="2"/>
    <n v="42"/>
    <x v="738"/>
    <n v="174099"/>
    <n v="0.26"/>
    <s v="United States"/>
    <s v="Austin"/>
    <s v=""/>
    <n v="45265.74"/>
  </r>
  <r>
    <s v="E02375"/>
    <s v="Lincoln Huynh"/>
    <x v="0"/>
    <x v="2"/>
    <s v="Manufacturing"/>
    <s v="Male"/>
    <x v="1"/>
    <n v="63"/>
    <x v="739"/>
    <n v="128703"/>
    <n v="0.13"/>
    <s v="United States"/>
    <s v="Austin"/>
    <s v=""/>
    <n v="16731.39"/>
  </r>
  <r>
    <s v="E02276"/>
    <s v="Hazel Griffin"/>
    <x v="15"/>
    <x v="6"/>
    <s v="Corporate"/>
    <s v="Female"/>
    <x v="2"/>
    <n v="32"/>
    <x v="740"/>
    <n v="65247"/>
    <n v="0"/>
    <s v="United States"/>
    <s v="Phoenix"/>
    <s v=""/>
    <n v="0"/>
  </r>
  <r>
    <s v="E02649"/>
    <s v="Charles Gonzalez"/>
    <x v="9"/>
    <x v="6"/>
    <s v="Research &amp; Development"/>
    <s v="Male"/>
    <x v="3"/>
    <n v="27"/>
    <x v="741"/>
    <n v="64247"/>
    <n v="0"/>
    <s v="Brazil"/>
    <s v="Rio de Janerio"/>
    <s v=""/>
    <n v="0"/>
  </r>
  <r>
    <s v="E00503"/>
    <s v="Leah Patterson"/>
    <x v="6"/>
    <x v="5"/>
    <s v="Research &amp; Development"/>
    <s v="Female"/>
    <x v="2"/>
    <n v="33"/>
    <x v="68"/>
    <n v="118253"/>
    <n v="0.08"/>
    <s v="United States"/>
    <s v="Austin"/>
    <s v=""/>
    <n v="9460.24"/>
  </r>
  <r>
    <s v="E01706"/>
    <s v="Avery Sun"/>
    <x v="17"/>
    <x v="6"/>
    <s v="Manufacturing"/>
    <s v="Female"/>
    <x v="1"/>
    <n v="45"/>
    <x v="742"/>
    <n v="109422"/>
    <n v="0"/>
    <s v="China"/>
    <s v="Chongqing"/>
    <s v=""/>
    <n v="0"/>
  </r>
  <r>
    <s v="E00676"/>
    <s v="Isaac Yoon"/>
    <x v="6"/>
    <x v="5"/>
    <s v="Corporate"/>
    <s v="Male"/>
    <x v="1"/>
    <n v="41"/>
    <x v="743"/>
    <n v="126950"/>
    <n v="0.1"/>
    <s v="United States"/>
    <s v="Chicago"/>
    <s v=""/>
    <n v="12695"/>
  </r>
  <r>
    <s v="E02005"/>
    <s v="Isabella Bui"/>
    <x v="12"/>
    <x v="0"/>
    <s v="Manufacturing"/>
    <s v="Female"/>
    <x v="1"/>
    <n v="36"/>
    <x v="744"/>
    <n v="97500"/>
    <n v="0"/>
    <s v="United States"/>
    <s v="Miami"/>
    <s v=""/>
    <n v="0"/>
  </r>
  <r>
    <s v="E01895"/>
    <s v="Gabriel Zhou"/>
    <x v="10"/>
    <x v="0"/>
    <s v="Manufacturing"/>
    <s v="Male"/>
    <x v="1"/>
    <n v="25"/>
    <x v="732"/>
    <n v="41844"/>
    <n v="0"/>
    <s v="China"/>
    <s v="Chongqing"/>
    <s v=""/>
    <n v="0"/>
  </r>
  <r>
    <s v="E01396"/>
    <s v="Jack Vu"/>
    <x v="11"/>
    <x v="4"/>
    <s v="Research &amp; Development"/>
    <s v="Male"/>
    <x v="1"/>
    <n v="43"/>
    <x v="745"/>
    <n v="58875"/>
    <n v="0"/>
    <s v="China"/>
    <s v="Chengdu"/>
    <s v=""/>
    <n v="0"/>
  </r>
  <r>
    <s v="E00749"/>
    <s v="Valentina Moua"/>
    <x v="5"/>
    <x v="3"/>
    <s v="Manufacturing"/>
    <s v="Female"/>
    <x v="1"/>
    <n v="37"/>
    <x v="746"/>
    <n v="64204"/>
    <n v="0"/>
    <s v="United States"/>
    <s v="Columbus"/>
    <d v="2021-04-20T00:00:00"/>
    <n v="0"/>
  </r>
  <r>
    <s v="E01941"/>
    <s v="Quinn Trinh"/>
    <x v="11"/>
    <x v="3"/>
    <s v="Corporate"/>
    <s v="Female"/>
    <x v="1"/>
    <n v="42"/>
    <x v="747"/>
    <n v="67743"/>
    <n v="0"/>
    <s v="China"/>
    <s v="Beijing"/>
    <d v="2014-12-25T00:00:00"/>
    <n v="0"/>
  </r>
  <r>
    <s v="E01711"/>
    <s v="Benjamin Ford"/>
    <x v="11"/>
    <x v="2"/>
    <s v="Speciality Products"/>
    <s v="Male"/>
    <x v="2"/>
    <n v="31"/>
    <x v="748"/>
    <n v="74215"/>
    <n v="0"/>
    <s v="United States"/>
    <s v="Phoenix"/>
    <s v=""/>
    <n v="0"/>
  </r>
  <r>
    <s v="E03149"/>
    <s v="Layla Collins"/>
    <x v="30"/>
    <x v="0"/>
    <s v="Speciality Products"/>
    <s v="Female"/>
    <x v="2"/>
    <n v="26"/>
    <x v="59"/>
    <n v="74170"/>
    <n v="0"/>
    <s v="United States"/>
    <s v="Austin"/>
    <s v=""/>
    <n v="0"/>
  </r>
  <r>
    <s v="E04109"/>
    <s v="Leah Bryant"/>
    <x v="10"/>
    <x v="0"/>
    <s v="Manufacturing"/>
    <s v="Female"/>
    <x v="2"/>
    <n v="55"/>
    <x v="749"/>
    <n v="40124"/>
    <n v="0"/>
    <s v="United States"/>
    <s v="Austin"/>
    <s v=""/>
    <n v="0"/>
  </r>
  <r>
    <s v="E03994"/>
    <s v="Henry Jung"/>
    <x v="16"/>
    <x v="6"/>
    <s v="Manufacturing"/>
    <s v="Male"/>
    <x v="1"/>
    <n v="57"/>
    <x v="750"/>
    <n v="103183"/>
    <n v="0"/>
    <s v="United States"/>
    <s v="Austin"/>
    <d v="2021-07-09T00:00:00"/>
    <n v="0"/>
  </r>
  <r>
    <s v="E00639"/>
    <s v="Benjamin Mai"/>
    <x v="27"/>
    <x v="0"/>
    <s v="Corporate"/>
    <s v="Male"/>
    <x v="1"/>
    <n v="54"/>
    <x v="751"/>
    <n v="95239"/>
    <n v="0"/>
    <s v="United States"/>
    <s v="Phoenix"/>
    <s v=""/>
    <n v="0"/>
  </r>
  <r>
    <s v="E00608"/>
    <s v="Anna Han"/>
    <x v="25"/>
    <x v="6"/>
    <s v="Manufacturing"/>
    <s v="Female"/>
    <x v="1"/>
    <n v="29"/>
    <x v="752"/>
    <n v="75012"/>
    <n v="0"/>
    <s v="United States"/>
    <s v="Chicago"/>
    <s v=""/>
    <n v="0"/>
  </r>
  <r>
    <s v="E04189"/>
    <s v="Ariana Kim"/>
    <x v="22"/>
    <x v="0"/>
    <s v="Manufacturing"/>
    <s v="Female"/>
    <x v="1"/>
    <n v="33"/>
    <x v="753"/>
    <n v="96366"/>
    <n v="0"/>
    <s v="China"/>
    <s v="Chengdu"/>
    <s v=""/>
    <n v="0"/>
  </r>
  <r>
    <s v="E02732"/>
    <s v="Alice Tran"/>
    <x v="7"/>
    <x v="1"/>
    <s v="Corporate"/>
    <s v="Female"/>
    <x v="1"/>
    <n v="39"/>
    <x v="754"/>
    <n v="40897"/>
    <n v="0"/>
    <s v="United States"/>
    <s v="Seattle"/>
    <s v=""/>
    <n v="0"/>
  </r>
  <r>
    <s v="E00324"/>
    <s v="Hailey Song"/>
    <x v="6"/>
    <x v="2"/>
    <s v="Research &amp; Development"/>
    <s v="Female"/>
    <x v="1"/>
    <n v="37"/>
    <x v="755"/>
    <n v="124928"/>
    <n v="0.06"/>
    <s v="China"/>
    <s v="Chongqing"/>
    <s v=""/>
    <n v="7495.6799999999994"/>
  </r>
  <r>
    <s v="E04477"/>
    <s v="Connor Grant"/>
    <x v="4"/>
    <x v="4"/>
    <s v="Speciality Products"/>
    <s v="Male"/>
    <x v="2"/>
    <n v="27"/>
    <x v="756"/>
    <n v="74077"/>
    <n v="0"/>
    <s v="United States"/>
    <s v="Seattle"/>
    <s v=""/>
    <n v="0"/>
  </r>
  <r>
    <s v="E01286"/>
    <s v="Liam Sanders"/>
    <x v="24"/>
    <x v="5"/>
    <s v="Corporate"/>
    <s v="Male"/>
    <x v="2"/>
    <n v="46"/>
    <x v="757"/>
    <n v="75579"/>
    <n v="0"/>
    <s v="United States"/>
    <s v="Seattle"/>
    <s v=""/>
    <n v="0"/>
  </r>
  <r>
    <s v="E04564"/>
    <s v="Luke Sanchez"/>
    <x v="0"/>
    <x v="5"/>
    <s v="Manufacturing"/>
    <s v="Male"/>
    <x v="3"/>
    <n v="41"/>
    <x v="758"/>
    <n v="129903"/>
    <n v="0.13"/>
    <s v="Brazil"/>
    <s v="Sao Paulo"/>
    <s v=""/>
    <n v="16887.39"/>
  </r>
  <r>
    <s v="E02033"/>
    <s v="Grace Sun"/>
    <x v="8"/>
    <x v="2"/>
    <s v="Research &amp; Development"/>
    <s v="Female"/>
    <x v="1"/>
    <n v="25"/>
    <x v="439"/>
    <n v="186870"/>
    <n v="0.2"/>
    <s v="China"/>
    <s v="Shanghai"/>
    <s v=""/>
    <n v="37374"/>
  </r>
  <r>
    <s v="E00412"/>
    <s v="Ezra Banks"/>
    <x v="11"/>
    <x v="3"/>
    <s v="Research &amp; Development"/>
    <s v="Male"/>
    <x v="2"/>
    <n v="37"/>
    <x v="759"/>
    <n v="57531"/>
    <n v="0"/>
    <s v="United States"/>
    <s v="Chicago"/>
    <s v=""/>
    <n v="0"/>
  </r>
  <r>
    <s v="E01844"/>
    <s v="Jayden Kang"/>
    <x v="7"/>
    <x v="2"/>
    <s v="Research &amp; Development"/>
    <s v="Male"/>
    <x v="1"/>
    <n v="46"/>
    <x v="345"/>
    <n v="55894"/>
    <n v="0"/>
    <s v="United States"/>
    <s v="Seattle"/>
    <s v=""/>
    <n v="0"/>
  </r>
  <r>
    <s v="E00667"/>
    <s v="Skylar Shah"/>
    <x v="15"/>
    <x v="6"/>
    <s v="Manufacturing"/>
    <s v="Female"/>
    <x v="1"/>
    <n v="42"/>
    <x v="760"/>
    <n v="72903"/>
    <n v="0"/>
    <s v="United States"/>
    <s v="Phoenix"/>
    <s v=""/>
    <n v="0"/>
  </r>
  <r>
    <s v="E02639"/>
    <s v="Sebastian Le"/>
    <x v="7"/>
    <x v="2"/>
    <s v="Corporate"/>
    <s v="Male"/>
    <x v="1"/>
    <n v="37"/>
    <x v="740"/>
    <n v="45369"/>
    <n v="0"/>
    <s v="China"/>
    <s v="Beijing"/>
    <s v=""/>
    <n v="0"/>
  </r>
  <r>
    <s v="E02428"/>
    <s v="Connor Luu"/>
    <x v="3"/>
    <x v="0"/>
    <s v="Speciality Products"/>
    <s v="Male"/>
    <x v="1"/>
    <n v="35"/>
    <x v="761"/>
    <n v="73899"/>
    <n v="0.05"/>
    <s v="China"/>
    <s v="Chengdu"/>
    <s v=""/>
    <n v="3694.9500000000003"/>
  </r>
  <r>
    <s v="E02235"/>
    <s v="Riley Ramirez"/>
    <x v="24"/>
    <x v="5"/>
    <s v="Research &amp; Development"/>
    <s v="Female"/>
    <x v="3"/>
    <n v="52"/>
    <x v="762"/>
    <n v="92994"/>
    <n v="0"/>
    <s v="United States"/>
    <s v="Chicago"/>
    <s v=""/>
    <n v="0"/>
  </r>
  <r>
    <s v="E02613"/>
    <s v="John Jung"/>
    <x v="4"/>
    <x v="3"/>
    <s v="Speciality Products"/>
    <s v="Male"/>
    <x v="1"/>
    <n v="63"/>
    <x v="763"/>
    <n v="73200"/>
    <n v="0"/>
    <s v="China"/>
    <s v="Shanghai"/>
    <s v=""/>
    <n v="0"/>
  </r>
  <r>
    <s v="E03583"/>
    <s v="Kayden Jordan"/>
    <x v="21"/>
    <x v="0"/>
    <s v="Research &amp; Development"/>
    <s v="Male"/>
    <x v="2"/>
    <n v="48"/>
    <x v="764"/>
    <n v="99335"/>
    <n v="0"/>
    <s v="United States"/>
    <s v="Phoenix"/>
    <s v=""/>
    <n v="0"/>
  </r>
  <r>
    <s v="E01188"/>
    <s v="Alexander James"/>
    <x v="0"/>
    <x v="5"/>
    <s v="Manufacturing"/>
    <s v="Male"/>
    <x v="2"/>
    <n v="42"/>
    <x v="765"/>
    <n v="131179"/>
    <n v="0.15"/>
    <s v="United States"/>
    <s v="Columbus"/>
    <s v=""/>
    <n v="19676.849999999999"/>
  </r>
  <r>
    <s v="E03090"/>
    <s v="Penelope Choi"/>
    <x v="1"/>
    <x v="0"/>
    <s v="Speciality Products"/>
    <s v="Female"/>
    <x v="1"/>
    <n v="49"/>
    <x v="766"/>
    <n v="72826"/>
    <n v="0"/>
    <s v="China"/>
    <s v="Beijing"/>
    <s v=""/>
    <n v="0"/>
  </r>
  <r>
    <s v="E03289"/>
    <s v="Christopher Lam"/>
    <x v="2"/>
    <x v="4"/>
    <s v="Manufacturing"/>
    <s v="Male"/>
    <x v="1"/>
    <n v="64"/>
    <x v="767"/>
    <n v="252325"/>
    <n v="0.4"/>
    <s v="United States"/>
    <s v="Columbus"/>
    <s v=""/>
    <n v="100930"/>
  </r>
  <r>
    <s v="E01947"/>
    <s v="Sophie Owens"/>
    <x v="11"/>
    <x v="2"/>
    <s v="Research &amp; Development"/>
    <s v="Female"/>
    <x v="2"/>
    <n v="30"/>
    <x v="768"/>
    <n v="52697"/>
    <n v="0"/>
    <s v="United States"/>
    <s v="Seattle"/>
    <s v=""/>
    <n v="0"/>
  </r>
  <r>
    <s v="E04224"/>
    <s v="Lucas Ramos"/>
    <x v="24"/>
    <x v="5"/>
    <s v="Speciality Products"/>
    <s v="Male"/>
    <x v="3"/>
    <n v="56"/>
    <x v="769"/>
    <n v="72303"/>
    <n v="0"/>
    <s v="United States"/>
    <s v="Phoenix"/>
    <s v=""/>
    <n v="0"/>
  </r>
  <r>
    <s v="E04249"/>
    <s v="Hadley Dang"/>
    <x v="2"/>
    <x v="4"/>
    <s v="Corporate"/>
    <s v="Female"/>
    <x v="1"/>
    <n v="47"/>
    <x v="205"/>
    <n v="243568"/>
    <n v="0.33"/>
    <s v="United States"/>
    <s v="Austin"/>
    <s v=""/>
    <n v="80377.440000000002"/>
  </r>
  <r>
    <s v="E01090"/>
    <s v="Ethan Mehta"/>
    <x v="8"/>
    <x v="3"/>
    <s v="Research &amp; Development"/>
    <s v="Male"/>
    <x v="1"/>
    <n v="49"/>
    <x v="770"/>
    <n v="199176"/>
    <n v="0.24"/>
    <s v="United States"/>
    <s v="Phoenix"/>
    <s v=""/>
    <n v="47802.239999999998"/>
  </r>
  <r>
    <s v="E00527"/>
    <s v="Mateo Chu"/>
    <x v="15"/>
    <x v="6"/>
    <s v="Speciality Products"/>
    <s v="Male"/>
    <x v="1"/>
    <n v="27"/>
    <x v="771"/>
    <n v="71864"/>
    <n v="0"/>
    <s v="China"/>
    <s v="Chengdu"/>
    <s v=""/>
    <n v="0"/>
  </r>
  <r>
    <s v="E01413"/>
    <s v="Caroline Nelson"/>
    <x v="26"/>
    <x v="3"/>
    <s v="Speciality Products"/>
    <s v="Female"/>
    <x v="0"/>
    <n v="60"/>
    <x v="772"/>
    <n v="71677"/>
    <n v="0"/>
    <s v="United States"/>
    <s v="Columbus"/>
    <s v=""/>
    <n v="0"/>
  </r>
  <r>
    <s v="E04920"/>
    <s v="Nevaeh Hsu"/>
    <x v="0"/>
    <x v="5"/>
    <s v="Manufacturing"/>
    <s v="Female"/>
    <x v="1"/>
    <n v="32"/>
    <x v="773"/>
    <n v="154956"/>
    <n v="0.13"/>
    <s v="United States"/>
    <s v="Phoenix"/>
    <s v=""/>
    <n v="20144.280000000002"/>
  </r>
  <r>
    <s v="E03866"/>
    <s v="Jordan Zhu"/>
    <x v="0"/>
    <x v="1"/>
    <s v="Manufacturing"/>
    <s v="Male"/>
    <x v="1"/>
    <n v="32"/>
    <x v="774"/>
    <n v="143970"/>
    <n v="0.12"/>
    <s v="United States"/>
    <s v="Seattle"/>
    <d v="2017-12-09T00:00:00"/>
    <n v="17276.399999999998"/>
  </r>
  <r>
    <s v="E03521"/>
    <s v="Jackson Navarro"/>
    <x v="8"/>
    <x v="3"/>
    <s v="Corporate"/>
    <s v="Male"/>
    <x v="3"/>
    <n v="52"/>
    <x v="380"/>
    <n v="163143"/>
    <n v="0.28000000000000003"/>
    <s v="Brazil"/>
    <s v="Sao Paulo"/>
    <s v=""/>
    <n v="45680.04"/>
  </r>
  <r>
    <s v="E00417"/>
    <s v="Athena Carrillo"/>
    <x v="11"/>
    <x v="2"/>
    <s v="Speciality Products"/>
    <s v="Female"/>
    <x v="3"/>
    <n v="39"/>
    <x v="775"/>
    <n v="71531"/>
    <n v="0"/>
    <s v="United States"/>
    <s v="Columbus"/>
    <s v=""/>
    <n v="0"/>
  </r>
  <r>
    <s v="E04079"/>
    <s v="Christopher Butler"/>
    <x v="22"/>
    <x v="0"/>
    <s v="Manufacturing"/>
    <s v="Male"/>
    <x v="2"/>
    <n v="41"/>
    <x v="776"/>
    <n v="67468"/>
    <n v="0"/>
    <s v="United States"/>
    <s v="Miami"/>
    <s v=""/>
    <n v="0"/>
  </r>
  <r>
    <s v="E01508"/>
    <s v="Penelope Rodriguez"/>
    <x v="19"/>
    <x v="6"/>
    <s v="Manufacturing"/>
    <s v="Female"/>
    <x v="3"/>
    <n v="49"/>
    <x v="777"/>
    <n v="100810"/>
    <n v="0.12"/>
    <s v="Brazil"/>
    <s v="Rio de Janerio"/>
    <s v=""/>
    <n v="12097.199999999999"/>
  </r>
  <r>
    <s v="E02259"/>
    <s v="Emily Lau"/>
    <x v="4"/>
    <x v="2"/>
    <s v="Manufacturing"/>
    <s v="Female"/>
    <x v="1"/>
    <n v="35"/>
    <x v="362"/>
    <n v="74779"/>
    <n v="0"/>
    <s v="United States"/>
    <s v="Phoenix"/>
    <s v=""/>
    <n v="0"/>
  </r>
  <r>
    <s v="E04972"/>
    <s v="Sophie Oh"/>
    <x v="23"/>
    <x v="0"/>
    <s v="Corporate"/>
    <s v="Female"/>
    <x v="1"/>
    <n v="29"/>
    <x v="778"/>
    <n v="63985"/>
    <n v="0"/>
    <s v="United States"/>
    <s v="Miami"/>
    <s v=""/>
    <n v="0"/>
  </r>
  <r>
    <s v="E01834"/>
    <s v="Chloe Allen"/>
    <x v="29"/>
    <x v="0"/>
    <s v="Manufacturing"/>
    <s v="Female"/>
    <x v="2"/>
    <n v="64"/>
    <x v="779"/>
    <n v="77903"/>
    <n v="0"/>
    <s v="United States"/>
    <s v="Seattle"/>
    <s v=""/>
    <n v="0"/>
  </r>
  <r>
    <s v="E03124"/>
    <s v="Caleb Nelson"/>
    <x v="8"/>
    <x v="1"/>
    <s v="Corporate"/>
    <s v="Male"/>
    <x v="2"/>
    <n v="33"/>
    <x v="780"/>
    <n v="164396"/>
    <n v="0.28999999999999998"/>
    <s v="United States"/>
    <s v="Columbus"/>
    <s v=""/>
    <n v="47674.84"/>
  </r>
  <r>
    <s v="E01898"/>
    <s v="Oliver Moua"/>
    <x v="30"/>
    <x v="0"/>
    <s v="Corporate"/>
    <s v="Male"/>
    <x v="1"/>
    <n v="29"/>
    <x v="781"/>
    <n v="71234"/>
    <n v="0"/>
    <s v="United States"/>
    <s v="Seattle"/>
    <s v=""/>
    <n v="0"/>
  </r>
  <r>
    <s v="E00342"/>
    <s v="Wesley Doan"/>
    <x v="6"/>
    <x v="2"/>
    <s v="Corporate"/>
    <s v="Male"/>
    <x v="1"/>
    <n v="63"/>
    <x v="782"/>
    <n v="122487"/>
    <n v="0.08"/>
    <s v="China"/>
    <s v="Shanghai"/>
    <s v=""/>
    <n v="9798.9600000000009"/>
  </r>
  <r>
    <s v="E01631"/>
    <s v="Leilani Yee"/>
    <x v="4"/>
    <x v="1"/>
    <s v="Speciality Products"/>
    <s v="Female"/>
    <x v="1"/>
    <n v="47"/>
    <x v="783"/>
    <n v="70996"/>
    <n v="0"/>
    <s v="China"/>
    <s v="Chengdu"/>
    <s v=""/>
    <n v="0"/>
  </r>
  <r>
    <s v="E00862"/>
    <s v="Levi Moreno"/>
    <x v="28"/>
    <x v="0"/>
    <s v="Research &amp; Development"/>
    <s v="Male"/>
    <x v="3"/>
    <n v="64"/>
    <x v="784"/>
    <n v="40316"/>
    <n v="0"/>
    <s v="Brazil"/>
    <s v="Manaus"/>
    <s v=""/>
    <n v="0"/>
  </r>
  <r>
    <s v="E02576"/>
    <s v="Gianna Ha"/>
    <x v="6"/>
    <x v="0"/>
    <s v="Research &amp; Development"/>
    <s v="Female"/>
    <x v="1"/>
    <n v="55"/>
    <x v="785"/>
    <n v="115145"/>
    <n v="0.05"/>
    <s v="China"/>
    <s v="Chongqing"/>
    <s v=""/>
    <n v="5757.25"/>
  </r>
  <r>
    <s v="E00035"/>
    <s v="Lillian Gonzales"/>
    <x v="21"/>
    <x v="0"/>
    <s v="Manufacturing"/>
    <s v="Female"/>
    <x v="3"/>
    <n v="43"/>
    <x v="786"/>
    <n v="62335"/>
    <n v="0"/>
    <s v="Brazil"/>
    <s v="Manaus"/>
    <s v=""/>
    <n v="0"/>
  </r>
  <r>
    <s v="E01832"/>
    <s v="Ezra Singh"/>
    <x v="7"/>
    <x v="2"/>
    <s v="Manufacturing"/>
    <s v="Male"/>
    <x v="1"/>
    <n v="56"/>
    <x v="787"/>
    <n v="41561"/>
    <n v="0"/>
    <s v="United States"/>
    <s v="Austin"/>
    <s v=""/>
    <n v="0"/>
  </r>
  <r>
    <s v="E00170"/>
    <s v="Hannah Nelson"/>
    <x v="4"/>
    <x v="1"/>
    <s v="Speciality Products"/>
    <s v="Female"/>
    <x v="2"/>
    <n v="35"/>
    <x v="788"/>
    <n v="70992"/>
    <n v="0"/>
    <s v="United States"/>
    <s v="Austin"/>
    <s v=""/>
    <n v="0"/>
  </r>
  <r>
    <s v="E00465"/>
    <s v="Brooklyn Cho"/>
    <x v="1"/>
    <x v="0"/>
    <s v="Manufacturing"/>
    <s v="Female"/>
    <x v="1"/>
    <n v="45"/>
    <x v="789"/>
    <n v="92655"/>
    <n v="0"/>
    <s v="China"/>
    <s v="Chengdu"/>
    <s v=""/>
    <n v="0"/>
  </r>
  <r>
    <s v="E02391"/>
    <s v="Piper Ramos"/>
    <x v="0"/>
    <x v="3"/>
    <s v="Manufacturing"/>
    <s v="Female"/>
    <x v="3"/>
    <n v="49"/>
    <x v="790"/>
    <n v="157057"/>
    <n v="0.12"/>
    <s v="United States"/>
    <s v="Miami"/>
    <s v=""/>
    <n v="18846.84"/>
  </r>
  <r>
    <s v="E00386"/>
    <s v="Parker James"/>
    <x v="9"/>
    <x v="6"/>
    <s v="Speciality Products"/>
    <s v="Male"/>
    <x v="0"/>
    <n v="45"/>
    <x v="26"/>
    <n v="70505"/>
    <n v="0"/>
    <s v="United States"/>
    <s v="Austin"/>
    <s v=""/>
    <n v="0"/>
  </r>
  <r>
    <s v="E00371"/>
    <s v="Melody Grant"/>
    <x v="9"/>
    <x v="6"/>
    <s v="Corporate"/>
    <s v="Female"/>
    <x v="2"/>
    <n v="41"/>
    <x v="791"/>
    <n v="79352"/>
    <n v="0"/>
    <s v="United States"/>
    <s v="Seattle"/>
    <s v=""/>
    <n v="0"/>
  </r>
  <r>
    <s v="E02072"/>
    <s v="Charles Robinson"/>
    <x v="14"/>
    <x v="5"/>
    <s v="Speciality Products"/>
    <s v="Male"/>
    <x v="2"/>
    <n v="26"/>
    <x v="792"/>
    <n v="70369"/>
    <n v="0"/>
    <s v="United States"/>
    <s v="Seattle"/>
    <s v=""/>
    <n v="0"/>
  </r>
  <r>
    <s v="E04369"/>
    <s v="Santiago f Gray"/>
    <x v="9"/>
    <x v="6"/>
    <s v="Corporate"/>
    <s v="Male"/>
    <x v="2"/>
    <n v="27"/>
    <x v="793"/>
    <n v="80745"/>
    <n v="0"/>
    <s v="United States"/>
    <s v="Chicago"/>
    <s v=""/>
    <n v="0"/>
  </r>
  <r>
    <s v="E00592"/>
    <s v="Josephine Richardson"/>
    <x v="27"/>
    <x v="0"/>
    <s v="Manufacturing"/>
    <s v="Female"/>
    <x v="2"/>
    <n v="57"/>
    <x v="794"/>
    <n v="75354"/>
    <n v="0"/>
    <s v="United States"/>
    <s v="Austin"/>
    <d v="1996-12-14T00:00:00"/>
    <n v="0"/>
  </r>
  <r>
    <s v="E03532"/>
    <s v="Jaxson Santiago"/>
    <x v="19"/>
    <x v="6"/>
    <s v="Research &amp; Development"/>
    <s v="Male"/>
    <x v="3"/>
    <n v="56"/>
    <x v="795"/>
    <n v="78938"/>
    <n v="0.14000000000000001"/>
    <s v="United States"/>
    <s v="Phoenix"/>
    <s v=""/>
    <n v="11051.320000000002"/>
  </r>
  <r>
    <s v="E00863"/>
    <s v="Lincoln Ramos"/>
    <x v="17"/>
    <x v="6"/>
    <s v="Corporate"/>
    <s v="Male"/>
    <x v="3"/>
    <n v="59"/>
    <x v="796"/>
    <n v="96313"/>
    <n v="0"/>
    <s v="United States"/>
    <s v="Austin"/>
    <s v=""/>
    <n v="0"/>
  </r>
  <r>
    <s v="E01820"/>
    <s v="Nathan Miller"/>
    <x v="9"/>
    <x v="6"/>
    <s v="Speciality Products"/>
    <s v="Male"/>
    <x v="0"/>
    <n v="27"/>
    <x v="797"/>
    <n v="70110"/>
    <n v="0"/>
    <s v="United States"/>
    <s v="Miami"/>
    <d v="2021-01-07T00:00:00"/>
    <n v="0"/>
  </r>
  <r>
    <s v="E01883"/>
    <s v="Olivia Gray"/>
    <x v="6"/>
    <x v="1"/>
    <s v="Research &amp; Development"/>
    <s v="Female"/>
    <x v="0"/>
    <n v="42"/>
    <x v="300"/>
    <n v="103423"/>
    <n v="0.06"/>
    <s v="United States"/>
    <s v="Columbus"/>
    <s v=""/>
    <n v="6205.38"/>
  </r>
  <r>
    <s v="E01242"/>
    <s v="Emery Doan"/>
    <x v="13"/>
    <x v="6"/>
    <s v="Corporate"/>
    <s v="Female"/>
    <x v="1"/>
    <n v="25"/>
    <x v="798"/>
    <n v="86464"/>
    <n v="0"/>
    <s v="China"/>
    <s v="Shanghai"/>
    <s v=""/>
    <n v="0"/>
  </r>
  <r>
    <s v="E02535"/>
    <s v="Caroline Perez"/>
    <x v="13"/>
    <x v="6"/>
    <s v="Corporate"/>
    <s v="Female"/>
    <x v="3"/>
    <n v="29"/>
    <x v="799"/>
    <n v="80516"/>
    <n v="0"/>
    <s v="Brazil"/>
    <s v="Sao Paulo"/>
    <s v=""/>
    <n v="0"/>
  </r>
  <r>
    <s v="E04811"/>
    <s v="Athena Vasquez"/>
    <x v="15"/>
    <x v="6"/>
    <s v="Speciality Products"/>
    <s v="Female"/>
    <x v="3"/>
    <n v="59"/>
    <x v="800"/>
    <n v="69578"/>
    <n v="0"/>
    <s v="Brazil"/>
    <s v="Rio de Janerio"/>
    <s v=""/>
    <n v="0"/>
  </r>
  <r>
    <s v="E03332"/>
    <s v="Ruby Sun"/>
    <x v="21"/>
    <x v="0"/>
    <s v="Manufacturing"/>
    <s v="Female"/>
    <x v="1"/>
    <n v="50"/>
    <x v="801"/>
    <n v="83418"/>
    <n v="0"/>
    <s v="China"/>
    <s v="Shanghai"/>
    <s v=""/>
    <n v="0"/>
  </r>
  <r>
    <s v="E04877"/>
    <s v="Samuel Vega"/>
    <x v="11"/>
    <x v="1"/>
    <s v="Speciality Products"/>
    <s v="Male"/>
    <x v="3"/>
    <n v="37"/>
    <x v="802"/>
    <n v="69570"/>
    <n v="0"/>
    <s v="United States"/>
    <s v="Miami"/>
    <s v=""/>
    <n v="0"/>
  </r>
  <r>
    <s v="E00870"/>
    <s v="Evelyn Liang"/>
    <x v="31"/>
    <x v="0"/>
    <s v="Speciality Products"/>
    <s v="Female"/>
    <x v="1"/>
    <n v="40"/>
    <x v="803"/>
    <n v="69096"/>
    <n v="0"/>
    <s v="United States"/>
    <s v="Seattle"/>
    <s v=""/>
    <n v="0"/>
  </r>
  <r>
    <s v="E03055"/>
    <s v="Austin Rojas"/>
    <x v="2"/>
    <x v="2"/>
    <s v="Corporate"/>
    <s v="Male"/>
    <x v="3"/>
    <n v="29"/>
    <x v="804"/>
    <n v="199504"/>
    <n v="0.3"/>
    <s v="United States"/>
    <s v="Austin"/>
    <s v=""/>
    <n v="59851.199999999997"/>
  </r>
  <r>
    <s v="E01943"/>
    <s v="Vivian Espinoza"/>
    <x v="0"/>
    <x v="3"/>
    <s v="Corporate"/>
    <s v="Female"/>
    <x v="3"/>
    <n v="52"/>
    <x v="805"/>
    <n v="147966"/>
    <n v="0.11"/>
    <s v="Brazil"/>
    <s v="Rio de Janerio"/>
    <d v="2019-05-23T00:00:00"/>
    <n v="16276.26"/>
  </r>
  <r>
    <s v="E00555"/>
    <s v="Sofia Trinh"/>
    <x v="22"/>
    <x v="0"/>
    <s v="Speciality Products"/>
    <s v="Female"/>
    <x v="1"/>
    <n v="45"/>
    <x v="806"/>
    <n v="68337"/>
    <n v="0"/>
    <s v="China"/>
    <s v="Chongqing"/>
    <s v=""/>
    <n v="0"/>
  </r>
  <r>
    <s v="E03255"/>
    <s v="Jose Brown"/>
    <x v="27"/>
    <x v="0"/>
    <s v="Speciality Products"/>
    <s v="Male"/>
    <x v="2"/>
    <n v="43"/>
    <x v="807"/>
    <n v="67976"/>
    <n v="0"/>
    <s v="United States"/>
    <s v="Seattle"/>
    <s v=""/>
    <n v="0"/>
  </r>
  <r>
    <s v="E04637"/>
    <s v="Samuel Song"/>
    <x v="8"/>
    <x v="3"/>
    <s v="Corporate"/>
    <s v="Male"/>
    <x v="1"/>
    <n v="31"/>
    <x v="808"/>
    <n v="191026"/>
    <n v="0.16"/>
    <s v="United States"/>
    <s v="Columbus"/>
    <s v=""/>
    <n v="30564.16"/>
  </r>
  <r>
    <s v="E03240"/>
    <s v="Aiden Silva"/>
    <x v="2"/>
    <x v="0"/>
    <s v="Research &amp; Development"/>
    <s v="Male"/>
    <x v="3"/>
    <n v="42"/>
    <x v="283"/>
    <n v="186725"/>
    <n v="0.32"/>
    <s v="Brazil"/>
    <s v="Manaus"/>
    <s v=""/>
    <n v="59752"/>
  </r>
  <r>
    <s v="E00340"/>
    <s v="Eliana Allen"/>
    <x v="18"/>
    <x v="5"/>
    <s v="Research &amp; Development"/>
    <s v="Female"/>
    <x v="2"/>
    <n v="56"/>
    <x v="809"/>
    <n v="52800"/>
    <n v="0"/>
    <s v="United States"/>
    <s v="Phoenix"/>
    <s v=""/>
    <n v="0"/>
  </r>
  <r>
    <s v="E02094"/>
    <s v="Matthew Gupta"/>
    <x v="23"/>
    <x v="0"/>
    <s v="Speciality Products"/>
    <s v="Male"/>
    <x v="1"/>
    <n v="45"/>
    <x v="810"/>
    <n v="67686"/>
    <n v="0"/>
    <s v="China"/>
    <s v="Beijing"/>
    <s v=""/>
    <n v="0"/>
  </r>
  <r>
    <s v="E04636"/>
    <s v="Hailey Yee"/>
    <x v="5"/>
    <x v="3"/>
    <s v="Research &amp; Development"/>
    <s v="Female"/>
    <x v="1"/>
    <n v="54"/>
    <x v="811"/>
    <n v="56239"/>
    <n v="0"/>
    <s v="China"/>
    <s v="Chongqing"/>
    <s v=""/>
    <n v="0"/>
  </r>
  <r>
    <s v="E00568"/>
    <s v="Ian Vargas"/>
    <x v="7"/>
    <x v="3"/>
    <s v="Manufacturing"/>
    <s v="Male"/>
    <x v="3"/>
    <n v="26"/>
    <x v="812"/>
    <n v="44732"/>
    <n v="0"/>
    <s v="Brazil"/>
    <s v="Rio de Janerio"/>
    <s v=""/>
    <n v="0"/>
  </r>
  <r>
    <s v="E02938"/>
    <s v="John Trinh"/>
    <x v="8"/>
    <x v="1"/>
    <s v="Corporate"/>
    <s v="Male"/>
    <x v="1"/>
    <n v="49"/>
    <x v="813"/>
    <n v="153961"/>
    <n v="0.25"/>
    <s v="China"/>
    <s v="Shanghai"/>
    <s v=""/>
    <n v="38490.25"/>
  </r>
  <r>
    <s v="E01281"/>
    <s v="Isaac Mitchell"/>
    <x v="22"/>
    <x v="0"/>
    <s v="Speciality Products"/>
    <s v="Male"/>
    <x v="0"/>
    <n v="46"/>
    <x v="814"/>
    <n v="67374"/>
    <n v="0"/>
    <s v="United States"/>
    <s v="Austin"/>
    <s v=""/>
    <n v="0"/>
  </r>
  <r>
    <s v="E01111"/>
    <s v="Santiago f Moua"/>
    <x v="0"/>
    <x v="5"/>
    <s v="Corporate"/>
    <s v="Male"/>
    <x v="1"/>
    <n v="45"/>
    <x v="815"/>
    <n v="145093"/>
    <n v="0.12"/>
    <s v="United States"/>
    <s v="Chicago"/>
    <s v=""/>
    <n v="17411.16"/>
  </r>
  <r>
    <s v="E03637"/>
    <s v="Landon Thao"/>
    <x v="14"/>
    <x v="5"/>
    <s v="Speciality Products"/>
    <s v="Male"/>
    <x v="1"/>
    <n v="25"/>
    <x v="621"/>
    <n v="67299"/>
    <n v="0"/>
    <s v="United States"/>
    <s v="Phoenix"/>
    <s v=""/>
    <n v="0"/>
  </r>
  <r>
    <s v="E00952"/>
    <s v="Jaxon Powell"/>
    <x v="15"/>
    <x v="6"/>
    <s v="Research &amp; Development"/>
    <s v="Male"/>
    <x v="2"/>
    <n v="59"/>
    <x v="816"/>
    <n v="62605"/>
    <n v="0"/>
    <s v="United States"/>
    <s v="Austin"/>
    <s v=""/>
    <n v="0"/>
  </r>
  <r>
    <s v="E02696"/>
    <s v="Ryan Lu"/>
    <x v="25"/>
    <x v="6"/>
    <s v="Speciality Products"/>
    <s v="Male"/>
    <x v="1"/>
    <n v="25"/>
    <x v="817"/>
    <n v="67275"/>
    <n v="0"/>
    <s v="United States"/>
    <s v="Columbus"/>
    <s v=""/>
    <n v="0"/>
  </r>
  <r>
    <s v="E03064"/>
    <s v="Lincoln Fong"/>
    <x v="11"/>
    <x v="3"/>
    <s v="Speciality Products"/>
    <s v="Male"/>
    <x v="1"/>
    <n v="31"/>
    <x v="818"/>
    <n v="67171"/>
    <n v="0"/>
    <s v="China"/>
    <s v="Chongqing"/>
    <d v="2021-05-01T00:00:00"/>
    <n v="0"/>
  </r>
  <r>
    <s v="E04994"/>
    <s v="Bella Holmes"/>
    <x v="8"/>
    <x v="4"/>
    <s v="Research &amp; Development"/>
    <s v="Female"/>
    <x v="2"/>
    <n v="35"/>
    <x v="819"/>
    <n v="161269"/>
    <n v="0.27"/>
    <s v="United States"/>
    <s v="Miami"/>
    <s v=""/>
    <n v="43542.630000000005"/>
  </r>
  <r>
    <s v="E00447"/>
    <s v="Hailey Sanchez"/>
    <x v="2"/>
    <x v="1"/>
    <s v="Corporate"/>
    <s v="Female"/>
    <x v="3"/>
    <n v="32"/>
    <x v="820"/>
    <n v="203445"/>
    <n v="0.34"/>
    <s v="Brazil"/>
    <s v="Manaus"/>
    <s v=""/>
    <n v="69171.3"/>
  </r>
  <r>
    <s v="E00089"/>
    <s v="Sofia Yoon"/>
    <x v="0"/>
    <x v="5"/>
    <s v="Research &amp; Development"/>
    <s v="Female"/>
    <x v="1"/>
    <n v="37"/>
    <x v="821"/>
    <n v="131353"/>
    <n v="0.11"/>
    <s v="China"/>
    <s v="Shanghai"/>
    <s v=""/>
    <n v="14448.83"/>
  </r>
  <r>
    <s v="E02035"/>
    <s v="Eli Rahman"/>
    <x v="31"/>
    <x v="0"/>
    <s v="Manufacturing"/>
    <s v="Male"/>
    <x v="1"/>
    <n v="45"/>
    <x v="822"/>
    <n v="88182"/>
    <n v="0"/>
    <s v="China"/>
    <s v="Chengdu"/>
    <s v=""/>
    <n v="0"/>
  </r>
  <r>
    <s v="E04128"/>
    <s v="Jacob Doan"/>
    <x v="11"/>
    <x v="3"/>
    <s v="Speciality Products"/>
    <s v="Male"/>
    <x v="1"/>
    <n v="55"/>
    <x v="823"/>
    <n v="67130"/>
    <n v="0"/>
    <s v="United States"/>
    <s v="Miami"/>
    <s v=""/>
    <n v="0"/>
  </r>
  <r>
    <s v="E03611"/>
    <s v="Alice Mehta"/>
    <x v="11"/>
    <x v="3"/>
    <s v="Research &amp; Development"/>
    <s v="Female"/>
    <x v="1"/>
    <n v="45"/>
    <x v="824"/>
    <n v="52621"/>
    <n v="0"/>
    <s v="China"/>
    <s v="Beijing"/>
    <s v=""/>
    <n v="0"/>
  </r>
  <r>
    <s v="E04464"/>
    <s v="Cooper Yoon"/>
    <x v="19"/>
    <x v="6"/>
    <s v="Research &amp; Development"/>
    <s v="Male"/>
    <x v="1"/>
    <n v="60"/>
    <x v="825"/>
    <n v="106079"/>
    <n v="0.14000000000000001"/>
    <s v="United States"/>
    <s v="Austin"/>
    <d v="2021-04-09T00:00:00"/>
    <n v="14851.060000000001"/>
  </r>
  <r>
    <s v="E02135"/>
    <s v="John Delgado"/>
    <x v="21"/>
    <x v="0"/>
    <s v="Corporate"/>
    <s v="Male"/>
    <x v="3"/>
    <n v="30"/>
    <x v="662"/>
    <n v="92058"/>
    <n v="0"/>
    <s v="United States"/>
    <s v="Austin"/>
    <s v=""/>
    <n v="0"/>
  </r>
  <r>
    <s v="E01684"/>
    <s v="Jaxson Liang"/>
    <x v="15"/>
    <x v="6"/>
    <s v="Manufacturing"/>
    <s v="Male"/>
    <x v="1"/>
    <n v="64"/>
    <x v="826"/>
    <n v="67114"/>
    <n v="0"/>
    <s v="United States"/>
    <s v="Phoenix"/>
    <s v=""/>
    <n v="0"/>
  </r>
  <r>
    <s v="E02968"/>
    <s v="Caroline Santos"/>
    <x v="11"/>
    <x v="2"/>
    <s v="Research &amp; Development"/>
    <s v="Female"/>
    <x v="3"/>
    <n v="25"/>
    <x v="827"/>
    <n v="56565"/>
    <n v="0"/>
    <s v="Brazil"/>
    <s v="Sao Paulo"/>
    <s v=""/>
    <n v="0"/>
  </r>
  <r>
    <s v="E03362"/>
    <s v="Lily Henderson"/>
    <x v="14"/>
    <x v="5"/>
    <s v="Manufacturing"/>
    <s v="Female"/>
    <x v="2"/>
    <n v="61"/>
    <x v="828"/>
    <n v="64937"/>
    <n v="0"/>
    <s v="United States"/>
    <s v="Phoenix"/>
    <s v=""/>
    <n v="0"/>
  </r>
  <r>
    <s v="E01108"/>
    <s v="Hannah Martinez"/>
    <x v="6"/>
    <x v="1"/>
    <s v="Manufacturing"/>
    <s v="Female"/>
    <x v="3"/>
    <n v="65"/>
    <x v="829"/>
    <n v="127626"/>
    <n v="0.1"/>
    <s v="United States"/>
    <s v="Miami"/>
    <s v=""/>
    <n v="12762.6"/>
  </r>
  <r>
    <s v="E02217"/>
    <s v="William Phillips"/>
    <x v="22"/>
    <x v="0"/>
    <s v="Corporate"/>
    <s v="Male"/>
    <x v="0"/>
    <n v="61"/>
    <x v="830"/>
    <n v="88478"/>
    <n v="0"/>
    <s v="United States"/>
    <s v="Austin"/>
    <s v=""/>
    <n v="0"/>
  </r>
  <r>
    <s v="E00929"/>
    <s v="Allison Espinoza"/>
    <x v="29"/>
    <x v="0"/>
    <s v="Speciality Products"/>
    <s v="Female"/>
    <x v="3"/>
    <n v="45"/>
    <x v="771"/>
    <n v="66958"/>
    <n v="0"/>
    <s v="United States"/>
    <s v="Miami"/>
    <s v=""/>
    <n v="0"/>
  </r>
  <r>
    <s v="E01967"/>
    <s v="John Dang"/>
    <x v="8"/>
    <x v="3"/>
    <s v="Corporate"/>
    <s v="Male"/>
    <x v="1"/>
    <n v="58"/>
    <x v="831"/>
    <n v="199848"/>
    <n v="0.16"/>
    <s v="China"/>
    <s v="Chongqing"/>
    <s v=""/>
    <n v="31975.68"/>
  </r>
  <r>
    <s v="E01125"/>
    <s v="Joshua Yang"/>
    <x v="23"/>
    <x v="0"/>
    <s v="Manufacturing"/>
    <s v="Male"/>
    <x v="1"/>
    <n v="34"/>
    <x v="832"/>
    <n v="61944"/>
    <n v="0"/>
    <s v="China"/>
    <s v="Shanghai"/>
    <s v=""/>
    <n v="0"/>
  </r>
  <r>
    <s v="E03278"/>
    <s v="Nevaeh James"/>
    <x v="29"/>
    <x v="0"/>
    <s v="Speciality Products"/>
    <s v="Female"/>
    <x v="2"/>
    <n v="45"/>
    <x v="833"/>
    <n v="66660"/>
    <n v="0"/>
    <s v="United States"/>
    <s v="Austin"/>
    <s v=""/>
    <n v="0"/>
  </r>
  <r>
    <s v="E00508"/>
    <s v="Thomas Jung"/>
    <x v="4"/>
    <x v="4"/>
    <s v="Research &amp; Development"/>
    <s v="Male"/>
    <x v="1"/>
    <n v="50"/>
    <x v="834"/>
    <n v="79447"/>
    <n v="0"/>
    <s v="China"/>
    <s v="Shanghai"/>
    <s v=""/>
    <n v="0"/>
  </r>
  <r>
    <s v="E02047"/>
    <s v="Xavier Perez"/>
    <x v="4"/>
    <x v="3"/>
    <s v="Manufacturing"/>
    <s v="Male"/>
    <x v="3"/>
    <n v="51"/>
    <x v="835"/>
    <n v="71111"/>
    <n v="0"/>
    <s v="Brazil"/>
    <s v="Rio de Janerio"/>
    <s v=""/>
    <n v="0"/>
  </r>
  <r>
    <s v="E01582"/>
    <s v="Elijah Coleman"/>
    <x v="0"/>
    <x v="3"/>
    <s v="Research &amp; Development"/>
    <s v="Male"/>
    <x v="2"/>
    <n v="53"/>
    <x v="836"/>
    <n v="159538"/>
    <n v="0.11"/>
    <s v="United States"/>
    <s v="Miami"/>
    <s v=""/>
    <n v="17549.18"/>
  </r>
  <r>
    <s v="E02563"/>
    <s v="Clara Sanchez"/>
    <x v="13"/>
    <x v="6"/>
    <s v="Corporate"/>
    <s v="Female"/>
    <x v="3"/>
    <n v="47"/>
    <x v="837"/>
    <n v="111404"/>
    <n v="0"/>
    <s v="Brazil"/>
    <s v="Rio de Janerio"/>
    <s v=""/>
    <n v="0"/>
  </r>
  <r>
    <s v="E02917"/>
    <s v="Everett Morales"/>
    <x v="29"/>
    <x v="0"/>
    <s v="Speciality Products"/>
    <s v="Male"/>
    <x v="3"/>
    <n v="57"/>
    <x v="838"/>
    <n v="66649"/>
    <n v="0"/>
    <s v="Brazil"/>
    <s v="Rio de Janerio"/>
    <s v=""/>
    <n v="0"/>
  </r>
  <r>
    <s v="E03159"/>
    <s v="Claire Romero"/>
    <x v="2"/>
    <x v="1"/>
    <s v="Manufacturing"/>
    <s v="Female"/>
    <x v="3"/>
    <n v="37"/>
    <x v="839"/>
    <n v="219474"/>
    <n v="0.36"/>
    <s v="Brazil"/>
    <s v="Manaus"/>
    <s v=""/>
    <n v="79010.64"/>
  </r>
  <r>
    <s v="E01337"/>
    <s v="Andrew Coleman"/>
    <x v="8"/>
    <x v="2"/>
    <s v="Corporate"/>
    <s v="Male"/>
    <x v="2"/>
    <n v="41"/>
    <x v="840"/>
    <n v="174415"/>
    <n v="0.23"/>
    <s v="United States"/>
    <s v="Miami"/>
    <s v=""/>
    <n v="40115.450000000004"/>
  </r>
  <r>
    <s v="E03404"/>
    <s v="Everleigh Nunez"/>
    <x v="15"/>
    <x v="6"/>
    <s v="Speciality Products"/>
    <s v="Female"/>
    <x v="3"/>
    <n v="42"/>
    <x v="841"/>
    <n v="65507"/>
    <n v="0"/>
    <s v="Brazil"/>
    <s v="Manaus"/>
    <s v=""/>
    <n v="0"/>
  </r>
  <r>
    <s v="E04699"/>
    <s v="Ivy Tang"/>
    <x v="25"/>
    <x v="6"/>
    <s v="Speciality Products"/>
    <s v="Female"/>
    <x v="1"/>
    <n v="48"/>
    <x v="842"/>
    <n v="65340"/>
    <n v="0"/>
    <s v="China"/>
    <s v="Shanghai"/>
    <d v="2018-05-09T00:00:00"/>
    <n v="0"/>
  </r>
  <r>
    <s v="E03455"/>
    <s v="Hadley Ford"/>
    <x v="28"/>
    <x v="0"/>
    <s v="Research &amp; Development"/>
    <s v="Female"/>
    <x v="2"/>
    <n v="52"/>
    <x v="843"/>
    <n v="45286"/>
    <n v="0"/>
    <s v="United States"/>
    <s v="Chicago"/>
    <s v=""/>
    <n v="0"/>
  </r>
  <r>
    <s v="E03354"/>
    <s v="Austin Brown"/>
    <x v="8"/>
    <x v="1"/>
    <s v="Research &amp; Development"/>
    <s v="Male"/>
    <x v="2"/>
    <n v="48"/>
    <x v="844"/>
    <n v="194723"/>
    <n v="0.25"/>
    <s v="United States"/>
    <s v="Phoenix"/>
    <s v=""/>
    <n v="48680.75"/>
  </r>
  <r>
    <s v="E01225"/>
    <s v="Christian Fong"/>
    <x v="6"/>
    <x v="3"/>
    <s v="Research &amp; Development"/>
    <s v="Male"/>
    <x v="1"/>
    <n v="49"/>
    <x v="845"/>
    <n v="109850"/>
    <n v="7.0000000000000007E-2"/>
    <s v="China"/>
    <s v="Beijing"/>
    <d v="2020-02-04T00:00:00"/>
    <n v="7689.5000000000009"/>
  </r>
  <r>
    <s v="E01264"/>
    <s v="Hazel Alvarez"/>
    <x v="18"/>
    <x v="5"/>
    <s v="Research &amp; Development"/>
    <s v="Female"/>
    <x v="3"/>
    <n v="62"/>
    <x v="846"/>
    <n v="45295"/>
    <n v="0"/>
    <s v="Brazil"/>
    <s v="Sao Paulo"/>
    <s v=""/>
    <n v="0"/>
  </r>
  <r>
    <s v="E02274"/>
    <s v="Isabella Bailey"/>
    <x v="32"/>
    <x v="0"/>
    <s v="Manufacturing"/>
    <s v="Female"/>
    <x v="2"/>
    <n v="36"/>
    <x v="847"/>
    <n v="61310"/>
    <n v="0"/>
    <s v="United States"/>
    <s v="Phoenix"/>
    <s v=""/>
    <n v="0"/>
  </r>
  <r>
    <s v="E02848"/>
    <s v="Lincoln Huynh"/>
    <x v="27"/>
    <x v="0"/>
    <s v="Research &amp; Development"/>
    <s v="Male"/>
    <x v="1"/>
    <n v="55"/>
    <x v="848"/>
    <n v="87851"/>
    <n v="0"/>
    <s v="China"/>
    <s v="Chongqing"/>
    <s v=""/>
    <n v="0"/>
  </r>
  <r>
    <s v="E00725"/>
    <s v="Nova Herrera"/>
    <x v="5"/>
    <x v="3"/>
    <s v="Speciality Products"/>
    <s v="Female"/>
    <x v="3"/>
    <n v="45"/>
    <x v="849"/>
    <n v="65047"/>
    <n v="0"/>
    <s v="Brazil"/>
    <s v="Sao Paulo"/>
    <s v=""/>
    <n v="0"/>
  </r>
  <r>
    <s v="E04529"/>
    <s v="Gabriel Yu"/>
    <x v="1"/>
    <x v="0"/>
    <s v="Speciality Products"/>
    <s v="Male"/>
    <x v="1"/>
    <n v="42"/>
    <x v="850"/>
    <n v="64677"/>
    <n v="0"/>
    <s v="China"/>
    <s v="Chongqing"/>
    <s v=""/>
    <n v="0"/>
  </r>
  <r>
    <s v="E00816"/>
    <s v="Skylar Watson"/>
    <x v="22"/>
    <x v="0"/>
    <s v="Speciality Products"/>
    <s v="Female"/>
    <x v="2"/>
    <n v="28"/>
    <x v="851"/>
    <n v="64475"/>
    <n v="0"/>
    <s v="United States"/>
    <s v="Phoenix"/>
    <s v=""/>
    <n v="0"/>
  </r>
  <r>
    <s v="E04697"/>
    <s v="Eleanor Williams"/>
    <x v="12"/>
    <x v="0"/>
    <s v="Speciality Products"/>
    <s v="Female"/>
    <x v="2"/>
    <n v="61"/>
    <x v="852"/>
    <n v="64462"/>
    <n v="0"/>
    <s v="United States"/>
    <s v="Chicago"/>
    <s v=""/>
    <n v="0"/>
  </r>
  <r>
    <s v="E03419"/>
    <s v="Jade Yi"/>
    <x v="5"/>
    <x v="3"/>
    <s v="Speciality Products"/>
    <s v="Female"/>
    <x v="1"/>
    <n v="47"/>
    <x v="853"/>
    <n v="63880"/>
    <n v="0"/>
    <s v="China"/>
    <s v="Chongqing"/>
    <s v=""/>
    <n v="0"/>
  </r>
  <r>
    <s v="E00647"/>
    <s v="Emily Gupta"/>
    <x v="14"/>
    <x v="5"/>
    <s v="Corporate"/>
    <s v="Female"/>
    <x v="1"/>
    <n v="44"/>
    <x v="854"/>
    <n v="63705"/>
    <n v="0"/>
    <s v="United States"/>
    <s v="Miami"/>
    <s v=""/>
    <n v="0"/>
  </r>
  <r>
    <s v="E02522"/>
    <s v="Silas Rivera"/>
    <x v="2"/>
    <x v="3"/>
    <s v="Corporate"/>
    <s v="Male"/>
    <x v="3"/>
    <n v="48"/>
    <x v="855"/>
    <n v="258081"/>
    <n v="0.3"/>
    <s v="United States"/>
    <s v="Chicago"/>
    <s v=""/>
    <n v="77424.3"/>
  </r>
  <r>
    <s v="E00459"/>
    <s v="Jackson Jordan"/>
    <x v="18"/>
    <x v="5"/>
    <s v="Research &amp; Development"/>
    <s v="Male"/>
    <x v="0"/>
    <n v="48"/>
    <x v="856"/>
    <n v="54654"/>
    <n v="0"/>
    <s v="United States"/>
    <s v="Phoenix"/>
    <s v=""/>
    <n v="0"/>
  </r>
  <r>
    <s v="E03007"/>
    <s v="Isaac Joseph"/>
    <x v="7"/>
    <x v="3"/>
    <s v="Manufacturing"/>
    <s v="Male"/>
    <x v="2"/>
    <n v="54"/>
    <x v="857"/>
    <n v="58006"/>
    <n v="0"/>
    <s v="United States"/>
    <s v="Seattle"/>
    <s v=""/>
    <n v="0"/>
  </r>
  <r>
    <s v="E04035"/>
    <s v="Hailey Lai"/>
    <x v="0"/>
    <x v="2"/>
    <s v="Manufacturing"/>
    <s v="Female"/>
    <x v="1"/>
    <n v="42"/>
    <x v="858"/>
    <n v="150034"/>
    <n v="0.12"/>
    <s v="China"/>
    <s v="Beijing"/>
    <s v=""/>
    <n v="18004.079999999998"/>
  </r>
  <r>
    <s v="E04959"/>
    <s v="Noah King"/>
    <x v="25"/>
    <x v="6"/>
    <s v="Speciality Products"/>
    <s v="Male"/>
    <x v="0"/>
    <n v="56"/>
    <x v="859"/>
    <n v="62575"/>
    <n v="0"/>
    <s v="United States"/>
    <s v="Miami"/>
    <s v=""/>
    <n v="0"/>
  </r>
  <r>
    <s v="E03863"/>
    <s v="Madeline Watson"/>
    <x v="5"/>
    <x v="3"/>
    <s v="Research &amp; Development"/>
    <s v="Female"/>
    <x v="0"/>
    <n v="40"/>
    <x v="860"/>
    <n v="62411"/>
    <n v="0"/>
    <s v="United States"/>
    <s v="Miami"/>
    <d v="2021-08-14T00:00:00"/>
    <n v="0"/>
  </r>
  <r>
    <s v="E02710"/>
    <s v="Silas Huang"/>
    <x v="19"/>
    <x v="6"/>
    <s v="Research &amp; Development"/>
    <s v="Male"/>
    <x v="1"/>
    <n v="57"/>
    <x v="861"/>
    <n v="111299"/>
    <n v="0.12"/>
    <s v="United States"/>
    <s v="Miami"/>
    <s v=""/>
    <n v="13355.88"/>
  </r>
  <r>
    <s v="E01895"/>
    <s v="Peyton Walker"/>
    <x v="7"/>
    <x v="1"/>
    <s v="Research &amp; Development"/>
    <s v="Female"/>
    <x v="2"/>
    <n v="43"/>
    <x v="862"/>
    <n v="41545"/>
    <n v="0"/>
    <s v="United States"/>
    <s v="Miami"/>
    <s v=""/>
    <n v="0"/>
  </r>
  <r>
    <s v="E01339"/>
    <s v="Jeremiah Hernandez"/>
    <x v="23"/>
    <x v="0"/>
    <s v="Manufacturing"/>
    <s v="Male"/>
    <x v="3"/>
    <n v="26"/>
    <x v="863"/>
    <n v="74467"/>
    <n v="0"/>
    <s v="United States"/>
    <s v="Columbus"/>
    <d v="2021-01-15T00:00:00"/>
    <n v="0"/>
  </r>
  <r>
    <s v="E02938"/>
    <s v="Jace Washington"/>
    <x v="6"/>
    <x v="4"/>
    <s v="Research &amp; Development"/>
    <s v="Male"/>
    <x v="2"/>
    <n v="44"/>
    <x v="864"/>
    <n v="117545"/>
    <n v="0.06"/>
    <s v="United States"/>
    <s v="Phoenix"/>
    <s v=""/>
    <n v="7052.7"/>
  </r>
  <r>
    <s v="E03750"/>
    <s v="Jordan Cho"/>
    <x v="11"/>
    <x v="4"/>
    <s v="Speciality Products"/>
    <s v="Male"/>
    <x v="1"/>
    <n v="28"/>
    <x v="865"/>
    <n v="61410"/>
    <n v="0"/>
    <s v="United States"/>
    <s v="Phoenix"/>
    <s v=""/>
    <n v="0"/>
  </r>
  <r>
    <s v="E02153"/>
    <s v="Peyton Vasquez"/>
    <x v="7"/>
    <x v="4"/>
    <s v="Corporate"/>
    <s v="Female"/>
    <x v="3"/>
    <n v="26"/>
    <x v="866"/>
    <n v="55767"/>
    <n v="0"/>
    <s v="United States"/>
    <s v="Phoenix"/>
    <s v=""/>
    <n v="0"/>
  </r>
  <r>
    <s v="E00994"/>
    <s v="Charlotte Baker"/>
    <x v="11"/>
    <x v="3"/>
    <s v="Manufacturing"/>
    <s v="Female"/>
    <x v="2"/>
    <n v="29"/>
    <x v="867"/>
    <n v="60930"/>
    <n v="0"/>
    <s v="United States"/>
    <s v="Austin"/>
    <s v=""/>
    <n v="0"/>
  </r>
  <r>
    <s v="E01194"/>
    <s v="Ella Jenkins"/>
    <x v="11"/>
    <x v="2"/>
    <s v="Speciality Products"/>
    <s v="Female"/>
    <x v="2"/>
    <n v="52"/>
    <x v="868"/>
    <n v="61026"/>
    <n v="0"/>
    <s v="United States"/>
    <s v="Phoenix"/>
    <s v=""/>
    <n v="0"/>
  </r>
  <r>
    <s v="E00869"/>
    <s v="Nova Lin"/>
    <x v="21"/>
    <x v="0"/>
    <s v="Manufacturing"/>
    <s v="Female"/>
    <x v="1"/>
    <n v="33"/>
    <x v="869"/>
    <n v="69332"/>
    <n v="0"/>
    <s v="United States"/>
    <s v="Columbus"/>
    <s v=""/>
    <n v="0"/>
  </r>
  <r>
    <s v="E03457"/>
    <s v="Ivy Desai"/>
    <x v="13"/>
    <x v="6"/>
    <s v="Research &amp; Development"/>
    <s v="Female"/>
    <x v="1"/>
    <n v="59"/>
    <x v="870"/>
    <n v="119699"/>
    <n v="0"/>
    <s v="China"/>
    <s v="Shanghai"/>
    <s v=""/>
    <n v="0"/>
  </r>
  <r>
    <s v="E03347"/>
    <s v="Rylee Dinh"/>
    <x v="25"/>
    <x v="6"/>
    <s v="Speciality Products"/>
    <s v="Female"/>
    <x v="1"/>
    <n v="35"/>
    <x v="871"/>
    <n v="60132"/>
    <n v="0"/>
    <s v="China"/>
    <s v="Chongqing"/>
    <s v=""/>
    <n v="0"/>
  </r>
  <r>
    <s v="E00577"/>
    <s v="Nora Nunez"/>
    <x v="11"/>
    <x v="2"/>
    <s v="Research &amp; Development"/>
    <s v="Female"/>
    <x v="3"/>
    <n v="45"/>
    <x v="872"/>
    <n v="58586"/>
    <n v="0"/>
    <s v="Brazil"/>
    <s v="Sao Paulo"/>
    <s v=""/>
    <n v="0"/>
  </r>
  <r>
    <s v="E00538"/>
    <s v="Caleb Xiong"/>
    <x v="26"/>
    <x v="3"/>
    <s v="Corporate"/>
    <s v="Male"/>
    <x v="1"/>
    <n v="38"/>
    <x v="873"/>
    <n v="74010"/>
    <n v="0"/>
    <s v="United States"/>
    <s v="Chicago"/>
    <s v=""/>
    <n v="0"/>
  </r>
  <r>
    <s v="E03980"/>
    <s v="Lydia Huynh"/>
    <x v="5"/>
    <x v="3"/>
    <s v="Speciality Products"/>
    <s v="Female"/>
    <x v="1"/>
    <n v="45"/>
    <x v="874"/>
    <n v="60113"/>
    <n v="0"/>
    <s v="United States"/>
    <s v="Chicago"/>
    <s v=""/>
    <n v="0"/>
  </r>
  <r>
    <s v="E03549"/>
    <s v="Mateo Vu"/>
    <x v="5"/>
    <x v="3"/>
    <s v="Speciality Products"/>
    <s v="Male"/>
    <x v="1"/>
    <n v="30"/>
    <x v="875"/>
    <n v="59100"/>
    <n v="0"/>
    <s v="China"/>
    <s v="Chongqing"/>
    <s v=""/>
    <n v="0"/>
  </r>
  <r>
    <s v="E00225"/>
    <s v="Angel Delgado"/>
    <x v="8"/>
    <x v="2"/>
    <s v="Corporate"/>
    <s v="Male"/>
    <x v="3"/>
    <n v="31"/>
    <x v="876"/>
    <n v="156931"/>
    <n v="0.28000000000000003"/>
    <s v="United States"/>
    <s v="Seattle"/>
    <s v=""/>
    <n v="43940.680000000008"/>
  </r>
  <r>
    <s v="E02889"/>
    <s v="Mia Herrera"/>
    <x v="8"/>
    <x v="1"/>
    <s v="Research &amp; Development"/>
    <s v="Female"/>
    <x v="3"/>
    <n v="43"/>
    <x v="877"/>
    <n v="171360"/>
    <n v="0.23"/>
    <s v="Brazil"/>
    <s v="Manaus"/>
    <s v=""/>
    <n v="39412.800000000003"/>
  </r>
  <r>
    <s v="E04978"/>
    <s v="Peyton Harris"/>
    <x v="12"/>
    <x v="0"/>
    <s v="Research &amp; Development"/>
    <s v="Female"/>
    <x v="2"/>
    <n v="45"/>
    <x v="878"/>
    <n v="64505"/>
    <n v="0"/>
    <s v="United States"/>
    <s v="Miami"/>
    <s v=""/>
    <n v="0"/>
  </r>
  <r>
    <s v="E00834"/>
    <s v="Vivian Guzman"/>
    <x v="11"/>
    <x v="2"/>
    <s v="Speciality Products"/>
    <s v="Female"/>
    <x v="3"/>
    <n v="53"/>
    <x v="864"/>
    <n v="58605"/>
    <n v="0"/>
    <s v="United States"/>
    <s v="Phoenix"/>
    <s v=""/>
    <n v="0"/>
  </r>
  <r>
    <s v="E01652"/>
    <s v="Avery Dominguez"/>
    <x v="0"/>
    <x v="3"/>
    <s v="Corporate"/>
    <s v="Female"/>
    <x v="3"/>
    <n v="27"/>
    <x v="879"/>
    <n v="133297"/>
    <n v="0.13"/>
    <s v="Brazil"/>
    <s v="Rio de Janerio"/>
    <s v=""/>
    <n v="17328.61"/>
  </r>
  <r>
    <s v="E04938"/>
    <s v="Brooklyn Daniels"/>
    <x v="7"/>
    <x v="1"/>
    <s v="Speciality Products"/>
    <s v="Female"/>
    <x v="2"/>
    <n v="64"/>
    <x v="880"/>
    <n v="57032"/>
    <n v="0"/>
    <s v="United States"/>
    <s v="Miami"/>
    <s v=""/>
    <n v="0"/>
  </r>
  <r>
    <s v="E00646"/>
    <s v="Charles Moore"/>
    <x v="7"/>
    <x v="4"/>
    <s v="Speciality Products"/>
    <s v="Male"/>
    <x v="2"/>
    <n v="49"/>
    <x v="881"/>
    <n v="56878"/>
    <n v="0"/>
    <s v="United States"/>
    <s v="Seattle"/>
    <s v=""/>
    <n v="0"/>
  </r>
  <r>
    <s v="E01300"/>
    <s v="Sadie Lee"/>
    <x v="0"/>
    <x v="1"/>
    <s v="Corporate"/>
    <s v="Female"/>
    <x v="1"/>
    <n v="65"/>
    <x v="882"/>
    <n v="149417"/>
    <n v="0.13"/>
    <s v="China"/>
    <s v="Chengdu"/>
    <s v=""/>
    <n v="19424.21"/>
  </r>
  <r>
    <s v="E03102"/>
    <s v="Cooper Valdez"/>
    <x v="6"/>
    <x v="3"/>
    <s v="Corporate"/>
    <s v="Male"/>
    <x v="3"/>
    <n v="50"/>
    <x v="883"/>
    <n v="113269"/>
    <n v="0.09"/>
    <s v="Brazil"/>
    <s v="Sao Paulo"/>
    <s v=""/>
    <n v="10194.209999999999"/>
  </r>
  <r>
    <s v="E04089"/>
    <s v="Sebastian Fong"/>
    <x v="0"/>
    <x v="0"/>
    <s v="Manufacturing"/>
    <s v="Male"/>
    <x v="1"/>
    <n v="46"/>
    <x v="884"/>
    <n v="136716"/>
    <n v="0.12"/>
    <s v="United States"/>
    <s v="Austin"/>
    <s v=""/>
    <n v="16405.919999999998"/>
  </r>
  <r>
    <s v="E04600"/>
    <s v="William Vu"/>
    <x v="5"/>
    <x v="3"/>
    <s v="Speciality Products"/>
    <s v="Male"/>
    <x v="1"/>
    <n v="37"/>
    <x v="885"/>
    <n v="56037"/>
    <n v="0"/>
    <s v="China"/>
    <s v="Shanghai"/>
    <s v=""/>
    <n v="0"/>
  </r>
  <r>
    <s v="E03894"/>
    <s v="Charlotte Chang"/>
    <x v="6"/>
    <x v="3"/>
    <s v="Research &amp; Development"/>
    <s v="Female"/>
    <x v="1"/>
    <n v="50"/>
    <x v="886"/>
    <n v="106428"/>
    <n v="7.0000000000000007E-2"/>
    <s v="United States"/>
    <s v="Chicago"/>
    <s v=""/>
    <n v="7449.9600000000009"/>
  </r>
  <r>
    <s v="E03106"/>
    <s v="Xavier Davis"/>
    <x v="2"/>
    <x v="2"/>
    <s v="Corporate"/>
    <s v="Male"/>
    <x v="2"/>
    <n v="36"/>
    <x v="887"/>
    <n v="238236"/>
    <n v="0.31"/>
    <s v="United States"/>
    <s v="Seattle"/>
    <s v=""/>
    <n v="73853.16"/>
  </r>
  <r>
    <s v="E01350"/>
    <s v="Natalie Carter"/>
    <x v="8"/>
    <x v="2"/>
    <s v="Corporate"/>
    <s v="Female"/>
    <x v="2"/>
    <n v="64"/>
    <x v="888"/>
    <n v="153253"/>
    <n v="0.24"/>
    <s v="United States"/>
    <s v="Austin"/>
    <s v=""/>
    <n v="36780.720000000001"/>
  </r>
  <r>
    <s v="E02900"/>
    <s v="Elena Richardson"/>
    <x v="6"/>
    <x v="4"/>
    <s v="Manufacturing"/>
    <s v="Female"/>
    <x v="2"/>
    <n v="34"/>
    <x v="889"/>
    <n v="103707"/>
    <n v="0.09"/>
    <s v="United States"/>
    <s v="Columbus"/>
    <s v=""/>
    <n v="9333.6299999999992"/>
  </r>
  <r>
    <s v="E00116"/>
    <s v="Madelyn Mehta"/>
    <x v="7"/>
    <x v="3"/>
    <s v="Speciality Products"/>
    <s v="Female"/>
    <x v="1"/>
    <n v="64"/>
    <x v="890"/>
    <n v="55369"/>
    <n v="0"/>
    <s v="United States"/>
    <s v="Phoenix"/>
    <s v=""/>
    <n v="0"/>
  </r>
  <r>
    <s v="E03880"/>
    <s v="Samantha Woods"/>
    <x v="7"/>
    <x v="4"/>
    <s v="Speciality Products"/>
    <s v="Female"/>
    <x v="2"/>
    <n v="56"/>
    <x v="891"/>
    <n v="54829"/>
    <n v="0"/>
    <s v="United States"/>
    <s v="Phoenix"/>
    <s v=""/>
    <n v="0"/>
  </r>
  <r>
    <s v="E01722"/>
    <s v="Asher Huynh"/>
    <x v="6"/>
    <x v="0"/>
    <s v="Manufacturing"/>
    <s v="Male"/>
    <x v="1"/>
    <n v="45"/>
    <x v="892"/>
    <n v="101288"/>
    <n v="0.1"/>
    <s v="United States"/>
    <s v="Phoenix"/>
    <s v=""/>
    <n v="10128.800000000001"/>
  </r>
  <r>
    <s v="E00436"/>
    <s v="Everly Walker"/>
    <x v="14"/>
    <x v="5"/>
    <s v="Speciality Products"/>
    <s v="Female"/>
    <x v="2"/>
    <n v="41"/>
    <x v="834"/>
    <n v="54415"/>
    <n v="0"/>
    <s v="United States"/>
    <s v="Seattle"/>
    <d v="2014-01-22T00:00:00"/>
    <n v="0"/>
  </r>
  <r>
    <s v="E00640"/>
    <s v="Paisley Bryant"/>
    <x v="21"/>
    <x v="0"/>
    <s v="Manufacturing"/>
    <s v="Female"/>
    <x v="0"/>
    <n v="37"/>
    <x v="893"/>
    <n v="91400"/>
    <n v="0"/>
    <s v="United States"/>
    <s v="Chicago"/>
    <s v=""/>
    <n v="0"/>
  </r>
  <r>
    <s v="E02554"/>
    <s v="Joshua Ramirez"/>
    <x v="2"/>
    <x v="5"/>
    <s v="Corporate"/>
    <s v="Male"/>
    <x v="3"/>
    <n v="44"/>
    <x v="894"/>
    <n v="181247"/>
    <n v="0.33"/>
    <s v="Brazil"/>
    <s v="Sao Paulo"/>
    <s v=""/>
    <n v="59811.51"/>
  </r>
  <r>
    <s v="E03412"/>
    <s v="Joshua Martin"/>
    <x v="0"/>
    <x v="5"/>
    <s v="Research &amp; Development"/>
    <s v="Male"/>
    <x v="0"/>
    <n v="42"/>
    <x v="895"/>
    <n v="135558"/>
    <n v="0.14000000000000001"/>
    <s v="United States"/>
    <s v="Phoenix"/>
    <s v=""/>
    <n v="18978.120000000003"/>
  </r>
  <r>
    <s v="E03045"/>
    <s v="Andrew Huynh"/>
    <x v="18"/>
    <x v="5"/>
    <s v="Speciality Products"/>
    <s v="Male"/>
    <x v="1"/>
    <n v="57"/>
    <x v="896"/>
    <n v="54051"/>
    <n v="0"/>
    <s v="United States"/>
    <s v="Miami"/>
    <d v="1998-10-11T00:00:00"/>
    <n v="0"/>
  </r>
  <r>
    <s v="E00311"/>
    <s v="Scarlett Figueroa"/>
    <x v="18"/>
    <x v="5"/>
    <s v="Speciality Products"/>
    <s v="Female"/>
    <x v="3"/>
    <n v="34"/>
    <x v="716"/>
    <n v="52811"/>
    <n v="0"/>
    <s v="United States"/>
    <s v="Miami"/>
    <s v=""/>
    <n v="0"/>
  </r>
  <r>
    <s v="E03580"/>
    <s v="Maverick Medina"/>
    <x v="11"/>
    <x v="3"/>
    <s v="Manufacturing"/>
    <s v="Male"/>
    <x v="3"/>
    <n v="39"/>
    <x v="897"/>
    <n v="51234"/>
    <n v="0"/>
    <s v="United States"/>
    <s v="Seattle"/>
    <s v=""/>
    <n v="0"/>
  </r>
  <r>
    <s v="E02221"/>
    <s v="Julian Delgado"/>
    <x v="28"/>
    <x v="0"/>
    <s v="Speciality Products"/>
    <s v="Male"/>
    <x v="3"/>
    <n v="29"/>
    <x v="898"/>
    <n v="52693"/>
    <n v="0"/>
    <s v="Brazil"/>
    <s v="Rio de Janerio"/>
    <s v=""/>
    <n v="0"/>
  </r>
  <r>
    <s v="E01261"/>
    <s v="Connor Simmons"/>
    <x v="11"/>
    <x v="4"/>
    <s v="Speciality Products"/>
    <s v="Male"/>
    <x v="2"/>
    <n v="55"/>
    <x v="899"/>
    <n v="52310"/>
    <n v="0"/>
    <s v="United States"/>
    <s v="Miami"/>
    <d v="2018-10-12T00:00:00"/>
    <n v="0"/>
  </r>
  <r>
    <s v="E03718"/>
    <s v="Zoe Zhou"/>
    <x v="6"/>
    <x v="2"/>
    <s v="Corporate"/>
    <s v="Female"/>
    <x v="1"/>
    <n v="61"/>
    <x v="900"/>
    <n v="103096"/>
    <n v="7.0000000000000007E-2"/>
    <s v="China"/>
    <s v="Beijing"/>
    <s v=""/>
    <n v="7216.72"/>
  </r>
  <r>
    <s v="E01749"/>
    <s v="Nathan Lee"/>
    <x v="7"/>
    <x v="4"/>
    <s v="Manufacturing"/>
    <s v="Male"/>
    <x v="1"/>
    <n v="29"/>
    <x v="901"/>
    <n v="58703"/>
    <n v="0"/>
    <s v="United States"/>
    <s v="Columbus"/>
    <s v=""/>
    <n v="0"/>
  </r>
  <r>
    <s v="E04277"/>
    <s v="Zoe Do"/>
    <x v="11"/>
    <x v="3"/>
    <s v="Speciality Products"/>
    <s v="Female"/>
    <x v="1"/>
    <n v="60"/>
    <x v="902"/>
    <n v="51877"/>
    <n v="0"/>
    <s v="China"/>
    <s v="Beijing"/>
    <s v=""/>
    <n v="0"/>
  </r>
  <r>
    <s v="E01338"/>
    <s v="Jaxson Coleman"/>
    <x v="6"/>
    <x v="2"/>
    <s v="Manufacturing"/>
    <s v="Male"/>
    <x v="2"/>
    <n v="32"/>
    <x v="903"/>
    <n v="126671"/>
    <n v="0.09"/>
    <s v="United States"/>
    <s v="Miami"/>
    <s v=""/>
    <n v="11400.39"/>
  </r>
  <r>
    <s v="E03000"/>
    <s v="Hailey Hong"/>
    <x v="5"/>
    <x v="3"/>
    <s v="Research &amp; Development"/>
    <s v="Female"/>
    <x v="1"/>
    <n v="33"/>
    <x v="904"/>
    <n v="56405"/>
    <n v="0"/>
    <s v="United States"/>
    <s v="Chicago"/>
    <s v=""/>
    <n v="0"/>
  </r>
  <r>
    <s v="E02803"/>
    <s v="Eli Soto"/>
    <x v="7"/>
    <x v="1"/>
    <s v="Speciality Products"/>
    <s v="Male"/>
    <x v="3"/>
    <n v="38"/>
    <x v="905"/>
    <n v="50784"/>
    <n v="0"/>
    <s v="Brazil"/>
    <s v="Rio de Janerio"/>
    <s v=""/>
    <n v="0"/>
  </r>
  <r>
    <s v="E02684"/>
    <s v="Aaron Maldonado"/>
    <x v="11"/>
    <x v="2"/>
    <s v="Manufacturing"/>
    <s v="Male"/>
    <x v="3"/>
    <n v="39"/>
    <x v="906"/>
    <n v="62861"/>
    <n v="0"/>
    <s v="United States"/>
    <s v="Seattle"/>
    <s v=""/>
    <n v="0"/>
  </r>
  <r>
    <s v="E02561"/>
    <s v="Samantha Vargas"/>
    <x v="8"/>
    <x v="5"/>
    <s v="Corporate"/>
    <s v="Female"/>
    <x v="3"/>
    <n v="53"/>
    <x v="907"/>
    <n v="151246"/>
    <n v="0.21"/>
    <s v="Brazil"/>
    <s v="Sao Paulo"/>
    <s v=""/>
    <n v="31761.66"/>
  </r>
  <r>
    <s v="E03168"/>
    <s v="Nora Le"/>
    <x v="0"/>
    <x v="0"/>
    <s v="Manufacturing"/>
    <s v="Female"/>
    <x v="1"/>
    <n v="53"/>
    <x v="908"/>
    <n v="154388"/>
    <n v="0.1"/>
    <s v="United States"/>
    <s v="Seattle"/>
    <s v=""/>
    <n v="15438.800000000001"/>
  </r>
  <r>
    <s v="E00758"/>
    <s v="Alice Roberts"/>
    <x v="8"/>
    <x v="5"/>
    <s v="Manufacturing"/>
    <s v="Female"/>
    <x v="2"/>
    <n v="54"/>
    <x v="909"/>
    <n v="162978"/>
    <n v="0.17"/>
    <s v="United States"/>
    <s v="Miami"/>
    <d v="2004-05-24T00:00:00"/>
    <n v="27706.260000000002"/>
  </r>
  <r>
    <s v="E00671"/>
    <s v="Leonardo Dixon"/>
    <x v="7"/>
    <x v="3"/>
    <s v="Speciality Products"/>
    <s v="Male"/>
    <x v="2"/>
    <n v="37"/>
    <x v="910"/>
    <n v="49998"/>
    <n v="0"/>
    <s v="United States"/>
    <s v="Seattle"/>
    <s v=""/>
    <n v="0"/>
  </r>
  <r>
    <s v="E01488"/>
    <s v="Stella Lai"/>
    <x v="4"/>
    <x v="4"/>
    <s v="Manufacturing"/>
    <s v="Female"/>
    <x v="1"/>
    <n v="44"/>
    <x v="911"/>
    <n v="98520"/>
    <n v="0"/>
    <s v="United States"/>
    <s v="Miami"/>
    <s v=""/>
    <n v="0"/>
  </r>
  <r>
    <s v="E04415"/>
    <s v="Leonardo Luong"/>
    <x v="6"/>
    <x v="2"/>
    <s v="Manufacturing"/>
    <s v="Male"/>
    <x v="1"/>
    <n v="52"/>
    <x v="912"/>
    <n v="116527"/>
    <n v="7.0000000000000007E-2"/>
    <s v="United States"/>
    <s v="Phoenix"/>
    <s v=""/>
    <n v="8156.89"/>
  </r>
  <r>
    <s v="E03278"/>
    <s v="Nicholas Wong"/>
    <x v="8"/>
    <x v="3"/>
    <s v="Research &amp; Development"/>
    <s v="Male"/>
    <x v="1"/>
    <n v="27"/>
    <x v="913"/>
    <n v="174607"/>
    <n v="0.28999999999999998"/>
    <s v="United States"/>
    <s v="Columbus"/>
    <s v=""/>
    <n v="50636.03"/>
  </r>
  <r>
    <s v="E00282"/>
    <s v="Jeremiah Castillo"/>
    <x v="11"/>
    <x v="4"/>
    <s v="Research &amp; Development"/>
    <s v="Male"/>
    <x v="3"/>
    <n v="58"/>
    <x v="914"/>
    <n v="64202"/>
    <n v="0"/>
    <s v="United States"/>
    <s v="Columbus"/>
    <s v=""/>
    <n v="0"/>
  </r>
  <r>
    <s v="E03305"/>
    <s v="Cooper Jiang"/>
    <x v="11"/>
    <x v="4"/>
    <s v="Corporate"/>
    <s v="Male"/>
    <x v="1"/>
    <n v="49"/>
    <x v="915"/>
    <n v="50883"/>
    <n v="0"/>
    <s v="China"/>
    <s v="Chongqing"/>
    <d v="2021-03-02T00:00:00"/>
    <n v="0"/>
  </r>
  <r>
    <s v="E01638"/>
    <s v="Elizabeth Huang"/>
    <x v="7"/>
    <x v="2"/>
    <s v="Speciality Products"/>
    <s v="Female"/>
    <x v="1"/>
    <n v="62"/>
    <x v="916"/>
    <n v="49738"/>
    <n v="0"/>
    <s v="China"/>
    <s v="Beijing"/>
    <s v=""/>
    <n v="0"/>
  </r>
  <r>
    <s v="E02558"/>
    <s v="Jose Richardson"/>
    <x v="8"/>
    <x v="1"/>
    <s v="Research &amp; Development"/>
    <s v="Male"/>
    <x v="2"/>
    <n v="26"/>
    <x v="183"/>
    <n v="151556"/>
    <n v="0.2"/>
    <s v="United States"/>
    <s v="Miami"/>
    <s v=""/>
    <n v="30311.200000000001"/>
  </r>
  <r>
    <s v="E00956"/>
    <s v="Eleanor Chau"/>
    <x v="25"/>
    <x v="6"/>
    <s v="Research &amp; Development"/>
    <s v="Female"/>
    <x v="1"/>
    <n v="37"/>
    <x v="917"/>
    <n v="80659"/>
    <n v="0"/>
    <s v="United States"/>
    <s v="Phoenix"/>
    <s v=""/>
    <n v="0"/>
  </r>
  <r>
    <s v="E00671"/>
    <s v="Miles Cho"/>
    <x v="28"/>
    <x v="0"/>
    <s v="Speciality Products"/>
    <s v="Male"/>
    <x v="1"/>
    <n v="47"/>
    <x v="918"/>
    <n v="49404"/>
    <n v="0"/>
    <s v="China"/>
    <s v="Beijing"/>
    <s v=""/>
    <n v="0"/>
  </r>
  <r>
    <s v="E03227"/>
    <s v="Eli Richardson"/>
    <x v="10"/>
    <x v="0"/>
    <s v="Speciality Products"/>
    <s v="Male"/>
    <x v="2"/>
    <n v="38"/>
    <x v="919"/>
    <n v="48762"/>
    <n v="0"/>
    <s v="United States"/>
    <s v="Seattle"/>
    <s v=""/>
    <n v="0"/>
  </r>
  <r>
    <s v="E00126"/>
    <s v="Isabella Scott"/>
    <x v="32"/>
    <x v="0"/>
    <s v="Research &amp; Development"/>
    <s v="Female"/>
    <x v="2"/>
    <n v="58"/>
    <x v="920"/>
    <n v="72045"/>
    <n v="0"/>
    <s v="United States"/>
    <s v="Phoenix"/>
    <s v=""/>
    <n v="0"/>
  </r>
  <r>
    <s v="E02627"/>
    <s v="Parker Avila"/>
    <x v="11"/>
    <x v="1"/>
    <s v="Manufacturing"/>
    <s v="Male"/>
    <x v="3"/>
    <n v="47"/>
    <x v="921"/>
    <n v="62749"/>
    <n v="0"/>
    <s v="Brazil"/>
    <s v="Manaus"/>
    <s v=""/>
    <n v="0"/>
  </r>
  <r>
    <s v="E03571"/>
    <s v="Lincoln Henderson"/>
    <x v="18"/>
    <x v="5"/>
    <s v="Speciality Products"/>
    <s v="Male"/>
    <x v="2"/>
    <n v="28"/>
    <x v="922"/>
    <n v="48510"/>
    <n v="0"/>
    <s v="United States"/>
    <s v="Chicago"/>
    <s v=""/>
    <n v="0"/>
  </r>
  <r>
    <s v="E00481"/>
    <s v="Jameson Nelson"/>
    <x v="22"/>
    <x v="0"/>
    <s v="Research &amp; Development"/>
    <s v="Male"/>
    <x v="2"/>
    <n v="61"/>
    <x v="923"/>
    <n v="96566"/>
    <n v="0"/>
    <s v="United States"/>
    <s v="Columbus"/>
    <s v=""/>
    <n v="0"/>
  </r>
  <r>
    <s v="E02833"/>
    <s v="Adrian Fernandez"/>
    <x v="28"/>
    <x v="0"/>
    <s v="Research &amp; Development"/>
    <s v="Male"/>
    <x v="3"/>
    <n v="45"/>
    <x v="924"/>
    <n v="54994"/>
    <n v="0"/>
    <s v="United States"/>
    <s v="Columbus"/>
    <s v=""/>
    <n v="0"/>
  </r>
  <r>
    <s v="E03902"/>
    <s v="Madison Hunter"/>
    <x v="32"/>
    <x v="0"/>
    <s v="Corporate"/>
    <s v="Female"/>
    <x v="2"/>
    <n v="40"/>
    <x v="925"/>
    <n v="61523"/>
    <n v="0"/>
    <s v="United States"/>
    <s v="Columbus"/>
    <s v=""/>
    <n v="0"/>
  </r>
  <r>
    <s v="E02310"/>
    <s v="Jordan Phillips"/>
    <x v="2"/>
    <x v="5"/>
    <s v="Corporate"/>
    <s v="Male"/>
    <x v="0"/>
    <n v="45"/>
    <x v="926"/>
    <n v="190512"/>
    <n v="0.32"/>
    <s v="United States"/>
    <s v="Columbus"/>
    <s v=""/>
    <n v="60963.840000000004"/>
  </r>
  <r>
    <s v="E04041"/>
    <s v="Clara Huynh"/>
    <x v="10"/>
    <x v="0"/>
    <s v="Speciality Products"/>
    <s v="Female"/>
    <x v="1"/>
    <n v="39"/>
    <x v="927"/>
    <n v="48415"/>
    <n v="0"/>
    <s v="China"/>
    <s v="Shanghai"/>
    <s v=""/>
    <n v="0"/>
  </r>
  <r>
    <s v="E00836"/>
    <s v="Wesley King"/>
    <x v="6"/>
    <x v="4"/>
    <s v="Manufacturing"/>
    <s v="Male"/>
    <x v="2"/>
    <n v="57"/>
    <x v="928"/>
    <n v="101577"/>
    <n v="0.05"/>
    <s v="United States"/>
    <s v="Chicago"/>
    <s v=""/>
    <n v="5078.8500000000004"/>
  </r>
  <r>
    <s v="E00682"/>
    <s v="Sofia Fernandez"/>
    <x v="6"/>
    <x v="4"/>
    <s v="Manufacturing"/>
    <s v="Female"/>
    <x v="3"/>
    <n v="44"/>
    <x v="929"/>
    <n v="105223"/>
    <n v="0.1"/>
    <s v="United States"/>
    <s v="Phoenix"/>
    <s v=""/>
    <n v="10522.300000000001"/>
  </r>
  <r>
    <s v="E00287"/>
    <s v="Maverick Figueroa"/>
    <x v="30"/>
    <x v="0"/>
    <s v="Corporate"/>
    <s v="Male"/>
    <x v="3"/>
    <n v="48"/>
    <x v="930"/>
    <n v="94815"/>
    <n v="0"/>
    <s v="United States"/>
    <s v="Chicago"/>
    <s v=""/>
    <n v="0"/>
  </r>
  <r>
    <s v="E00480"/>
    <s v="Hadley Yee"/>
    <x v="18"/>
    <x v="5"/>
    <s v="Speciality Products"/>
    <s v="Female"/>
    <x v="1"/>
    <n v="31"/>
    <x v="763"/>
    <n v="47913"/>
    <n v="0"/>
    <s v="United States"/>
    <s v="Seattle"/>
    <s v=""/>
    <n v="0"/>
  </r>
  <r>
    <s v="E01909"/>
    <s v="Lillian Khan"/>
    <x v="7"/>
    <x v="2"/>
    <s v="Speciality Products"/>
    <s v="Female"/>
    <x v="1"/>
    <n v="44"/>
    <x v="931"/>
    <n v="47387"/>
    <n v="0"/>
    <s v="China"/>
    <s v="Chengdu"/>
    <d v="2018-01-08T00:00:00"/>
    <n v="0"/>
  </r>
  <r>
    <s v="E02857"/>
    <s v="Valentina Davis"/>
    <x v="7"/>
    <x v="3"/>
    <s v="Speciality Products"/>
    <s v="Female"/>
    <x v="2"/>
    <n v="33"/>
    <x v="932"/>
    <n v="46878"/>
    <n v="0"/>
    <s v="United States"/>
    <s v="Miami"/>
    <s v=""/>
    <n v="0"/>
  </r>
  <r>
    <s v="E01466"/>
    <s v="Connor Vang"/>
    <x v="7"/>
    <x v="3"/>
    <s v="Speciality Products"/>
    <s v="Male"/>
    <x v="1"/>
    <n v="25"/>
    <x v="933"/>
    <n v="46845"/>
    <n v="0"/>
    <s v="United States"/>
    <s v="Miami"/>
    <s v=""/>
    <n v="0"/>
  </r>
  <r>
    <s v="E02191"/>
    <s v="Maria Sun"/>
    <x v="8"/>
    <x v="3"/>
    <s v="Corporate"/>
    <s v="Female"/>
    <x v="1"/>
    <n v="25"/>
    <x v="934"/>
    <n v="150666"/>
    <n v="0.23"/>
    <s v="China"/>
    <s v="Chengdu"/>
    <s v=""/>
    <n v="34653.18"/>
  </r>
  <r>
    <s v="E00156"/>
    <s v="Madelyn Scott"/>
    <x v="0"/>
    <x v="0"/>
    <s v="Research &amp; Development"/>
    <s v="Female"/>
    <x v="2"/>
    <n v="46"/>
    <x v="935"/>
    <n v="148035"/>
    <n v="0.14000000000000001"/>
    <s v="United States"/>
    <s v="Phoenix"/>
    <s v=""/>
    <n v="20724.900000000001"/>
  </r>
  <r>
    <s v="E03349"/>
    <s v="Dylan Chin"/>
    <x v="8"/>
    <x v="2"/>
    <s v="Corporate"/>
    <s v="Male"/>
    <x v="1"/>
    <n v="60"/>
    <x v="936"/>
    <n v="158898"/>
    <n v="0.18"/>
    <s v="United States"/>
    <s v="Miami"/>
    <s v=""/>
    <n v="28601.64"/>
  </r>
  <r>
    <s v="E04032"/>
    <s v="Emery Zhang"/>
    <x v="15"/>
    <x v="6"/>
    <s v="Corporate"/>
    <s v="Female"/>
    <x v="1"/>
    <n v="45"/>
    <x v="937"/>
    <n v="89659"/>
    <n v="0"/>
    <s v="China"/>
    <s v="Beijing"/>
    <s v=""/>
    <n v="0"/>
  </r>
  <r>
    <s v="E00203"/>
    <s v="Julia Doan"/>
    <x v="18"/>
    <x v="5"/>
    <s v="Speciality Products"/>
    <s v="Female"/>
    <x v="1"/>
    <n v="53"/>
    <x v="938"/>
    <n v="46727"/>
    <n v="0"/>
    <s v="United States"/>
    <s v="Columbus"/>
    <d v="2018-05-31T00:00:00"/>
    <n v="0"/>
  </r>
  <r>
    <s v="E04354"/>
    <s v="Raelynn Rios"/>
    <x v="2"/>
    <x v="3"/>
    <s v="Manufacturing"/>
    <s v="Female"/>
    <x v="3"/>
    <n v="43"/>
    <x v="939"/>
    <n v="258498"/>
    <n v="0.35"/>
    <s v="United States"/>
    <s v="Columbus"/>
    <s v=""/>
    <n v="90474.299999999988"/>
  </r>
  <r>
    <s v="E01578"/>
    <s v="Anthony Hong"/>
    <x v="0"/>
    <x v="0"/>
    <s v="Research &amp; Development"/>
    <s v="Male"/>
    <x v="1"/>
    <n v="37"/>
    <x v="283"/>
    <n v="146961"/>
    <n v="0.11"/>
    <s v="United States"/>
    <s v="Columbus"/>
    <s v=""/>
    <n v="16165.710000000001"/>
  </r>
  <r>
    <s v="E03430"/>
    <s v="Leo Herrera"/>
    <x v="24"/>
    <x v="5"/>
    <s v="Research &amp; Development"/>
    <s v="Male"/>
    <x v="3"/>
    <n v="48"/>
    <x v="940"/>
    <n v="85369"/>
    <n v="0"/>
    <s v="Brazil"/>
    <s v="Manaus"/>
    <d v="2004-11-27T00:00:00"/>
    <n v="0"/>
  </r>
  <r>
    <s v="E03058"/>
    <s v="Robert Wright"/>
    <x v="1"/>
    <x v="0"/>
    <s v="Manufacturing"/>
    <s v="Male"/>
    <x v="2"/>
    <n v="30"/>
    <x v="941"/>
    <n v="67489"/>
    <n v="0"/>
    <s v="United States"/>
    <s v="Chicago"/>
    <s v=""/>
    <n v="0"/>
  </r>
  <r>
    <s v="E04762"/>
    <s v="Audrey Richardson"/>
    <x v="8"/>
    <x v="0"/>
    <s v="Manufacturing"/>
    <s v="Female"/>
    <x v="2"/>
    <n v="46"/>
    <x v="942"/>
    <n v="166259"/>
    <n v="0.17"/>
    <s v="United States"/>
    <s v="Chicago"/>
    <s v=""/>
    <n v="28264.030000000002"/>
  </r>
  <r>
    <s v="E01148"/>
    <s v="Scarlett Kumar"/>
    <x v="28"/>
    <x v="0"/>
    <s v="Corporate"/>
    <s v="Female"/>
    <x v="1"/>
    <n v="55"/>
    <x v="943"/>
    <n v="47032"/>
    <n v="0"/>
    <s v="United States"/>
    <s v="Columbus"/>
    <s v=""/>
    <n v="0"/>
  </r>
  <r>
    <s v="E03655"/>
    <s v="Samantha Rogers"/>
    <x v="7"/>
    <x v="1"/>
    <s v="Speciality Products"/>
    <s v="Female"/>
    <x v="2"/>
    <n v="28"/>
    <x v="944"/>
    <n v="45061"/>
    <n v="0"/>
    <s v="United States"/>
    <s v="Miami"/>
    <s v=""/>
    <n v="0"/>
  </r>
  <r>
    <s v="E02798"/>
    <s v="Charles Henderson"/>
    <x v="28"/>
    <x v="0"/>
    <s v="Speciality Products"/>
    <s v="Male"/>
    <x v="2"/>
    <n v="48"/>
    <x v="945"/>
    <n v="43080"/>
    <n v="0"/>
    <s v="United States"/>
    <s v="Austin"/>
    <s v=""/>
    <n v="0"/>
  </r>
  <r>
    <s v="E01388"/>
    <s v="Cooper Gupta"/>
    <x v="18"/>
    <x v="5"/>
    <s v="Speciality Products"/>
    <s v="Male"/>
    <x v="1"/>
    <n v="58"/>
    <x v="946"/>
    <n v="41728"/>
    <n v="0"/>
    <s v="China"/>
    <s v="Chongqing"/>
    <s v=""/>
    <n v="0"/>
  </r>
  <r>
    <s v="E03928"/>
    <s v="Miles Dang"/>
    <x v="10"/>
    <x v="0"/>
    <s v="Speciality Products"/>
    <s v="Male"/>
    <x v="1"/>
    <n v="61"/>
    <x v="947"/>
    <n v="40063"/>
    <n v="0"/>
    <s v="United States"/>
    <s v="Miami"/>
    <s v=""/>
    <n v="0"/>
  </r>
  <r>
    <s v="E03545"/>
    <s v="Sofia Cheng"/>
    <x v="2"/>
    <x v="4"/>
    <s v="Corporate"/>
    <s v="Female"/>
    <x v="1"/>
    <n v="63"/>
    <x v="948"/>
    <n v="216195"/>
    <n v="0.31"/>
    <s v="United States"/>
    <s v="Miami"/>
    <s v=""/>
    <n v="67020.45"/>
  </r>
  <r>
    <m/>
    <m/>
    <x v="33"/>
    <x v="7"/>
    <m/>
    <m/>
    <x v="4"/>
    <m/>
    <x v="949"/>
    <m/>
    <m/>
    <m/>
    <m/>
    <m/>
    <m/>
  </r>
  <r>
    <m/>
    <m/>
    <x v="33"/>
    <x v="7"/>
    <m/>
    <m/>
    <x v="4"/>
    <m/>
    <x v="949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s v="E02387"/>
    <s v="Emily Davis"/>
    <s v="Sr. Manger"/>
    <s v="IT"/>
    <s v="Research &amp; Development"/>
    <s v="Female"/>
    <s v="Black"/>
    <n v="55"/>
    <d v="2016-04-08T00:00:00"/>
    <n v="141604"/>
    <n v="0.15"/>
    <s v="United States"/>
    <s v="Seattle"/>
    <x v="0"/>
    <n v="21240.6"/>
    <n v="2021"/>
    <n v="2016"/>
    <x v="0"/>
  </r>
  <r>
    <s v="E04332"/>
    <s v="Luke Martin"/>
    <s v="Analyst"/>
    <s v="Finance"/>
    <s v="Manufacturing"/>
    <s v="Male"/>
    <s v="Black"/>
    <n v="25"/>
    <d v="2020-05-16T00:00:00"/>
    <n v="41336"/>
    <n v="0"/>
    <s v="United States"/>
    <s v="Miami"/>
    <x v="1"/>
    <n v="0"/>
    <n v="2021"/>
    <n v="2020"/>
    <x v="1"/>
  </r>
  <r>
    <s v="E03247"/>
    <s v="Aaliyah Mai"/>
    <s v="Vice President"/>
    <s v="IT"/>
    <s v="Speciality Products"/>
    <s v="Female"/>
    <s v="Asian"/>
    <n v="57"/>
    <d v="2016-11-11T00:00:00"/>
    <n v="246589"/>
    <n v="0.33"/>
    <s v="United States"/>
    <s v="Phoenix"/>
    <x v="2"/>
    <n v="81374.37000000001"/>
    <n v="2017"/>
    <n v="2016"/>
    <x v="1"/>
  </r>
  <r>
    <s v="E00502"/>
    <s v="Natalia Salazar"/>
    <s v="Sr. Analyst"/>
    <s v="Accounting"/>
    <s v="Manufacturing"/>
    <s v="Female"/>
    <s v="Latino"/>
    <n v="44"/>
    <d v="2019-01-02T00:00:00"/>
    <n v="74691"/>
    <n v="0"/>
    <s v="Brazil"/>
    <s v="Manaus"/>
    <x v="3"/>
    <n v="0"/>
    <n v="2020"/>
    <n v="2019"/>
    <x v="1"/>
  </r>
  <r>
    <s v="E04000"/>
    <s v="Skylar Carrillo"/>
    <s v="Engineering Manager"/>
    <s v="Engineering"/>
    <s v="Corporate"/>
    <s v="Female"/>
    <s v="Latino"/>
    <n v="44"/>
    <d v="2008-12-18T00:00:00"/>
    <n v="92753"/>
    <n v="0.13"/>
    <s v="United States"/>
    <s v="Austin"/>
    <x v="4"/>
    <n v="12057.890000000001"/>
    <n v="2021"/>
    <n v="2008"/>
    <x v="2"/>
  </r>
  <r>
    <s v="E02966"/>
    <s v="William Foster"/>
    <s v="Field Engineer"/>
    <s v="Engineering"/>
    <s v="Manufacturing"/>
    <s v="Male"/>
    <s v="Caucasian"/>
    <n v="58"/>
    <d v="2002-05-23T00:00:00"/>
    <n v="76354"/>
    <n v="0"/>
    <s v="United States"/>
    <s v="Phoenix"/>
    <x v="5"/>
    <n v="0"/>
    <n v="2021"/>
    <n v="2002"/>
    <x v="3"/>
  </r>
  <r>
    <s v="E01540"/>
    <s v="Miles Salazar"/>
    <s v="IT Coordinator"/>
    <s v="IT"/>
    <s v="Manufacturing"/>
    <s v="Male"/>
    <s v="Latino"/>
    <n v="36"/>
    <d v="2010-12-23T00:00:00"/>
    <n v="53215"/>
    <n v="0"/>
    <s v="Brazil"/>
    <s v="Sao Paulo"/>
    <x v="6"/>
    <n v="0"/>
    <n v="2014"/>
    <n v="2010"/>
    <x v="4"/>
  </r>
  <r>
    <s v="E04474"/>
    <s v="Mila Hong"/>
    <s v="Test Engineer"/>
    <s v="Engineering"/>
    <s v="Research &amp; Development"/>
    <s v="Female"/>
    <s v="Asian"/>
    <n v="30"/>
    <d v="2017-05-22T00:00:00"/>
    <n v="86858"/>
    <n v="0"/>
    <s v="China"/>
    <s v="Chongqing"/>
    <x v="7"/>
    <n v="0"/>
    <n v="2017"/>
    <n v="2017"/>
    <x v="5"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s v="Brazil"/>
    <s v="Manaus"/>
    <x v="8"/>
    <n v="53116.560000000005"/>
    <n v="2020"/>
    <n v="2016"/>
    <x v="4"/>
  </r>
  <r>
    <s v="E00440"/>
    <s v="Jack Huynh"/>
    <s v="Manager"/>
    <s v="Marketing"/>
    <s v="Research &amp; Development"/>
    <s v="Male"/>
    <s v="Asian"/>
    <n v="27"/>
    <d v="2018-09-25T00:00:00"/>
    <n v="114441"/>
    <n v="0.1"/>
    <s v="China"/>
    <s v="Chongqing"/>
    <x v="9"/>
    <n v="11444.1"/>
    <n v="2019"/>
    <n v="2018"/>
    <x v="1"/>
  </r>
  <r>
    <s v="E03131"/>
    <s v="Ezekiel Reed"/>
    <s v="Sr. Manger"/>
    <s v="IT"/>
    <s v="Manufacturing"/>
    <s v="Male"/>
    <s v="Caucasian"/>
    <n v="37"/>
    <d v="2014-02-25T00:00:00"/>
    <n v="128984"/>
    <n v="0.12"/>
    <s v="United States"/>
    <s v="Miami"/>
    <x v="10"/>
    <n v="15478.08"/>
    <n v="2021"/>
    <n v="2014"/>
    <x v="6"/>
  </r>
  <r>
    <s v="E04641"/>
    <s v="Scarlett Hill"/>
    <s v="Director"/>
    <s v="Engineering"/>
    <s v="Speciality Products"/>
    <s v="Female"/>
    <s v="Black"/>
    <n v="45"/>
    <d v="2018-04-22T00:00:00"/>
    <n v="187205"/>
    <n v="0.24"/>
    <s v="United States"/>
    <s v="Columbus"/>
    <x v="11"/>
    <n v="44929.2"/>
    <n v="2022"/>
    <n v="2018"/>
    <x v="4"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s v="United States"/>
    <s v="Seattle"/>
    <x v="12"/>
    <n v="0"/>
    <n v="2013"/>
    <n v="1994"/>
    <x v="3"/>
  </r>
  <r>
    <s v="E02639"/>
    <s v="Hadley Parker"/>
    <s v="Vice President"/>
    <s v="Marketing"/>
    <s v="Corporate"/>
    <s v="Female"/>
    <s v="Black"/>
    <n v="30"/>
    <d v="2016-09-21T00:00:00"/>
    <n v="221217"/>
    <n v="0.32"/>
    <s v="United States"/>
    <s v="Columbus"/>
    <x v="13"/>
    <n v="70789.440000000002"/>
    <n v="2017"/>
    <n v="2016"/>
    <x v="1"/>
  </r>
  <r>
    <s v="E01896"/>
    <s v="Adam Nelson"/>
    <s v="Director"/>
    <s v="Finance"/>
    <s v="Speciality Products"/>
    <s v="Male"/>
    <s v="Caucasian"/>
    <n v="25"/>
    <d v="2020-01-14T00:00:00"/>
    <n v="168014"/>
    <n v="0.27"/>
    <s v="United States"/>
    <s v="Chicago"/>
    <x v="14"/>
    <n v="45363.780000000006"/>
    <n v="2021"/>
    <n v="2020"/>
    <x v="1"/>
  </r>
  <r>
    <s v="E02813"/>
    <s v="Kai Chow"/>
    <s v="Engineering Manager"/>
    <s v="Engineering"/>
    <s v="Corporate"/>
    <s v="Male"/>
    <s v="Asian"/>
    <n v="45"/>
    <d v="2001-04-12T00:00:00"/>
    <n v="95743"/>
    <n v="0.15"/>
    <s v="United States"/>
    <s v="Austin"/>
    <x v="15"/>
    <n v="14361.449999999999"/>
    <n v="2010"/>
    <n v="2001"/>
    <x v="7"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s v="United States"/>
    <s v="Chicago"/>
    <x v="16"/>
    <n v="0"/>
    <n v="2013"/>
    <n v="2012"/>
    <x v="1"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s v="United States"/>
    <s v="Columbus"/>
    <x v="17"/>
    <n v="20192.34"/>
    <n v="2020"/>
    <n v="2013"/>
    <x v="6"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s v="Brazil"/>
    <s v="Sao Paulo"/>
    <x v="18"/>
    <n v="41643.800000000003"/>
    <n v="2020"/>
    <n v="2020"/>
    <x v="5"/>
  </r>
  <r>
    <s v="E03834"/>
    <s v="Anthony Carter"/>
    <s v="Director"/>
    <s v="Engineering"/>
    <s v="Speciality Products"/>
    <s v="Male"/>
    <s v="Caucasian"/>
    <n v="41"/>
    <d v="2007-03-15T00:00:00"/>
    <n v="155926"/>
    <n v="0.24"/>
    <s v="United States"/>
    <s v="Columbus"/>
    <x v="19"/>
    <n v="37422.239999999998"/>
    <n v="2008"/>
    <n v="2007"/>
    <x v="1"/>
  </r>
  <r>
    <s v="E04386"/>
    <s v="Cameron Powell"/>
    <s v="Business Partner"/>
    <s v="Human Resources"/>
    <s v="Manufacturing"/>
    <s v="Male"/>
    <s v="Black"/>
    <n v="41"/>
    <d v="2004-08-20T00:00:00"/>
    <n v="49186"/>
    <n v="0"/>
    <s v="United States"/>
    <s v="Austin"/>
    <x v="20"/>
    <n v="0"/>
    <n v="2008"/>
    <n v="2004"/>
    <x v="4"/>
  </r>
  <r>
    <s v="E02252"/>
    <s v="Lillian Park"/>
    <s v="Analyst"/>
    <s v="Marketing"/>
    <s v="Research &amp; Development"/>
    <s v="Female"/>
    <s v="Asian"/>
    <n v="40"/>
    <d v="2021-02-24T00:00:00"/>
    <n v="46833"/>
    <n v="0"/>
    <s v="China"/>
    <s v="Chengdu"/>
    <x v="21"/>
    <n v="0"/>
    <n v="2021"/>
    <n v="2021"/>
    <x v="5"/>
  </r>
  <r>
    <s v="E01638"/>
    <s v="Maria He"/>
    <s v="IT Systems Architect"/>
    <s v="IT"/>
    <s v="Corporate"/>
    <s v="Female"/>
    <s v="Asian"/>
    <n v="45"/>
    <d v="2010-08-28T00:00:00"/>
    <n v="82162"/>
    <n v="0"/>
    <s v="China"/>
    <s v="Beijing"/>
    <x v="22"/>
    <n v="0"/>
    <n v="2020"/>
    <n v="2010"/>
    <x v="8"/>
  </r>
  <r>
    <s v="E00467"/>
    <s v="Sofia Dinh"/>
    <s v="Operations Engineer"/>
    <s v="Engineering"/>
    <s v="Corporate"/>
    <s v="Female"/>
    <s v="Asian"/>
    <n v="55"/>
    <d v="1995-08-04T00:00:00"/>
    <n v="80701"/>
    <n v="0"/>
    <s v="United States"/>
    <s v="Chicago"/>
    <x v="23"/>
    <n v="0"/>
    <n v="2005"/>
    <n v="1995"/>
    <x v="8"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s v="United States"/>
    <s v="Seattle"/>
    <x v="24"/>
    <n v="52737.659999999996"/>
    <n v="2020"/>
    <n v="2017"/>
    <x v="9"/>
  </r>
  <r>
    <s v="E03972"/>
    <s v="Jordan Gomez"/>
    <s v="Sr. Analyst"/>
    <s v="Accounting"/>
    <s v="Research &amp; Development"/>
    <s v="Male"/>
    <s v="Latino"/>
    <n v="58"/>
    <d v="1994-09-15T00:00:00"/>
    <n v="98769"/>
    <n v="0"/>
    <s v="Brazil"/>
    <s v="Rio de Janerio"/>
    <x v="25"/>
    <n v="0"/>
    <n v="2016"/>
    <n v="1994"/>
    <x v="10"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s v="China"/>
    <s v="Shanghai"/>
    <x v="26"/>
    <n v="18365.620000000003"/>
    <n v="2016"/>
    <n v="2011"/>
    <x v="0"/>
  </r>
  <r>
    <s v="E02857"/>
    <s v="Mason Jimenez"/>
    <s v="Sr. Manger"/>
    <s v="Finance"/>
    <s v="Speciality Products"/>
    <s v="Male"/>
    <s v="Latino"/>
    <n v="44"/>
    <d v="2019-08-08T00:00:00"/>
    <n v="130133"/>
    <n v="0.15"/>
    <s v="United States"/>
    <s v="Austin"/>
    <x v="27"/>
    <n v="19519.95"/>
    <n v="2022"/>
    <n v="2019"/>
    <x v="9"/>
  </r>
  <r>
    <s v="E00181"/>
    <s v="Genesis Hu"/>
    <s v="Sr. Analyst"/>
    <s v="Marketing"/>
    <s v="Corporate"/>
    <s v="Female"/>
    <s v="Asian"/>
    <n v="46"/>
    <d v="2002-01-15T00:00:00"/>
    <n v="86510"/>
    <n v="0"/>
    <s v="China"/>
    <s v="Beijing"/>
    <x v="28"/>
    <n v="0"/>
    <n v="2003"/>
    <n v="2002"/>
    <x v="1"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s v="United States"/>
    <s v="Chicago"/>
    <x v="29"/>
    <n v="19598.54"/>
    <n v="2007"/>
    <n v="2006"/>
    <x v="1"/>
  </r>
  <r>
    <s v="E04962"/>
    <s v="Elena Tan"/>
    <s v="Vice President"/>
    <s v="Engineering"/>
    <s v="Manufacturing"/>
    <s v="Female"/>
    <s v="Asian"/>
    <n v="50"/>
    <d v="2008-10-13T00:00:00"/>
    <n v="181801"/>
    <n v="0.4"/>
    <s v="China"/>
    <s v="Chongqing"/>
    <x v="30"/>
    <n v="72720.400000000009"/>
    <n v="2019"/>
    <n v="2008"/>
    <x v="11"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s v="United States"/>
    <s v="Austin"/>
    <x v="31"/>
    <n v="0"/>
    <n v="2019"/>
    <n v="2013"/>
    <x v="12"/>
  </r>
  <r>
    <s v="E02703"/>
    <s v="Austin Vang"/>
    <s v="Manager"/>
    <s v="Marketing"/>
    <s v="Speciality Products"/>
    <s v="Male"/>
    <s v="Asian"/>
    <n v="49"/>
    <d v="2018-05-20T00:00:00"/>
    <n v="119397"/>
    <n v="0.09"/>
    <s v="China"/>
    <s v="Beijing"/>
    <x v="32"/>
    <n v="10745.73"/>
    <n v="2019"/>
    <n v="2018"/>
    <x v="1"/>
  </r>
  <r>
    <s v="E01052"/>
    <s v="Jaxson Dinh"/>
    <s v="Sr. Manger"/>
    <s v="Marketing"/>
    <s v="Research &amp; Development"/>
    <s v="Male"/>
    <s v="Asian"/>
    <n v="45"/>
    <d v="2001-05-03T00:00:00"/>
    <n v="147752"/>
    <n v="0.12"/>
    <s v="China"/>
    <s v="Shanghai"/>
    <x v="33"/>
    <n v="17730.239999999998"/>
    <n v="2011"/>
    <n v="2001"/>
    <x v="8"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s v="United States"/>
    <s v="Seattle"/>
    <x v="34"/>
    <n v="4871.6500000000005"/>
    <n v="2015"/>
    <n v="2006"/>
    <x v="7"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s v="United States"/>
    <s v="Austin"/>
    <x v="35"/>
    <n v="0"/>
    <n v="2020"/>
    <n v="2011"/>
    <x v="7"/>
  </r>
  <r>
    <s v="E01845"/>
    <s v="Leo Fernandez"/>
    <s v="Manager"/>
    <s v="Finance"/>
    <s v="Research &amp; Development"/>
    <s v="Male"/>
    <s v="Latino"/>
    <n v="54"/>
    <d v="1998-04-28T00:00:00"/>
    <n v="108268"/>
    <n v="0.09"/>
    <s v="Brazil"/>
    <s v="Sao Paulo"/>
    <x v="36"/>
    <n v="9744.119999999999"/>
    <n v="2004"/>
    <n v="1998"/>
    <x v="12"/>
  </r>
  <r>
    <s v="E04448"/>
    <s v="Adrian Ruiz"/>
    <s v="Sr. Analyst"/>
    <s v="Finance"/>
    <s v="Corporate"/>
    <s v="Male"/>
    <s v="Latino"/>
    <n v="34"/>
    <d v="2014-09-04T00:00:00"/>
    <n v="95499"/>
    <n v="0"/>
    <s v="Brazil"/>
    <s v="Sao Paulo"/>
    <x v="37"/>
    <n v="0"/>
    <n v="2017"/>
    <n v="2014"/>
    <x v="9"/>
  </r>
  <r>
    <s v="E03881"/>
    <s v="Andrew Reed"/>
    <s v="System Administrator "/>
    <s v="IT"/>
    <s v="Corporate"/>
    <s v="Male"/>
    <s v="Black"/>
    <n v="28"/>
    <d v="2019-06-17T00:00:00"/>
    <n v="65341"/>
    <n v="0"/>
    <s v="United States"/>
    <s v="Miami"/>
    <x v="38"/>
    <n v="0"/>
    <n v="2022"/>
    <n v="2019"/>
    <x v="9"/>
  </r>
  <r>
    <s v="E02977"/>
    <s v="Nicholas Song"/>
    <s v="Analyst II"/>
    <s v="Marketing"/>
    <s v="Manufacturing"/>
    <s v="Male"/>
    <s v="Asian"/>
    <n v="52"/>
    <d v="1999-05-23T00:00:00"/>
    <n v="68807"/>
    <n v="0"/>
    <s v="China"/>
    <s v="Chengdu"/>
    <x v="39"/>
    <n v="0"/>
    <n v="2015"/>
    <n v="1999"/>
    <x v="13"/>
  </r>
  <r>
    <s v="E03496"/>
    <s v="Robert Yang"/>
    <s v="Sr. Analyst"/>
    <s v="Accounting"/>
    <s v="Speciality Products"/>
    <s v="Male"/>
    <s v="Asian"/>
    <n v="31"/>
    <d v="2017-11-04T00:00:00"/>
    <n v="97078"/>
    <n v="0"/>
    <s v="United States"/>
    <s v="Austin"/>
    <x v="40"/>
    <n v="0"/>
    <n v="2020"/>
    <n v="2017"/>
    <x v="9"/>
  </r>
  <r>
    <s v="E04323"/>
    <s v="Melody Valdez"/>
    <s v="Director"/>
    <s v="IT"/>
    <s v="Manufacturing"/>
    <s v="Female"/>
    <s v="Latino"/>
    <n v="28"/>
    <d v="2021-01-25T00:00:00"/>
    <n v="160385"/>
    <n v="0.23"/>
    <s v="United States"/>
    <s v="Miami"/>
    <x v="41"/>
    <n v="36888.550000000003"/>
    <n v="2021"/>
    <n v="2021"/>
    <x v="5"/>
  </r>
  <r>
    <s v="E03758"/>
    <s v="Liam Zhang"/>
    <s v="Director"/>
    <s v="Marketing"/>
    <s v="Research &amp; Development"/>
    <s v="Male"/>
    <s v="Asian"/>
    <n v="29"/>
    <d v="2021-09-15T00:00:00"/>
    <n v="199783"/>
    <n v="0.21"/>
    <s v="United States"/>
    <s v="Chicago"/>
    <x v="42"/>
    <n v="41954.43"/>
    <n v="2022"/>
    <n v="2021"/>
    <x v="1"/>
  </r>
  <r>
    <s v="E02492"/>
    <s v="Sebastian Gupta"/>
    <s v="Sr. Analyst"/>
    <s v="Marketing"/>
    <s v="Corporate"/>
    <s v="Male"/>
    <s v="Asian"/>
    <n v="40"/>
    <d v="2014-09-22T00:00:00"/>
    <n v="73779"/>
    <n v="0"/>
    <s v="China"/>
    <s v="Chongqing"/>
    <x v="43"/>
    <n v="0"/>
    <n v="2019"/>
    <n v="2014"/>
    <x v="0"/>
  </r>
  <r>
    <s v="E02420"/>
    <s v="Madison Li"/>
    <s v="Director"/>
    <s v="Marketing"/>
    <s v="Manufacturing"/>
    <s v="Female"/>
    <s v="Asian"/>
    <n v="35"/>
    <d v="2017-03-06T00:00:00"/>
    <n v="171426"/>
    <n v="0.15"/>
    <s v="China"/>
    <s v="Beijing"/>
    <x v="44"/>
    <n v="25713.899999999998"/>
    <n v="2017"/>
    <n v="2017"/>
    <x v="5"/>
  </r>
  <r>
    <s v="E03563"/>
    <s v="Ian Barnes"/>
    <s v="Operations Engineer"/>
    <s v="Engineering"/>
    <s v="Corporate"/>
    <s v="Male"/>
    <s v="Caucasian"/>
    <n v="47"/>
    <d v="2020-06-08T00:00:00"/>
    <n v="115765"/>
    <n v="0"/>
    <s v="United States"/>
    <s v="Miami"/>
    <x v="45"/>
    <n v="0"/>
    <n v="2021"/>
    <n v="2020"/>
    <x v="1"/>
  </r>
  <r>
    <s v="E04739"/>
    <s v="Ruby Washington"/>
    <s v="Analyst"/>
    <s v="Marketing"/>
    <s v="Research &amp; Development"/>
    <s v="Female"/>
    <s v="Black"/>
    <n v="65"/>
    <d v="2011-06-17T00:00:00"/>
    <n v="56686"/>
    <n v="0"/>
    <s v="United States"/>
    <s v="Seattle"/>
    <x v="46"/>
    <n v="0"/>
    <n v="2015"/>
    <n v="2011"/>
    <x v="4"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s v="United States"/>
    <s v="Columbus"/>
    <x v="47"/>
    <n v="9589.9"/>
    <n v="2021"/>
    <n v="2019"/>
    <x v="14"/>
  </r>
  <r>
    <s v="E01591"/>
    <s v="Paisley Trinh"/>
    <s v="Technical Architect"/>
    <s v="IT"/>
    <s v="Corporate"/>
    <s v="Female"/>
    <s v="Asian"/>
    <n v="57"/>
    <d v="1992-05-04T00:00:00"/>
    <n v="76202"/>
    <n v="0"/>
    <s v="United States"/>
    <s v="Austin"/>
    <x v="48"/>
    <n v="0"/>
    <n v="1994"/>
    <n v="1992"/>
    <x v="14"/>
  </r>
  <r>
    <s v="E02877"/>
    <s v="Mila Allen"/>
    <s v="Controls Engineer"/>
    <s v="Engineering"/>
    <s v="Corporate"/>
    <s v="Female"/>
    <s v="Caucasian"/>
    <n v="56"/>
    <d v="2015-10-14T00:00:00"/>
    <n v="76272"/>
    <n v="0"/>
    <s v="United States"/>
    <s v="Miami"/>
    <x v="49"/>
    <n v="0"/>
    <n v="2021"/>
    <n v="2015"/>
    <x v="12"/>
  </r>
  <r>
    <s v="E03170"/>
    <s v="Autumn Thao"/>
    <s v="Account Representative"/>
    <s v="Sales"/>
    <s v="Manufacturing"/>
    <s v="Female"/>
    <s v="Asian"/>
    <n v="63"/>
    <d v="2017-09-26T00:00:00"/>
    <n v="72340"/>
    <n v="0"/>
    <s v="United States"/>
    <s v="Phoenix"/>
    <x v="50"/>
    <n v="0"/>
    <n v="2019"/>
    <n v="2017"/>
    <x v="14"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s v="China"/>
    <s v="Chongqing"/>
    <x v="51"/>
    <n v="44552.119999999995"/>
    <n v="2020"/>
    <n v="2020"/>
    <x v="5"/>
  </r>
  <r>
    <s v="E01789"/>
    <s v="Charles Luu"/>
    <s v="Sr. Manger"/>
    <s v="Sales"/>
    <s v="Manufacturing"/>
    <s v="Male"/>
    <s v="Asian"/>
    <n v="25"/>
    <d v="2021-06-15T00:00:00"/>
    <n v="142731"/>
    <n v="0.11"/>
    <s v="China"/>
    <s v="Shanghai"/>
    <x v="52"/>
    <n v="15700.41"/>
    <n v="2022"/>
    <n v="2021"/>
    <x v="1"/>
  </r>
  <r>
    <s v="E01754"/>
    <s v="Owen Lam"/>
    <s v="Sr. Business Partner"/>
    <s v="Human Resources"/>
    <s v="Speciality Products"/>
    <s v="Male"/>
    <s v="Asian"/>
    <n v="30"/>
    <d v="2017-05-29T00:00:00"/>
    <n v="86317"/>
    <n v="0"/>
    <s v="China"/>
    <s v="Chengdu"/>
    <x v="53"/>
    <n v="0"/>
    <n v="2017"/>
    <n v="2017"/>
    <x v="5"/>
  </r>
  <r>
    <s v="E00717"/>
    <s v="Kennedy Vargas"/>
    <s v="Business Partner"/>
    <s v="Human Resources"/>
    <s v="Manufacturing"/>
    <s v="Female"/>
    <s v="Latino"/>
    <n v="45"/>
    <d v="2005-10-14T00:00:00"/>
    <n v="51404"/>
    <n v="0"/>
    <s v="Brazil"/>
    <s v="Manaus"/>
    <x v="54"/>
    <n v="0"/>
    <n v="2009"/>
    <n v="2005"/>
    <x v="4"/>
  </r>
  <r>
    <s v="E03694"/>
    <s v="Eli Reed"/>
    <s v="Systems Analyst"/>
    <s v="IT"/>
    <s v="Corporate"/>
    <s v="Male"/>
    <s v="Caucasian"/>
    <n v="51"/>
    <d v="2014-02-27T00:00:00"/>
    <n v="53929"/>
    <n v="0"/>
    <s v="United States"/>
    <s v="Miami"/>
    <x v="55"/>
    <n v="0"/>
    <n v="2017"/>
    <n v="2014"/>
    <x v="9"/>
  </r>
  <r>
    <s v="E02440"/>
    <s v="Grayson Turner"/>
    <s v="Solutions Architect"/>
    <s v="IT"/>
    <s v="Corporate"/>
    <s v="Male"/>
    <s v="Caucasian"/>
    <n v="54"/>
    <d v="1992-06-30T00:00:00"/>
    <n v="63196"/>
    <n v="0"/>
    <s v="United States"/>
    <s v="Chicago"/>
    <x v="56"/>
    <n v="0"/>
    <n v="2014"/>
    <n v="1992"/>
    <x v="10"/>
  </r>
  <r>
    <s v="E03579"/>
    <s v="Robert Zhang"/>
    <s v="Vice President"/>
    <s v="Marketing"/>
    <s v="Corporate"/>
    <s v="Male"/>
    <s v="Asian"/>
    <n v="45"/>
    <d v="2015-09-24T00:00:00"/>
    <n v="202680"/>
    <n v="0.32"/>
    <s v="United States"/>
    <s v="Phoenix"/>
    <x v="57"/>
    <n v="64857.599999999999"/>
    <n v="2022"/>
    <n v="2015"/>
    <x v="6"/>
  </r>
  <r>
    <s v="E04542"/>
    <s v="Camila Cortez"/>
    <s v="Manager"/>
    <s v="Marketing"/>
    <s v="Manufacturing"/>
    <s v="Female"/>
    <s v="Latino"/>
    <n v="29"/>
    <d v="2021-05-09T00:00:00"/>
    <n v="129541"/>
    <n v="0.08"/>
    <s v="United States"/>
    <s v="Phoenix"/>
    <x v="58"/>
    <n v="10363.280000000001"/>
    <n v="2021"/>
    <n v="2021"/>
    <x v="5"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s v="United States"/>
    <s v="Columbus"/>
    <x v="59"/>
    <n v="46411.680000000008"/>
    <n v="2020"/>
    <n v="2013"/>
    <x v="6"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s v="United States"/>
    <s v="Seattle"/>
    <x v="60"/>
    <n v="0"/>
    <n v="2007"/>
    <n v="2006"/>
    <x v="1"/>
  </r>
  <r>
    <s v="E04732"/>
    <s v="Benjamin Ramirez"/>
    <s v="Network Engineer"/>
    <s v="IT"/>
    <s v="Research &amp; Development"/>
    <s v="Male"/>
    <s v="Latino"/>
    <n v="48"/>
    <d v="2005-07-27T00:00:00"/>
    <n v="68987"/>
    <n v="0"/>
    <s v="United States"/>
    <s v="Chicago"/>
    <x v="61"/>
    <n v="0"/>
    <n v="2006"/>
    <n v="2005"/>
    <x v="1"/>
  </r>
  <r>
    <s v="E00634"/>
    <s v="Samantha Chavez"/>
    <s v="Sr. Analyst"/>
    <s v="Sales"/>
    <s v="Speciality Products"/>
    <s v="Female"/>
    <s v="Latino"/>
    <n v="53"/>
    <d v="2017-01-09T00:00:00"/>
    <n v="75769"/>
    <n v="0"/>
    <s v="Brazil"/>
    <s v="Manaus"/>
    <x v="17"/>
    <n v="0"/>
    <n v="2020"/>
    <n v="2017"/>
    <x v="9"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s v="United States"/>
    <s v="Miami"/>
    <x v="62"/>
    <n v="0"/>
    <n v="2022"/>
    <n v="2019"/>
    <x v="9"/>
  </r>
  <r>
    <s v="E00749"/>
    <s v="Valentina Moua"/>
    <s v="Account Representative"/>
    <s v="Sales"/>
    <s v="Manufacturing"/>
    <s v="Female"/>
    <s v="Asian"/>
    <n v="37"/>
    <d v="2015-11-10T00:00:00"/>
    <n v="64204"/>
    <n v="0"/>
    <s v="United States"/>
    <s v="Columbus"/>
    <x v="63"/>
    <n v="0"/>
    <n v="2021"/>
    <n v="2015"/>
    <x v="12"/>
  </r>
  <r>
    <s v="E01941"/>
    <s v="Quinn Trinh"/>
    <s v="Analyst II"/>
    <s v="Sales"/>
    <s v="Corporate"/>
    <s v="Female"/>
    <s v="Asian"/>
    <n v="42"/>
    <d v="2010-05-09T00:00:00"/>
    <n v="67743"/>
    <n v="0"/>
    <s v="China"/>
    <s v="Beijing"/>
    <x v="64"/>
    <n v="0"/>
    <n v="2014"/>
    <n v="2010"/>
    <x v="4"/>
  </r>
  <r>
    <s v="E03994"/>
    <s v="Henry Jung"/>
    <s v="Automation Engineer"/>
    <s v="Engineering"/>
    <s v="Manufacturing"/>
    <s v="Male"/>
    <s v="Asian"/>
    <n v="57"/>
    <d v="2018-02-26T00:00:00"/>
    <n v="103183"/>
    <n v="0"/>
    <s v="United States"/>
    <s v="Austin"/>
    <x v="65"/>
    <n v="0"/>
    <n v="2021"/>
    <n v="2018"/>
    <x v="9"/>
  </r>
  <r>
    <s v="E03866"/>
    <s v="Jordan Zhu"/>
    <s v="Sr. Manger"/>
    <s v="Marketing"/>
    <s v="Manufacturing"/>
    <s v="Male"/>
    <s v="Asian"/>
    <n v="32"/>
    <d v="2017-01-29T00:00:00"/>
    <n v="143970"/>
    <n v="0.12"/>
    <s v="United States"/>
    <s v="Seattle"/>
    <x v="66"/>
    <n v="17276.399999999998"/>
    <n v="2017"/>
    <n v="2017"/>
    <x v="5"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s v="United States"/>
    <s v="Austin"/>
    <x v="67"/>
    <n v="0"/>
    <n v="1996"/>
    <n v="1996"/>
    <x v="5"/>
  </r>
  <r>
    <s v="E01820"/>
    <s v="Nathan Miller"/>
    <s v="Quality Engineer"/>
    <s v="Engineering"/>
    <s v="Speciality Products"/>
    <s v="Male"/>
    <s v="Black"/>
    <n v="27"/>
    <d v="2019-05-28T00:00:00"/>
    <n v="70110"/>
    <n v="0"/>
    <s v="United States"/>
    <s v="Miami"/>
    <x v="68"/>
    <n v="0"/>
    <n v="2021"/>
    <n v="2019"/>
    <x v="14"/>
  </r>
  <r>
    <s v="E01943"/>
    <s v="Vivian Espinoza"/>
    <s v="Sr. Manger"/>
    <s v="Sales"/>
    <s v="Corporate"/>
    <s v="Female"/>
    <s v="Latino"/>
    <n v="52"/>
    <d v="2006-10-05T00:00:00"/>
    <n v="147966"/>
    <n v="0.11"/>
    <s v="Brazil"/>
    <s v="Rio de Janerio"/>
    <x v="69"/>
    <n v="16276.26"/>
    <n v="2019"/>
    <n v="2006"/>
    <x v="2"/>
  </r>
  <r>
    <s v="E03064"/>
    <s v="Lincoln Fong"/>
    <s v="Analyst II"/>
    <s v="Sales"/>
    <s v="Speciality Products"/>
    <s v="Male"/>
    <s v="Asian"/>
    <n v="31"/>
    <d v="2020-02-17T00:00:00"/>
    <n v="67171"/>
    <n v="0"/>
    <s v="China"/>
    <s v="Chongqing"/>
    <x v="10"/>
    <n v="0"/>
    <n v="2021"/>
    <n v="2020"/>
    <x v="1"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s v="United States"/>
    <s v="Austin"/>
    <x v="70"/>
    <n v="14851.060000000001"/>
    <n v="2021"/>
    <n v="2018"/>
    <x v="9"/>
  </r>
  <r>
    <s v="E04699"/>
    <s v="Ivy Tang"/>
    <s v="Development Engineer"/>
    <s v="Engineering"/>
    <s v="Speciality Products"/>
    <s v="Female"/>
    <s v="Asian"/>
    <n v="48"/>
    <d v="2012-05-03T00:00:00"/>
    <n v="65340"/>
    <n v="0"/>
    <s v="China"/>
    <s v="Shanghai"/>
    <x v="71"/>
    <n v="0"/>
    <n v="2018"/>
    <n v="2012"/>
    <x v="12"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s v="China"/>
    <s v="Beijing"/>
    <x v="72"/>
    <n v="7689.5000000000009"/>
    <n v="2020"/>
    <n v="2012"/>
    <x v="15"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s v="United States"/>
    <s v="Miami"/>
    <x v="73"/>
    <n v="0"/>
    <n v="2021"/>
    <n v="2009"/>
    <x v="16"/>
  </r>
  <r>
    <s v="E01339"/>
    <s v="Jeremiah Hernandez"/>
    <s v="Network Engineer"/>
    <s v="IT"/>
    <s v="Manufacturing"/>
    <s v="Male"/>
    <s v="Latino"/>
    <n v="26"/>
    <d v="2019-04-14T00:00:00"/>
    <n v="74467"/>
    <n v="0"/>
    <s v="United States"/>
    <s v="Columbus"/>
    <x v="74"/>
    <n v="0"/>
    <n v="2021"/>
    <n v="2019"/>
    <x v="14"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s v="United States"/>
    <s v="Seattle"/>
    <x v="75"/>
    <n v="0"/>
    <n v="2014"/>
    <n v="2009"/>
    <x v="0"/>
  </r>
  <r>
    <s v="E03045"/>
    <s v="Andrew Huynh"/>
    <s v="Business Partner"/>
    <s v="Human Resources"/>
    <s v="Speciality Products"/>
    <s v="Male"/>
    <s v="Asian"/>
    <n v="57"/>
    <d v="1997-04-28T00:00:00"/>
    <n v="54051"/>
    <n v="0"/>
    <s v="United States"/>
    <s v="Miami"/>
    <x v="76"/>
    <n v="0"/>
    <n v="1998"/>
    <n v="1997"/>
    <x v="1"/>
  </r>
  <r>
    <s v="E01261"/>
    <s v="Connor Simmons"/>
    <s v="Analyst II"/>
    <s v="Accounting"/>
    <s v="Speciality Products"/>
    <s v="Male"/>
    <s v="Caucasian"/>
    <n v="55"/>
    <d v="2007-04-05T00:00:00"/>
    <n v="52310"/>
    <n v="0"/>
    <s v="United States"/>
    <s v="Miami"/>
    <x v="77"/>
    <n v="0"/>
    <n v="2018"/>
    <n v="2007"/>
    <x v="11"/>
  </r>
  <r>
    <s v="E00758"/>
    <s v="Alice Roberts"/>
    <s v="Director"/>
    <s v="Human Resources"/>
    <s v="Manufacturing"/>
    <s v="Female"/>
    <s v="Caucasian"/>
    <n v="54"/>
    <d v="1994-09-26T00:00:00"/>
    <n v="162978"/>
    <n v="0.17"/>
    <s v="United States"/>
    <s v="Miami"/>
    <x v="78"/>
    <n v="27706.260000000002"/>
    <n v="2004"/>
    <n v="1994"/>
    <x v="8"/>
  </r>
  <r>
    <s v="E03305"/>
    <s v="Cooper Jiang"/>
    <s v="Analyst II"/>
    <s v="Accounting"/>
    <s v="Corporate"/>
    <s v="Male"/>
    <s v="Asian"/>
    <n v="49"/>
    <d v="2019-07-25T00:00:00"/>
    <n v="50883"/>
    <n v="0"/>
    <s v="China"/>
    <s v="Chongqing"/>
    <x v="79"/>
    <n v="0"/>
    <n v="2021"/>
    <n v="2019"/>
    <x v="14"/>
  </r>
  <r>
    <s v="E01909"/>
    <s v="Lillian Khan"/>
    <s v="Analyst"/>
    <s v="Finance"/>
    <s v="Speciality Products"/>
    <s v="Female"/>
    <s v="Asian"/>
    <n v="44"/>
    <d v="2010-05-31T00:00:00"/>
    <n v="47387"/>
    <n v="0"/>
    <s v="China"/>
    <s v="Chengdu"/>
    <x v="80"/>
    <n v="0"/>
    <n v="2018"/>
    <n v="2010"/>
    <x v="15"/>
  </r>
  <r>
    <s v="E00203"/>
    <s v="Julia Doan"/>
    <s v="Business Partner"/>
    <s v="Human Resources"/>
    <s v="Speciality Products"/>
    <s v="Female"/>
    <s v="Asian"/>
    <n v="53"/>
    <d v="2017-09-07T00:00:00"/>
    <n v="46727"/>
    <n v="0"/>
    <s v="United States"/>
    <s v="Columbus"/>
    <x v="81"/>
    <n v="0"/>
    <n v="2018"/>
    <n v="2017"/>
    <x v="1"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s v="Brazil"/>
    <s v="Manaus"/>
    <x v="82"/>
    <n v="0"/>
    <n v="2004"/>
    <n v="1998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7EB59-284E-44DD-BC7E-F23E62AC6783}" name="PivotTable4" cacheId="137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:B14" firstHeaderRow="1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2">
    <field x="0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Gender" fld="2" subtotal="count" showDataAs="percentOfTotal" baseField="1" baseItem="0" numFmtId="10"/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9"/>
    <rowHierarchyUsage hierarchyUsage="2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.xlsx!TBL_Employees"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362A7-4397-4921-881F-2B5B7E52A2C1}" name="PivotTable5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/>
  <pivotFields count="19">
    <pivotField showAll="0"/>
    <pivotField showAll="0"/>
    <pivotField showAll="0"/>
    <pivotField axis="axisRow" showAll="0" sortType="descending">
      <items count="8">
        <item x="3"/>
        <item x="1"/>
        <item x="0"/>
        <item x="5"/>
        <item x="2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dataField="1" numFmtId="164"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 v="1"/>
    </i>
    <i>
      <x v="6"/>
    </i>
    <i>
      <x v="4"/>
    </i>
    <i>
      <x v="3"/>
    </i>
    <i>
      <x/>
    </i>
    <i>
      <x v="5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nnual Salary" fld="9" subtotal="average" baseField="3" baseItem="0"/>
    <dataField name="Average of Annual Salary2" fld="9" subtotal="average" showDataAs="percentDiff" baseField="3" baseItem="1" numFmtId="10"/>
  </dataFields>
  <formats count="2">
    <format dxfId="2">
      <pivotArea collapsedLevelsAreSubtotals="1" fieldPosition="0">
        <references count="1">
          <reference field="3" count="0"/>
        </references>
      </pivotArea>
    </format>
    <format dxfId="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1BA36E-5DF7-42B3-AB6D-3B77F704FC70}" name="PivotTable6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numFmtId="164" showAll="0"/>
    <pivotField numFmtId="165"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86E1D-F515-4029-AB10-DD2AA23E61FC}" name="PivotTable7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64"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9">
    <i>
      <x v="5"/>
    </i>
    <i>
      <x v="2"/>
    </i>
    <i>
      <x v="6"/>
    </i>
    <i>
      <x v="1"/>
    </i>
    <i>
      <x v="7"/>
    </i>
    <i>
      <x v="4"/>
    </i>
    <i>
      <x v="8"/>
    </i>
    <i>
      <x v="3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2499B-A903-465F-A530-A2034A2A5B79}" name="PivotTable8" cacheId="1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Bonus %" fld="10" subtotal="average" baseField="0" baseItem="19" numFmtId="9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0F5CA-D8E5-4380-A419-1A684678F69A}" name="PivotTable9" cacheId="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8" firstHeaderRow="1" firstDataRow="1" firstDataCol="1"/>
  <pivotFields count="18">
    <pivotField showAll="0"/>
    <pivotField showAll="0"/>
    <pivotField axis="axisRow" dataField="1" showAll="0" sortType="descending">
      <items count="35">
        <item x="5"/>
        <item x="7"/>
        <item x="11"/>
        <item x="16"/>
        <item x="18"/>
        <item x="21"/>
        <item x="3"/>
        <item x="13"/>
        <item x="25"/>
        <item x="8"/>
        <item x="19"/>
        <item x="12"/>
        <item x="15"/>
        <item x="14"/>
        <item x="10"/>
        <item x="30"/>
        <item x="6"/>
        <item x="32"/>
        <item x="22"/>
        <item x="23"/>
        <item x="17"/>
        <item x="9"/>
        <item x="31"/>
        <item x="29"/>
        <item x="26"/>
        <item x="4"/>
        <item x="24"/>
        <item x="0"/>
        <item x="27"/>
        <item x="28"/>
        <item x="1"/>
        <item x="20"/>
        <item x="2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951">
        <item x="861"/>
        <item x="831"/>
        <item x="127"/>
        <item x="81"/>
        <item x="628"/>
        <item x="355"/>
        <item x="701"/>
        <item x="252"/>
        <item x="551"/>
        <item x="674"/>
        <item x="733"/>
        <item x="202"/>
        <item x="174"/>
        <item x="696"/>
        <item x="39"/>
        <item x="411"/>
        <item x="210"/>
        <item x="499"/>
        <item x="159"/>
        <item x="510"/>
        <item x="340"/>
        <item x="173"/>
        <item x="909"/>
        <item x="554"/>
        <item x="646"/>
        <item x="329"/>
        <item x="522"/>
        <item x="372"/>
        <item x="413"/>
        <item x="315"/>
        <item x="246"/>
        <item x="267"/>
        <item x="417"/>
        <item x="145"/>
        <item x="4"/>
        <item x="107"/>
        <item x="426"/>
        <item x="794"/>
        <item x="816"/>
        <item x="790"/>
        <item x="271"/>
        <item x="663"/>
        <item x="338"/>
        <item x="686"/>
        <item x="273"/>
        <item x="552"/>
        <item x="586"/>
        <item x="354"/>
        <item x="681"/>
        <item x="908"/>
        <item x="655"/>
        <item x="896"/>
        <item x="692"/>
        <item x="209"/>
        <item x="772"/>
        <item x="706"/>
        <item x="106"/>
        <item x="1"/>
        <item x="769"/>
        <item x="835"/>
        <item x="160"/>
        <item x="190"/>
        <item x="940"/>
        <item x="464"/>
        <item x="395"/>
        <item x="149"/>
        <item x="751"/>
        <item x="211"/>
        <item x="334"/>
        <item x="225"/>
        <item x="115"/>
        <item x="477"/>
        <item x="73"/>
        <item x="857"/>
        <item x="390"/>
        <item x="918"/>
        <item x="665"/>
        <item x="12"/>
        <item x="500"/>
        <item x="189"/>
        <item x="502"/>
        <item x="561"/>
        <item x="167"/>
        <item x="762"/>
        <item x="587"/>
        <item x="912"/>
        <item x="629"/>
        <item x="569"/>
        <item x="855"/>
        <item x="580"/>
        <item x="450"/>
        <item x="158"/>
        <item x="886"/>
        <item x="874"/>
        <item x="425"/>
        <item x="438"/>
        <item x="458"/>
        <item x="947"/>
        <item x="644"/>
        <item x="882"/>
        <item x="287"/>
        <item x="414"/>
        <item x="180"/>
        <item x="485"/>
        <item x="248"/>
        <item x="349"/>
        <item x="243"/>
        <item x="870"/>
        <item x="223"/>
        <item x="373"/>
        <item x="421"/>
        <item x="57"/>
        <item x="524"/>
        <item x="770"/>
        <item x="924"/>
        <item x="350"/>
        <item x="565"/>
        <item x="50"/>
        <item x="935"/>
        <item x="371"/>
        <item x="739"/>
        <item x="864"/>
        <item x="945"/>
        <item x="538"/>
        <item x="150"/>
        <item x="244"/>
        <item x="16"/>
        <item x="175"/>
        <item x="70"/>
        <item x="22"/>
        <item x="41"/>
        <item x="789"/>
        <item x="19"/>
        <item x="435"/>
        <item x="708"/>
        <item x="916"/>
        <item x="321"/>
        <item x="94"/>
        <item x="694"/>
        <item x="109"/>
        <item x="659"/>
        <item x="880"/>
        <item x="136"/>
        <item x="382"/>
        <item x="346"/>
        <item x="718"/>
        <item x="615"/>
        <item x="266"/>
        <item x="528"/>
        <item x="648"/>
        <item x="724"/>
        <item x="74"/>
        <item x="398"/>
        <item x="218"/>
        <item x="895"/>
        <item x="269"/>
        <item x="301"/>
        <item x="85"/>
        <item x="381"/>
        <item x="245"/>
        <item x="830"/>
        <item x="471"/>
        <item x="368"/>
        <item x="596"/>
        <item x="742"/>
        <item x="386"/>
        <item x="188"/>
        <item x="275"/>
        <item x="782"/>
        <item x="749"/>
        <item x="728"/>
        <item x="31"/>
        <item x="279"/>
        <item x="416"/>
        <item x="25"/>
        <item x="204"/>
        <item x="779"/>
        <item x="480"/>
        <item x="607"/>
        <item x="274"/>
        <item x="258"/>
        <item x="392"/>
        <item x="299"/>
        <item x="257"/>
        <item x="179"/>
        <item x="447"/>
        <item x="474"/>
        <item x="890"/>
        <item x="26"/>
        <item x="785"/>
        <item x="852"/>
        <item x="110"/>
        <item x="843"/>
        <item x="352"/>
        <item x="251"/>
        <item x="428"/>
        <item x="814"/>
        <item x="284"/>
        <item x="264"/>
        <item x="720"/>
        <item x="14"/>
        <item x="120"/>
        <item x="680"/>
        <item x="810"/>
        <item x="397"/>
        <item x="791"/>
        <item x="685"/>
        <item x="332"/>
        <item x="929"/>
        <item x="84"/>
        <item x="468"/>
        <item x="921"/>
        <item x="56"/>
        <item x="427"/>
        <item x="854"/>
        <item x="442"/>
        <item x="678"/>
        <item x="775"/>
        <item x="914"/>
        <item x="116"/>
        <item x="393"/>
        <item x="787"/>
        <item x="503"/>
        <item x="429"/>
        <item x="364"/>
        <item x="606"/>
        <item x="907"/>
        <item x="60"/>
        <item x="829"/>
        <item x="564"/>
        <item x="388"/>
        <item x="715"/>
        <item x="805"/>
        <item x="125"/>
        <item x="517"/>
        <item x="214"/>
        <item x="713"/>
        <item x="409"/>
        <item x="216"/>
        <item x="306"/>
        <item x="112"/>
        <item x="806"/>
        <item x="672"/>
        <item x="608"/>
        <item x="557"/>
        <item x="757"/>
        <item x="117"/>
        <item x="610"/>
        <item x="523"/>
        <item x="250"/>
        <item x="899"/>
        <item x="453"/>
        <item x="69"/>
        <item x="184"/>
        <item x="731"/>
        <item x="897"/>
        <item x="91"/>
        <item x="638"/>
        <item x="77"/>
        <item x="387"/>
        <item x="844"/>
        <item x="592"/>
        <item x="650"/>
        <item x="670"/>
        <item x="310"/>
        <item x="894"/>
        <item x="700"/>
        <item x="602"/>
        <item x="481"/>
        <item x="235"/>
        <item x="285"/>
        <item x="126"/>
        <item x="320"/>
        <item x="168"/>
        <item x="400"/>
        <item x="65"/>
        <item x="676"/>
        <item x="597"/>
        <item x="212"/>
        <item x="612"/>
        <item x="589"/>
        <item x="360"/>
        <item x="558"/>
        <item x="242"/>
        <item x="144"/>
        <item x="239"/>
        <item x="270"/>
        <item x="930"/>
        <item x="32"/>
        <item x="58"/>
        <item x="303"/>
        <item x="796"/>
        <item x="906"/>
        <item x="441"/>
        <item x="404"/>
        <item x="479"/>
        <item x="337"/>
        <item x="62"/>
        <item x="943"/>
        <item x="887"/>
        <item x="579"/>
        <item x="690"/>
        <item x="10"/>
        <item x="28"/>
        <item x="786"/>
        <item x="153"/>
        <item x="878"/>
        <item x="237"/>
        <item x="466"/>
        <item x="87"/>
        <item x="525"/>
        <item x="860"/>
        <item x="738"/>
        <item x="683"/>
        <item x="335"/>
        <item x="71"/>
        <item x="33"/>
        <item x="809"/>
        <item x="224"/>
        <item x="47"/>
        <item x="449"/>
        <item x="691"/>
        <item x="900"/>
        <item x="834"/>
        <item x="418"/>
        <item x="573"/>
        <item x="119"/>
        <item x="374"/>
        <item x="531"/>
        <item x="460"/>
        <item x="328"/>
        <item x="822"/>
        <item x="719"/>
        <item x="318"/>
        <item x="590"/>
        <item x="717"/>
        <item x="759"/>
        <item x="532"/>
        <item x="488"/>
        <item x="467"/>
        <item x="815"/>
        <item x="747"/>
        <item x="289"/>
        <item x="931"/>
        <item x="645"/>
        <item x="383"/>
        <item x="526"/>
        <item x="712"/>
        <item x="501"/>
        <item x="367"/>
        <item x="376"/>
        <item x="847"/>
        <item x="293"/>
        <item x="766"/>
        <item x="560"/>
        <item x="764"/>
        <item x="476"/>
        <item x="128"/>
        <item x="45"/>
        <item x="283"/>
        <item x="461"/>
        <item x="304"/>
        <item x="926"/>
        <item x="75"/>
        <item x="191"/>
        <item x="23"/>
        <item x="247"/>
        <item x="821"/>
        <item x="222"/>
        <item x="135"/>
        <item x="377"/>
        <item x="599"/>
        <item x="472"/>
        <item x="448"/>
        <item x="515"/>
        <item x="620"/>
        <item x="858"/>
        <item x="345"/>
        <item x="536"/>
        <item x="53"/>
        <item x="206"/>
        <item x="828"/>
        <item x="291"/>
        <item x="682"/>
        <item x="611"/>
        <item x="578"/>
        <item x="17"/>
        <item x="437"/>
        <item x="839"/>
        <item x="385"/>
        <item x="137"/>
        <item x="123"/>
        <item x="309"/>
        <item x="432"/>
        <item x="199"/>
        <item x="379"/>
        <item x="516"/>
        <item x="403"/>
        <item x="873"/>
        <item x="129"/>
        <item x="881"/>
        <item x="489"/>
        <item x="20"/>
        <item x="535"/>
        <item x="583"/>
        <item x="925"/>
        <item x="419"/>
        <item x="351"/>
        <item x="937"/>
        <item x="673"/>
        <item x="430"/>
        <item x="415"/>
        <item x="399"/>
        <item x="883"/>
        <item x="760"/>
        <item x="567"/>
        <item x="842"/>
        <item x="29"/>
        <item x="498"/>
        <item x="344"/>
        <item x="571"/>
        <item x="68"/>
        <item x="232"/>
        <item x="735"/>
        <item x="356"/>
        <item x="353"/>
        <item x="872"/>
        <item x="27"/>
        <item x="845"/>
        <item x="545"/>
        <item x="48"/>
        <item x="505"/>
        <item x="369"/>
        <item x="154"/>
        <item x="600"/>
        <item x="689"/>
        <item x="888"/>
        <item x="336"/>
        <item x="215"/>
        <item x="234"/>
        <item x="375"/>
        <item x="241"/>
        <item x="423"/>
        <item x="15"/>
        <item x="46"/>
        <item x="767"/>
        <item x="802"/>
        <item x="307"/>
        <item x="765"/>
        <item x="100"/>
        <item x="407"/>
        <item x="38"/>
        <item x="513"/>
        <item x="635"/>
        <item x="203"/>
        <item x="509"/>
        <item x="412"/>
        <item x="803"/>
        <item x="229"/>
        <item x="148"/>
        <item x="146"/>
        <item x="40"/>
        <item x="511"/>
        <item x="42"/>
        <item x="529"/>
        <item x="363"/>
        <item x="443"/>
        <item x="295"/>
        <item x="268"/>
        <item x="280"/>
        <item x="572"/>
        <item x="18"/>
        <item x="446"/>
        <item x="885"/>
        <item x="236"/>
        <item x="463"/>
        <item x="711"/>
        <item x="156"/>
        <item x="902"/>
        <item x="730"/>
        <item x="575"/>
        <item x="86"/>
        <item x="616"/>
        <item x="820"/>
        <item x="745"/>
        <item x="35"/>
        <item x="253"/>
        <item x="194"/>
        <item x="130"/>
        <item x="688"/>
        <item x="72"/>
        <item x="727"/>
        <item x="170"/>
        <item x="462"/>
        <item x="152"/>
        <item x="544"/>
        <item x="932"/>
        <item x="846"/>
        <item x="617"/>
        <item x="365"/>
        <item x="849"/>
        <item x="233"/>
        <item x="221"/>
        <item x="946"/>
        <item x="850"/>
        <item x="813"/>
        <item x="753"/>
        <item x="838"/>
        <item x="394"/>
        <item x="754"/>
        <item x="436"/>
        <item x="737"/>
        <item x="151"/>
        <item x="473"/>
        <item x="800"/>
        <item x="598"/>
        <item x="563"/>
        <item x="889"/>
        <item x="534"/>
        <item x="444"/>
        <item x="877"/>
        <item x="836"/>
        <item x="49"/>
        <item x="744"/>
        <item x="637"/>
        <item x="401"/>
        <item x="699"/>
        <item x="63"/>
        <item x="892"/>
        <item x="859"/>
        <item x="339"/>
        <item x="470"/>
        <item x="768"/>
        <item x="226"/>
        <item x="391"/>
        <item x="459"/>
        <item x="641"/>
        <item x="294"/>
        <item x="919"/>
        <item x="95"/>
        <item x="729"/>
        <item x="496"/>
        <item x="198"/>
        <item x="541"/>
        <item x="433"/>
        <item x="357"/>
        <item x="941"/>
        <item x="141"/>
        <item x="78"/>
        <item x="808"/>
        <item x="853"/>
        <item x="313"/>
        <item x="693"/>
        <item x="530"/>
        <item x="478"/>
        <item x="640"/>
        <item x="333"/>
        <item x="389"/>
        <item x="300"/>
        <item x="79"/>
        <item x="703"/>
        <item x="54"/>
        <item x="588"/>
        <item x="647"/>
        <item x="740"/>
        <item x="746"/>
        <item x="570"/>
        <item x="519"/>
        <item x="658"/>
        <item x="305"/>
        <item x="537"/>
        <item x="758"/>
        <item x="591"/>
        <item x="288"/>
        <item x="319"/>
        <item x="465"/>
        <item x="631"/>
        <item x="506"/>
        <item x="923"/>
        <item x="777"/>
        <item x="675"/>
        <item x="807"/>
        <item x="0"/>
        <item x="67"/>
        <item x="920"/>
        <item x="893"/>
        <item x="697"/>
        <item x="905"/>
        <item x="761"/>
        <item x="605"/>
        <item x="325"/>
        <item x="898"/>
        <item x="83"/>
        <item x="601"/>
        <item x="487"/>
        <item x="282"/>
        <item x="469"/>
        <item x="539"/>
        <item x="901"/>
        <item x="939"/>
        <item x="755"/>
        <item x="343"/>
        <item x="705"/>
        <item x="80"/>
        <item x="553"/>
        <item x="196"/>
        <item x="875"/>
        <item x="457"/>
        <item x="716"/>
        <item x="290"/>
        <item x="653"/>
        <item x="595"/>
        <item x="848"/>
        <item x="24"/>
        <item x="867"/>
        <item x="9"/>
        <item x="172"/>
        <item x="108"/>
        <item x="630"/>
        <item x="549"/>
        <item x="166"/>
        <item x="177"/>
        <item x="548"/>
        <item x="358"/>
        <item x="121"/>
        <item x="722"/>
        <item x="695"/>
        <item x="219"/>
        <item x="661"/>
        <item x="5"/>
        <item x="550"/>
        <item x="774"/>
        <item x="540"/>
        <item x="871"/>
        <item x="662"/>
        <item x="725"/>
        <item x="577"/>
        <item x="322"/>
        <item x="603"/>
        <item x="142"/>
        <item x="208"/>
        <item x="262"/>
        <item x="773"/>
        <item x="627"/>
        <item x="704"/>
        <item x="618"/>
        <item x="197"/>
        <item x="227"/>
        <item x="76"/>
        <item x="420"/>
        <item x="669"/>
        <item x="936"/>
        <item x="780"/>
        <item x="30"/>
        <item x="819"/>
        <item x="101"/>
        <item x="134"/>
        <item x="783"/>
        <item x="93"/>
        <item x="186"/>
        <item x="657"/>
        <item x="876"/>
        <item x="272"/>
        <item x="162"/>
        <item x="187"/>
        <item x="581"/>
        <item x="938"/>
        <item x="278"/>
        <item x="298"/>
        <item x="410"/>
        <item x="520"/>
        <item x="652"/>
        <item x="660"/>
        <item x="265"/>
        <item x="776"/>
        <item x="396"/>
        <item x="869"/>
        <item x="833"/>
        <item x="559"/>
        <item x="778"/>
        <item x="492"/>
        <item x="684"/>
        <item x="726"/>
        <item x="231"/>
        <item x="884"/>
        <item x="361"/>
        <item x="122"/>
        <item x="654"/>
        <item x="359"/>
        <item x="799"/>
        <item x="518"/>
        <item x="132"/>
        <item x="825"/>
        <item x="384"/>
        <item x="750"/>
        <item x="217"/>
        <item x="486"/>
        <item x="763"/>
        <item x="651"/>
        <item x="104"/>
        <item x="666"/>
        <item x="323"/>
        <item x="131"/>
        <item x="527"/>
        <item x="445"/>
        <item x="254"/>
        <item x="34"/>
        <item x="679"/>
        <item x="249"/>
        <item x="366"/>
        <item x="341"/>
        <item x="147"/>
        <item x="667"/>
        <item x="495"/>
        <item x="312"/>
        <item x="263"/>
        <item x="714"/>
        <item x="193"/>
        <item x="171"/>
        <item x="454"/>
        <item x="311"/>
        <item x="431"/>
        <item x="113"/>
        <item x="687"/>
        <item x="604"/>
        <item x="865"/>
        <item x="406"/>
        <item x="793"/>
        <item x="734"/>
        <item x="795"/>
        <item x="90"/>
        <item x="741"/>
        <item x="837"/>
        <item x="942"/>
        <item x="261"/>
        <item x="491"/>
        <item x="66"/>
        <item x="832"/>
        <item x="440"/>
        <item x="804"/>
        <item x="582"/>
        <item x="547"/>
        <item x="89"/>
        <item x="255"/>
        <item x="555"/>
        <item x="326"/>
        <item x="55"/>
        <item x="613"/>
        <item x="61"/>
        <item x="928"/>
        <item x="240"/>
        <item x="866"/>
        <item x="8"/>
        <item x="207"/>
        <item x="743"/>
        <item x="124"/>
        <item x="624"/>
        <item x="11"/>
        <item x="826"/>
        <item x="622"/>
        <item x="484"/>
        <item x="362"/>
        <item x="348"/>
        <item x="824"/>
        <item x="863"/>
        <item x="92"/>
        <item x="698"/>
        <item x="185"/>
        <item x="840"/>
        <item x="44"/>
        <item x="671"/>
        <item x="797"/>
        <item x="625"/>
        <item x="178"/>
        <item x="490"/>
        <item x="317"/>
        <item x="451"/>
        <item x="88"/>
        <item x="297"/>
        <item x="636"/>
        <item x="862"/>
        <item x="915"/>
        <item x="259"/>
        <item x="347"/>
        <item x="370"/>
        <item x="677"/>
        <item x="434"/>
        <item x="721"/>
        <item x="910"/>
        <item x="788"/>
        <item x="879"/>
        <item x="593"/>
        <item x="562"/>
        <item x="114"/>
        <item x="3"/>
        <item x="707"/>
        <item x="183"/>
        <item x="408"/>
        <item x="37"/>
        <item x="324"/>
        <item x="102"/>
        <item x="634"/>
        <item x="913"/>
        <item x="752"/>
        <item x="723"/>
        <item x="475"/>
        <item x="455"/>
        <item x="157"/>
        <item x="36"/>
        <item x="195"/>
        <item x="868"/>
        <item x="891"/>
        <item x="709"/>
        <item x="649"/>
        <item x="201"/>
        <item x="944"/>
        <item x="200"/>
        <item x="316"/>
        <item x="566"/>
        <item x="424"/>
        <item x="138"/>
        <item x="818"/>
        <item x="917"/>
        <item x="514"/>
        <item x="543"/>
        <item x="482"/>
        <item x="656"/>
        <item x="903"/>
        <item x="771"/>
        <item x="619"/>
        <item x="330"/>
        <item x="378"/>
        <item x="594"/>
        <item x="327"/>
        <item x="7"/>
        <item x="664"/>
        <item x="98"/>
        <item x="609"/>
        <item x="163"/>
        <item x="626"/>
        <item x="784"/>
        <item x="6"/>
        <item x="176"/>
        <item x="556"/>
        <item x="277"/>
        <item x="827"/>
        <item x="576"/>
        <item x="314"/>
        <item x="143"/>
        <item x="105"/>
        <item x="155"/>
        <item x="948"/>
        <item x="164"/>
        <item x="507"/>
        <item x="111"/>
        <item x="182"/>
        <item x="99"/>
        <item x="238"/>
        <item x="213"/>
        <item x="181"/>
        <item x="402"/>
        <item x="96"/>
        <item x="856"/>
        <item x="380"/>
        <item x="452"/>
        <item x="296"/>
        <item x="456"/>
        <item x="302"/>
        <item x="276"/>
        <item x="927"/>
        <item x="228"/>
        <item x="512"/>
        <item x="568"/>
        <item x="118"/>
        <item x="508"/>
        <item x="139"/>
        <item x="732"/>
        <item x="292"/>
        <item x="621"/>
        <item x="904"/>
        <item x="546"/>
        <item x="574"/>
        <item x="161"/>
        <item x="841"/>
        <item x="230"/>
        <item x="642"/>
        <item x="702"/>
        <item x="133"/>
        <item x="103"/>
        <item x="286"/>
        <item x="812"/>
        <item x="59"/>
        <item x="792"/>
        <item x="736"/>
        <item x="811"/>
        <item x="260"/>
        <item x="192"/>
        <item x="633"/>
        <item x="140"/>
        <item x="21"/>
        <item x="585"/>
        <item x="281"/>
        <item x="331"/>
        <item x="439"/>
        <item x="542"/>
        <item x="748"/>
        <item x="911"/>
        <item x="710"/>
        <item x="342"/>
        <item x="13"/>
        <item x="668"/>
        <item x="798"/>
        <item x="922"/>
        <item x="781"/>
        <item x="52"/>
        <item x="220"/>
        <item x="817"/>
        <item x="623"/>
        <item x="504"/>
        <item x="43"/>
        <item x="308"/>
        <item x="933"/>
        <item x="823"/>
        <item x="483"/>
        <item x="2"/>
        <item x="64"/>
        <item x="801"/>
        <item x="422"/>
        <item x="584"/>
        <item x="51"/>
        <item x="82"/>
        <item x="639"/>
        <item x="632"/>
        <item x="97"/>
        <item x="851"/>
        <item x="533"/>
        <item x="756"/>
        <item x="497"/>
        <item x="493"/>
        <item x="169"/>
        <item x="614"/>
        <item x="494"/>
        <item x="521"/>
        <item x="405"/>
        <item x="256"/>
        <item x="643"/>
        <item x="934"/>
        <item x="165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35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19"/>
    </i>
    <i>
      <x v="3"/>
    </i>
    <i>
      <x v="33"/>
    </i>
    <i t="grand">
      <x/>
    </i>
  </rowItems>
  <colItems count="1">
    <i/>
  </colItems>
  <dataFields count="1">
    <dataField name="Count of Job Titl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18378-75A6-422E-A324-26C67FB2C9C0}" name="PivotTable10" cacheId="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51">
        <item x="861"/>
        <item x="831"/>
        <item x="127"/>
        <item x="81"/>
        <item x="628"/>
        <item x="355"/>
        <item x="701"/>
        <item x="252"/>
        <item x="551"/>
        <item x="674"/>
        <item x="733"/>
        <item x="202"/>
        <item x="174"/>
        <item x="696"/>
        <item x="39"/>
        <item x="411"/>
        <item x="210"/>
        <item x="499"/>
        <item x="159"/>
        <item x="510"/>
        <item x="340"/>
        <item x="173"/>
        <item x="909"/>
        <item x="554"/>
        <item x="646"/>
        <item x="329"/>
        <item x="522"/>
        <item x="372"/>
        <item x="413"/>
        <item x="315"/>
        <item x="246"/>
        <item x="267"/>
        <item x="417"/>
        <item x="145"/>
        <item x="4"/>
        <item x="107"/>
        <item x="426"/>
        <item x="794"/>
        <item x="816"/>
        <item x="790"/>
        <item x="271"/>
        <item x="663"/>
        <item x="338"/>
        <item x="686"/>
        <item x="273"/>
        <item x="552"/>
        <item x="586"/>
        <item x="354"/>
        <item x="681"/>
        <item x="908"/>
        <item x="655"/>
        <item x="896"/>
        <item x="692"/>
        <item x="209"/>
        <item x="772"/>
        <item x="706"/>
        <item x="106"/>
        <item x="1"/>
        <item x="769"/>
        <item x="835"/>
        <item x="160"/>
        <item x="190"/>
        <item x="940"/>
        <item x="464"/>
        <item x="395"/>
        <item x="149"/>
        <item x="751"/>
        <item x="211"/>
        <item x="334"/>
        <item x="225"/>
        <item x="115"/>
        <item x="477"/>
        <item x="73"/>
        <item x="857"/>
        <item x="390"/>
        <item x="918"/>
        <item x="665"/>
        <item x="12"/>
        <item x="500"/>
        <item x="189"/>
        <item x="502"/>
        <item x="561"/>
        <item x="167"/>
        <item x="762"/>
        <item x="587"/>
        <item x="912"/>
        <item x="629"/>
        <item x="569"/>
        <item x="855"/>
        <item x="580"/>
        <item x="450"/>
        <item x="158"/>
        <item x="886"/>
        <item x="874"/>
        <item x="425"/>
        <item x="438"/>
        <item x="458"/>
        <item x="947"/>
        <item x="644"/>
        <item x="882"/>
        <item x="287"/>
        <item x="414"/>
        <item x="180"/>
        <item x="485"/>
        <item x="248"/>
        <item x="349"/>
        <item x="243"/>
        <item x="870"/>
        <item x="223"/>
        <item x="373"/>
        <item x="421"/>
        <item x="57"/>
        <item x="524"/>
        <item x="770"/>
        <item x="924"/>
        <item x="350"/>
        <item x="565"/>
        <item x="50"/>
        <item x="935"/>
        <item x="371"/>
        <item x="739"/>
        <item x="864"/>
        <item x="945"/>
        <item x="538"/>
        <item x="150"/>
        <item x="244"/>
        <item x="16"/>
        <item x="175"/>
        <item x="70"/>
        <item x="22"/>
        <item x="41"/>
        <item x="789"/>
        <item x="19"/>
        <item x="435"/>
        <item x="708"/>
        <item x="916"/>
        <item x="321"/>
        <item x="94"/>
        <item x="694"/>
        <item x="109"/>
        <item x="659"/>
        <item x="880"/>
        <item x="136"/>
        <item x="382"/>
        <item x="346"/>
        <item x="718"/>
        <item x="615"/>
        <item x="266"/>
        <item x="528"/>
        <item x="648"/>
        <item x="724"/>
        <item x="74"/>
        <item x="398"/>
        <item x="218"/>
        <item x="895"/>
        <item x="269"/>
        <item x="301"/>
        <item x="85"/>
        <item x="381"/>
        <item x="245"/>
        <item x="830"/>
        <item x="471"/>
        <item x="368"/>
        <item x="596"/>
        <item x="742"/>
        <item x="386"/>
        <item x="188"/>
        <item x="275"/>
        <item x="782"/>
        <item x="749"/>
        <item x="728"/>
        <item x="31"/>
        <item x="279"/>
        <item x="416"/>
        <item x="25"/>
        <item x="204"/>
        <item x="779"/>
        <item x="480"/>
        <item x="607"/>
        <item x="274"/>
        <item x="258"/>
        <item x="392"/>
        <item x="299"/>
        <item x="257"/>
        <item x="179"/>
        <item x="447"/>
        <item x="474"/>
        <item x="890"/>
        <item x="26"/>
        <item x="785"/>
        <item x="852"/>
        <item x="110"/>
        <item x="843"/>
        <item x="352"/>
        <item x="251"/>
        <item x="428"/>
        <item x="814"/>
        <item x="284"/>
        <item x="264"/>
        <item x="720"/>
        <item x="14"/>
        <item x="120"/>
        <item x="680"/>
        <item x="810"/>
        <item x="397"/>
        <item x="791"/>
        <item x="685"/>
        <item x="332"/>
        <item x="929"/>
        <item x="84"/>
        <item x="468"/>
        <item x="921"/>
        <item x="56"/>
        <item x="427"/>
        <item x="854"/>
        <item x="442"/>
        <item x="678"/>
        <item x="775"/>
        <item x="914"/>
        <item x="116"/>
        <item x="393"/>
        <item x="787"/>
        <item x="503"/>
        <item x="429"/>
        <item x="364"/>
        <item x="606"/>
        <item x="907"/>
        <item x="60"/>
        <item x="829"/>
        <item x="564"/>
        <item x="388"/>
        <item x="715"/>
        <item x="805"/>
        <item x="125"/>
        <item x="517"/>
        <item x="214"/>
        <item x="713"/>
        <item x="409"/>
        <item x="216"/>
        <item x="306"/>
        <item x="112"/>
        <item x="806"/>
        <item x="672"/>
        <item x="608"/>
        <item x="557"/>
        <item x="757"/>
        <item x="117"/>
        <item x="610"/>
        <item x="523"/>
        <item x="250"/>
        <item x="899"/>
        <item x="453"/>
        <item x="69"/>
        <item x="184"/>
        <item x="731"/>
        <item x="897"/>
        <item x="91"/>
        <item x="638"/>
        <item x="77"/>
        <item x="387"/>
        <item x="844"/>
        <item x="592"/>
        <item x="650"/>
        <item x="670"/>
        <item x="310"/>
        <item x="894"/>
        <item x="700"/>
        <item x="602"/>
        <item x="481"/>
        <item x="235"/>
        <item x="285"/>
        <item x="126"/>
        <item x="320"/>
        <item x="168"/>
        <item x="400"/>
        <item x="65"/>
        <item x="676"/>
        <item x="597"/>
        <item x="212"/>
        <item x="612"/>
        <item x="589"/>
        <item x="360"/>
        <item x="558"/>
        <item x="242"/>
        <item x="144"/>
        <item x="239"/>
        <item x="270"/>
        <item x="930"/>
        <item x="32"/>
        <item x="58"/>
        <item x="303"/>
        <item x="796"/>
        <item x="906"/>
        <item x="441"/>
        <item x="404"/>
        <item x="479"/>
        <item x="337"/>
        <item x="62"/>
        <item x="943"/>
        <item x="887"/>
        <item x="579"/>
        <item x="690"/>
        <item x="10"/>
        <item x="28"/>
        <item x="786"/>
        <item x="153"/>
        <item x="878"/>
        <item x="237"/>
        <item x="466"/>
        <item x="87"/>
        <item x="525"/>
        <item x="860"/>
        <item x="738"/>
        <item x="683"/>
        <item x="335"/>
        <item x="71"/>
        <item x="33"/>
        <item x="809"/>
        <item x="224"/>
        <item x="47"/>
        <item x="449"/>
        <item x="691"/>
        <item x="900"/>
        <item x="834"/>
        <item x="418"/>
        <item x="573"/>
        <item x="119"/>
        <item x="374"/>
        <item x="531"/>
        <item x="460"/>
        <item x="328"/>
        <item x="822"/>
        <item x="719"/>
        <item x="318"/>
        <item x="590"/>
        <item x="717"/>
        <item x="759"/>
        <item x="532"/>
        <item x="488"/>
        <item x="467"/>
        <item x="815"/>
        <item x="747"/>
        <item x="289"/>
        <item x="931"/>
        <item x="645"/>
        <item x="383"/>
        <item x="526"/>
        <item x="712"/>
        <item x="501"/>
        <item x="367"/>
        <item x="376"/>
        <item x="847"/>
        <item x="293"/>
        <item x="766"/>
        <item x="560"/>
        <item x="764"/>
        <item x="476"/>
        <item x="128"/>
        <item x="45"/>
        <item x="283"/>
        <item x="461"/>
        <item x="304"/>
        <item x="926"/>
        <item x="75"/>
        <item x="191"/>
        <item x="23"/>
        <item x="247"/>
        <item x="821"/>
        <item x="222"/>
        <item x="135"/>
        <item x="377"/>
        <item x="599"/>
        <item x="472"/>
        <item x="448"/>
        <item x="515"/>
        <item x="620"/>
        <item x="858"/>
        <item x="345"/>
        <item x="536"/>
        <item x="53"/>
        <item x="206"/>
        <item x="828"/>
        <item x="291"/>
        <item x="682"/>
        <item x="611"/>
        <item x="578"/>
        <item x="17"/>
        <item x="437"/>
        <item x="839"/>
        <item x="385"/>
        <item x="137"/>
        <item x="123"/>
        <item x="309"/>
        <item x="432"/>
        <item x="199"/>
        <item x="379"/>
        <item x="516"/>
        <item x="403"/>
        <item x="873"/>
        <item x="129"/>
        <item x="881"/>
        <item x="489"/>
        <item x="20"/>
        <item x="535"/>
        <item x="583"/>
        <item x="925"/>
        <item x="419"/>
        <item x="351"/>
        <item x="937"/>
        <item x="673"/>
        <item x="430"/>
        <item x="415"/>
        <item x="399"/>
        <item x="883"/>
        <item x="760"/>
        <item x="567"/>
        <item x="842"/>
        <item x="29"/>
        <item x="498"/>
        <item x="344"/>
        <item x="571"/>
        <item x="68"/>
        <item x="232"/>
        <item x="735"/>
        <item x="356"/>
        <item x="353"/>
        <item x="872"/>
        <item x="27"/>
        <item x="845"/>
        <item x="545"/>
        <item x="48"/>
        <item x="505"/>
        <item x="369"/>
        <item x="154"/>
        <item x="600"/>
        <item x="689"/>
        <item x="888"/>
        <item x="336"/>
        <item x="215"/>
        <item x="234"/>
        <item x="375"/>
        <item x="241"/>
        <item x="423"/>
        <item x="15"/>
        <item x="46"/>
        <item x="767"/>
        <item x="802"/>
        <item x="307"/>
        <item x="765"/>
        <item x="100"/>
        <item x="407"/>
        <item x="38"/>
        <item x="513"/>
        <item x="635"/>
        <item x="203"/>
        <item x="509"/>
        <item x="412"/>
        <item x="803"/>
        <item x="229"/>
        <item x="148"/>
        <item x="146"/>
        <item x="40"/>
        <item x="511"/>
        <item x="42"/>
        <item x="529"/>
        <item x="363"/>
        <item x="443"/>
        <item x="295"/>
        <item x="268"/>
        <item x="280"/>
        <item x="572"/>
        <item x="18"/>
        <item x="446"/>
        <item x="885"/>
        <item x="236"/>
        <item x="463"/>
        <item x="711"/>
        <item x="156"/>
        <item x="902"/>
        <item x="730"/>
        <item x="575"/>
        <item x="86"/>
        <item x="616"/>
        <item x="820"/>
        <item x="745"/>
        <item x="35"/>
        <item x="253"/>
        <item x="194"/>
        <item x="130"/>
        <item x="688"/>
        <item x="72"/>
        <item x="727"/>
        <item x="170"/>
        <item x="462"/>
        <item x="152"/>
        <item x="544"/>
        <item x="932"/>
        <item x="846"/>
        <item x="617"/>
        <item x="365"/>
        <item x="849"/>
        <item x="233"/>
        <item x="221"/>
        <item x="946"/>
        <item x="850"/>
        <item x="813"/>
        <item x="753"/>
        <item x="838"/>
        <item x="394"/>
        <item x="754"/>
        <item x="436"/>
        <item x="737"/>
        <item x="151"/>
        <item x="473"/>
        <item x="800"/>
        <item x="598"/>
        <item x="563"/>
        <item x="889"/>
        <item x="534"/>
        <item x="444"/>
        <item x="877"/>
        <item x="836"/>
        <item x="49"/>
        <item x="744"/>
        <item x="637"/>
        <item x="401"/>
        <item x="699"/>
        <item x="63"/>
        <item x="892"/>
        <item x="859"/>
        <item x="339"/>
        <item x="470"/>
        <item x="768"/>
        <item x="226"/>
        <item x="391"/>
        <item x="459"/>
        <item x="641"/>
        <item x="294"/>
        <item x="919"/>
        <item x="95"/>
        <item x="729"/>
        <item x="496"/>
        <item x="198"/>
        <item x="541"/>
        <item x="433"/>
        <item x="357"/>
        <item x="941"/>
        <item x="141"/>
        <item x="78"/>
        <item x="808"/>
        <item x="853"/>
        <item x="313"/>
        <item x="693"/>
        <item x="530"/>
        <item x="478"/>
        <item x="640"/>
        <item x="333"/>
        <item x="389"/>
        <item x="300"/>
        <item x="79"/>
        <item x="703"/>
        <item x="54"/>
        <item x="588"/>
        <item x="647"/>
        <item x="740"/>
        <item x="746"/>
        <item x="570"/>
        <item x="519"/>
        <item x="658"/>
        <item x="305"/>
        <item x="537"/>
        <item x="758"/>
        <item x="591"/>
        <item x="288"/>
        <item x="319"/>
        <item x="465"/>
        <item x="631"/>
        <item x="506"/>
        <item x="923"/>
        <item x="777"/>
        <item x="675"/>
        <item x="807"/>
        <item x="0"/>
        <item x="67"/>
        <item x="920"/>
        <item x="893"/>
        <item x="697"/>
        <item x="905"/>
        <item x="761"/>
        <item x="605"/>
        <item x="325"/>
        <item x="898"/>
        <item x="83"/>
        <item x="601"/>
        <item x="487"/>
        <item x="282"/>
        <item x="469"/>
        <item x="539"/>
        <item x="901"/>
        <item x="939"/>
        <item x="755"/>
        <item x="343"/>
        <item x="705"/>
        <item x="80"/>
        <item x="553"/>
        <item x="196"/>
        <item x="875"/>
        <item x="457"/>
        <item x="716"/>
        <item x="290"/>
        <item x="653"/>
        <item x="595"/>
        <item x="848"/>
        <item x="24"/>
        <item x="867"/>
        <item x="9"/>
        <item x="172"/>
        <item x="108"/>
        <item x="630"/>
        <item x="549"/>
        <item x="166"/>
        <item x="177"/>
        <item x="548"/>
        <item x="358"/>
        <item x="121"/>
        <item x="722"/>
        <item x="695"/>
        <item x="219"/>
        <item x="661"/>
        <item x="5"/>
        <item x="550"/>
        <item x="774"/>
        <item x="540"/>
        <item x="871"/>
        <item x="662"/>
        <item x="725"/>
        <item x="577"/>
        <item x="322"/>
        <item x="603"/>
        <item x="142"/>
        <item x="208"/>
        <item x="262"/>
        <item x="773"/>
        <item x="627"/>
        <item x="704"/>
        <item x="618"/>
        <item x="197"/>
        <item x="227"/>
        <item x="76"/>
        <item x="420"/>
        <item x="669"/>
        <item x="936"/>
        <item x="780"/>
        <item x="30"/>
        <item x="819"/>
        <item x="101"/>
        <item x="134"/>
        <item x="783"/>
        <item x="93"/>
        <item x="186"/>
        <item x="657"/>
        <item x="876"/>
        <item x="272"/>
        <item x="162"/>
        <item x="187"/>
        <item x="581"/>
        <item x="938"/>
        <item x="278"/>
        <item x="298"/>
        <item x="410"/>
        <item x="520"/>
        <item x="652"/>
        <item x="660"/>
        <item x="265"/>
        <item x="776"/>
        <item x="396"/>
        <item x="869"/>
        <item x="833"/>
        <item x="559"/>
        <item x="778"/>
        <item x="492"/>
        <item x="684"/>
        <item x="726"/>
        <item x="231"/>
        <item x="884"/>
        <item x="361"/>
        <item x="122"/>
        <item x="654"/>
        <item x="359"/>
        <item x="799"/>
        <item x="518"/>
        <item x="132"/>
        <item x="825"/>
        <item x="384"/>
        <item x="750"/>
        <item x="217"/>
        <item x="486"/>
        <item x="763"/>
        <item x="651"/>
        <item x="104"/>
        <item x="666"/>
        <item x="323"/>
        <item x="131"/>
        <item x="527"/>
        <item x="445"/>
        <item x="254"/>
        <item x="34"/>
        <item x="679"/>
        <item x="249"/>
        <item x="366"/>
        <item x="341"/>
        <item x="147"/>
        <item x="667"/>
        <item x="495"/>
        <item x="312"/>
        <item x="263"/>
        <item x="714"/>
        <item x="193"/>
        <item x="171"/>
        <item x="454"/>
        <item x="311"/>
        <item x="431"/>
        <item x="113"/>
        <item x="687"/>
        <item x="604"/>
        <item x="865"/>
        <item x="406"/>
        <item x="793"/>
        <item x="734"/>
        <item x="795"/>
        <item x="90"/>
        <item x="741"/>
        <item x="837"/>
        <item x="942"/>
        <item x="261"/>
        <item x="491"/>
        <item x="66"/>
        <item x="832"/>
        <item x="440"/>
        <item x="804"/>
        <item x="582"/>
        <item x="547"/>
        <item x="89"/>
        <item x="255"/>
        <item x="555"/>
        <item x="326"/>
        <item x="55"/>
        <item x="613"/>
        <item x="61"/>
        <item x="928"/>
        <item x="240"/>
        <item x="866"/>
        <item x="8"/>
        <item x="207"/>
        <item x="743"/>
        <item x="124"/>
        <item x="624"/>
        <item x="11"/>
        <item x="826"/>
        <item x="622"/>
        <item x="484"/>
        <item x="362"/>
        <item x="348"/>
        <item x="824"/>
        <item x="863"/>
        <item x="92"/>
        <item x="698"/>
        <item x="185"/>
        <item x="840"/>
        <item x="44"/>
        <item x="671"/>
        <item x="797"/>
        <item x="625"/>
        <item x="178"/>
        <item x="490"/>
        <item x="317"/>
        <item x="451"/>
        <item x="88"/>
        <item x="297"/>
        <item x="636"/>
        <item x="862"/>
        <item x="915"/>
        <item x="259"/>
        <item x="347"/>
        <item x="370"/>
        <item x="677"/>
        <item x="434"/>
        <item x="721"/>
        <item x="910"/>
        <item x="788"/>
        <item x="879"/>
        <item x="593"/>
        <item x="562"/>
        <item x="114"/>
        <item x="3"/>
        <item x="707"/>
        <item x="183"/>
        <item x="408"/>
        <item x="37"/>
        <item x="324"/>
        <item x="102"/>
        <item x="634"/>
        <item x="913"/>
        <item x="752"/>
        <item x="723"/>
        <item x="475"/>
        <item x="455"/>
        <item x="157"/>
        <item x="36"/>
        <item x="195"/>
        <item x="868"/>
        <item x="891"/>
        <item x="709"/>
        <item x="649"/>
        <item x="201"/>
        <item x="944"/>
        <item x="200"/>
        <item x="316"/>
        <item x="566"/>
        <item x="424"/>
        <item x="138"/>
        <item x="818"/>
        <item x="917"/>
        <item x="514"/>
        <item x="543"/>
        <item x="482"/>
        <item x="656"/>
        <item x="903"/>
        <item x="771"/>
        <item x="619"/>
        <item x="330"/>
        <item x="378"/>
        <item x="594"/>
        <item x="327"/>
        <item x="7"/>
        <item x="664"/>
        <item x="98"/>
        <item x="609"/>
        <item x="163"/>
        <item x="626"/>
        <item x="784"/>
        <item x="6"/>
        <item x="176"/>
        <item x="556"/>
        <item x="277"/>
        <item x="827"/>
        <item x="576"/>
        <item x="314"/>
        <item x="143"/>
        <item x="105"/>
        <item x="155"/>
        <item x="948"/>
        <item x="164"/>
        <item x="507"/>
        <item x="111"/>
        <item x="182"/>
        <item x="99"/>
        <item x="238"/>
        <item x="213"/>
        <item x="181"/>
        <item x="402"/>
        <item x="96"/>
        <item x="856"/>
        <item x="380"/>
        <item x="452"/>
        <item x="296"/>
        <item x="456"/>
        <item x="302"/>
        <item x="276"/>
        <item x="927"/>
        <item x="228"/>
        <item x="512"/>
        <item x="568"/>
        <item x="118"/>
        <item x="508"/>
        <item x="139"/>
        <item x="732"/>
        <item x="292"/>
        <item x="621"/>
        <item x="904"/>
        <item x="546"/>
        <item x="574"/>
        <item x="161"/>
        <item x="841"/>
        <item x="230"/>
        <item x="642"/>
        <item x="702"/>
        <item x="133"/>
        <item x="103"/>
        <item x="286"/>
        <item x="812"/>
        <item x="59"/>
        <item x="792"/>
        <item x="736"/>
        <item x="811"/>
        <item x="260"/>
        <item x="192"/>
        <item x="633"/>
        <item x="140"/>
        <item x="21"/>
        <item x="585"/>
        <item x="281"/>
        <item x="331"/>
        <item x="439"/>
        <item x="542"/>
        <item x="748"/>
        <item x="911"/>
        <item x="710"/>
        <item x="342"/>
        <item x="13"/>
        <item x="668"/>
        <item x="798"/>
        <item x="922"/>
        <item x="781"/>
        <item x="52"/>
        <item x="220"/>
        <item x="817"/>
        <item x="623"/>
        <item x="504"/>
        <item x="43"/>
        <item x="308"/>
        <item x="933"/>
        <item x="823"/>
        <item x="483"/>
        <item x="2"/>
        <item x="64"/>
        <item x="801"/>
        <item x="422"/>
        <item x="584"/>
        <item x="51"/>
        <item x="82"/>
        <item x="639"/>
        <item x="632"/>
        <item x="97"/>
        <item x="851"/>
        <item x="533"/>
        <item x="756"/>
        <item x="497"/>
        <item x="493"/>
        <item x="169"/>
        <item x="614"/>
        <item x="494"/>
        <item x="521"/>
        <item x="405"/>
        <item x="256"/>
        <item x="643"/>
        <item x="934"/>
        <item x="165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03785-9BDA-4CAC-A997-4B46FC01B21A}" name="PivotTable13" cacheId="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0" firstHeaderRow="1" firstDataRow="2" firstDataCol="1"/>
  <pivotFields count="18">
    <pivotField showAll="0"/>
    <pivotField showAll="0"/>
    <pivotField showAll="0"/>
    <pivotField axis="axisCol" showAll="0">
      <items count="9">
        <item x="4"/>
        <item x="6"/>
        <item x="2"/>
        <item x="5"/>
        <item x="0"/>
        <item x="1"/>
        <item x="3"/>
        <item x="7"/>
        <item t="default"/>
      </items>
    </pivotField>
    <pivotField showAll="0"/>
    <pivotField showAll="0"/>
    <pivotField axis="axisRow" dataField="1" showAll="0">
      <items count="6">
        <item x="1"/>
        <item x="0"/>
        <item x="2"/>
        <item x="3"/>
        <item x="4"/>
        <item t="default"/>
      </items>
    </pivotField>
    <pivotField showAll="0"/>
    <pivotField showAll="0">
      <items count="951">
        <item x="861"/>
        <item x="831"/>
        <item x="127"/>
        <item x="81"/>
        <item x="628"/>
        <item x="355"/>
        <item x="701"/>
        <item x="252"/>
        <item x="551"/>
        <item x="674"/>
        <item x="733"/>
        <item x="202"/>
        <item x="174"/>
        <item x="696"/>
        <item x="39"/>
        <item x="411"/>
        <item x="210"/>
        <item x="499"/>
        <item x="159"/>
        <item x="510"/>
        <item x="340"/>
        <item x="173"/>
        <item x="909"/>
        <item x="554"/>
        <item x="646"/>
        <item x="329"/>
        <item x="522"/>
        <item x="372"/>
        <item x="413"/>
        <item x="315"/>
        <item x="246"/>
        <item x="267"/>
        <item x="417"/>
        <item x="145"/>
        <item x="4"/>
        <item x="107"/>
        <item x="426"/>
        <item x="794"/>
        <item x="816"/>
        <item x="790"/>
        <item x="271"/>
        <item x="663"/>
        <item x="338"/>
        <item x="686"/>
        <item x="273"/>
        <item x="552"/>
        <item x="586"/>
        <item x="354"/>
        <item x="681"/>
        <item x="908"/>
        <item x="655"/>
        <item x="896"/>
        <item x="692"/>
        <item x="209"/>
        <item x="772"/>
        <item x="706"/>
        <item x="106"/>
        <item x="1"/>
        <item x="769"/>
        <item x="835"/>
        <item x="160"/>
        <item x="190"/>
        <item x="940"/>
        <item x="464"/>
        <item x="395"/>
        <item x="149"/>
        <item x="751"/>
        <item x="211"/>
        <item x="334"/>
        <item x="225"/>
        <item x="115"/>
        <item x="477"/>
        <item x="73"/>
        <item x="857"/>
        <item x="390"/>
        <item x="918"/>
        <item x="665"/>
        <item x="12"/>
        <item x="500"/>
        <item x="189"/>
        <item x="502"/>
        <item x="561"/>
        <item x="167"/>
        <item x="762"/>
        <item x="587"/>
        <item x="912"/>
        <item x="629"/>
        <item x="569"/>
        <item x="855"/>
        <item x="580"/>
        <item x="450"/>
        <item x="158"/>
        <item x="886"/>
        <item x="874"/>
        <item x="425"/>
        <item x="438"/>
        <item x="458"/>
        <item x="947"/>
        <item x="644"/>
        <item x="882"/>
        <item x="287"/>
        <item x="414"/>
        <item x="180"/>
        <item x="485"/>
        <item x="248"/>
        <item x="349"/>
        <item x="243"/>
        <item x="870"/>
        <item x="223"/>
        <item x="373"/>
        <item x="421"/>
        <item x="57"/>
        <item x="524"/>
        <item x="770"/>
        <item x="924"/>
        <item x="350"/>
        <item x="565"/>
        <item x="50"/>
        <item x="935"/>
        <item x="371"/>
        <item x="739"/>
        <item x="864"/>
        <item x="945"/>
        <item x="538"/>
        <item x="150"/>
        <item x="244"/>
        <item x="16"/>
        <item x="175"/>
        <item x="70"/>
        <item x="22"/>
        <item x="41"/>
        <item x="789"/>
        <item x="19"/>
        <item x="435"/>
        <item x="708"/>
        <item x="916"/>
        <item x="321"/>
        <item x="94"/>
        <item x="694"/>
        <item x="109"/>
        <item x="659"/>
        <item x="880"/>
        <item x="136"/>
        <item x="382"/>
        <item x="346"/>
        <item x="718"/>
        <item x="615"/>
        <item x="266"/>
        <item x="528"/>
        <item x="648"/>
        <item x="724"/>
        <item x="74"/>
        <item x="398"/>
        <item x="218"/>
        <item x="895"/>
        <item x="269"/>
        <item x="301"/>
        <item x="85"/>
        <item x="381"/>
        <item x="245"/>
        <item x="830"/>
        <item x="471"/>
        <item x="368"/>
        <item x="596"/>
        <item x="742"/>
        <item x="386"/>
        <item x="188"/>
        <item x="275"/>
        <item x="782"/>
        <item x="749"/>
        <item x="728"/>
        <item x="31"/>
        <item x="279"/>
        <item x="416"/>
        <item x="25"/>
        <item x="204"/>
        <item x="779"/>
        <item x="480"/>
        <item x="607"/>
        <item x="274"/>
        <item x="258"/>
        <item x="392"/>
        <item x="299"/>
        <item x="257"/>
        <item x="179"/>
        <item x="447"/>
        <item x="474"/>
        <item x="890"/>
        <item x="26"/>
        <item x="785"/>
        <item x="852"/>
        <item x="110"/>
        <item x="843"/>
        <item x="352"/>
        <item x="251"/>
        <item x="428"/>
        <item x="814"/>
        <item x="284"/>
        <item x="264"/>
        <item x="720"/>
        <item x="14"/>
        <item x="120"/>
        <item x="680"/>
        <item x="810"/>
        <item x="397"/>
        <item x="791"/>
        <item x="685"/>
        <item x="332"/>
        <item x="929"/>
        <item x="84"/>
        <item x="468"/>
        <item x="921"/>
        <item x="56"/>
        <item x="427"/>
        <item x="854"/>
        <item x="442"/>
        <item x="678"/>
        <item x="775"/>
        <item x="914"/>
        <item x="116"/>
        <item x="393"/>
        <item x="787"/>
        <item x="503"/>
        <item x="429"/>
        <item x="364"/>
        <item x="606"/>
        <item x="907"/>
        <item x="60"/>
        <item x="829"/>
        <item x="564"/>
        <item x="388"/>
        <item x="715"/>
        <item x="805"/>
        <item x="125"/>
        <item x="517"/>
        <item x="214"/>
        <item x="713"/>
        <item x="409"/>
        <item x="216"/>
        <item x="306"/>
        <item x="112"/>
        <item x="806"/>
        <item x="672"/>
        <item x="608"/>
        <item x="557"/>
        <item x="757"/>
        <item x="117"/>
        <item x="610"/>
        <item x="523"/>
        <item x="250"/>
        <item x="899"/>
        <item x="453"/>
        <item x="69"/>
        <item x="184"/>
        <item x="731"/>
        <item x="897"/>
        <item x="91"/>
        <item x="638"/>
        <item x="77"/>
        <item x="387"/>
        <item x="844"/>
        <item x="592"/>
        <item x="650"/>
        <item x="670"/>
        <item x="310"/>
        <item x="894"/>
        <item x="700"/>
        <item x="602"/>
        <item x="481"/>
        <item x="235"/>
        <item x="285"/>
        <item x="126"/>
        <item x="320"/>
        <item x="168"/>
        <item x="400"/>
        <item x="65"/>
        <item x="676"/>
        <item x="597"/>
        <item x="212"/>
        <item x="612"/>
        <item x="589"/>
        <item x="360"/>
        <item x="558"/>
        <item x="242"/>
        <item x="144"/>
        <item x="239"/>
        <item x="270"/>
        <item x="930"/>
        <item x="32"/>
        <item x="58"/>
        <item x="303"/>
        <item x="796"/>
        <item x="906"/>
        <item x="441"/>
        <item x="404"/>
        <item x="479"/>
        <item x="337"/>
        <item x="62"/>
        <item x="943"/>
        <item x="887"/>
        <item x="579"/>
        <item x="690"/>
        <item x="10"/>
        <item x="28"/>
        <item x="786"/>
        <item x="153"/>
        <item x="878"/>
        <item x="237"/>
        <item x="466"/>
        <item x="87"/>
        <item x="525"/>
        <item x="860"/>
        <item x="738"/>
        <item x="683"/>
        <item x="335"/>
        <item x="71"/>
        <item x="33"/>
        <item x="809"/>
        <item x="224"/>
        <item x="47"/>
        <item x="449"/>
        <item x="691"/>
        <item x="900"/>
        <item x="834"/>
        <item x="418"/>
        <item x="573"/>
        <item x="119"/>
        <item x="374"/>
        <item x="531"/>
        <item x="460"/>
        <item x="328"/>
        <item x="822"/>
        <item x="719"/>
        <item x="318"/>
        <item x="590"/>
        <item x="717"/>
        <item x="759"/>
        <item x="532"/>
        <item x="488"/>
        <item x="467"/>
        <item x="815"/>
        <item x="747"/>
        <item x="289"/>
        <item x="931"/>
        <item x="645"/>
        <item x="383"/>
        <item x="526"/>
        <item x="712"/>
        <item x="501"/>
        <item x="367"/>
        <item x="376"/>
        <item x="847"/>
        <item x="293"/>
        <item x="766"/>
        <item x="560"/>
        <item x="764"/>
        <item x="476"/>
        <item x="128"/>
        <item x="45"/>
        <item x="283"/>
        <item x="461"/>
        <item x="304"/>
        <item x="926"/>
        <item x="75"/>
        <item x="191"/>
        <item x="23"/>
        <item x="247"/>
        <item x="821"/>
        <item x="222"/>
        <item x="135"/>
        <item x="377"/>
        <item x="599"/>
        <item x="472"/>
        <item x="448"/>
        <item x="515"/>
        <item x="620"/>
        <item x="858"/>
        <item x="345"/>
        <item x="536"/>
        <item x="53"/>
        <item x="206"/>
        <item x="828"/>
        <item x="291"/>
        <item x="682"/>
        <item x="611"/>
        <item x="578"/>
        <item x="17"/>
        <item x="437"/>
        <item x="839"/>
        <item x="385"/>
        <item x="137"/>
        <item x="123"/>
        <item x="309"/>
        <item x="432"/>
        <item x="199"/>
        <item x="379"/>
        <item x="516"/>
        <item x="403"/>
        <item x="873"/>
        <item x="129"/>
        <item x="881"/>
        <item x="489"/>
        <item x="20"/>
        <item x="535"/>
        <item x="583"/>
        <item x="925"/>
        <item x="419"/>
        <item x="351"/>
        <item x="937"/>
        <item x="673"/>
        <item x="430"/>
        <item x="415"/>
        <item x="399"/>
        <item x="883"/>
        <item x="760"/>
        <item x="567"/>
        <item x="842"/>
        <item x="29"/>
        <item x="498"/>
        <item x="344"/>
        <item x="571"/>
        <item x="68"/>
        <item x="232"/>
        <item x="735"/>
        <item x="356"/>
        <item x="353"/>
        <item x="872"/>
        <item x="27"/>
        <item x="845"/>
        <item x="545"/>
        <item x="48"/>
        <item x="505"/>
        <item x="369"/>
        <item x="154"/>
        <item x="600"/>
        <item x="689"/>
        <item x="888"/>
        <item x="336"/>
        <item x="215"/>
        <item x="234"/>
        <item x="375"/>
        <item x="241"/>
        <item x="423"/>
        <item x="15"/>
        <item x="46"/>
        <item x="767"/>
        <item x="802"/>
        <item x="307"/>
        <item x="765"/>
        <item x="100"/>
        <item x="407"/>
        <item x="38"/>
        <item x="513"/>
        <item x="635"/>
        <item x="203"/>
        <item x="509"/>
        <item x="412"/>
        <item x="803"/>
        <item x="229"/>
        <item x="148"/>
        <item x="146"/>
        <item x="40"/>
        <item x="511"/>
        <item x="42"/>
        <item x="529"/>
        <item x="363"/>
        <item x="443"/>
        <item x="295"/>
        <item x="268"/>
        <item x="280"/>
        <item x="572"/>
        <item x="18"/>
        <item x="446"/>
        <item x="885"/>
        <item x="236"/>
        <item x="463"/>
        <item x="711"/>
        <item x="156"/>
        <item x="902"/>
        <item x="730"/>
        <item x="575"/>
        <item x="86"/>
        <item x="616"/>
        <item x="820"/>
        <item x="745"/>
        <item x="35"/>
        <item x="253"/>
        <item x="194"/>
        <item x="130"/>
        <item x="688"/>
        <item x="72"/>
        <item x="727"/>
        <item x="170"/>
        <item x="462"/>
        <item x="152"/>
        <item x="544"/>
        <item x="932"/>
        <item x="846"/>
        <item x="617"/>
        <item x="365"/>
        <item x="849"/>
        <item x="233"/>
        <item x="221"/>
        <item x="946"/>
        <item x="850"/>
        <item x="813"/>
        <item x="753"/>
        <item x="838"/>
        <item x="394"/>
        <item x="754"/>
        <item x="436"/>
        <item x="737"/>
        <item x="151"/>
        <item x="473"/>
        <item x="800"/>
        <item x="598"/>
        <item x="563"/>
        <item x="889"/>
        <item x="534"/>
        <item x="444"/>
        <item x="877"/>
        <item x="836"/>
        <item x="49"/>
        <item x="744"/>
        <item x="637"/>
        <item x="401"/>
        <item x="699"/>
        <item x="63"/>
        <item x="892"/>
        <item x="859"/>
        <item x="339"/>
        <item x="470"/>
        <item x="768"/>
        <item x="226"/>
        <item x="391"/>
        <item x="459"/>
        <item x="641"/>
        <item x="294"/>
        <item x="919"/>
        <item x="95"/>
        <item x="729"/>
        <item x="496"/>
        <item x="198"/>
        <item x="541"/>
        <item x="433"/>
        <item x="357"/>
        <item x="941"/>
        <item x="141"/>
        <item x="78"/>
        <item x="808"/>
        <item x="853"/>
        <item x="313"/>
        <item x="693"/>
        <item x="530"/>
        <item x="478"/>
        <item x="640"/>
        <item x="333"/>
        <item x="389"/>
        <item x="300"/>
        <item x="79"/>
        <item x="703"/>
        <item x="54"/>
        <item x="588"/>
        <item x="647"/>
        <item x="740"/>
        <item x="746"/>
        <item x="570"/>
        <item x="519"/>
        <item x="658"/>
        <item x="305"/>
        <item x="537"/>
        <item x="758"/>
        <item x="591"/>
        <item x="288"/>
        <item x="319"/>
        <item x="465"/>
        <item x="631"/>
        <item x="506"/>
        <item x="923"/>
        <item x="777"/>
        <item x="675"/>
        <item x="807"/>
        <item x="0"/>
        <item x="67"/>
        <item x="920"/>
        <item x="893"/>
        <item x="697"/>
        <item x="905"/>
        <item x="761"/>
        <item x="605"/>
        <item x="325"/>
        <item x="898"/>
        <item x="83"/>
        <item x="601"/>
        <item x="487"/>
        <item x="282"/>
        <item x="469"/>
        <item x="539"/>
        <item x="901"/>
        <item x="939"/>
        <item x="755"/>
        <item x="343"/>
        <item x="705"/>
        <item x="80"/>
        <item x="553"/>
        <item x="196"/>
        <item x="875"/>
        <item x="457"/>
        <item x="716"/>
        <item x="290"/>
        <item x="653"/>
        <item x="595"/>
        <item x="848"/>
        <item x="24"/>
        <item x="867"/>
        <item x="9"/>
        <item x="172"/>
        <item x="108"/>
        <item x="630"/>
        <item x="549"/>
        <item x="166"/>
        <item x="177"/>
        <item x="548"/>
        <item x="358"/>
        <item x="121"/>
        <item x="722"/>
        <item x="695"/>
        <item x="219"/>
        <item x="661"/>
        <item x="5"/>
        <item x="550"/>
        <item x="774"/>
        <item x="540"/>
        <item x="871"/>
        <item x="662"/>
        <item x="725"/>
        <item x="577"/>
        <item x="322"/>
        <item x="603"/>
        <item x="142"/>
        <item x="208"/>
        <item x="262"/>
        <item x="773"/>
        <item x="627"/>
        <item x="704"/>
        <item x="618"/>
        <item x="197"/>
        <item x="227"/>
        <item x="76"/>
        <item x="420"/>
        <item x="669"/>
        <item x="936"/>
        <item x="780"/>
        <item x="30"/>
        <item x="819"/>
        <item x="101"/>
        <item x="134"/>
        <item x="783"/>
        <item x="93"/>
        <item x="186"/>
        <item x="657"/>
        <item x="876"/>
        <item x="272"/>
        <item x="162"/>
        <item x="187"/>
        <item x="581"/>
        <item x="938"/>
        <item x="278"/>
        <item x="298"/>
        <item x="410"/>
        <item x="520"/>
        <item x="652"/>
        <item x="660"/>
        <item x="265"/>
        <item x="776"/>
        <item x="396"/>
        <item x="869"/>
        <item x="833"/>
        <item x="559"/>
        <item x="778"/>
        <item x="492"/>
        <item x="684"/>
        <item x="726"/>
        <item x="231"/>
        <item x="884"/>
        <item x="361"/>
        <item x="122"/>
        <item x="654"/>
        <item x="359"/>
        <item x="799"/>
        <item x="518"/>
        <item x="132"/>
        <item x="825"/>
        <item x="384"/>
        <item x="750"/>
        <item x="217"/>
        <item x="486"/>
        <item x="763"/>
        <item x="651"/>
        <item x="104"/>
        <item x="666"/>
        <item x="323"/>
        <item x="131"/>
        <item x="527"/>
        <item x="445"/>
        <item x="254"/>
        <item x="34"/>
        <item x="679"/>
        <item x="249"/>
        <item x="366"/>
        <item x="341"/>
        <item x="147"/>
        <item x="667"/>
        <item x="495"/>
        <item x="312"/>
        <item x="263"/>
        <item x="714"/>
        <item x="193"/>
        <item x="171"/>
        <item x="454"/>
        <item x="311"/>
        <item x="431"/>
        <item x="113"/>
        <item x="687"/>
        <item x="604"/>
        <item x="865"/>
        <item x="406"/>
        <item x="793"/>
        <item x="734"/>
        <item x="795"/>
        <item x="90"/>
        <item x="741"/>
        <item x="837"/>
        <item x="942"/>
        <item x="261"/>
        <item x="491"/>
        <item x="66"/>
        <item x="832"/>
        <item x="440"/>
        <item x="804"/>
        <item x="582"/>
        <item x="547"/>
        <item x="89"/>
        <item x="255"/>
        <item x="555"/>
        <item x="326"/>
        <item x="55"/>
        <item x="613"/>
        <item x="61"/>
        <item x="928"/>
        <item x="240"/>
        <item x="866"/>
        <item x="8"/>
        <item x="207"/>
        <item x="743"/>
        <item x="124"/>
        <item x="624"/>
        <item x="11"/>
        <item x="826"/>
        <item x="622"/>
        <item x="484"/>
        <item x="362"/>
        <item x="348"/>
        <item x="824"/>
        <item x="863"/>
        <item x="92"/>
        <item x="698"/>
        <item x="185"/>
        <item x="840"/>
        <item x="44"/>
        <item x="671"/>
        <item x="797"/>
        <item x="625"/>
        <item x="178"/>
        <item x="490"/>
        <item x="317"/>
        <item x="451"/>
        <item x="88"/>
        <item x="297"/>
        <item x="636"/>
        <item x="862"/>
        <item x="915"/>
        <item x="259"/>
        <item x="347"/>
        <item x="370"/>
        <item x="677"/>
        <item x="434"/>
        <item x="721"/>
        <item x="910"/>
        <item x="788"/>
        <item x="879"/>
        <item x="593"/>
        <item x="562"/>
        <item x="114"/>
        <item x="3"/>
        <item x="707"/>
        <item x="183"/>
        <item x="408"/>
        <item x="37"/>
        <item x="324"/>
        <item x="102"/>
        <item x="634"/>
        <item x="913"/>
        <item x="752"/>
        <item x="723"/>
        <item x="475"/>
        <item x="455"/>
        <item x="157"/>
        <item x="36"/>
        <item x="195"/>
        <item x="868"/>
        <item x="891"/>
        <item x="709"/>
        <item x="649"/>
        <item x="201"/>
        <item x="944"/>
        <item x="200"/>
        <item x="316"/>
        <item x="566"/>
        <item x="424"/>
        <item x="138"/>
        <item x="818"/>
        <item x="917"/>
        <item x="514"/>
        <item x="543"/>
        <item x="482"/>
        <item x="656"/>
        <item x="903"/>
        <item x="771"/>
        <item x="619"/>
        <item x="330"/>
        <item x="378"/>
        <item x="594"/>
        <item x="327"/>
        <item x="7"/>
        <item x="664"/>
        <item x="98"/>
        <item x="609"/>
        <item x="163"/>
        <item x="626"/>
        <item x="784"/>
        <item x="6"/>
        <item x="176"/>
        <item x="556"/>
        <item x="277"/>
        <item x="827"/>
        <item x="576"/>
        <item x="314"/>
        <item x="143"/>
        <item x="105"/>
        <item x="155"/>
        <item x="948"/>
        <item x="164"/>
        <item x="507"/>
        <item x="111"/>
        <item x="182"/>
        <item x="99"/>
        <item x="238"/>
        <item x="213"/>
        <item x="181"/>
        <item x="402"/>
        <item x="96"/>
        <item x="856"/>
        <item x="380"/>
        <item x="452"/>
        <item x="296"/>
        <item x="456"/>
        <item x="302"/>
        <item x="276"/>
        <item x="927"/>
        <item x="228"/>
        <item x="512"/>
        <item x="568"/>
        <item x="118"/>
        <item x="508"/>
        <item x="139"/>
        <item x="732"/>
        <item x="292"/>
        <item x="621"/>
        <item x="904"/>
        <item x="546"/>
        <item x="574"/>
        <item x="161"/>
        <item x="841"/>
        <item x="230"/>
        <item x="642"/>
        <item x="702"/>
        <item x="133"/>
        <item x="103"/>
        <item x="286"/>
        <item x="812"/>
        <item x="59"/>
        <item x="792"/>
        <item x="736"/>
        <item x="811"/>
        <item x="260"/>
        <item x="192"/>
        <item x="633"/>
        <item x="140"/>
        <item x="21"/>
        <item x="585"/>
        <item x="281"/>
        <item x="331"/>
        <item x="439"/>
        <item x="542"/>
        <item x="748"/>
        <item x="911"/>
        <item x="710"/>
        <item x="342"/>
        <item x="13"/>
        <item x="668"/>
        <item x="798"/>
        <item x="922"/>
        <item x="781"/>
        <item x="52"/>
        <item x="220"/>
        <item x="817"/>
        <item x="623"/>
        <item x="504"/>
        <item x="43"/>
        <item x="308"/>
        <item x="933"/>
        <item x="823"/>
        <item x="483"/>
        <item x="2"/>
        <item x="64"/>
        <item x="801"/>
        <item x="422"/>
        <item x="584"/>
        <item x="51"/>
        <item x="82"/>
        <item x="639"/>
        <item x="632"/>
        <item x="97"/>
        <item x="851"/>
        <item x="533"/>
        <item x="756"/>
        <item x="497"/>
        <item x="493"/>
        <item x="169"/>
        <item x="614"/>
        <item x="494"/>
        <item x="521"/>
        <item x="405"/>
        <item x="256"/>
        <item x="643"/>
        <item x="934"/>
        <item x="165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Ethnicity" fld="6" subtotal="count" showDataAs="percentOfTota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5CDA55-ADEF-4253-832B-FE372CB975F1}" name="PivotTable14" cacheId="1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5" firstHeaderRow="1" firstDataRow="1" firstDataCol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51">
        <item x="861"/>
        <item x="831"/>
        <item x="127"/>
        <item x="81"/>
        <item x="628"/>
        <item x="355"/>
        <item x="701"/>
        <item x="252"/>
        <item x="551"/>
        <item x="674"/>
        <item x="733"/>
        <item x="202"/>
        <item x="174"/>
        <item x="696"/>
        <item x="39"/>
        <item x="411"/>
        <item x="210"/>
        <item x="499"/>
        <item x="159"/>
        <item x="510"/>
        <item x="340"/>
        <item x="173"/>
        <item x="909"/>
        <item x="554"/>
        <item x="646"/>
        <item x="329"/>
        <item x="522"/>
        <item x="372"/>
        <item x="413"/>
        <item x="315"/>
        <item x="246"/>
        <item x="267"/>
        <item x="417"/>
        <item x="145"/>
        <item x="4"/>
        <item x="107"/>
        <item x="426"/>
        <item x="794"/>
        <item x="816"/>
        <item x="790"/>
        <item x="271"/>
        <item x="663"/>
        <item x="338"/>
        <item x="686"/>
        <item x="273"/>
        <item x="552"/>
        <item x="586"/>
        <item x="354"/>
        <item x="681"/>
        <item x="908"/>
        <item x="655"/>
        <item x="896"/>
        <item x="692"/>
        <item x="209"/>
        <item x="772"/>
        <item x="706"/>
        <item x="106"/>
        <item x="1"/>
        <item x="769"/>
        <item x="835"/>
        <item x="160"/>
        <item x="190"/>
        <item x="940"/>
        <item x="464"/>
        <item x="395"/>
        <item x="149"/>
        <item x="751"/>
        <item x="211"/>
        <item x="334"/>
        <item x="225"/>
        <item x="115"/>
        <item x="477"/>
        <item x="73"/>
        <item x="857"/>
        <item x="390"/>
        <item x="918"/>
        <item x="665"/>
        <item x="12"/>
        <item x="500"/>
        <item x="189"/>
        <item x="502"/>
        <item x="561"/>
        <item x="167"/>
        <item x="762"/>
        <item x="587"/>
        <item x="912"/>
        <item x="629"/>
        <item x="569"/>
        <item x="855"/>
        <item x="580"/>
        <item x="450"/>
        <item x="158"/>
        <item x="886"/>
        <item x="874"/>
        <item x="425"/>
        <item x="438"/>
        <item x="458"/>
        <item x="947"/>
        <item x="644"/>
        <item x="882"/>
        <item x="287"/>
        <item x="414"/>
        <item x="180"/>
        <item x="485"/>
        <item x="248"/>
        <item x="349"/>
        <item x="243"/>
        <item x="870"/>
        <item x="223"/>
        <item x="373"/>
        <item x="421"/>
        <item x="57"/>
        <item x="524"/>
        <item x="770"/>
        <item x="924"/>
        <item x="350"/>
        <item x="565"/>
        <item x="50"/>
        <item x="935"/>
        <item x="371"/>
        <item x="739"/>
        <item x="864"/>
        <item x="945"/>
        <item x="538"/>
        <item x="150"/>
        <item x="244"/>
        <item x="16"/>
        <item x="175"/>
        <item x="70"/>
        <item x="22"/>
        <item x="41"/>
        <item x="789"/>
        <item x="19"/>
        <item x="435"/>
        <item x="708"/>
        <item x="916"/>
        <item x="321"/>
        <item x="94"/>
        <item x="694"/>
        <item x="109"/>
        <item x="659"/>
        <item x="880"/>
        <item x="136"/>
        <item x="382"/>
        <item x="346"/>
        <item x="718"/>
        <item x="615"/>
        <item x="266"/>
        <item x="528"/>
        <item x="648"/>
        <item x="724"/>
        <item x="74"/>
        <item x="398"/>
        <item x="218"/>
        <item x="895"/>
        <item x="269"/>
        <item x="301"/>
        <item x="85"/>
        <item x="381"/>
        <item x="245"/>
        <item x="830"/>
        <item x="471"/>
        <item x="368"/>
        <item x="596"/>
        <item x="742"/>
        <item x="386"/>
        <item x="188"/>
        <item x="275"/>
        <item x="782"/>
        <item x="749"/>
        <item x="728"/>
        <item x="31"/>
        <item x="279"/>
        <item x="416"/>
        <item x="25"/>
        <item x="204"/>
        <item x="779"/>
        <item x="480"/>
        <item x="607"/>
        <item x="274"/>
        <item x="258"/>
        <item x="392"/>
        <item x="299"/>
        <item x="257"/>
        <item x="179"/>
        <item x="447"/>
        <item x="474"/>
        <item x="890"/>
        <item x="26"/>
        <item x="785"/>
        <item x="852"/>
        <item x="110"/>
        <item x="843"/>
        <item x="352"/>
        <item x="251"/>
        <item x="428"/>
        <item x="814"/>
        <item x="284"/>
        <item x="264"/>
        <item x="720"/>
        <item x="14"/>
        <item x="120"/>
        <item x="680"/>
        <item x="810"/>
        <item x="397"/>
        <item x="791"/>
        <item x="685"/>
        <item x="332"/>
        <item x="929"/>
        <item x="84"/>
        <item x="468"/>
        <item x="921"/>
        <item x="56"/>
        <item x="427"/>
        <item x="854"/>
        <item x="442"/>
        <item x="678"/>
        <item x="775"/>
        <item x="914"/>
        <item x="116"/>
        <item x="393"/>
        <item x="787"/>
        <item x="503"/>
        <item x="429"/>
        <item x="364"/>
        <item x="606"/>
        <item x="907"/>
        <item x="60"/>
        <item x="829"/>
        <item x="564"/>
        <item x="388"/>
        <item x="715"/>
        <item x="805"/>
        <item x="125"/>
        <item x="517"/>
        <item x="214"/>
        <item x="713"/>
        <item x="409"/>
        <item x="216"/>
        <item x="306"/>
        <item x="112"/>
        <item x="806"/>
        <item x="672"/>
        <item x="608"/>
        <item x="557"/>
        <item x="757"/>
        <item x="117"/>
        <item x="610"/>
        <item x="523"/>
        <item x="250"/>
        <item x="899"/>
        <item x="453"/>
        <item x="69"/>
        <item x="184"/>
        <item x="731"/>
        <item x="897"/>
        <item x="91"/>
        <item x="638"/>
        <item x="77"/>
        <item x="387"/>
        <item x="844"/>
        <item x="592"/>
        <item x="650"/>
        <item x="670"/>
        <item x="310"/>
        <item x="894"/>
        <item x="700"/>
        <item x="602"/>
        <item x="481"/>
        <item x="235"/>
        <item x="285"/>
        <item x="126"/>
        <item x="320"/>
        <item x="168"/>
        <item x="400"/>
        <item x="65"/>
        <item x="676"/>
        <item x="597"/>
        <item x="212"/>
        <item x="612"/>
        <item x="589"/>
        <item x="360"/>
        <item x="558"/>
        <item x="242"/>
        <item x="144"/>
        <item x="239"/>
        <item x="270"/>
        <item x="930"/>
        <item x="32"/>
        <item x="58"/>
        <item x="303"/>
        <item x="796"/>
        <item x="906"/>
        <item x="441"/>
        <item x="404"/>
        <item x="479"/>
        <item x="337"/>
        <item x="62"/>
        <item x="943"/>
        <item x="887"/>
        <item x="579"/>
        <item x="690"/>
        <item x="10"/>
        <item x="28"/>
        <item x="786"/>
        <item x="153"/>
        <item x="878"/>
        <item x="237"/>
        <item x="466"/>
        <item x="87"/>
        <item x="525"/>
        <item x="860"/>
        <item x="738"/>
        <item x="683"/>
        <item x="335"/>
        <item x="71"/>
        <item x="33"/>
        <item x="809"/>
        <item x="224"/>
        <item x="47"/>
        <item x="449"/>
        <item x="691"/>
        <item x="900"/>
        <item x="834"/>
        <item x="418"/>
        <item x="573"/>
        <item x="119"/>
        <item x="374"/>
        <item x="531"/>
        <item x="460"/>
        <item x="328"/>
        <item x="822"/>
        <item x="719"/>
        <item x="318"/>
        <item x="590"/>
        <item x="717"/>
        <item x="759"/>
        <item x="532"/>
        <item x="488"/>
        <item x="467"/>
        <item x="815"/>
        <item x="747"/>
        <item x="289"/>
        <item x="931"/>
        <item x="645"/>
        <item x="383"/>
        <item x="526"/>
        <item x="712"/>
        <item x="501"/>
        <item x="367"/>
        <item x="376"/>
        <item x="847"/>
        <item x="293"/>
        <item x="766"/>
        <item x="560"/>
        <item x="764"/>
        <item x="476"/>
        <item x="128"/>
        <item x="45"/>
        <item x="283"/>
        <item x="461"/>
        <item x="304"/>
        <item x="926"/>
        <item x="75"/>
        <item x="191"/>
        <item x="23"/>
        <item x="247"/>
        <item x="821"/>
        <item x="222"/>
        <item x="135"/>
        <item x="377"/>
        <item x="599"/>
        <item x="472"/>
        <item x="448"/>
        <item x="515"/>
        <item x="620"/>
        <item x="858"/>
        <item x="345"/>
        <item x="536"/>
        <item x="53"/>
        <item x="206"/>
        <item x="828"/>
        <item x="291"/>
        <item x="682"/>
        <item x="611"/>
        <item x="578"/>
        <item x="17"/>
        <item x="437"/>
        <item x="839"/>
        <item x="385"/>
        <item x="137"/>
        <item x="123"/>
        <item x="309"/>
        <item x="432"/>
        <item x="199"/>
        <item x="379"/>
        <item x="516"/>
        <item x="403"/>
        <item x="873"/>
        <item x="129"/>
        <item x="881"/>
        <item x="489"/>
        <item x="20"/>
        <item x="535"/>
        <item x="583"/>
        <item x="925"/>
        <item x="419"/>
        <item x="351"/>
        <item x="937"/>
        <item x="673"/>
        <item x="430"/>
        <item x="415"/>
        <item x="399"/>
        <item x="883"/>
        <item x="760"/>
        <item x="567"/>
        <item x="842"/>
        <item x="29"/>
        <item x="498"/>
        <item x="344"/>
        <item x="571"/>
        <item x="68"/>
        <item x="232"/>
        <item x="735"/>
        <item x="356"/>
        <item x="353"/>
        <item x="872"/>
        <item x="27"/>
        <item x="845"/>
        <item x="545"/>
        <item x="48"/>
        <item x="505"/>
        <item x="369"/>
        <item x="154"/>
        <item x="600"/>
        <item x="689"/>
        <item x="888"/>
        <item x="336"/>
        <item x="215"/>
        <item x="234"/>
        <item x="375"/>
        <item x="241"/>
        <item x="423"/>
        <item x="15"/>
        <item x="46"/>
        <item x="767"/>
        <item x="802"/>
        <item x="307"/>
        <item x="765"/>
        <item x="100"/>
        <item x="407"/>
        <item x="38"/>
        <item x="513"/>
        <item x="635"/>
        <item x="203"/>
        <item x="509"/>
        <item x="412"/>
        <item x="803"/>
        <item x="229"/>
        <item x="148"/>
        <item x="146"/>
        <item x="40"/>
        <item x="511"/>
        <item x="42"/>
        <item x="529"/>
        <item x="363"/>
        <item x="443"/>
        <item x="295"/>
        <item x="268"/>
        <item x="280"/>
        <item x="572"/>
        <item x="18"/>
        <item x="446"/>
        <item x="885"/>
        <item x="236"/>
        <item x="463"/>
        <item x="711"/>
        <item x="156"/>
        <item x="902"/>
        <item x="730"/>
        <item x="575"/>
        <item x="86"/>
        <item x="616"/>
        <item x="820"/>
        <item x="745"/>
        <item x="35"/>
        <item x="253"/>
        <item x="194"/>
        <item x="130"/>
        <item x="688"/>
        <item x="72"/>
        <item x="727"/>
        <item x="170"/>
        <item x="462"/>
        <item x="152"/>
        <item x="544"/>
        <item x="932"/>
        <item x="846"/>
        <item x="617"/>
        <item x="365"/>
        <item x="849"/>
        <item x="233"/>
        <item x="221"/>
        <item x="946"/>
        <item x="850"/>
        <item x="813"/>
        <item x="753"/>
        <item x="838"/>
        <item x="394"/>
        <item x="754"/>
        <item x="436"/>
        <item x="737"/>
        <item x="151"/>
        <item x="473"/>
        <item x="800"/>
        <item x="598"/>
        <item x="563"/>
        <item x="889"/>
        <item x="534"/>
        <item x="444"/>
        <item x="877"/>
        <item x="836"/>
        <item x="49"/>
        <item x="744"/>
        <item x="637"/>
        <item x="401"/>
        <item x="699"/>
        <item x="63"/>
        <item x="892"/>
        <item x="859"/>
        <item x="339"/>
        <item x="470"/>
        <item x="768"/>
        <item x="226"/>
        <item x="391"/>
        <item x="459"/>
        <item x="641"/>
        <item x="294"/>
        <item x="919"/>
        <item x="95"/>
        <item x="729"/>
        <item x="496"/>
        <item x="198"/>
        <item x="541"/>
        <item x="433"/>
        <item x="357"/>
        <item x="941"/>
        <item x="141"/>
        <item x="78"/>
        <item x="808"/>
        <item x="853"/>
        <item x="313"/>
        <item x="693"/>
        <item x="530"/>
        <item x="478"/>
        <item x="640"/>
        <item x="333"/>
        <item x="389"/>
        <item x="300"/>
        <item x="79"/>
        <item x="703"/>
        <item x="54"/>
        <item x="588"/>
        <item x="647"/>
        <item x="740"/>
        <item x="746"/>
        <item x="570"/>
        <item x="519"/>
        <item x="658"/>
        <item x="305"/>
        <item x="537"/>
        <item x="758"/>
        <item x="591"/>
        <item x="288"/>
        <item x="319"/>
        <item x="465"/>
        <item x="631"/>
        <item x="506"/>
        <item x="923"/>
        <item x="777"/>
        <item x="675"/>
        <item x="807"/>
        <item x="0"/>
        <item x="67"/>
        <item x="920"/>
        <item x="893"/>
        <item x="697"/>
        <item x="905"/>
        <item x="761"/>
        <item x="605"/>
        <item x="325"/>
        <item x="898"/>
        <item x="83"/>
        <item x="601"/>
        <item x="487"/>
        <item x="282"/>
        <item x="469"/>
        <item x="539"/>
        <item x="901"/>
        <item x="939"/>
        <item x="755"/>
        <item x="343"/>
        <item x="705"/>
        <item x="80"/>
        <item x="553"/>
        <item x="196"/>
        <item x="875"/>
        <item x="457"/>
        <item x="716"/>
        <item x="290"/>
        <item x="653"/>
        <item x="595"/>
        <item x="848"/>
        <item x="24"/>
        <item x="867"/>
        <item x="9"/>
        <item x="172"/>
        <item x="108"/>
        <item x="630"/>
        <item x="549"/>
        <item x="166"/>
        <item x="177"/>
        <item x="548"/>
        <item x="358"/>
        <item x="121"/>
        <item x="722"/>
        <item x="695"/>
        <item x="219"/>
        <item x="661"/>
        <item x="5"/>
        <item x="550"/>
        <item x="774"/>
        <item x="540"/>
        <item x="871"/>
        <item x="662"/>
        <item x="725"/>
        <item x="577"/>
        <item x="322"/>
        <item x="603"/>
        <item x="142"/>
        <item x="208"/>
        <item x="262"/>
        <item x="773"/>
        <item x="627"/>
        <item x="704"/>
        <item x="618"/>
        <item x="197"/>
        <item x="227"/>
        <item x="76"/>
        <item x="420"/>
        <item x="669"/>
        <item x="936"/>
        <item x="780"/>
        <item x="30"/>
        <item x="819"/>
        <item x="101"/>
        <item x="134"/>
        <item x="783"/>
        <item x="93"/>
        <item x="186"/>
        <item x="657"/>
        <item x="876"/>
        <item x="272"/>
        <item x="162"/>
        <item x="187"/>
        <item x="581"/>
        <item x="938"/>
        <item x="278"/>
        <item x="298"/>
        <item x="410"/>
        <item x="520"/>
        <item x="652"/>
        <item x="660"/>
        <item x="265"/>
        <item x="776"/>
        <item x="396"/>
        <item x="869"/>
        <item x="833"/>
        <item x="559"/>
        <item x="778"/>
        <item x="492"/>
        <item x="684"/>
        <item x="726"/>
        <item x="231"/>
        <item x="884"/>
        <item x="361"/>
        <item x="122"/>
        <item x="654"/>
        <item x="359"/>
        <item x="799"/>
        <item x="518"/>
        <item x="132"/>
        <item x="825"/>
        <item x="384"/>
        <item x="750"/>
        <item x="217"/>
        <item x="486"/>
        <item x="763"/>
        <item x="651"/>
        <item x="104"/>
        <item x="666"/>
        <item x="323"/>
        <item x="131"/>
        <item x="527"/>
        <item x="445"/>
        <item x="254"/>
        <item x="34"/>
        <item x="679"/>
        <item x="249"/>
        <item x="366"/>
        <item x="341"/>
        <item x="147"/>
        <item x="667"/>
        <item x="495"/>
        <item x="312"/>
        <item x="263"/>
        <item x="714"/>
        <item x="193"/>
        <item x="171"/>
        <item x="454"/>
        <item x="311"/>
        <item x="431"/>
        <item x="113"/>
        <item x="687"/>
        <item x="604"/>
        <item x="865"/>
        <item x="406"/>
        <item x="793"/>
        <item x="734"/>
        <item x="795"/>
        <item x="90"/>
        <item x="741"/>
        <item x="837"/>
        <item x="942"/>
        <item x="261"/>
        <item x="491"/>
        <item x="66"/>
        <item x="832"/>
        <item x="440"/>
        <item x="804"/>
        <item x="582"/>
        <item x="547"/>
        <item x="89"/>
        <item x="255"/>
        <item x="555"/>
        <item x="326"/>
        <item x="55"/>
        <item x="613"/>
        <item x="61"/>
        <item x="928"/>
        <item x="240"/>
        <item x="866"/>
        <item x="8"/>
        <item x="207"/>
        <item x="743"/>
        <item x="124"/>
        <item x="624"/>
        <item x="11"/>
        <item x="826"/>
        <item x="622"/>
        <item x="484"/>
        <item x="362"/>
        <item x="348"/>
        <item x="824"/>
        <item x="863"/>
        <item x="92"/>
        <item x="698"/>
        <item x="185"/>
        <item x="840"/>
        <item x="44"/>
        <item x="671"/>
        <item x="797"/>
        <item x="625"/>
        <item x="178"/>
        <item x="490"/>
        <item x="317"/>
        <item x="451"/>
        <item x="88"/>
        <item x="297"/>
        <item x="636"/>
        <item x="862"/>
        <item x="915"/>
        <item x="259"/>
        <item x="347"/>
        <item x="370"/>
        <item x="677"/>
        <item x="434"/>
        <item x="721"/>
        <item x="910"/>
        <item x="788"/>
        <item x="879"/>
        <item x="593"/>
        <item x="562"/>
        <item x="114"/>
        <item x="3"/>
        <item x="707"/>
        <item x="183"/>
        <item x="408"/>
        <item x="37"/>
        <item x="324"/>
        <item x="102"/>
        <item x="634"/>
        <item x="913"/>
        <item x="752"/>
        <item x="723"/>
        <item x="475"/>
        <item x="455"/>
        <item x="157"/>
        <item x="36"/>
        <item x="195"/>
        <item x="868"/>
        <item x="891"/>
        <item x="709"/>
        <item x="649"/>
        <item x="201"/>
        <item x="944"/>
        <item x="200"/>
        <item x="316"/>
        <item x="566"/>
        <item x="424"/>
        <item x="138"/>
        <item x="818"/>
        <item x="917"/>
        <item x="514"/>
        <item x="543"/>
        <item x="482"/>
        <item x="656"/>
        <item x="903"/>
        <item x="771"/>
        <item x="619"/>
        <item x="330"/>
        <item x="378"/>
        <item x="594"/>
        <item x="327"/>
        <item x="7"/>
        <item x="664"/>
        <item x="98"/>
        <item x="609"/>
        <item x="163"/>
        <item x="626"/>
        <item x="784"/>
        <item x="6"/>
        <item x="176"/>
        <item x="556"/>
        <item x="277"/>
        <item x="827"/>
        <item x="576"/>
        <item x="314"/>
        <item x="143"/>
        <item x="105"/>
        <item x="155"/>
        <item x="948"/>
        <item x="164"/>
        <item x="507"/>
        <item x="111"/>
        <item x="182"/>
        <item x="99"/>
        <item x="238"/>
        <item x="213"/>
        <item x="181"/>
        <item x="402"/>
        <item x="96"/>
        <item x="856"/>
        <item x="380"/>
        <item x="452"/>
        <item x="296"/>
        <item x="456"/>
        <item x="302"/>
        <item x="276"/>
        <item x="927"/>
        <item x="228"/>
        <item x="512"/>
        <item x="568"/>
        <item x="118"/>
        <item x="508"/>
        <item x="139"/>
        <item x="732"/>
        <item x="292"/>
        <item x="621"/>
        <item x="904"/>
        <item x="546"/>
        <item x="574"/>
        <item x="161"/>
        <item x="841"/>
        <item x="230"/>
        <item x="642"/>
        <item x="702"/>
        <item x="133"/>
        <item x="103"/>
        <item x="286"/>
        <item x="812"/>
        <item x="59"/>
        <item x="792"/>
        <item x="736"/>
        <item x="811"/>
        <item x="260"/>
        <item x="192"/>
        <item x="633"/>
        <item x="140"/>
        <item x="21"/>
        <item x="585"/>
        <item x="281"/>
        <item x="331"/>
        <item x="439"/>
        <item x="542"/>
        <item x="748"/>
        <item x="911"/>
        <item x="710"/>
        <item x="342"/>
        <item x="13"/>
        <item x="668"/>
        <item x="798"/>
        <item x="922"/>
        <item x="781"/>
        <item x="52"/>
        <item x="220"/>
        <item x="817"/>
        <item x="623"/>
        <item x="504"/>
        <item x="43"/>
        <item x="308"/>
        <item x="933"/>
        <item x="823"/>
        <item x="483"/>
        <item x="2"/>
        <item x="64"/>
        <item x="801"/>
        <item x="422"/>
        <item x="584"/>
        <item x="51"/>
        <item x="82"/>
        <item x="639"/>
        <item x="632"/>
        <item x="97"/>
        <item x="851"/>
        <item x="533"/>
        <item x="756"/>
        <item x="497"/>
        <item x="493"/>
        <item x="169"/>
        <item x="614"/>
        <item x="494"/>
        <item x="521"/>
        <item x="405"/>
        <item x="256"/>
        <item x="643"/>
        <item x="934"/>
        <item x="165"/>
        <item x="205"/>
        <item x="94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4">
    <field x="17"/>
    <field x="16"/>
    <field x="15"/>
    <field x="8"/>
  </rowFields>
  <rowItems count="32">
    <i>
      <x v="30"/>
    </i>
    <i>
      <x v="26"/>
    </i>
    <i>
      <x v="27"/>
    </i>
    <i>
      <x v="28"/>
    </i>
    <i>
      <x v="29"/>
    </i>
    <i>
      <x v="25"/>
    </i>
    <i>
      <x v="23"/>
    </i>
    <i>
      <x v="24"/>
    </i>
    <i>
      <x v="19"/>
    </i>
    <i>
      <x v="22"/>
    </i>
    <i>
      <x v="20"/>
    </i>
    <i>
      <x v="21"/>
    </i>
    <i>
      <x v="16"/>
    </i>
    <i>
      <x v="15"/>
    </i>
    <i>
      <x v="18"/>
    </i>
    <i>
      <x v="13"/>
    </i>
    <i>
      <x v="14"/>
    </i>
    <i>
      <x v="17"/>
    </i>
    <i>
      <x v="11"/>
    </i>
    <i>
      <x v="12"/>
    </i>
    <i>
      <x v="10"/>
    </i>
    <i>
      <x v="7"/>
    </i>
    <i>
      <x v="9"/>
    </i>
    <i>
      <x v="8"/>
    </i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Count of EEID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0025A-781B-40D5-8B20-B57620A6CC04}" name="PivotTable12" cacheId="1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S2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dataField="1" numFmtId="165" showAll="0"/>
    <pivotField showAll="0"/>
    <pivotField showAll="0"/>
    <pivotField axis="axisRow" numFmtId="14" showAll="0">
      <items count="84">
        <item x="48"/>
        <item x="67"/>
        <item x="76"/>
        <item x="28"/>
        <item x="36"/>
        <item x="78"/>
        <item x="82"/>
        <item x="23"/>
        <item x="61"/>
        <item x="60"/>
        <item x="29"/>
        <item x="19"/>
        <item x="20"/>
        <item x="54"/>
        <item x="15"/>
        <item x="33"/>
        <item x="16"/>
        <item x="12"/>
        <item x="75"/>
        <item x="6"/>
        <item x="56"/>
        <item x="64"/>
        <item x="46"/>
        <item x="34"/>
        <item x="39"/>
        <item x="26"/>
        <item x="25"/>
        <item x="2"/>
        <item x="53"/>
        <item x="37"/>
        <item x="44"/>
        <item x="13"/>
        <item x="7"/>
        <item x="66"/>
        <item x="55"/>
        <item x="80"/>
        <item x="71"/>
        <item x="81"/>
        <item x="77"/>
        <item x="32"/>
        <item x="50"/>
        <item x="43"/>
        <item x="69"/>
        <item x="31"/>
        <item x="30"/>
        <item x="9"/>
        <item x="72"/>
        <item x="40"/>
        <item x="24"/>
        <item x="59"/>
        <item x="3"/>
        <item x="35"/>
        <item x="17"/>
        <item x="18"/>
        <item x="22"/>
        <item x="51"/>
        <item x="8"/>
        <item x="68"/>
        <item x="74"/>
        <item x="45"/>
        <item x="79"/>
        <item x="47"/>
        <item x="70"/>
        <item x="63"/>
        <item x="10"/>
        <item x="41"/>
        <item x="1"/>
        <item x="58"/>
        <item x="4"/>
        <item x="65"/>
        <item x="14"/>
        <item x="73"/>
        <item x="5"/>
        <item x="0"/>
        <item x="49"/>
        <item x="21"/>
        <item x="42"/>
        <item x="38"/>
        <item x="62"/>
        <item x="27"/>
        <item x="52"/>
        <item x="11"/>
        <item x="57"/>
        <item t="default"/>
      </items>
    </pivotField>
    <pivotField showAll="0"/>
    <pivotField showAll="0"/>
    <pivotField showAll="0"/>
    <pivotField axis="axisCol" showAll="0">
      <items count="18">
        <item x="5"/>
        <item x="1"/>
        <item x="14"/>
        <item x="9"/>
        <item x="4"/>
        <item x="0"/>
        <item x="12"/>
        <item x="6"/>
        <item x="15"/>
        <item x="7"/>
        <item x="8"/>
        <item x="11"/>
        <item x="16"/>
        <item x="2"/>
        <item x="13"/>
        <item x="3"/>
        <item x="1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t="default"/>
      </items>
    </pivotField>
  </pivotFields>
  <rowFields count="4">
    <field x="20"/>
    <field x="19"/>
    <field x="18"/>
    <field x="13"/>
  </rowFields>
  <rowItems count="23">
    <i>
      <x v="1"/>
    </i>
    <i>
      <x v="3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7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Bonus %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R1001" totalsRowShown="0" headerRowDxfId="11">
  <autoFilter ref="A1:R1001" xr:uid="{D7CA8898-8363-4905-AB67-C7A42F7FDBFA}"/>
  <sortState xmlns:xlrd2="http://schemas.microsoft.com/office/spreadsheetml/2017/richdata2" ref="A4:O1000">
    <sortCondition descending="1" ref="J1:J1001"/>
  </sortState>
  <tableColumns count="18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0"/>
    <tableColumn id="10" xr3:uid="{CA3B0D4F-FCC2-4967-BC8E-979F23AA32F2}" name="Annual Salary" dataDxfId="9"/>
    <tableColumn id="11" xr3:uid="{84DC6F9B-C840-4378-9E1C-BEB4EB18E284}" name="Bonus %" dataDxfId="8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7"/>
    <tableColumn id="15" xr3:uid="{B8C38498-41A5-4330-AFD8-E4CF9258C23B}" name="Bonus" dataDxfId="6">
      <calculatedColumnFormula>TBL_Employees[[#This Row],[Annual Salary]]*TBL_Employees[[#This Row],[Bonus %]]</calculatedColumnFormula>
    </tableColumn>
    <tableColumn id="21" xr3:uid="{3C5B8710-8FFD-47CE-9CB2-B54C2776142E}" name="Exit_year" dataDxfId="5">
      <calculatedColumnFormula>YEAR(TBL_Employees[[#This Row],[Exit Date]])</calculatedColumnFormula>
    </tableColumn>
    <tableColumn id="22" xr3:uid="{7FC0DE92-69A1-407C-90D5-AB6ADB5D8669}" name="Hire_year" dataDxfId="4">
      <calculatedColumnFormula>YEAR(TBL_Employees[[#This Row],[Hire Date]])</calculatedColumnFormula>
    </tableColumn>
    <tableColumn id="23" xr3:uid="{C3226A31-57DF-42E9-93FF-32D994FCFDF3}" name="difference" dataDxfId="3">
      <calculatedColumnFormula>TBL_Employees[[#This Row],[Exit_year]]-TBL_Employees[[#This Row],[Hire_year]]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0E8A-173D-4805-BC66-A40D17DB7672}">
  <dimension ref="A3:B14"/>
  <sheetViews>
    <sheetView workbookViewId="0">
      <selection activeCell="A5" sqref="A5"/>
    </sheetView>
  </sheetViews>
  <sheetFormatPr defaultRowHeight="14.5" x14ac:dyDescent="0.35"/>
  <cols>
    <col min="1" max="1" width="13" bestFit="1" customWidth="1"/>
    <col min="2" max="2" width="14.81640625" bestFit="1" customWidth="1"/>
  </cols>
  <sheetData>
    <row r="3" spans="1:2" x14ac:dyDescent="0.35">
      <c r="A3" s="20" t="s">
        <v>1983</v>
      </c>
      <c r="B3" t="s">
        <v>1990</v>
      </c>
    </row>
    <row r="4" spans="1:2" x14ac:dyDescent="0.35">
      <c r="A4" s="7" t="s">
        <v>17</v>
      </c>
      <c r="B4" s="23"/>
    </row>
    <row r="5" spans="1:2" x14ac:dyDescent="0.35">
      <c r="A5" s="24" t="s">
        <v>24</v>
      </c>
      <c r="B5" s="23">
        <v>0.20699999999999999</v>
      </c>
    </row>
    <row r="6" spans="1:2" x14ac:dyDescent="0.35">
      <c r="A6" s="24" t="s">
        <v>47</v>
      </c>
      <c r="B6" s="23">
        <v>3.6999999999999998E-2</v>
      </c>
    </row>
    <row r="7" spans="1:2" x14ac:dyDescent="0.35">
      <c r="A7" s="24" t="s">
        <v>18</v>
      </c>
      <c r="B7" s="23">
        <v>0.14000000000000001</v>
      </c>
    </row>
    <row r="8" spans="1:2" x14ac:dyDescent="0.35">
      <c r="A8" s="24" t="s">
        <v>51</v>
      </c>
      <c r="B8" s="23">
        <v>0.13400000000000001</v>
      </c>
    </row>
    <row r="9" spans="1:2" x14ac:dyDescent="0.35">
      <c r="A9" s="7" t="s">
        <v>28</v>
      </c>
      <c r="B9" s="23"/>
    </row>
    <row r="10" spans="1:2" x14ac:dyDescent="0.35">
      <c r="A10" s="24" t="s">
        <v>24</v>
      </c>
      <c r="B10" s="23">
        <v>0.19700000000000001</v>
      </c>
    </row>
    <row r="11" spans="1:2" x14ac:dyDescent="0.35">
      <c r="A11" s="24" t="s">
        <v>47</v>
      </c>
      <c r="B11" s="23">
        <v>3.6999999999999998E-2</v>
      </c>
    </row>
    <row r="12" spans="1:2" x14ac:dyDescent="0.35">
      <c r="A12" s="24" t="s">
        <v>18</v>
      </c>
      <c r="B12" s="23">
        <v>0.13100000000000001</v>
      </c>
    </row>
    <row r="13" spans="1:2" x14ac:dyDescent="0.35">
      <c r="A13" s="24" t="s">
        <v>51</v>
      </c>
      <c r="B13" s="23">
        <v>0.11700000000000001</v>
      </c>
    </row>
    <row r="14" spans="1:2" x14ac:dyDescent="0.35">
      <c r="A14" s="7" t="s">
        <v>1985</v>
      </c>
      <c r="B14" s="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DC58-41BC-49A8-8046-CAEAC9373A8D}">
  <dimension ref="A1:L86"/>
  <sheetViews>
    <sheetView workbookViewId="0">
      <selection activeCell="K7" sqref="K7"/>
    </sheetView>
  </sheetViews>
  <sheetFormatPr defaultRowHeight="14.5" x14ac:dyDescent="0.35"/>
  <cols>
    <col min="2" max="2" width="10.08984375" style="1" bestFit="1" customWidth="1"/>
    <col min="7" max="7" width="10.08984375" style="1" bestFit="1" customWidth="1"/>
  </cols>
  <sheetData>
    <row r="1" spans="1:12" x14ac:dyDescent="0.35">
      <c r="A1" t="s">
        <v>7</v>
      </c>
      <c r="B1" s="1" t="s">
        <v>8</v>
      </c>
      <c r="C1" t="s">
        <v>9</v>
      </c>
      <c r="D1" t="s">
        <v>10</v>
      </c>
      <c r="E1" t="s">
        <v>11</v>
      </c>
      <c r="F1" t="s">
        <v>12</v>
      </c>
      <c r="G1" s="1" t="s">
        <v>13</v>
      </c>
      <c r="H1" t="s">
        <v>1986</v>
      </c>
      <c r="I1" t="s">
        <v>1992</v>
      </c>
      <c r="J1" t="s">
        <v>1993</v>
      </c>
      <c r="K1" t="s">
        <v>1994</v>
      </c>
    </row>
    <row r="2" spans="1:12" x14ac:dyDescent="0.35">
      <c r="A2">
        <v>55</v>
      </c>
      <c r="B2" s="1">
        <v>42468</v>
      </c>
      <c r="C2">
        <v>141604</v>
      </c>
      <c r="D2">
        <v>0.15</v>
      </c>
      <c r="E2" t="s">
        <v>19</v>
      </c>
      <c r="F2" t="s">
        <v>63</v>
      </c>
      <c r="G2" s="1">
        <v>44485</v>
      </c>
      <c r="H2">
        <v>21240.6</v>
      </c>
      <c r="I2">
        <v>2021</v>
      </c>
      <c r="J2">
        <v>2016</v>
      </c>
      <c r="K2">
        <v>5</v>
      </c>
    </row>
    <row r="3" spans="1:12" x14ac:dyDescent="0.35">
      <c r="A3">
        <v>25</v>
      </c>
      <c r="B3" s="1">
        <v>43967</v>
      </c>
      <c r="C3">
        <v>41336</v>
      </c>
      <c r="D3">
        <v>0</v>
      </c>
      <c r="E3" t="s">
        <v>19</v>
      </c>
      <c r="F3" t="s">
        <v>45</v>
      </c>
      <c r="G3" s="1">
        <v>44336</v>
      </c>
      <c r="H3">
        <v>0</v>
      </c>
      <c r="I3">
        <v>2021</v>
      </c>
      <c r="J3">
        <v>2020</v>
      </c>
      <c r="K3">
        <v>1</v>
      </c>
    </row>
    <row r="4" spans="1:12" x14ac:dyDescent="0.35">
      <c r="A4">
        <v>57</v>
      </c>
      <c r="B4" s="1">
        <v>42685</v>
      </c>
      <c r="C4">
        <v>246589</v>
      </c>
      <c r="D4">
        <v>0.33</v>
      </c>
      <c r="E4" t="s">
        <v>19</v>
      </c>
      <c r="F4" t="s">
        <v>39</v>
      </c>
      <c r="G4" s="1">
        <v>42820</v>
      </c>
      <c r="H4">
        <v>81374.37000000001</v>
      </c>
      <c r="I4">
        <v>2017</v>
      </c>
      <c r="J4">
        <v>2016</v>
      </c>
      <c r="K4">
        <v>1</v>
      </c>
      <c r="L4" t="s">
        <v>1995</v>
      </c>
    </row>
    <row r="5" spans="1:12" x14ac:dyDescent="0.35">
      <c r="A5">
        <v>44</v>
      </c>
      <c r="B5" s="1">
        <v>43467</v>
      </c>
      <c r="C5">
        <v>74691</v>
      </c>
      <c r="D5">
        <v>0</v>
      </c>
      <c r="E5" t="s">
        <v>52</v>
      </c>
      <c r="F5" t="s">
        <v>81</v>
      </c>
      <c r="G5" s="1">
        <v>44020</v>
      </c>
      <c r="H5">
        <v>0</v>
      </c>
      <c r="I5">
        <v>2020</v>
      </c>
      <c r="J5">
        <v>2019</v>
      </c>
      <c r="K5">
        <v>1</v>
      </c>
      <c r="L5">
        <f>AVERAGE(K2:K86)</f>
        <v>4.8705882352941172</v>
      </c>
    </row>
    <row r="6" spans="1:12" x14ac:dyDescent="0.35">
      <c r="A6">
        <v>44</v>
      </c>
      <c r="B6" s="1">
        <v>39800</v>
      </c>
      <c r="C6">
        <v>92753</v>
      </c>
      <c r="D6">
        <v>0.13</v>
      </c>
      <c r="E6" t="s">
        <v>19</v>
      </c>
      <c r="F6" t="s">
        <v>25</v>
      </c>
      <c r="G6" s="1">
        <v>44371</v>
      </c>
      <c r="H6">
        <v>12057.890000000001</v>
      </c>
      <c r="I6">
        <v>2021</v>
      </c>
      <c r="J6">
        <v>2008</v>
      </c>
      <c r="K6">
        <v>13</v>
      </c>
    </row>
    <row r="7" spans="1:12" x14ac:dyDescent="0.35">
      <c r="A7">
        <v>58</v>
      </c>
      <c r="B7" s="1">
        <v>37399</v>
      </c>
      <c r="C7">
        <v>76354</v>
      </c>
      <c r="D7">
        <v>0</v>
      </c>
      <c r="E7" t="s">
        <v>19</v>
      </c>
      <c r="F7" t="s">
        <v>39</v>
      </c>
      <c r="G7" s="1">
        <v>44465</v>
      </c>
      <c r="H7">
        <v>0</v>
      </c>
      <c r="I7">
        <v>2021</v>
      </c>
      <c r="J7">
        <v>2002</v>
      </c>
      <c r="K7">
        <v>19</v>
      </c>
    </row>
    <row r="8" spans="1:12" x14ac:dyDescent="0.35">
      <c r="A8">
        <v>36</v>
      </c>
      <c r="B8" s="1">
        <v>40535</v>
      </c>
      <c r="C8">
        <v>53215</v>
      </c>
      <c r="D8">
        <v>0</v>
      </c>
      <c r="E8" t="s">
        <v>52</v>
      </c>
      <c r="F8" t="s">
        <v>53</v>
      </c>
      <c r="G8" s="1">
        <v>41725</v>
      </c>
      <c r="H8">
        <v>0</v>
      </c>
      <c r="I8">
        <v>2014</v>
      </c>
      <c r="J8">
        <v>2010</v>
      </c>
      <c r="K8">
        <v>4</v>
      </c>
    </row>
    <row r="9" spans="1:12" x14ac:dyDescent="0.35">
      <c r="A9">
        <v>30</v>
      </c>
      <c r="B9" s="1">
        <v>42877</v>
      </c>
      <c r="C9">
        <v>86858</v>
      </c>
      <c r="D9">
        <v>0</v>
      </c>
      <c r="E9" t="s">
        <v>33</v>
      </c>
      <c r="F9" t="s">
        <v>80</v>
      </c>
      <c r="G9" s="1">
        <v>43016</v>
      </c>
      <c r="H9">
        <v>0</v>
      </c>
      <c r="I9">
        <v>2017</v>
      </c>
      <c r="J9">
        <v>2017</v>
      </c>
      <c r="K9">
        <v>0</v>
      </c>
    </row>
    <row r="10" spans="1:12" x14ac:dyDescent="0.35">
      <c r="A10">
        <v>30</v>
      </c>
      <c r="B10" s="1">
        <v>42512</v>
      </c>
      <c r="C10">
        <v>189702</v>
      </c>
      <c r="D10">
        <v>0.28000000000000003</v>
      </c>
      <c r="E10" t="s">
        <v>52</v>
      </c>
      <c r="F10" t="s">
        <v>81</v>
      </c>
      <c r="G10" s="1">
        <v>44186</v>
      </c>
      <c r="H10">
        <v>53116.560000000005</v>
      </c>
      <c r="I10">
        <v>2020</v>
      </c>
      <c r="J10">
        <v>2016</v>
      </c>
      <c r="K10">
        <v>4</v>
      </c>
    </row>
    <row r="11" spans="1:12" x14ac:dyDescent="0.35">
      <c r="A11">
        <v>27</v>
      </c>
      <c r="B11" s="1">
        <v>43368</v>
      </c>
      <c r="C11">
        <v>114441</v>
      </c>
      <c r="D11">
        <v>0.1</v>
      </c>
      <c r="E11" t="s">
        <v>33</v>
      </c>
      <c r="F11" t="s">
        <v>80</v>
      </c>
      <c r="G11" s="1">
        <v>43821</v>
      </c>
      <c r="H11">
        <v>11444.1</v>
      </c>
      <c r="I11">
        <v>2019</v>
      </c>
      <c r="J11">
        <v>2018</v>
      </c>
      <c r="K11">
        <v>1</v>
      </c>
    </row>
    <row r="12" spans="1:12" x14ac:dyDescent="0.35">
      <c r="A12">
        <v>37</v>
      </c>
      <c r="B12" s="1">
        <v>41695</v>
      </c>
      <c r="C12">
        <v>128984</v>
      </c>
      <c r="D12">
        <v>0.12</v>
      </c>
      <c r="E12" t="s">
        <v>19</v>
      </c>
      <c r="F12" t="s">
        <v>45</v>
      </c>
      <c r="G12" s="1">
        <v>44317</v>
      </c>
      <c r="H12">
        <v>15478.08</v>
      </c>
      <c r="I12">
        <v>2021</v>
      </c>
      <c r="J12">
        <v>2014</v>
      </c>
      <c r="K12">
        <v>7</v>
      </c>
    </row>
    <row r="13" spans="1:12" x14ac:dyDescent="0.35">
      <c r="A13">
        <v>45</v>
      </c>
      <c r="B13" s="1">
        <v>43212</v>
      </c>
      <c r="C13">
        <v>187205</v>
      </c>
      <c r="D13">
        <v>0.24</v>
      </c>
      <c r="E13" t="s">
        <v>19</v>
      </c>
      <c r="F13" t="s">
        <v>29</v>
      </c>
      <c r="G13" s="1">
        <v>44732</v>
      </c>
      <c r="H13">
        <v>44929.2</v>
      </c>
      <c r="I13">
        <v>2022</v>
      </c>
      <c r="J13">
        <v>2018</v>
      </c>
      <c r="K13">
        <v>4</v>
      </c>
    </row>
    <row r="14" spans="1:12" x14ac:dyDescent="0.35">
      <c r="A14">
        <v>58</v>
      </c>
      <c r="B14" s="1">
        <v>34567</v>
      </c>
      <c r="C14">
        <v>93102</v>
      </c>
      <c r="D14">
        <v>0</v>
      </c>
      <c r="E14" t="s">
        <v>19</v>
      </c>
      <c r="F14" t="s">
        <v>63</v>
      </c>
      <c r="G14" s="1">
        <v>41621</v>
      </c>
      <c r="H14">
        <v>0</v>
      </c>
      <c r="I14">
        <v>2013</v>
      </c>
      <c r="J14">
        <v>1994</v>
      </c>
      <c r="K14">
        <v>19</v>
      </c>
    </row>
    <row r="15" spans="1:12" x14ac:dyDescent="0.35">
      <c r="A15">
        <v>30</v>
      </c>
      <c r="B15" s="1">
        <v>42634</v>
      </c>
      <c r="C15">
        <v>221217</v>
      </c>
      <c r="D15">
        <v>0.32</v>
      </c>
      <c r="E15" t="s">
        <v>19</v>
      </c>
      <c r="F15" t="s">
        <v>29</v>
      </c>
      <c r="G15" s="1">
        <v>43003</v>
      </c>
      <c r="H15">
        <v>70789.440000000002</v>
      </c>
      <c r="I15">
        <v>2017</v>
      </c>
      <c r="J15">
        <v>2016</v>
      </c>
      <c r="K15">
        <v>1</v>
      </c>
    </row>
    <row r="16" spans="1:12" x14ac:dyDescent="0.35">
      <c r="A16">
        <v>25</v>
      </c>
      <c r="B16" s="1">
        <v>43844</v>
      </c>
      <c r="C16">
        <v>168014</v>
      </c>
      <c r="D16">
        <v>0.27</v>
      </c>
      <c r="E16" t="s">
        <v>19</v>
      </c>
      <c r="F16" t="s">
        <v>20</v>
      </c>
      <c r="G16" s="1">
        <v>44404</v>
      </c>
      <c r="H16">
        <v>45363.780000000006</v>
      </c>
      <c r="I16">
        <v>2021</v>
      </c>
      <c r="J16">
        <v>2020</v>
      </c>
      <c r="K16">
        <v>1</v>
      </c>
    </row>
    <row r="17" spans="1:11" x14ac:dyDescent="0.35">
      <c r="A17">
        <v>45</v>
      </c>
      <c r="B17" s="1">
        <v>36993</v>
      </c>
      <c r="C17">
        <v>95743</v>
      </c>
      <c r="D17">
        <v>0.15</v>
      </c>
      <c r="E17" t="s">
        <v>19</v>
      </c>
      <c r="F17" t="s">
        <v>25</v>
      </c>
      <c r="G17" s="1">
        <v>40193</v>
      </c>
      <c r="H17">
        <v>14361.449999999999</v>
      </c>
      <c r="I17">
        <v>2010</v>
      </c>
      <c r="J17">
        <v>2001</v>
      </c>
      <c r="K17">
        <v>9</v>
      </c>
    </row>
    <row r="18" spans="1:11" x14ac:dyDescent="0.35">
      <c r="A18">
        <v>34</v>
      </c>
      <c r="B18" s="1">
        <v>41085</v>
      </c>
      <c r="C18">
        <v>83066</v>
      </c>
      <c r="D18">
        <v>0</v>
      </c>
      <c r="E18" t="s">
        <v>19</v>
      </c>
      <c r="F18" t="s">
        <v>20</v>
      </c>
      <c r="G18" s="1">
        <v>41430</v>
      </c>
      <c r="H18">
        <v>0</v>
      </c>
      <c r="I18">
        <v>2013</v>
      </c>
      <c r="J18">
        <v>2012</v>
      </c>
      <c r="K18">
        <v>1</v>
      </c>
    </row>
    <row r="19" spans="1:11" x14ac:dyDescent="0.35">
      <c r="A19">
        <v>33</v>
      </c>
      <c r="B19" s="1">
        <v>41315</v>
      </c>
      <c r="C19">
        <v>144231</v>
      </c>
      <c r="D19">
        <v>0.14000000000000001</v>
      </c>
      <c r="E19" t="s">
        <v>19</v>
      </c>
      <c r="F19" t="s">
        <v>29</v>
      </c>
      <c r="G19" s="1">
        <v>44029</v>
      </c>
      <c r="H19">
        <v>20192.34</v>
      </c>
      <c r="I19">
        <v>2020</v>
      </c>
      <c r="J19">
        <v>2013</v>
      </c>
      <c r="K19">
        <v>7</v>
      </c>
    </row>
    <row r="20" spans="1:11" x14ac:dyDescent="0.35">
      <c r="A20">
        <v>31</v>
      </c>
      <c r="B20" s="1">
        <v>44069</v>
      </c>
      <c r="C20">
        <v>189290</v>
      </c>
      <c r="D20">
        <v>0.22</v>
      </c>
      <c r="E20" t="s">
        <v>52</v>
      </c>
      <c r="F20" t="s">
        <v>53</v>
      </c>
      <c r="G20" s="1">
        <v>44099</v>
      </c>
      <c r="H20">
        <v>41643.800000000003</v>
      </c>
      <c r="I20">
        <v>2020</v>
      </c>
      <c r="J20">
        <v>2020</v>
      </c>
      <c r="K20">
        <v>0</v>
      </c>
    </row>
    <row r="21" spans="1:11" x14ac:dyDescent="0.35">
      <c r="A21">
        <v>41</v>
      </c>
      <c r="B21" s="1">
        <v>39156</v>
      </c>
      <c r="C21">
        <v>155926</v>
      </c>
      <c r="D21">
        <v>0.24</v>
      </c>
      <c r="E21" t="s">
        <v>19</v>
      </c>
      <c r="F21" t="s">
        <v>29</v>
      </c>
      <c r="G21" s="1">
        <v>39598</v>
      </c>
      <c r="H21">
        <v>37422.239999999998</v>
      </c>
      <c r="I21">
        <v>2008</v>
      </c>
      <c r="J21">
        <v>2007</v>
      </c>
      <c r="K21">
        <v>1</v>
      </c>
    </row>
    <row r="22" spans="1:11" x14ac:dyDescent="0.35">
      <c r="A22">
        <v>41</v>
      </c>
      <c r="B22" s="1">
        <v>38219</v>
      </c>
      <c r="C22">
        <v>49186</v>
      </c>
      <c r="D22">
        <v>0</v>
      </c>
      <c r="E22" t="s">
        <v>19</v>
      </c>
      <c r="F22" t="s">
        <v>25</v>
      </c>
      <c r="G22" s="1">
        <v>39616</v>
      </c>
      <c r="H22">
        <v>0</v>
      </c>
      <c r="I22">
        <v>2008</v>
      </c>
      <c r="J22">
        <v>2004</v>
      </c>
      <c r="K22">
        <v>4</v>
      </c>
    </row>
    <row r="23" spans="1:11" x14ac:dyDescent="0.35">
      <c r="A23">
        <v>40</v>
      </c>
      <c r="B23" s="1">
        <v>44251</v>
      </c>
      <c r="C23">
        <v>46833</v>
      </c>
      <c r="D23">
        <v>0</v>
      </c>
      <c r="E23" t="s">
        <v>33</v>
      </c>
      <c r="F23" t="s">
        <v>34</v>
      </c>
      <c r="G23" s="1">
        <v>44510</v>
      </c>
      <c r="H23">
        <v>0</v>
      </c>
      <c r="I23">
        <v>2021</v>
      </c>
      <c r="J23">
        <v>2021</v>
      </c>
      <c r="K23">
        <v>0</v>
      </c>
    </row>
    <row r="24" spans="1:11" x14ac:dyDescent="0.35">
      <c r="A24">
        <v>45</v>
      </c>
      <c r="B24" s="1">
        <v>40418</v>
      </c>
      <c r="C24">
        <v>82162</v>
      </c>
      <c r="D24">
        <v>0</v>
      </c>
      <c r="E24" t="s">
        <v>33</v>
      </c>
      <c r="F24" t="s">
        <v>60</v>
      </c>
      <c r="G24" s="1">
        <v>44107</v>
      </c>
      <c r="H24">
        <v>0</v>
      </c>
      <c r="I24">
        <v>2020</v>
      </c>
      <c r="J24">
        <v>2010</v>
      </c>
      <c r="K24">
        <v>10</v>
      </c>
    </row>
    <row r="25" spans="1:11" x14ac:dyDescent="0.35">
      <c r="A25">
        <v>55</v>
      </c>
      <c r="B25" s="1">
        <v>34915</v>
      </c>
      <c r="C25">
        <v>80701</v>
      </c>
      <c r="D25">
        <v>0</v>
      </c>
      <c r="E25" t="s">
        <v>19</v>
      </c>
      <c r="F25" t="s">
        <v>20</v>
      </c>
      <c r="G25" s="1">
        <v>38456</v>
      </c>
      <c r="H25">
        <v>0</v>
      </c>
      <c r="I25">
        <v>2005</v>
      </c>
      <c r="J25">
        <v>1995</v>
      </c>
      <c r="K25">
        <v>10</v>
      </c>
    </row>
    <row r="26" spans="1:11" x14ac:dyDescent="0.35">
      <c r="A26">
        <v>29</v>
      </c>
      <c r="B26" s="1">
        <v>42785</v>
      </c>
      <c r="C26">
        <v>181854</v>
      </c>
      <c r="D26">
        <v>0.28999999999999998</v>
      </c>
      <c r="E26" t="s">
        <v>19</v>
      </c>
      <c r="F26" t="s">
        <v>63</v>
      </c>
      <c r="G26" s="1">
        <v>43945</v>
      </c>
      <c r="H26">
        <v>52737.659999999996</v>
      </c>
      <c r="I26">
        <v>2020</v>
      </c>
      <c r="J26">
        <v>2017</v>
      </c>
      <c r="K26">
        <v>3</v>
      </c>
    </row>
    <row r="27" spans="1:11" x14ac:dyDescent="0.35">
      <c r="A27">
        <v>58</v>
      </c>
      <c r="B27" s="1">
        <v>34592</v>
      </c>
      <c r="C27">
        <v>98769</v>
      </c>
      <c r="D27">
        <v>0</v>
      </c>
      <c r="E27" t="s">
        <v>52</v>
      </c>
      <c r="F27" t="s">
        <v>66</v>
      </c>
      <c r="G27" s="1">
        <v>42646</v>
      </c>
      <c r="H27">
        <v>0</v>
      </c>
      <c r="I27">
        <v>2016</v>
      </c>
      <c r="J27">
        <v>1994</v>
      </c>
      <c r="K27">
        <v>22</v>
      </c>
    </row>
    <row r="28" spans="1:11" x14ac:dyDescent="0.35">
      <c r="A28">
        <v>37</v>
      </c>
      <c r="B28" s="1">
        <v>40657</v>
      </c>
      <c r="C28">
        <v>131183</v>
      </c>
      <c r="D28">
        <v>0.14000000000000001</v>
      </c>
      <c r="E28" t="s">
        <v>33</v>
      </c>
      <c r="F28" t="s">
        <v>74</v>
      </c>
      <c r="G28" s="1">
        <v>42445</v>
      </c>
      <c r="H28">
        <v>18365.620000000003</v>
      </c>
      <c r="I28">
        <v>2016</v>
      </c>
      <c r="J28">
        <v>2011</v>
      </c>
      <c r="K28">
        <v>5</v>
      </c>
    </row>
    <row r="29" spans="1:11" x14ac:dyDescent="0.35">
      <c r="A29">
        <v>44</v>
      </c>
      <c r="B29" s="1">
        <v>43685</v>
      </c>
      <c r="C29">
        <v>130133</v>
      </c>
      <c r="D29">
        <v>0.15</v>
      </c>
      <c r="E29" t="s">
        <v>19</v>
      </c>
      <c r="F29" t="s">
        <v>25</v>
      </c>
      <c r="G29" s="1">
        <v>44699</v>
      </c>
      <c r="H29">
        <v>19519.95</v>
      </c>
      <c r="I29">
        <v>2022</v>
      </c>
      <c r="J29">
        <v>2019</v>
      </c>
      <c r="K29">
        <v>3</v>
      </c>
    </row>
    <row r="30" spans="1:11" x14ac:dyDescent="0.35">
      <c r="A30">
        <v>46</v>
      </c>
      <c r="B30" s="1">
        <v>37271</v>
      </c>
      <c r="C30">
        <v>86510</v>
      </c>
      <c r="D30">
        <v>0</v>
      </c>
      <c r="E30" t="s">
        <v>33</v>
      </c>
      <c r="F30" t="s">
        <v>60</v>
      </c>
      <c r="G30" s="1">
        <v>37623</v>
      </c>
      <c r="H30">
        <v>0</v>
      </c>
      <c r="I30">
        <v>2003</v>
      </c>
      <c r="J30">
        <v>2002</v>
      </c>
      <c r="K30">
        <v>1</v>
      </c>
    </row>
    <row r="31" spans="1:11" x14ac:dyDescent="0.35">
      <c r="A31">
        <v>51</v>
      </c>
      <c r="B31" s="1">
        <v>38835</v>
      </c>
      <c r="C31">
        <v>150758</v>
      </c>
      <c r="D31">
        <v>0.13</v>
      </c>
      <c r="E31" t="s">
        <v>19</v>
      </c>
      <c r="F31" t="s">
        <v>20</v>
      </c>
      <c r="G31" s="1">
        <v>39310</v>
      </c>
      <c r="H31">
        <v>19598.54</v>
      </c>
      <c r="I31">
        <v>2007</v>
      </c>
      <c r="J31">
        <v>2006</v>
      </c>
      <c r="K31">
        <v>1</v>
      </c>
    </row>
    <row r="32" spans="1:11" x14ac:dyDescent="0.35">
      <c r="A32">
        <v>50</v>
      </c>
      <c r="B32" s="1">
        <v>39734</v>
      </c>
      <c r="C32">
        <v>181801</v>
      </c>
      <c r="D32">
        <v>0.4</v>
      </c>
      <c r="E32" t="s">
        <v>33</v>
      </c>
      <c r="F32" t="s">
        <v>80</v>
      </c>
      <c r="G32" s="1">
        <v>43810</v>
      </c>
      <c r="H32">
        <v>72720.400000000009</v>
      </c>
      <c r="I32">
        <v>2019</v>
      </c>
      <c r="J32">
        <v>2008</v>
      </c>
      <c r="K32">
        <v>11</v>
      </c>
    </row>
    <row r="33" spans="1:11" x14ac:dyDescent="0.35">
      <c r="A33">
        <v>50</v>
      </c>
      <c r="B33" s="1">
        <v>41404</v>
      </c>
      <c r="C33">
        <v>79388</v>
      </c>
      <c r="D33">
        <v>0</v>
      </c>
      <c r="E33" t="s">
        <v>19</v>
      </c>
      <c r="F33" t="s">
        <v>25</v>
      </c>
      <c r="G33" s="1">
        <v>43681</v>
      </c>
      <c r="H33">
        <v>0</v>
      </c>
      <c r="I33">
        <v>2019</v>
      </c>
      <c r="J33">
        <v>2013</v>
      </c>
      <c r="K33">
        <v>6</v>
      </c>
    </row>
    <row r="34" spans="1:11" x14ac:dyDescent="0.35">
      <c r="A34">
        <v>49</v>
      </c>
      <c r="B34" s="1">
        <v>43240</v>
      </c>
      <c r="C34">
        <v>119397</v>
      </c>
      <c r="D34">
        <v>0.09</v>
      </c>
      <c r="E34" t="s">
        <v>33</v>
      </c>
      <c r="F34" t="s">
        <v>60</v>
      </c>
      <c r="G34" s="1">
        <v>43538</v>
      </c>
      <c r="H34">
        <v>10745.73</v>
      </c>
      <c r="I34">
        <v>2019</v>
      </c>
      <c r="J34">
        <v>2018</v>
      </c>
      <c r="K34">
        <v>1</v>
      </c>
    </row>
    <row r="35" spans="1:11" x14ac:dyDescent="0.35">
      <c r="A35">
        <v>45</v>
      </c>
      <c r="B35" s="1">
        <v>37014</v>
      </c>
      <c r="C35">
        <v>147752</v>
      </c>
      <c r="D35">
        <v>0.12</v>
      </c>
      <c r="E35" t="s">
        <v>33</v>
      </c>
      <c r="F35" t="s">
        <v>74</v>
      </c>
      <c r="G35" s="1">
        <v>40903</v>
      </c>
      <c r="H35">
        <v>17730.239999999998</v>
      </c>
      <c r="I35">
        <v>2011</v>
      </c>
      <c r="J35">
        <v>2001</v>
      </c>
      <c r="K35">
        <v>10</v>
      </c>
    </row>
    <row r="36" spans="1:11" x14ac:dyDescent="0.35">
      <c r="A36">
        <v>42</v>
      </c>
      <c r="B36" s="1">
        <v>38777</v>
      </c>
      <c r="C36">
        <v>97433</v>
      </c>
      <c r="D36">
        <v>0.05</v>
      </c>
      <c r="E36" t="s">
        <v>19</v>
      </c>
      <c r="F36" t="s">
        <v>63</v>
      </c>
      <c r="G36" s="1">
        <v>42224</v>
      </c>
      <c r="H36">
        <v>4871.6500000000005</v>
      </c>
      <c r="I36">
        <v>2015</v>
      </c>
      <c r="J36">
        <v>2006</v>
      </c>
      <c r="K36">
        <v>9</v>
      </c>
    </row>
    <row r="37" spans="1:11" x14ac:dyDescent="0.35">
      <c r="A37">
        <v>35</v>
      </c>
      <c r="B37" s="1">
        <v>40596</v>
      </c>
      <c r="C37">
        <v>43336</v>
      </c>
      <c r="D37">
        <v>0</v>
      </c>
      <c r="E37" t="s">
        <v>19</v>
      </c>
      <c r="F37" t="s">
        <v>25</v>
      </c>
      <c r="G37" s="1">
        <v>44024</v>
      </c>
      <c r="H37">
        <v>0</v>
      </c>
      <c r="I37">
        <v>2020</v>
      </c>
      <c r="J37">
        <v>2011</v>
      </c>
      <c r="K37">
        <v>9</v>
      </c>
    </row>
    <row r="38" spans="1:11" x14ac:dyDescent="0.35">
      <c r="A38">
        <v>54</v>
      </c>
      <c r="B38" s="1">
        <v>35913</v>
      </c>
      <c r="C38">
        <v>108268</v>
      </c>
      <c r="D38">
        <v>0.09</v>
      </c>
      <c r="E38" t="s">
        <v>52</v>
      </c>
      <c r="F38" t="s">
        <v>53</v>
      </c>
      <c r="G38" s="1">
        <v>38122</v>
      </c>
      <c r="H38">
        <v>9744.119999999999</v>
      </c>
      <c r="I38">
        <v>2004</v>
      </c>
      <c r="J38">
        <v>1998</v>
      </c>
      <c r="K38">
        <v>6</v>
      </c>
    </row>
    <row r="39" spans="1:11" x14ac:dyDescent="0.35">
      <c r="A39">
        <v>34</v>
      </c>
      <c r="B39" s="1">
        <v>41886</v>
      </c>
      <c r="C39">
        <v>95499</v>
      </c>
      <c r="D39">
        <v>0</v>
      </c>
      <c r="E39" t="s">
        <v>52</v>
      </c>
      <c r="F39" t="s">
        <v>53</v>
      </c>
      <c r="G39" s="1">
        <v>42958</v>
      </c>
      <c r="H39">
        <v>0</v>
      </c>
      <c r="I39">
        <v>2017</v>
      </c>
      <c r="J39">
        <v>2014</v>
      </c>
      <c r="K39">
        <v>3</v>
      </c>
    </row>
    <row r="40" spans="1:11" x14ac:dyDescent="0.35">
      <c r="A40">
        <v>28</v>
      </c>
      <c r="B40" s="1">
        <v>43633</v>
      </c>
      <c r="C40">
        <v>65341</v>
      </c>
      <c r="D40">
        <v>0</v>
      </c>
      <c r="E40" t="s">
        <v>19</v>
      </c>
      <c r="F40" t="s">
        <v>45</v>
      </c>
      <c r="G40" s="1">
        <v>44662</v>
      </c>
      <c r="H40">
        <v>0</v>
      </c>
      <c r="I40">
        <v>2022</v>
      </c>
      <c r="J40">
        <v>2019</v>
      </c>
      <c r="K40">
        <v>3</v>
      </c>
    </row>
    <row r="41" spans="1:11" x14ac:dyDescent="0.35">
      <c r="A41">
        <v>52</v>
      </c>
      <c r="B41" s="1">
        <v>36303</v>
      </c>
      <c r="C41">
        <v>68807</v>
      </c>
      <c r="D41">
        <v>0</v>
      </c>
      <c r="E41" t="s">
        <v>33</v>
      </c>
      <c r="F41" t="s">
        <v>34</v>
      </c>
      <c r="G41" s="1">
        <v>42338</v>
      </c>
      <c r="H41">
        <v>0</v>
      </c>
      <c r="I41">
        <v>2015</v>
      </c>
      <c r="J41">
        <v>1999</v>
      </c>
      <c r="K41">
        <v>16</v>
      </c>
    </row>
    <row r="42" spans="1:11" x14ac:dyDescent="0.35">
      <c r="A42">
        <v>31</v>
      </c>
      <c r="B42" s="1">
        <v>43043</v>
      </c>
      <c r="C42">
        <v>97078</v>
      </c>
      <c r="D42">
        <v>0</v>
      </c>
      <c r="E42" t="s">
        <v>19</v>
      </c>
      <c r="F42" t="s">
        <v>25</v>
      </c>
      <c r="G42" s="1">
        <v>43899</v>
      </c>
      <c r="H42">
        <v>0</v>
      </c>
      <c r="I42">
        <v>2020</v>
      </c>
      <c r="J42">
        <v>2017</v>
      </c>
      <c r="K42">
        <v>3</v>
      </c>
    </row>
    <row r="43" spans="1:11" x14ac:dyDescent="0.35">
      <c r="A43">
        <v>28</v>
      </c>
      <c r="B43" s="1">
        <v>44221</v>
      </c>
      <c r="C43">
        <v>160385</v>
      </c>
      <c r="D43">
        <v>0.23</v>
      </c>
      <c r="E43" t="s">
        <v>19</v>
      </c>
      <c r="F43" t="s">
        <v>45</v>
      </c>
      <c r="G43" s="1">
        <v>44334</v>
      </c>
      <c r="H43">
        <v>36888.550000000003</v>
      </c>
      <c r="I43">
        <v>2021</v>
      </c>
      <c r="J43">
        <v>2021</v>
      </c>
      <c r="K43">
        <v>0</v>
      </c>
    </row>
    <row r="44" spans="1:11" x14ac:dyDescent="0.35">
      <c r="A44">
        <v>29</v>
      </c>
      <c r="B44" s="1">
        <v>44454</v>
      </c>
      <c r="C44">
        <v>199783</v>
      </c>
      <c r="D44">
        <v>0.21</v>
      </c>
      <c r="E44" t="s">
        <v>19</v>
      </c>
      <c r="F44" t="s">
        <v>20</v>
      </c>
      <c r="G44" s="1">
        <v>44661</v>
      </c>
      <c r="H44">
        <v>41954.43</v>
      </c>
      <c r="I44">
        <v>2022</v>
      </c>
      <c r="J44">
        <v>2021</v>
      </c>
      <c r="K44">
        <v>1</v>
      </c>
    </row>
    <row r="45" spans="1:11" x14ac:dyDescent="0.35">
      <c r="A45">
        <v>40</v>
      </c>
      <c r="B45" s="1">
        <v>41904</v>
      </c>
      <c r="C45">
        <v>73779</v>
      </c>
      <c r="D45">
        <v>0</v>
      </c>
      <c r="E45" t="s">
        <v>33</v>
      </c>
      <c r="F45" t="s">
        <v>80</v>
      </c>
      <c r="G45" s="1">
        <v>43594</v>
      </c>
      <c r="H45">
        <v>0</v>
      </c>
      <c r="I45">
        <v>2019</v>
      </c>
      <c r="J45">
        <v>2014</v>
      </c>
      <c r="K45">
        <v>5</v>
      </c>
    </row>
    <row r="46" spans="1:11" x14ac:dyDescent="0.35">
      <c r="A46">
        <v>35</v>
      </c>
      <c r="B46" s="1">
        <v>42800</v>
      </c>
      <c r="C46">
        <v>171426</v>
      </c>
      <c r="D46">
        <v>0.15</v>
      </c>
      <c r="E46" t="s">
        <v>33</v>
      </c>
      <c r="F46" t="s">
        <v>60</v>
      </c>
      <c r="G46" s="1">
        <v>43000</v>
      </c>
      <c r="H46">
        <v>25713.899999999998</v>
      </c>
      <c r="I46">
        <v>2017</v>
      </c>
      <c r="J46">
        <v>2017</v>
      </c>
      <c r="K46">
        <v>0</v>
      </c>
    </row>
    <row r="47" spans="1:11" x14ac:dyDescent="0.35">
      <c r="A47">
        <v>47</v>
      </c>
      <c r="B47" s="1">
        <v>43990</v>
      </c>
      <c r="C47">
        <v>115765</v>
      </c>
      <c r="D47">
        <v>0</v>
      </c>
      <c r="E47" t="s">
        <v>19</v>
      </c>
      <c r="F47" t="s">
        <v>45</v>
      </c>
      <c r="G47" s="1">
        <v>44229</v>
      </c>
      <c r="H47">
        <v>0</v>
      </c>
      <c r="I47">
        <v>2021</v>
      </c>
      <c r="J47">
        <v>2020</v>
      </c>
      <c r="K47">
        <v>1</v>
      </c>
    </row>
    <row r="48" spans="1:11" x14ac:dyDescent="0.35">
      <c r="A48">
        <v>65</v>
      </c>
      <c r="B48" s="1">
        <v>40711</v>
      </c>
      <c r="C48">
        <v>56686</v>
      </c>
      <c r="D48">
        <v>0</v>
      </c>
      <c r="E48" t="s">
        <v>19</v>
      </c>
      <c r="F48" t="s">
        <v>63</v>
      </c>
      <c r="G48" s="1">
        <v>42164</v>
      </c>
      <c r="H48">
        <v>0</v>
      </c>
      <c r="I48">
        <v>2015</v>
      </c>
      <c r="J48">
        <v>2011</v>
      </c>
      <c r="K48">
        <v>4</v>
      </c>
    </row>
    <row r="49" spans="1:11" x14ac:dyDescent="0.35">
      <c r="A49">
        <v>40</v>
      </c>
      <c r="B49" s="1">
        <v>43520</v>
      </c>
      <c r="C49">
        <v>95899</v>
      </c>
      <c r="D49">
        <v>0.1</v>
      </c>
      <c r="E49" t="s">
        <v>19</v>
      </c>
      <c r="F49" t="s">
        <v>29</v>
      </c>
      <c r="G49" s="1">
        <v>44263</v>
      </c>
      <c r="H49">
        <v>9589.9</v>
      </c>
      <c r="I49">
        <v>2021</v>
      </c>
      <c r="J49">
        <v>2019</v>
      </c>
      <c r="K49">
        <v>2</v>
      </c>
    </row>
    <row r="50" spans="1:11" x14ac:dyDescent="0.35">
      <c r="A50">
        <v>57</v>
      </c>
      <c r="B50" s="1">
        <v>33728</v>
      </c>
      <c r="C50">
        <v>76202</v>
      </c>
      <c r="D50">
        <v>0</v>
      </c>
      <c r="E50" t="s">
        <v>19</v>
      </c>
      <c r="F50" t="s">
        <v>25</v>
      </c>
      <c r="G50" s="1">
        <v>34686</v>
      </c>
      <c r="H50">
        <v>0</v>
      </c>
      <c r="I50">
        <v>1994</v>
      </c>
      <c r="J50">
        <v>1992</v>
      </c>
      <c r="K50">
        <v>2</v>
      </c>
    </row>
    <row r="51" spans="1:11" x14ac:dyDescent="0.35">
      <c r="A51">
        <v>56</v>
      </c>
      <c r="B51" s="1">
        <v>42291</v>
      </c>
      <c r="C51">
        <v>76272</v>
      </c>
      <c r="D51">
        <v>0</v>
      </c>
      <c r="E51" t="s">
        <v>19</v>
      </c>
      <c r="F51" t="s">
        <v>45</v>
      </c>
      <c r="G51" s="1">
        <v>44491</v>
      </c>
      <c r="H51">
        <v>0</v>
      </c>
      <c r="I51">
        <v>2021</v>
      </c>
      <c r="J51">
        <v>2015</v>
      </c>
      <c r="K51">
        <v>6</v>
      </c>
    </row>
    <row r="52" spans="1:11" x14ac:dyDescent="0.35">
      <c r="A52">
        <v>63</v>
      </c>
      <c r="B52" s="1">
        <v>43004</v>
      </c>
      <c r="C52">
        <v>72340</v>
      </c>
      <c r="D52">
        <v>0</v>
      </c>
      <c r="E52" t="s">
        <v>19</v>
      </c>
      <c r="F52" t="s">
        <v>39</v>
      </c>
      <c r="G52" s="1">
        <v>43558</v>
      </c>
      <c r="H52">
        <v>0</v>
      </c>
      <c r="I52">
        <v>2019</v>
      </c>
      <c r="J52">
        <v>2017</v>
      </c>
      <c r="K52">
        <v>2</v>
      </c>
    </row>
    <row r="53" spans="1:11" x14ac:dyDescent="0.35">
      <c r="A53">
        <v>27</v>
      </c>
      <c r="B53" s="1">
        <v>43977</v>
      </c>
      <c r="C53">
        <v>153628</v>
      </c>
      <c r="D53">
        <v>0.28999999999999998</v>
      </c>
      <c r="E53" t="s">
        <v>33</v>
      </c>
      <c r="F53" t="s">
        <v>80</v>
      </c>
      <c r="G53" s="1">
        <v>44177</v>
      </c>
      <c r="H53">
        <v>44552.119999999995</v>
      </c>
      <c r="I53">
        <v>2020</v>
      </c>
      <c r="J53">
        <v>2020</v>
      </c>
      <c r="K53">
        <v>0</v>
      </c>
    </row>
    <row r="54" spans="1:11" x14ac:dyDescent="0.35">
      <c r="A54">
        <v>25</v>
      </c>
      <c r="B54" s="1">
        <v>44362</v>
      </c>
      <c r="C54">
        <v>142731</v>
      </c>
      <c r="D54">
        <v>0.11</v>
      </c>
      <c r="E54" t="s">
        <v>33</v>
      </c>
      <c r="F54" t="s">
        <v>74</v>
      </c>
      <c r="G54" s="1">
        <v>44715</v>
      </c>
      <c r="H54">
        <v>15700.41</v>
      </c>
      <c r="I54">
        <v>2022</v>
      </c>
      <c r="J54">
        <v>2021</v>
      </c>
      <c r="K54">
        <v>1</v>
      </c>
    </row>
    <row r="55" spans="1:11" x14ac:dyDescent="0.35">
      <c r="A55">
        <v>30</v>
      </c>
      <c r="B55" s="1">
        <v>42884</v>
      </c>
      <c r="C55">
        <v>86317</v>
      </c>
      <c r="D55">
        <v>0</v>
      </c>
      <c r="E55" t="s">
        <v>33</v>
      </c>
      <c r="F55" t="s">
        <v>34</v>
      </c>
      <c r="G55" s="1">
        <v>42932</v>
      </c>
      <c r="H55">
        <v>0</v>
      </c>
      <c r="I55">
        <v>2017</v>
      </c>
      <c r="J55">
        <v>2017</v>
      </c>
      <c r="K55">
        <v>0</v>
      </c>
    </row>
    <row r="56" spans="1:11" x14ac:dyDescent="0.35">
      <c r="A56">
        <v>45</v>
      </c>
      <c r="B56" s="1">
        <v>38639</v>
      </c>
      <c r="C56">
        <v>51404</v>
      </c>
      <c r="D56">
        <v>0</v>
      </c>
      <c r="E56" t="s">
        <v>52</v>
      </c>
      <c r="F56" t="s">
        <v>81</v>
      </c>
      <c r="G56" s="1">
        <v>40153</v>
      </c>
      <c r="H56">
        <v>0</v>
      </c>
      <c r="I56">
        <v>2009</v>
      </c>
      <c r="J56">
        <v>2005</v>
      </c>
      <c r="K56">
        <v>4</v>
      </c>
    </row>
    <row r="57" spans="1:11" x14ac:dyDescent="0.35">
      <c r="A57">
        <v>51</v>
      </c>
      <c r="B57" s="1">
        <v>41697</v>
      </c>
      <c r="C57">
        <v>53929</v>
      </c>
      <c r="D57">
        <v>0</v>
      </c>
      <c r="E57" t="s">
        <v>19</v>
      </c>
      <c r="F57" t="s">
        <v>45</v>
      </c>
      <c r="G57" s="1">
        <v>43091</v>
      </c>
      <c r="H57">
        <v>0</v>
      </c>
      <c r="I57">
        <v>2017</v>
      </c>
      <c r="J57">
        <v>2014</v>
      </c>
      <c r="K57">
        <v>3</v>
      </c>
    </row>
    <row r="58" spans="1:11" x14ac:dyDescent="0.35">
      <c r="A58">
        <v>54</v>
      </c>
      <c r="B58" s="1">
        <v>33785</v>
      </c>
      <c r="C58">
        <v>63196</v>
      </c>
      <c r="D58">
        <v>0</v>
      </c>
      <c r="E58" t="s">
        <v>19</v>
      </c>
      <c r="F58" t="s">
        <v>20</v>
      </c>
      <c r="G58" s="1">
        <v>41938</v>
      </c>
      <c r="H58">
        <v>0</v>
      </c>
      <c r="I58">
        <v>2014</v>
      </c>
      <c r="J58">
        <v>1992</v>
      </c>
      <c r="K58">
        <v>22</v>
      </c>
    </row>
    <row r="59" spans="1:11" x14ac:dyDescent="0.35">
      <c r="A59">
        <v>45</v>
      </c>
      <c r="B59" s="1">
        <v>42271</v>
      </c>
      <c r="C59">
        <v>202680</v>
      </c>
      <c r="D59">
        <v>0.32</v>
      </c>
      <c r="E59" t="s">
        <v>19</v>
      </c>
      <c r="F59" t="s">
        <v>39</v>
      </c>
      <c r="G59" s="1">
        <v>44790</v>
      </c>
      <c r="H59">
        <v>64857.599999999999</v>
      </c>
      <c r="I59">
        <v>2022</v>
      </c>
      <c r="J59">
        <v>2015</v>
      </c>
      <c r="K59">
        <v>7</v>
      </c>
    </row>
    <row r="60" spans="1:11" x14ac:dyDescent="0.35">
      <c r="A60">
        <v>29</v>
      </c>
      <c r="B60" s="1">
        <v>44325</v>
      </c>
      <c r="C60">
        <v>129541</v>
      </c>
      <c r="D60">
        <v>0.08</v>
      </c>
      <c r="E60" t="s">
        <v>19</v>
      </c>
      <c r="F60" t="s">
        <v>39</v>
      </c>
      <c r="G60" s="1">
        <v>44340</v>
      </c>
      <c r="H60">
        <v>10363.280000000001</v>
      </c>
      <c r="I60">
        <v>2021</v>
      </c>
      <c r="J60">
        <v>2021</v>
      </c>
      <c r="K60">
        <v>0</v>
      </c>
    </row>
    <row r="61" spans="1:11" x14ac:dyDescent="0.35">
      <c r="A61">
        <v>39</v>
      </c>
      <c r="B61" s="1">
        <v>41635</v>
      </c>
      <c r="C61">
        <v>165756</v>
      </c>
      <c r="D61">
        <v>0.28000000000000003</v>
      </c>
      <c r="E61" t="s">
        <v>19</v>
      </c>
      <c r="F61" t="s">
        <v>29</v>
      </c>
      <c r="G61" s="1">
        <v>43991</v>
      </c>
      <c r="H61">
        <v>46411.680000000008</v>
      </c>
      <c r="I61">
        <v>2020</v>
      </c>
      <c r="J61">
        <v>2013</v>
      </c>
      <c r="K61">
        <v>7</v>
      </c>
    </row>
    <row r="62" spans="1:11" x14ac:dyDescent="0.35">
      <c r="A62">
        <v>48</v>
      </c>
      <c r="B62" s="1">
        <v>38987</v>
      </c>
      <c r="C62">
        <v>76505</v>
      </c>
      <c r="D62">
        <v>0</v>
      </c>
      <c r="E62" t="s">
        <v>19</v>
      </c>
      <c r="F62" t="s">
        <v>63</v>
      </c>
      <c r="G62" s="1">
        <v>39180</v>
      </c>
      <c r="H62">
        <v>0</v>
      </c>
      <c r="I62">
        <v>2007</v>
      </c>
      <c r="J62">
        <v>2006</v>
      </c>
      <c r="K62">
        <v>1</v>
      </c>
    </row>
    <row r="63" spans="1:11" x14ac:dyDescent="0.35">
      <c r="A63">
        <v>48</v>
      </c>
      <c r="B63" s="1">
        <v>38560</v>
      </c>
      <c r="C63">
        <v>68987</v>
      </c>
      <c r="D63">
        <v>0</v>
      </c>
      <c r="E63" t="s">
        <v>19</v>
      </c>
      <c r="F63" t="s">
        <v>20</v>
      </c>
      <c r="G63" s="1">
        <v>38829</v>
      </c>
      <c r="H63">
        <v>0</v>
      </c>
      <c r="I63">
        <v>2006</v>
      </c>
      <c r="J63">
        <v>2005</v>
      </c>
      <c r="K63">
        <v>1</v>
      </c>
    </row>
    <row r="64" spans="1:11" x14ac:dyDescent="0.35">
      <c r="A64">
        <v>53</v>
      </c>
      <c r="B64" s="1">
        <v>42744</v>
      </c>
      <c r="C64">
        <v>75769</v>
      </c>
      <c r="D64">
        <v>0</v>
      </c>
      <c r="E64" t="s">
        <v>52</v>
      </c>
      <c r="F64" t="s">
        <v>81</v>
      </c>
      <c r="G64" s="1">
        <v>44029</v>
      </c>
      <c r="H64">
        <v>0</v>
      </c>
      <c r="I64">
        <v>2020</v>
      </c>
      <c r="J64">
        <v>2017</v>
      </c>
      <c r="K64">
        <v>3</v>
      </c>
    </row>
    <row r="65" spans="1:11" x14ac:dyDescent="0.35">
      <c r="A65">
        <v>38</v>
      </c>
      <c r="B65" s="1">
        <v>43798</v>
      </c>
      <c r="C65">
        <v>69647</v>
      </c>
      <c r="D65">
        <v>0</v>
      </c>
      <c r="E65" t="s">
        <v>19</v>
      </c>
      <c r="F65" t="s">
        <v>45</v>
      </c>
      <c r="G65" s="1">
        <v>44671</v>
      </c>
      <c r="H65">
        <v>0</v>
      </c>
      <c r="I65">
        <v>2022</v>
      </c>
      <c r="J65">
        <v>2019</v>
      </c>
      <c r="K65">
        <v>3</v>
      </c>
    </row>
    <row r="66" spans="1:11" x14ac:dyDescent="0.35">
      <c r="A66">
        <v>37</v>
      </c>
      <c r="B66" s="1">
        <v>42318</v>
      </c>
      <c r="C66">
        <v>64204</v>
      </c>
      <c r="D66">
        <v>0</v>
      </c>
      <c r="E66" t="s">
        <v>19</v>
      </c>
      <c r="F66" t="s">
        <v>29</v>
      </c>
      <c r="G66" s="1">
        <v>44306</v>
      </c>
      <c r="H66">
        <v>0</v>
      </c>
      <c r="I66">
        <v>2021</v>
      </c>
      <c r="J66">
        <v>2015</v>
      </c>
      <c r="K66">
        <v>6</v>
      </c>
    </row>
    <row r="67" spans="1:11" x14ac:dyDescent="0.35">
      <c r="A67">
        <v>42</v>
      </c>
      <c r="B67" s="1">
        <v>40307</v>
      </c>
      <c r="C67">
        <v>67743</v>
      </c>
      <c r="D67">
        <v>0</v>
      </c>
      <c r="E67" t="s">
        <v>33</v>
      </c>
      <c r="F67" t="s">
        <v>60</v>
      </c>
      <c r="G67" s="1">
        <v>41998</v>
      </c>
      <c r="H67">
        <v>0</v>
      </c>
      <c r="I67">
        <v>2014</v>
      </c>
      <c r="J67">
        <v>2010</v>
      </c>
      <c r="K67">
        <v>4</v>
      </c>
    </row>
    <row r="68" spans="1:11" x14ac:dyDescent="0.35">
      <c r="A68">
        <v>57</v>
      </c>
      <c r="B68" s="1">
        <v>43157</v>
      </c>
      <c r="C68">
        <v>103183</v>
      </c>
      <c r="D68">
        <v>0</v>
      </c>
      <c r="E68" t="s">
        <v>19</v>
      </c>
      <c r="F68" t="s">
        <v>25</v>
      </c>
      <c r="G68" s="1">
        <v>44386</v>
      </c>
      <c r="H68">
        <v>0</v>
      </c>
      <c r="I68">
        <v>2021</v>
      </c>
      <c r="J68">
        <v>2018</v>
      </c>
      <c r="K68">
        <v>3</v>
      </c>
    </row>
    <row r="69" spans="1:11" x14ac:dyDescent="0.35">
      <c r="A69">
        <v>32</v>
      </c>
      <c r="B69" s="1">
        <v>42764</v>
      </c>
      <c r="C69">
        <v>143970</v>
      </c>
      <c r="D69">
        <v>0.12</v>
      </c>
      <c r="E69" t="s">
        <v>19</v>
      </c>
      <c r="F69" t="s">
        <v>63</v>
      </c>
      <c r="G69" s="1">
        <v>43078</v>
      </c>
      <c r="H69">
        <v>17276.399999999998</v>
      </c>
      <c r="I69">
        <v>2017</v>
      </c>
      <c r="J69">
        <v>2017</v>
      </c>
      <c r="K69">
        <v>0</v>
      </c>
    </row>
    <row r="70" spans="1:11" x14ac:dyDescent="0.35">
      <c r="A70">
        <v>57</v>
      </c>
      <c r="B70" s="1">
        <v>35113</v>
      </c>
      <c r="C70">
        <v>75354</v>
      </c>
      <c r="D70">
        <v>0</v>
      </c>
      <c r="E70" t="s">
        <v>19</v>
      </c>
      <c r="F70" t="s">
        <v>25</v>
      </c>
      <c r="G70" s="1">
        <v>35413</v>
      </c>
      <c r="H70">
        <v>0</v>
      </c>
      <c r="I70">
        <v>1996</v>
      </c>
      <c r="J70">
        <v>1996</v>
      </c>
      <c r="K70">
        <v>0</v>
      </c>
    </row>
    <row r="71" spans="1:11" x14ac:dyDescent="0.35">
      <c r="A71">
        <v>27</v>
      </c>
      <c r="B71" s="1">
        <v>43613</v>
      </c>
      <c r="C71">
        <v>70110</v>
      </c>
      <c r="D71">
        <v>0</v>
      </c>
      <c r="E71" t="s">
        <v>19</v>
      </c>
      <c r="F71" t="s">
        <v>45</v>
      </c>
      <c r="G71" s="1">
        <v>44203</v>
      </c>
      <c r="H71">
        <v>0</v>
      </c>
      <c r="I71">
        <v>2021</v>
      </c>
      <c r="J71">
        <v>2019</v>
      </c>
      <c r="K71">
        <v>2</v>
      </c>
    </row>
    <row r="72" spans="1:11" x14ac:dyDescent="0.35">
      <c r="A72">
        <v>52</v>
      </c>
      <c r="B72" s="1">
        <v>38995</v>
      </c>
      <c r="C72">
        <v>147966</v>
      </c>
      <c r="D72">
        <v>0.11</v>
      </c>
      <c r="E72" t="s">
        <v>52</v>
      </c>
      <c r="F72" t="s">
        <v>66</v>
      </c>
      <c r="G72" s="1">
        <v>43608</v>
      </c>
      <c r="H72">
        <v>16276.26</v>
      </c>
      <c r="I72">
        <v>2019</v>
      </c>
      <c r="J72">
        <v>2006</v>
      </c>
      <c r="K72">
        <v>13</v>
      </c>
    </row>
    <row r="73" spans="1:11" x14ac:dyDescent="0.35">
      <c r="A73">
        <v>31</v>
      </c>
      <c r="B73" s="1">
        <v>43878</v>
      </c>
      <c r="C73">
        <v>67171</v>
      </c>
      <c r="D73">
        <v>0</v>
      </c>
      <c r="E73" t="s">
        <v>33</v>
      </c>
      <c r="F73" t="s">
        <v>80</v>
      </c>
      <c r="G73" s="1">
        <v>44317</v>
      </c>
      <c r="H73">
        <v>0</v>
      </c>
      <c r="I73">
        <v>2021</v>
      </c>
      <c r="J73">
        <v>2020</v>
      </c>
      <c r="K73">
        <v>1</v>
      </c>
    </row>
    <row r="74" spans="1:11" x14ac:dyDescent="0.35">
      <c r="A74">
        <v>60</v>
      </c>
      <c r="B74" s="1">
        <v>43146</v>
      </c>
      <c r="C74">
        <v>106079</v>
      </c>
      <c r="D74">
        <v>0.14000000000000001</v>
      </c>
      <c r="E74" t="s">
        <v>19</v>
      </c>
      <c r="F74" t="s">
        <v>25</v>
      </c>
      <c r="G74" s="1">
        <v>44295</v>
      </c>
      <c r="H74">
        <v>14851.060000000001</v>
      </c>
      <c r="I74">
        <v>2021</v>
      </c>
      <c r="J74">
        <v>2018</v>
      </c>
      <c r="K74">
        <v>3</v>
      </c>
    </row>
    <row r="75" spans="1:11" x14ac:dyDescent="0.35">
      <c r="A75">
        <v>48</v>
      </c>
      <c r="B75" s="1">
        <v>41032</v>
      </c>
      <c r="C75">
        <v>65340</v>
      </c>
      <c r="D75">
        <v>0</v>
      </c>
      <c r="E75" t="s">
        <v>33</v>
      </c>
      <c r="F75" t="s">
        <v>74</v>
      </c>
      <c r="G75" s="1">
        <v>43229</v>
      </c>
      <c r="H75">
        <v>0</v>
      </c>
      <c r="I75">
        <v>2018</v>
      </c>
      <c r="J75">
        <v>2012</v>
      </c>
      <c r="K75">
        <v>6</v>
      </c>
    </row>
    <row r="76" spans="1:11" x14ac:dyDescent="0.35">
      <c r="A76">
        <v>49</v>
      </c>
      <c r="B76" s="1">
        <v>41131</v>
      </c>
      <c r="C76">
        <v>109850</v>
      </c>
      <c r="D76">
        <v>7.0000000000000007E-2</v>
      </c>
      <c r="E76" t="s">
        <v>33</v>
      </c>
      <c r="F76" t="s">
        <v>60</v>
      </c>
      <c r="G76" s="1">
        <v>43865</v>
      </c>
      <c r="H76">
        <v>7689.5000000000009</v>
      </c>
      <c r="I76">
        <v>2020</v>
      </c>
      <c r="J76">
        <v>2012</v>
      </c>
      <c r="K76">
        <v>8</v>
      </c>
    </row>
    <row r="77" spans="1:11" x14ac:dyDescent="0.35">
      <c r="A77">
        <v>40</v>
      </c>
      <c r="B77" s="1">
        <v>39960</v>
      </c>
      <c r="C77">
        <v>62411</v>
      </c>
      <c r="D77">
        <v>0</v>
      </c>
      <c r="E77" t="s">
        <v>19</v>
      </c>
      <c r="F77" t="s">
        <v>45</v>
      </c>
      <c r="G77" s="1">
        <v>44422</v>
      </c>
      <c r="H77">
        <v>0</v>
      </c>
      <c r="I77">
        <v>2021</v>
      </c>
      <c r="J77">
        <v>2009</v>
      </c>
      <c r="K77">
        <v>12</v>
      </c>
    </row>
    <row r="78" spans="1:11" x14ac:dyDescent="0.35">
      <c r="A78">
        <v>26</v>
      </c>
      <c r="B78" s="1">
        <v>43569</v>
      </c>
      <c r="C78">
        <v>74467</v>
      </c>
      <c r="D78">
        <v>0</v>
      </c>
      <c r="E78" t="s">
        <v>19</v>
      </c>
      <c r="F78" t="s">
        <v>29</v>
      </c>
      <c r="G78" s="1">
        <v>44211</v>
      </c>
      <c r="H78">
        <v>0</v>
      </c>
      <c r="I78">
        <v>2021</v>
      </c>
      <c r="J78">
        <v>2019</v>
      </c>
      <c r="K78">
        <v>2</v>
      </c>
    </row>
    <row r="79" spans="1:11" x14ac:dyDescent="0.35">
      <c r="A79">
        <v>41</v>
      </c>
      <c r="B79" s="1">
        <v>40109</v>
      </c>
      <c r="C79">
        <v>54415</v>
      </c>
      <c r="D79">
        <v>0</v>
      </c>
      <c r="E79" t="s">
        <v>19</v>
      </c>
      <c r="F79" t="s">
        <v>63</v>
      </c>
      <c r="G79" s="1">
        <v>41661</v>
      </c>
      <c r="H79">
        <v>0</v>
      </c>
      <c r="I79">
        <v>2014</v>
      </c>
      <c r="J79">
        <v>2009</v>
      </c>
      <c r="K79">
        <v>5</v>
      </c>
    </row>
    <row r="80" spans="1:11" x14ac:dyDescent="0.35">
      <c r="A80">
        <v>57</v>
      </c>
      <c r="B80" s="1">
        <v>35548</v>
      </c>
      <c r="C80">
        <v>54051</v>
      </c>
      <c r="D80">
        <v>0</v>
      </c>
      <c r="E80" t="s">
        <v>19</v>
      </c>
      <c r="F80" t="s">
        <v>45</v>
      </c>
      <c r="G80" s="1">
        <v>36079</v>
      </c>
      <c r="H80">
        <v>0</v>
      </c>
      <c r="I80">
        <v>1998</v>
      </c>
      <c r="J80">
        <v>1997</v>
      </c>
      <c r="K80">
        <v>1</v>
      </c>
    </row>
    <row r="81" spans="1:11" x14ac:dyDescent="0.35">
      <c r="A81">
        <v>55</v>
      </c>
      <c r="B81" s="1">
        <v>39177</v>
      </c>
      <c r="C81">
        <v>52310</v>
      </c>
      <c r="D81">
        <v>0</v>
      </c>
      <c r="E81" t="s">
        <v>19</v>
      </c>
      <c r="F81" t="s">
        <v>45</v>
      </c>
      <c r="G81" s="1">
        <v>43385</v>
      </c>
      <c r="H81">
        <v>0</v>
      </c>
      <c r="I81">
        <v>2018</v>
      </c>
      <c r="J81">
        <v>2007</v>
      </c>
      <c r="K81">
        <v>11</v>
      </c>
    </row>
    <row r="82" spans="1:11" x14ac:dyDescent="0.35">
      <c r="A82">
        <v>54</v>
      </c>
      <c r="B82" s="1">
        <v>34603</v>
      </c>
      <c r="C82">
        <v>162978</v>
      </c>
      <c r="D82">
        <v>0.17</v>
      </c>
      <c r="E82" t="s">
        <v>19</v>
      </c>
      <c r="F82" t="s">
        <v>45</v>
      </c>
      <c r="G82" s="1">
        <v>38131</v>
      </c>
      <c r="H82">
        <v>27706.260000000002</v>
      </c>
      <c r="I82">
        <v>2004</v>
      </c>
      <c r="J82">
        <v>1994</v>
      </c>
      <c r="K82">
        <v>10</v>
      </c>
    </row>
    <row r="83" spans="1:11" x14ac:dyDescent="0.35">
      <c r="A83">
        <v>49</v>
      </c>
      <c r="B83" s="1">
        <v>43671</v>
      </c>
      <c r="C83">
        <v>50883</v>
      </c>
      <c r="D83">
        <v>0</v>
      </c>
      <c r="E83" t="s">
        <v>33</v>
      </c>
      <c r="F83" t="s">
        <v>80</v>
      </c>
      <c r="G83" s="1">
        <v>44257</v>
      </c>
      <c r="H83">
        <v>0</v>
      </c>
      <c r="I83">
        <v>2021</v>
      </c>
      <c r="J83">
        <v>2019</v>
      </c>
      <c r="K83">
        <v>2</v>
      </c>
    </row>
    <row r="84" spans="1:11" x14ac:dyDescent="0.35">
      <c r="A84">
        <v>44</v>
      </c>
      <c r="B84" s="1">
        <v>40329</v>
      </c>
      <c r="C84">
        <v>47387</v>
      </c>
      <c r="D84">
        <v>0</v>
      </c>
      <c r="E84" t="s">
        <v>33</v>
      </c>
      <c r="F84" t="s">
        <v>34</v>
      </c>
      <c r="G84" s="1">
        <v>43108</v>
      </c>
      <c r="H84">
        <v>0</v>
      </c>
      <c r="I84">
        <v>2018</v>
      </c>
      <c r="J84">
        <v>2010</v>
      </c>
      <c r="K84">
        <v>8</v>
      </c>
    </row>
    <row r="85" spans="1:11" x14ac:dyDescent="0.35">
      <c r="A85">
        <v>53</v>
      </c>
      <c r="B85" s="1">
        <v>42985</v>
      </c>
      <c r="C85">
        <v>46727</v>
      </c>
      <c r="D85">
        <v>0</v>
      </c>
      <c r="E85" t="s">
        <v>19</v>
      </c>
      <c r="F85" t="s">
        <v>29</v>
      </c>
      <c r="G85" s="1">
        <v>43251</v>
      </c>
      <c r="H85">
        <v>0</v>
      </c>
      <c r="I85">
        <v>2018</v>
      </c>
      <c r="J85">
        <v>2017</v>
      </c>
      <c r="K85">
        <v>1</v>
      </c>
    </row>
    <row r="86" spans="1:11" x14ac:dyDescent="0.35">
      <c r="A86">
        <v>48</v>
      </c>
      <c r="B86" s="1">
        <v>35907</v>
      </c>
      <c r="C86">
        <v>85369</v>
      </c>
      <c r="D86">
        <v>0</v>
      </c>
      <c r="E86" t="s">
        <v>52</v>
      </c>
      <c r="F86" t="s">
        <v>81</v>
      </c>
      <c r="G86" s="1">
        <v>38318</v>
      </c>
      <c r="H86">
        <v>0</v>
      </c>
      <c r="I86">
        <v>2004</v>
      </c>
      <c r="J86">
        <v>1998</v>
      </c>
      <c r="K8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7637-853F-4BFE-8005-57FEFA897719}">
  <dimension ref="A3:C11"/>
  <sheetViews>
    <sheetView workbookViewId="0">
      <selection activeCell="J12" sqref="J12"/>
    </sheetView>
  </sheetViews>
  <sheetFormatPr defaultRowHeight="14.5" x14ac:dyDescent="0.35"/>
  <cols>
    <col min="1" max="1" width="15.90625" bestFit="1" customWidth="1"/>
    <col min="2" max="2" width="21.81640625" bestFit="1" customWidth="1"/>
    <col min="3" max="3" width="22.81640625" bestFit="1" customWidth="1"/>
  </cols>
  <sheetData>
    <row r="3" spans="1:3" x14ac:dyDescent="0.35">
      <c r="A3" s="20" t="s">
        <v>1983</v>
      </c>
      <c r="B3" t="s">
        <v>1989</v>
      </c>
      <c r="C3" t="s">
        <v>1996</v>
      </c>
    </row>
    <row r="4" spans="1:3" x14ac:dyDescent="0.35">
      <c r="A4" s="7" t="s">
        <v>43</v>
      </c>
      <c r="B4" s="25">
        <v>129663.03333333334</v>
      </c>
      <c r="C4" s="23"/>
    </row>
    <row r="5" spans="1:3" x14ac:dyDescent="0.35">
      <c r="A5" s="7" t="s">
        <v>65</v>
      </c>
      <c r="B5" s="25">
        <v>123146.94791666667</v>
      </c>
      <c r="C5" s="23">
        <v>-5.0253994906284016E-2</v>
      </c>
    </row>
    <row r="6" spans="1:3" x14ac:dyDescent="0.35">
      <c r="A6" s="7" t="s">
        <v>15</v>
      </c>
      <c r="B6" s="25">
        <v>122802.89166666666</v>
      </c>
      <c r="C6" s="23">
        <v>-5.2907459360686533E-2</v>
      </c>
    </row>
    <row r="7" spans="1:3" x14ac:dyDescent="0.35">
      <c r="A7" s="7" t="s">
        <v>23</v>
      </c>
      <c r="B7" s="25">
        <v>118058.44</v>
      </c>
      <c r="C7" s="23">
        <v>-8.9498086193160714E-2</v>
      </c>
    </row>
    <row r="8" spans="1:3" x14ac:dyDescent="0.35">
      <c r="A8" s="7" t="s">
        <v>50</v>
      </c>
      <c r="B8" s="25">
        <v>111049.85714285714</v>
      </c>
      <c r="C8" s="23">
        <v>-0.14355036830448098</v>
      </c>
    </row>
    <row r="9" spans="1:3" x14ac:dyDescent="0.35">
      <c r="A9" s="7" t="s">
        <v>31</v>
      </c>
      <c r="B9" s="25">
        <v>109035.20886075949</v>
      </c>
      <c r="C9" s="23">
        <v>-0.15908793695690068</v>
      </c>
    </row>
    <row r="10" spans="1:3" x14ac:dyDescent="0.35">
      <c r="A10" s="7" t="s">
        <v>27</v>
      </c>
      <c r="B10" s="25">
        <v>97790.452282157683</v>
      </c>
      <c r="C10" s="23">
        <v>-0.2458108547348164</v>
      </c>
    </row>
    <row r="11" spans="1:3" x14ac:dyDescent="0.35">
      <c r="A11" s="7" t="s">
        <v>1985</v>
      </c>
      <c r="B11" s="19">
        <v>113217.36500000001</v>
      </c>
      <c r="C1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21EE-B102-4D5C-8BAD-D378631D4CA9}">
  <dimension ref="A3:B7"/>
  <sheetViews>
    <sheetView workbookViewId="0">
      <selection activeCell="B4" sqref="B4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20" t="s">
        <v>1983</v>
      </c>
      <c r="B3" t="s">
        <v>1987</v>
      </c>
    </row>
    <row r="4" spans="1:2" x14ac:dyDescent="0.35">
      <c r="A4" s="7" t="s">
        <v>19</v>
      </c>
      <c r="B4" s="19">
        <v>643</v>
      </c>
    </row>
    <row r="5" spans="1:2" x14ac:dyDescent="0.35">
      <c r="A5" s="7" t="s">
        <v>33</v>
      </c>
      <c r="B5" s="19">
        <v>218</v>
      </c>
    </row>
    <row r="6" spans="1:2" x14ac:dyDescent="0.35">
      <c r="A6" s="7" t="s">
        <v>52</v>
      </c>
      <c r="B6" s="19">
        <v>139</v>
      </c>
    </row>
    <row r="7" spans="1:2" x14ac:dyDescent="0.35">
      <c r="A7" s="7" t="s">
        <v>1985</v>
      </c>
      <c r="B7" s="1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163C-849E-4043-B220-644C95286626}">
  <dimension ref="A3:B12"/>
  <sheetViews>
    <sheetView workbookViewId="0">
      <selection activeCell="E10" sqref="E10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20" t="s">
        <v>1983</v>
      </c>
      <c r="B3" t="s">
        <v>1987</v>
      </c>
    </row>
    <row r="4" spans="1:2" x14ac:dyDescent="0.35">
      <c r="A4" s="7" t="s">
        <v>2001</v>
      </c>
      <c r="B4" s="19">
        <v>174</v>
      </c>
    </row>
    <row r="5" spans="1:2" x14ac:dyDescent="0.35">
      <c r="A5" s="7" t="s">
        <v>1998</v>
      </c>
      <c r="B5" s="19">
        <v>124</v>
      </c>
    </row>
    <row r="6" spans="1:2" x14ac:dyDescent="0.35">
      <c r="A6" s="7" t="s">
        <v>2002</v>
      </c>
      <c r="B6" s="19">
        <v>122</v>
      </c>
    </row>
    <row r="7" spans="1:2" x14ac:dyDescent="0.35">
      <c r="A7" s="7" t="s">
        <v>1997</v>
      </c>
      <c r="B7" s="19">
        <v>121</v>
      </c>
    </row>
    <row r="8" spans="1:2" x14ac:dyDescent="0.35">
      <c r="A8" s="7" t="s">
        <v>2003</v>
      </c>
      <c r="B8" s="19">
        <v>119</v>
      </c>
    </row>
    <row r="9" spans="1:2" x14ac:dyDescent="0.35">
      <c r="A9" s="7" t="s">
        <v>2000</v>
      </c>
      <c r="B9" s="19">
        <v>114</v>
      </c>
    </row>
    <row r="10" spans="1:2" x14ac:dyDescent="0.35">
      <c r="A10" s="7" t="s">
        <v>2004</v>
      </c>
      <c r="B10" s="19">
        <v>113</v>
      </c>
    </row>
    <row r="11" spans="1:2" x14ac:dyDescent="0.35">
      <c r="A11" s="7" t="s">
        <v>1999</v>
      </c>
      <c r="B11" s="19">
        <v>113</v>
      </c>
    </row>
    <row r="12" spans="1:2" x14ac:dyDescent="0.35">
      <c r="A12" s="7" t="s">
        <v>1985</v>
      </c>
      <c r="B12" s="1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656A-C8A1-4CB9-A904-0F7A7AD2759E}">
  <dimension ref="A3:A4"/>
  <sheetViews>
    <sheetView workbookViewId="0">
      <selection activeCell="A4" sqref="A4"/>
    </sheetView>
  </sheetViews>
  <sheetFormatPr defaultRowHeight="14.5" x14ac:dyDescent="0.35"/>
  <cols>
    <col min="1" max="1" width="17.453125" bestFit="1" customWidth="1"/>
  </cols>
  <sheetData>
    <row r="3" spans="1:1" x14ac:dyDescent="0.35">
      <c r="A3" t="s">
        <v>2005</v>
      </c>
    </row>
    <row r="4" spans="1:1" x14ac:dyDescent="0.35">
      <c r="A4" s="26">
        <v>8.8659999999999906E-2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79F1-8146-4A48-8E39-23ECF4FBC971}">
  <dimension ref="A3:B38"/>
  <sheetViews>
    <sheetView topLeftCell="A2" workbookViewId="0">
      <selection activeCell="H12" sqref="H12"/>
    </sheetView>
  </sheetViews>
  <sheetFormatPr defaultRowHeight="14.5" x14ac:dyDescent="0.35"/>
  <cols>
    <col min="1" max="1" width="25.81640625" bestFit="1" customWidth="1"/>
    <col min="2" max="2" width="15.54296875" bestFit="1" customWidth="1"/>
  </cols>
  <sheetData>
    <row r="3" spans="1:2" x14ac:dyDescent="0.35">
      <c r="A3" s="20" t="s">
        <v>1983</v>
      </c>
      <c r="B3" t="s">
        <v>2006</v>
      </c>
    </row>
    <row r="4" spans="1:2" x14ac:dyDescent="0.35">
      <c r="A4" s="7" t="s">
        <v>40</v>
      </c>
      <c r="B4" s="19">
        <v>121</v>
      </c>
    </row>
    <row r="5" spans="1:2" x14ac:dyDescent="0.35">
      <c r="A5" s="7" t="s">
        <v>61</v>
      </c>
      <c r="B5" s="19">
        <v>110</v>
      </c>
    </row>
    <row r="6" spans="1:2" x14ac:dyDescent="0.35">
      <c r="A6" s="7" t="s">
        <v>14</v>
      </c>
      <c r="B6" s="19">
        <v>105</v>
      </c>
    </row>
    <row r="7" spans="1:2" x14ac:dyDescent="0.35">
      <c r="A7" s="7" t="s">
        <v>62</v>
      </c>
      <c r="B7" s="19">
        <v>98</v>
      </c>
    </row>
    <row r="8" spans="1:2" x14ac:dyDescent="0.35">
      <c r="A8" s="7" t="s">
        <v>42</v>
      </c>
      <c r="B8" s="19">
        <v>70</v>
      </c>
    </row>
    <row r="9" spans="1:2" x14ac:dyDescent="0.35">
      <c r="A9" s="7" t="s">
        <v>64</v>
      </c>
      <c r="B9" s="19">
        <v>53</v>
      </c>
    </row>
    <row r="10" spans="1:2" x14ac:dyDescent="0.35">
      <c r="A10" s="7" t="s">
        <v>68</v>
      </c>
      <c r="B10" s="19">
        <v>51</v>
      </c>
    </row>
    <row r="11" spans="1:2" x14ac:dyDescent="0.35">
      <c r="A11" s="7" t="s">
        <v>129</v>
      </c>
      <c r="B11" s="19">
        <v>21</v>
      </c>
    </row>
    <row r="12" spans="1:2" x14ac:dyDescent="0.35">
      <c r="A12" s="7" t="s">
        <v>94</v>
      </c>
      <c r="B12" s="19">
        <v>21</v>
      </c>
    </row>
    <row r="13" spans="1:2" x14ac:dyDescent="0.35">
      <c r="A13" s="7" t="s">
        <v>56</v>
      </c>
      <c r="B13" s="19">
        <v>21</v>
      </c>
    </row>
    <row r="14" spans="1:2" x14ac:dyDescent="0.35">
      <c r="A14" s="7" t="s">
        <v>30</v>
      </c>
      <c r="B14" s="19">
        <v>20</v>
      </c>
    </row>
    <row r="15" spans="1:2" x14ac:dyDescent="0.35">
      <c r="A15" s="7" t="s">
        <v>97</v>
      </c>
      <c r="B15" s="19">
        <v>20</v>
      </c>
    </row>
    <row r="16" spans="1:2" x14ac:dyDescent="0.35">
      <c r="A16" s="7" t="s">
        <v>86</v>
      </c>
      <c r="B16" s="19">
        <v>19</v>
      </c>
    </row>
    <row r="17" spans="1:2" x14ac:dyDescent="0.35">
      <c r="A17" s="7" t="s">
        <v>83</v>
      </c>
      <c r="B17" s="19">
        <v>19</v>
      </c>
    </row>
    <row r="18" spans="1:2" x14ac:dyDescent="0.35">
      <c r="A18" s="7" t="s">
        <v>26</v>
      </c>
      <c r="B18" s="19">
        <v>18</v>
      </c>
    </row>
    <row r="19" spans="1:2" x14ac:dyDescent="0.35">
      <c r="A19" s="7" t="s">
        <v>71</v>
      </c>
      <c r="B19" s="19">
        <v>18</v>
      </c>
    </row>
    <row r="20" spans="1:2" x14ac:dyDescent="0.35">
      <c r="A20" s="7" t="s">
        <v>55</v>
      </c>
      <c r="B20" s="19">
        <v>17</v>
      </c>
    </row>
    <row r="21" spans="1:2" x14ac:dyDescent="0.35">
      <c r="A21" s="7" t="s">
        <v>77</v>
      </c>
      <c r="B21" s="19">
        <v>17</v>
      </c>
    </row>
    <row r="22" spans="1:2" x14ac:dyDescent="0.35">
      <c r="A22" s="7" t="s">
        <v>22</v>
      </c>
      <c r="B22" s="19">
        <v>16</v>
      </c>
    </row>
    <row r="23" spans="1:2" x14ac:dyDescent="0.35">
      <c r="A23" s="7" t="s">
        <v>38</v>
      </c>
      <c r="B23" s="19">
        <v>15</v>
      </c>
    </row>
    <row r="24" spans="1:2" x14ac:dyDescent="0.35">
      <c r="A24" s="7" t="s">
        <v>98</v>
      </c>
      <c r="B24" s="19">
        <v>15</v>
      </c>
    </row>
    <row r="25" spans="1:2" x14ac:dyDescent="0.35">
      <c r="A25" s="7" t="s">
        <v>76</v>
      </c>
      <c r="B25" s="19">
        <v>15</v>
      </c>
    </row>
    <row r="26" spans="1:2" x14ac:dyDescent="0.35">
      <c r="A26" s="7" t="s">
        <v>84</v>
      </c>
      <c r="B26" s="19">
        <v>15</v>
      </c>
    </row>
    <row r="27" spans="1:2" x14ac:dyDescent="0.35">
      <c r="A27" s="7" t="s">
        <v>88</v>
      </c>
      <c r="B27" s="19">
        <v>15</v>
      </c>
    </row>
    <row r="28" spans="1:2" x14ac:dyDescent="0.35">
      <c r="A28" s="7" t="s">
        <v>58</v>
      </c>
      <c r="B28" s="19">
        <v>12</v>
      </c>
    </row>
    <row r="29" spans="1:2" x14ac:dyDescent="0.35">
      <c r="A29" s="7" t="s">
        <v>69</v>
      </c>
      <c r="B29" s="19">
        <v>12</v>
      </c>
    </row>
    <row r="30" spans="1:2" x14ac:dyDescent="0.35">
      <c r="A30" s="7" t="s">
        <v>91</v>
      </c>
      <c r="B30" s="19">
        <v>12</v>
      </c>
    </row>
    <row r="31" spans="1:2" x14ac:dyDescent="0.35">
      <c r="A31" s="7" t="s">
        <v>73</v>
      </c>
      <c r="B31" s="19">
        <v>11</v>
      </c>
    </row>
    <row r="32" spans="1:2" x14ac:dyDescent="0.35">
      <c r="A32" s="7" t="s">
        <v>82</v>
      </c>
      <c r="B32" s="19">
        <v>10</v>
      </c>
    </row>
    <row r="33" spans="1:2" x14ac:dyDescent="0.35">
      <c r="A33" s="7" t="s">
        <v>89</v>
      </c>
      <c r="B33" s="19">
        <v>10</v>
      </c>
    </row>
    <row r="34" spans="1:2" x14ac:dyDescent="0.35">
      <c r="A34" s="7" t="s">
        <v>49</v>
      </c>
      <c r="B34" s="19">
        <v>9</v>
      </c>
    </row>
    <row r="35" spans="1:2" x14ac:dyDescent="0.35">
      <c r="A35" s="7" t="s">
        <v>35</v>
      </c>
      <c r="B35" s="19">
        <v>7</v>
      </c>
    </row>
    <row r="36" spans="1:2" x14ac:dyDescent="0.35">
      <c r="A36" s="7" t="s">
        <v>59</v>
      </c>
      <c r="B36" s="19">
        <v>7</v>
      </c>
    </row>
    <row r="37" spans="1:2" x14ac:dyDescent="0.35">
      <c r="A37" s="7" t="s">
        <v>1984</v>
      </c>
      <c r="B37" s="19"/>
    </row>
    <row r="38" spans="1:2" x14ac:dyDescent="0.35">
      <c r="A38" s="7" t="s">
        <v>1985</v>
      </c>
      <c r="B38" s="19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8290-A37E-493D-9B68-E363920CC5B0}">
  <dimension ref="A3:C20"/>
  <sheetViews>
    <sheetView workbookViewId="0">
      <selection activeCell="B13" sqref="B13"/>
    </sheetView>
  </sheetViews>
  <sheetFormatPr defaultRowHeight="14.5" x14ac:dyDescent="0.35"/>
  <sheetData>
    <row r="3" spans="1:3" x14ac:dyDescent="0.35">
      <c r="A3" s="10"/>
      <c r="B3" s="11"/>
      <c r="C3" s="12"/>
    </row>
    <row r="4" spans="1:3" x14ac:dyDescent="0.35">
      <c r="A4" s="13"/>
      <c r="B4" s="14"/>
      <c r="C4" s="15"/>
    </row>
    <row r="5" spans="1:3" x14ac:dyDescent="0.35">
      <c r="A5" s="13"/>
      <c r="B5" s="14"/>
      <c r="C5" s="15"/>
    </row>
    <row r="6" spans="1:3" x14ac:dyDescent="0.35">
      <c r="A6" s="13"/>
      <c r="B6" s="14"/>
      <c r="C6" s="15"/>
    </row>
    <row r="7" spans="1:3" x14ac:dyDescent="0.35">
      <c r="A7" s="13"/>
      <c r="B7" s="14"/>
      <c r="C7" s="15"/>
    </row>
    <row r="8" spans="1:3" x14ac:dyDescent="0.35">
      <c r="A8" s="13"/>
      <c r="B8" s="14"/>
      <c r="C8" s="15"/>
    </row>
    <row r="9" spans="1:3" x14ac:dyDescent="0.35">
      <c r="A9" s="13"/>
      <c r="B9" s="14"/>
      <c r="C9" s="15"/>
    </row>
    <row r="10" spans="1:3" x14ac:dyDescent="0.35">
      <c r="A10" s="13"/>
      <c r="B10" s="14"/>
      <c r="C10" s="15"/>
    </row>
    <row r="11" spans="1:3" x14ac:dyDescent="0.35">
      <c r="A11" s="13"/>
      <c r="B11" s="14"/>
      <c r="C11" s="15"/>
    </row>
    <row r="12" spans="1:3" x14ac:dyDescent="0.35">
      <c r="A12" s="13"/>
      <c r="B12" s="14"/>
      <c r="C12" s="15"/>
    </row>
    <row r="13" spans="1:3" x14ac:dyDescent="0.35">
      <c r="A13" s="13"/>
      <c r="B13" s="14"/>
      <c r="C13" s="15"/>
    </row>
    <row r="14" spans="1:3" x14ac:dyDescent="0.35">
      <c r="A14" s="13"/>
      <c r="B14" s="14"/>
      <c r="C14" s="15"/>
    </row>
    <row r="15" spans="1:3" x14ac:dyDescent="0.35">
      <c r="A15" s="13"/>
      <c r="B15" s="14"/>
      <c r="C15" s="15"/>
    </row>
    <row r="16" spans="1:3" x14ac:dyDescent="0.35">
      <c r="A16" s="13"/>
      <c r="B16" s="14"/>
      <c r="C16" s="15"/>
    </row>
    <row r="17" spans="1:3" x14ac:dyDescent="0.35">
      <c r="A17" s="13"/>
      <c r="B17" s="14"/>
      <c r="C17" s="15"/>
    </row>
    <row r="18" spans="1:3" x14ac:dyDescent="0.35">
      <c r="A18" s="13"/>
      <c r="B18" s="14"/>
      <c r="C18" s="15"/>
    </row>
    <row r="19" spans="1:3" x14ac:dyDescent="0.35">
      <c r="A19" s="13"/>
      <c r="B19" s="14"/>
      <c r="C19" s="15"/>
    </row>
    <row r="20" spans="1:3" x14ac:dyDescent="0.35">
      <c r="A20" s="16"/>
      <c r="B20" s="17"/>
      <c r="C20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4CBE-4772-4656-BD45-23584A0CCE9C}">
  <dimension ref="A3:J10"/>
  <sheetViews>
    <sheetView workbookViewId="0">
      <selection activeCell="B5" sqref="B5"/>
    </sheetView>
  </sheetViews>
  <sheetFormatPr defaultRowHeight="14.5" x14ac:dyDescent="0.35"/>
  <cols>
    <col min="1" max="1" width="15.90625" bestFit="1" customWidth="1"/>
    <col min="2" max="2" width="15.26953125" bestFit="1" customWidth="1"/>
    <col min="3" max="3" width="10.54296875" bestFit="1" customWidth="1"/>
    <col min="4" max="4" width="7.1796875" bestFit="1" customWidth="1"/>
    <col min="5" max="5" width="15.90625" bestFit="1" customWidth="1"/>
    <col min="6" max="6" width="6.81640625" bestFit="1" customWidth="1"/>
    <col min="7" max="7" width="9.453125" bestFit="1" customWidth="1"/>
    <col min="8" max="8" width="6.81640625" bestFit="1" customWidth="1"/>
    <col min="9" max="9" width="6.7265625" bestFit="1" customWidth="1"/>
    <col min="10" max="10" width="10.7265625" bestFit="1" customWidth="1"/>
  </cols>
  <sheetData>
    <row r="3" spans="1:10" x14ac:dyDescent="0.35">
      <c r="A3" s="20" t="s">
        <v>1991</v>
      </c>
      <c r="B3" s="20" t="s">
        <v>2029</v>
      </c>
    </row>
    <row r="4" spans="1:10" x14ac:dyDescent="0.35">
      <c r="A4" s="20" t="s">
        <v>1983</v>
      </c>
      <c r="B4" t="s">
        <v>65</v>
      </c>
      <c r="C4" t="s">
        <v>31</v>
      </c>
      <c r="D4" t="s">
        <v>15</v>
      </c>
      <c r="E4" t="s">
        <v>23</v>
      </c>
      <c r="F4" t="s">
        <v>27</v>
      </c>
      <c r="G4" t="s">
        <v>43</v>
      </c>
      <c r="H4" t="s">
        <v>50</v>
      </c>
      <c r="I4" t="s">
        <v>1984</v>
      </c>
      <c r="J4" t="s">
        <v>1985</v>
      </c>
    </row>
    <row r="5" spans="1:10" x14ac:dyDescent="0.35">
      <c r="A5" s="7" t="s">
        <v>24</v>
      </c>
      <c r="B5" s="23">
        <v>4.1000000000000002E-2</v>
      </c>
      <c r="C5" s="23">
        <v>5.6000000000000001E-2</v>
      </c>
      <c r="D5" s="23">
        <v>5.0999999999999997E-2</v>
      </c>
      <c r="E5" s="23">
        <v>0.05</v>
      </c>
      <c r="F5" s="23">
        <v>9.2999999999999999E-2</v>
      </c>
      <c r="G5" s="23">
        <v>5.5E-2</v>
      </c>
      <c r="H5" s="23">
        <v>5.8000000000000003E-2</v>
      </c>
      <c r="I5" s="23">
        <v>0</v>
      </c>
      <c r="J5" s="23">
        <v>0.40400000000000003</v>
      </c>
    </row>
    <row r="6" spans="1:10" x14ac:dyDescent="0.35">
      <c r="A6" s="7" t="s">
        <v>47</v>
      </c>
      <c r="B6" s="23">
        <v>3.0000000000000001E-3</v>
      </c>
      <c r="C6" s="23">
        <v>7.0000000000000001E-3</v>
      </c>
      <c r="D6" s="23">
        <v>8.9999999999999993E-3</v>
      </c>
      <c r="E6" s="23">
        <v>1.4E-2</v>
      </c>
      <c r="F6" s="23">
        <v>0.02</v>
      </c>
      <c r="G6" s="23">
        <v>8.0000000000000002E-3</v>
      </c>
      <c r="H6" s="23">
        <v>1.2999999999999999E-2</v>
      </c>
      <c r="I6" s="23">
        <v>0</v>
      </c>
      <c r="J6" s="23">
        <v>7.3999999999999996E-2</v>
      </c>
    </row>
    <row r="7" spans="1:10" x14ac:dyDescent="0.35">
      <c r="A7" s="7" t="s">
        <v>18</v>
      </c>
      <c r="B7" s="23">
        <v>3.2000000000000001E-2</v>
      </c>
      <c r="C7" s="23">
        <v>4.3999999999999997E-2</v>
      </c>
      <c r="D7" s="23">
        <v>2.7E-2</v>
      </c>
      <c r="E7" s="23">
        <v>2.8000000000000001E-2</v>
      </c>
      <c r="F7" s="23">
        <v>7.4999999999999997E-2</v>
      </c>
      <c r="G7" s="23">
        <v>3.3000000000000002E-2</v>
      </c>
      <c r="H7" s="23">
        <v>3.2000000000000001E-2</v>
      </c>
      <c r="I7" s="23">
        <v>0</v>
      </c>
      <c r="J7" s="23">
        <v>0.27100000000000002</v>
      </c>
    </row>
    <row r="8" spans="1:10" x14ac:dyDescent="0.35">
      <c r="A8" s="7" t="s">
        <v>51</v>
      </c>
      <c r="B8" s="23">
        <v>0.02</v>
      </c>
      <c r="C8" s="23">
        <v>5.0999999999999997E-2</v>
      </c>
      <c r="D8" s="23">
        <v>3.3000000000000002E-2</v>
      </c>
      <c r="E8" s="23">
        <v>3.3000000000000002E-2</v>
      </c>
      <c r="F8" s="23">
        <v>5.2999999999999999E-2</v>
      </c>
      <c r="G8" s="23">
        <v>2.4E-2</v>
      </c>
      <c r="H8" s="23">
        <v>3.6999999999999998E-2</v>
      </c>
      <c r="I8" s="23">
        <v>0</v>
      </c>
      <c r="J8" s="23">
        <v>0.251</v>
      </c>
    </row>
    <row r="9" spans="1:10" x14ac:dyDescent="0.35">
      <c r="A9" s="7" t="s">
        <v>1984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</row>
    <row r="10" spans="1:10" x14ac:dyDescent="0.35">
      <c r="A10" s="7" t="s">
        <v>1985</v>
      </c>
      <c r="B10" s="23">
        <v>9.6000000000000002E-2</v>
      </c>
      <c r="C10" s="23">
        <v>0.158</v>
      </c>
      <c r="D10" s="23">
        <v>0.12</v>
      </c>
      <c r="E10" s="23">
        <v>0.125</v>
      </c>
      <c r="F10" s="23">
        <v>0.24099999999999999</v>
      </c>
      <c r="G10" s="23">
        <v>0.12</v>
      </c>
      <c r="H10" s="23">
        <v>0.14000000000000001</v>
      </c>
      <c r="I10" s="23">
        <v>0</v>
      </c>
      <c r="J10" s="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29C7-8678-4E95-941D-F77382EBDE32}">
  <dimension ref="A3:B35"/>
  <sheetViews>
    <sheetView tabSelected="1" workbookViewId="0">
      <selection activeCell="B5" sqref="B5"/>
    </sheetView>
  </sheetViews>
  <sheetFormatPr defaultRowHeight="14.5" x14ac:dyDescent="0.35"/>
  <cols>
    <col min="1" max="1" width="12.90625" bestFit="1" customWidth="1"/>
    <col min="2" max="2" width="12.36328125" bestFit="1" customWidth="1"/>
  </cols>
  <sheetData>
    <row r="3" spans="1:2" x14ac:dyDescent="0.35">
      <c r="A3" s="20" t="s">
        <v>1983</v>
      </c>
      <c r="B3" t="s">
        <v>1987</v>
      </c>
    </row>
    <row r="4" spans="1:2" x14ac:dyDescent="0.35">
      <c r="A4" s="7" t="s">
        <v>2027</v>
      </c>
      <c r="B4" s="23">
        <v>8.5999999999999993E-2</v>
      </c>
    </row>
    <row r="5" spans="1:2" x14ac:dyDescent="0.35">
      <c r="A5" s="7" t="s">
        <v>2023</v>
      </c>
      <c r="B5" s="23">
        <v>7.0000000000000007E-2</v>
      </c>
    </row>
    <row r="6" spans="1:2" x14ac:dyDescent="0.35">
      <c r="A6" s="7" t="s">
        <v>2024</v>
      </c>
      <c r="B6" s="23">
        <v>6.8000000000000005E-2</v>
      </c>
    </row>
    <row r="7" spans="1:2" x14ac:dyDescent="0.35">
      <c r="A7" s="7" t="s">
        <v>2025</v>
      </c>
      <c r="B7" s="23">
        <v>6.8000000000000005E-2</v>
      </c>
    </row>
    <row r="8" spans="1:2" x14ac:dyDescent="0.35">
      <c r="A8" s="7" t="s">
        <v>2026</v>
      </c>
      <c r="B8" s="23">
        <v>6.6000000000000003E-2</v>
      </c>
    </row>
    <row r="9" spans="1:2" x14ac:dyDescent="0.35">
      <c r="A9" s="7" t="s">
        <v>2022</v>
      </c>
      <c r="B9" s="23">
        <v>5.1999999999999998E-2</v>
      </c>
    </row>
    <row r="10" spans="1:2" x14ac:dyDescent="0.35">
      <c r="A10" s="7" t="s">
        <v>2020</v>
      </c>
      <c r="B10" s="23">
        <v>5.1999999999999998E-2</v>
      </c>
    </row>
    <row r="11" spans="1:2" x14ac:dyDescent="0.35">
      <c r="A11" s="7" t="s">
        <v>2021</v>
      </c>
      <c r="B11" s="23">
        <v>4.7E-2</v>
      </c>
    </row>
    <row r="12" spans="1:2" x14ac:dyDescent="0.35">
      <c r="A12" s="7" t="s">
        <v>2017</v>
      </c>
      <c r="B12" s="23">
        <v>4.2000000000000003E-2</v>
      </c>
    </row>
    <row r="13" spans="1:2" x14ac:dyDescent="0.35">
      <c r="A13" s="7" t="s">
        <v>2019</v>
      </c>
      <c r="B13" s="23">
        <v>3.9E-2</v>
      </c>
    </row>
    <row r="14" spans="1:2" x14ac:dyDescent="0.35">
      <c r="A14" s="7" t="s">
        <v>2018</v>
      </c>
      <c r="B14" s="23">
        <v>3.9E-2</v>
      </c>
    </row>
    <row r="15" spans="1:2" x14ac:dyDescent="0.35">
      <c r="A15" s="7" t="s">
        <v>2039</v>
      </c>
      <c r="B15" s="23">
        <v>3.6999999999999998E-2</v>
      </c>
    </row>
    <row r="16" spans="1:2" x14ac:dyDescent="0.35">
      <c r="A16" s="7" t="s">
        <v>2014</v>
      </c>
      <c r="B16" s="23">
        <v>3.3000000000000002E-2</v>
      </c>
    </row>
    <row r="17" spans="1:2" x14ac:dyDescent="0.35">
      <c r="A17" s="7" t="s">
        <v>2013</v>
      </c>
      <c r="B17" s="23">
        <v>0.03</v>
      </c>
    </row>
    <row r="18" spans="1:2" x14ac:dyDescent="0.35">
      <c r="A18" s="7" t="s">
        <v>2016</v>
      </c>
      <c r="B18" s="23">
        <v>2.9000000000000001E-2</v>
      </c>
    </row>
    <row r="19" spans="1:2" x14ac:dyDescent="0.35">
      <c r="A19" s="7" t="s">
        <v>2011</v>
      </c>
      <c r="B19" s="23">
        <v>2.9000000000000001E-2</v>
      </c>
    </row>
    <row r="20" spans="1:2" x14ac:dyDescent="0.35">
      <c r="A20" s="7" t="s">
        <v>2012</v>
      </c>
      <c r="B20" s="23">
        <v>2.7E-2</v>
      </c>
    </row>
    <row r="21" spans="1:2" x14ac:dyDescent="0.35">
      <c r="A21" s="7" t="s">
        <v>2015</v>
      </c>
      <c r="B21" s="23">
        <v>2.5000000000000001E-2</v>
      </c>
    </row>
    <row r="22" spans="1:2" x14ac:dyDescent="0.35">
      <c r="A22" s="7" t="s">
        <v>2038</v>
      </c>
      <c r="B22" s="23">
        <v>2.3E-2</v>
      </c>
    </row>
    <row r="23" spans="1:2" x14ac:dyDescent="0.35">
      <c r="A23" s="7" t="s">
        <v>2010</v>
      </c>
      <c r="B23" s="23">
        <v>1.9E-2</v>
      </c>
    </row>
    <row r="24" spans="1:2" x14ac:dyDescent="0.35">
      <c r="A24" s="7" t="s">
        <v>2037</v>
      </c>
      <c r="B24" s="23">
        <v>1.7000000000000001E-2</v>
      </c>
    </row>
    <row r="25" spans="1:2" x14ac:dyDescent="0.35">
      <c r="A25" s="7" t="s">
        <v>2009</v>
      </c>
      <c r="B25" s="23">
        <v>1.6E-2</v>
      </c>
    </row>
    <row r="26" spans="1:2" x14ac:dyDescent="0.35">
      <c r="A26" s="7" t="s">
        <v>2036</v>
      </c>
      <c r="B26" s="23">
        <v>1.4E-2</v>
      </c>
    </row>
    <row r="27" spans="1:2" x14ac:dyDescent="0.35">
      <c r="A27" s="7" t="s">
        <v>2035</v>
      </c>
      <c r="B27" s="23">
        <v>1.4E-2</v>
      </c>
    </row>
    <row r="28" spans="1:2" x14ac:dyDescent="0.35">
      <c r="A28" s="7" t="s">
        <v>2007</v>
      </c>
      <c r="B28" s="23">
        <v>1.2999999999999999E-2</v>
      </c>
    </row>
    <row r="29" spans="1:2" x14ac:dyDescent="0.35">
      <c r="A29" s="7" t="s">
        <v>2034</v>
      </c>
      <c r="B29" s="23">
        <v>1.2E-2</v>
      </c>
    </row>
    <row r="30" spans="1:2" x14ac:dyDescent="0.35">
      <c r="A30" s="7" t="s">
        <v>2031</v>
      </c>
      <c r="B30" s="23">
        <v>1.0999999999999999E-2</v>
      </c>
    </row>
    <row r="31" spans="1:2" x14ac:dyDescent="0.35">
      <c r="A31" s="7" t="s">
        <v>2008</v>
      </c>
      <c r="B31" s="23">
        <v>0.01</v>
      </c>
    </row>
    <row r="32" spans="1:2" x14ac:dyDescent="0.35">
      <c r="A32" s="7" t="s">
        <v>2033</v>
      </c>
      <c r="B32" s="23">
        <v>8.9999999999999993E-3</v>
      </c>
    </row>
    <row r="33" spans="1:2" x14ac:dyDescent="0.35">
      <c r="A33" s="7" t="s">
        <v>2032</v>
      </c>
      <c r="B33" s="23">
        <v>3.0000000000000001E-3</v>
      </c>
    </row>
    <row r="34" spans="1:2" x14ac:dyDescent="0.35">
      <c r="A34" s="7" t="s">
        <v>2030</v>
      </c>
      <c r="B34" s="23">
        <v>0</v>
      </c>
    </row>
    <row r="35" spans="1:2" x14ac:dyDescent="0.35">
      <c r="A35" s="7" t="s">
        <v>1985</v>
      </c>
      <c r="B35" s="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R1001"/>
  <sheetViews>
    <sheetView workbookViewId="0">
      <selection activeCell="O1" sqref="A1:O104857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8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1986</v>
      </c>
      <c r="P1" s="5" t="s">
        <v>1992</v>
      </c>
      <c r="Q1" s="5" t="s">
        <v>1993</v>
      </c>
      <c r="R1" s="5" t="s">
        <v>1994</v>
      </c>
    </row>
    <row r="2" spans="1:18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>TBL_Employees[[#This Row],[Annual Salary]]*TBL_Employees[[#This Row],[Bonus %]]</f>
        <v>21240.6</v>
      </c>
      <c r="P2">
        <f>YEAR(TBL_Employees[[#This Row],[Exit Date]])</f>
        <v>2021</v>
      </c>
      <c r="Q2">
        <f>YEAR(TBL_Employees[[#This Row],[Hire Date]])</f>
        <v>2016</v>
      </c>
      <c r="R2" s="19">
        <f>TBL_Employees[[#This Row],[Exit_year]]-TBL_Employees[[#This Row],[Hire_year]]</f>
        <v>5</v>
      </c>
    </row>
    <row r="3" spans="1:18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f>TBL_Employees[[#This Row],[Annual Salary]]*TBL_Employees[[#This Row],[Bonus %]]</f>
        <v>0</v>
      </c>
      <c r="P3" t="e">
        <f>YEAR(TBL_Employees[[#This Row],[Exit Date]])</f>
        <v>#VALUE!</v>
      </c>
      <c r="Q3">
        <f>YEAR(TBL_Employees[[#This Row],[Hire Date]])</f>
        <v>1997</v>
      </c>
      <c r="R3" s="19" t="e">
        <f>TBL_Employees[[#This Row],[Exit_year]]-TBL_Employees[[#This Row],[Hire_year]]</f>
        <v>#VALUE!</v>
      </c>
    </row>
    <row r="4" spans="1:18" x14ac:dyDescent="0.35">
      <c r="A4" t="s">
        <v>287</v>
      </c>
      <c r="B4" t="s">
        <v>981</v>
      </c>
      <c r="C4" t="s">
        <v>14</v>
      </c>
      <c r="D4" t="s">
        <v>43</v>
      </c>
      <c r="E4" t="s">
        <v>44</v>
      </c>
      <c r="F4" t="s">
        <v>28</v>
      </c>
      <c r="G4" t="s">
        <v>24</v>
      </c>
      <c r="H4">
        <v>38</v>
      </c>
      <c r="I4" s="1">
        <v>44433</v>
      </c>
      <c r="J4" s="2">
        <v>255230</v>
      </c>
      <c r="K4" s="3">
        <v>0.36</v>
      </c>
      <c r="L4" t="s">
        <v>19</v>
      </c>
      <c r="M4" t="s">
        <v>25</v>
      </c>
      <c r="N4" s="1" t="s">
        <v>21</v>
      </c>
      <c r="O4">
        <f>TBL_Employees[[#This Row],[Annual Salary]]*TBL_Employees[[#This Row],[Bonus %]]</f>
        <v>91882.8</v>
      </c>
      <c r="P4" t="e">
        <f>YEAR(TBL_Employees[[#This Row],[Exit Date]])</f>
        <v>#VALUE!</v>
      </c>
      <c r="Q4">
        <f>YEAR(TBL_Employees[[#This Row],[Hire Date]])</f>
        <v>2021</v>
      </c>
      <c r="R4" s="19" t="e">
        <f>TBL_Employees[[#This Row],[Exit_year]]-TBL_Employees[[#This Row],[Hire_year]]</f>
        <v>#VALUE!</v>
      </c>
    </row>
    <row r="5" spans="1:18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>TBL_Employees[[#This Row],[Annual Salary]]*TBL_Employees[[#This Row],[Bonus %]]</f>
        <v>5943.9100000000008</v>
      </c>
      <c r="P5" t="e">
        <f>YEAR(TBL_Employees[[#This Row],[Exit Date]])</f>
        <v>#VALUE!</v>
      </c>
      <c r="Q5">
        <f>YEAR(TBL_Employees[[#This Row],[Hire Date]])</f>
        <v>2019</v>
      </c>
      <c r="R5" s="19" t="e">
        <f>TBL_Employees[[#This Row],[Exit_year]]-TBL_Employees[[#This Row],[Hire_year]]</f>
        <v>#VALUE!</v>
      </c>
    </row>
    <row r="6" spans="1:18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>TBL_Employees[[#This Row],[Annual Salary]]*TBL_Employees[[#This Row],[Bonus %]]</f>
        <v>0</v>
      </c>
      <c r="P6" t="e">
        <f>YEAR(TBL_Employees[[#This Row],[Exit Date]])</f>
        <v>#VALUE!</v>
      </c>
      <c r="Q6">
        <f>YEAR(TBL_Employees[[#This Row],[Hire Date]])</f>
        <v>1995</v>
      </c>
      <c r="R6" s="19" t="e">
        <f>TBL_Employees[[#This Row],[Exit_year]]-TBL_Employees[[#This Row],[Hire_year]]</f>
        <v>#VALUE!</v>
      </c>
    </row>
    <row r="7" spans="1:18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>TBL_Employees[[#This Row],[Annual Salary]]*TBL_Employees[[#This Row],[Bonus %]]</f>
        <v>0</v>
      </c>
      <c r="P7" t="e">
        <f>YEAR(TBL_Employees[[#This Row],[Exit Date]])</f>
        <v>#VALUE!</v>
      </c>
      <c r="Q7">
        <f>YEAR(TBL_Employees[[#This Row],[Hire Date]])</f>
        <v>2017</v>
      </c>
      <c r="R7" s="19" t="e">
        <f>TBL_Employees[[#This Row],[Exit_year]]-TBL_Employees[[#This Row],[Hire_year]]</f>
        <v>#VALUE!</v>
      </c>
    </row>
    <row r="8" spans="1:18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>TBL_Employees[[#This Row],[Annual Salary]]*TBL_Employees[[#This Row],[Bonus %]]</f>
        <v>11974.6</v>
      </c>
      <c r="P8" t="e">
        <f>YEAR(TBL_Employees[[#This Row],[Exit Date]])</f>
        <v>#VALUE!</v>
      </c>
      <c r="Q8">
        <f>YEAR(TBL_Employees[[#This Row],[Hire Date]])</f>
        <v>2020</v>
      </c>
      <c r="R8" s="19" t="e">
        <f>TBL_Employees[[#This Row],[Exit_year]]-TBL_Employees[[#This Row],[Hire_year]]</f>
        <v>#VALUE!</v>
      </c>
    </row>
    <row r="9" spans="1:18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>TBL_Employees[[#This Row],[Annual Salary]]*TBL_Employees[[#This Row],[Bonus %]]</f>
        <v>0</v>
      </c>
      <c r="P9">
        <f>YEAR(TBL_Employees[[#This Row],[Exit Date]])</f>
        <v>2021</v>
      </c>
      <c r="Q9">
        <f>YEAR(TBL_Employees[[#This Row],[Hire Date]])</f>
        <v>2020</v>
      </c>
      <c r="R9" s="19">
        <f>TBL_Employees[[#This Row],[Exit_year]]-TBL_Employees[[#This Row],[Hire_year]]</f>
        <v>1</v>
      </c>
    </row>
    <row r="10" spans="1:18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>TBL_Employees[[#This Row],[Annual Salary]]*TBL_Employees[[#This Row],[Bonus %]]</f>
        <v>6811.62</v>
      </c>
      <c r="P10" t="e">
        <f>YEAR(TBL_Employees[[#This Row],[Exit Date]])</f>
        <v>#VALUE!</v>
      </c>
      <c r="Q10">
        <f>YEAR(TBL_Employees[[#This Row],[Hire Date]])</f>
        <v>2019</v>
      </c>
      <c r="R10" s="19" t="e">
        <f>TBL_Employees[[#This Row],[Exit_year]]-TBL_Employees[[#This Row],[Hire_year]]</f>
        <v>#VALUE!</v>
      </c>
    </row>
    <row r="11" spans="1:18" x14ac:dyDescent="0.35">
      <c r="A11" t="s">
        <v>128</v>
      </c>
      <c r="B11" t="s">
        <v>1175</v>
      </c>
      <c r="C11" t="s">
        <v>14</v>
      </c>
      <c r="D11" t="s">
        <v>50</v>
      </c>
      <c r="E11" t="s">
        <v>44</v>
      </c>
      <c r="F11" t="s">
        <v>28</v>
      </c>
      <c r="G11" t="s">
        <v>24</v>
      </c>
      <c r="H11">
        <v>47</v>
      </c>
      <c r="I11" s="1">
        <v>42696</v>
      </c>
      <c r="J11" s="2">
        <v>253249</v>
      </c>
      <c r="K11" s="3">
        <v>0.31</v>
      </c>
      <c r="L11" t="s">
        <v>19</v>
      </c>
      <c r="M11" t="s">
        <v>25</v>
      </c>
      <c r="N11" s="1" t="s">
        <v>21</v>
      </c>
      <c r="O11">
        <f>TBL_Employees[[#This Row],[Annual Salary]]*TBL_Employees[[#This Row],[Bonus %]]</f>
        <v>78507.19</v>
      </c>
      <c r="P11" t="e">
        <f>YEAR(TBL_Employees[[#This Row],[Exit Date]])</f>
        <v>#VALUE!</v>
      </c>
      <c r="Q11">
        <f>YEAR(TBL_Employees[[#This Row],[Hire Date]])</f>
        <v>2016</v>
      </c>
      <c r="R11" s="19" t="e">
        <f>TBL_Employees[[#This Row],[Exit_year]]-TBL_Employees[[#This Row],[Hire_year]]</f>
        <v>#VALUE!</v>
      </c>
    </row>
    <row r="12" spans="1:18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>TBL_Employees[[#This Row],[Annual Salary]]*TBL_Employees[[#This Row],[Bonus %]]</f>
        <v>23599.95</v>
      </c>
      <c r="P12" t="e">
        <f>YEAR(TBL_Employees[[#This Row],[Exit Date]])</f>
        <v>#VALUE!</v>
      </c>
      <c r="Q12">
        <f>YEAR(TBL_Employees[[#This Row],[Hire Date]])</f>
        <v>2009</v>
      </c>
      <c r="R12" s="19" t="e">
        <f>TBL_Employees[[#This Row],[Exit_year]]-TBL_Employees[[#This Row],[Hire_year]]</f>
        <v>#VALUE!</v>
      </c>
    </row>
    <row r="13" spans="1:18" x14ac:dyDescent="0.35">
      <c r="A13" t="s">
        <v>1577</v>
      </c>
      <c r="B13" t="s">
        <v>1578</v>
      </c>
      <c r="C13" t="s">
        <v>14</v>
      </c>
      <c r="D13" t="s">
        <v>23</v>
      </c>
      <c r="E13" t="s">
        <v>44</v>
      </c>
      <c r="F13" t="s">
        <v>17</v>
      </c>
      <c r="G13" t="s">
        <v>51</v>
      </c>
      <c r="H13">
        <v>45</v>
      </c>
      <c r="I13" s="1">
        <v>43521</v>
      </c>
      <c r="J13" s="2">
        <v>249801</v>
      </c>
      <c r="K13" s="3">
        <v>0.39</v>
      </c>
      <c r="L13" t="s">
        <v>52</v>
      </c>
      <c r="M13" t="s">
        <v>53</v>
      </c>
      <c r="N13" s="1" t="s">
        <v>21</v>
      </c>
      <c r="O13">
        <f>TBL_Employees[[#This Row],[Annual Salary]]*TBL_Employees[[#This Row],[Bonus %]]</f>
        <v>97422.39</v>
      </c>
      <c r="P13" t="e">
        <f>YEAR(TBL_Employees[[#This Row],[Exit Date]])</f>
        <v>#VALUE!</v>
      </c>
      <c r="Q13">
        <f>YEAR(TBL_Employees[[#This Row],[Hire Date]])</f>
        <v>2019</v>
      </c>
      <c r="R13" s="19" t="e">
        <f>TBL_Employees[[#This Row],[Exit_year]]-TBL_Employees[[#This Row],[Hire_year]]</f>
        <v>#VALUE!</v>
      </c>
    </row>
    <row r="14" spans="1:18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>TBL_Employees[[#This Row],[Annual Salary]]*TBL_Employees[[#This Row],[Bonus %]]</f>
        <v>9457.74</v>
      </c>
      <c r="P14" t="e">
        <f>YEAR(TBL_Employees[[#This Row],[Exit Date]])</f>
        <v>#VALUE!</v>
      </c>
      <c r="Q14">
        <f>YEAR(TBL_Employees[[#This Row],[Hire Date]])</f>
        <v>1999</v>
      </c>
      <c r="R14" s="19" t="e">
        <f>TBL_Employees[[#This Row],[Exit_year]]-TBL_Employees[[#This Row],[Hire_year]]</f>
        <v>#VALUE!</v>
      </c>
    </row>
    <row r="15" spans="1:18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>TBL_Employees[[#This Row],[Annual Salary]]*TBL_Employees[[#This Row],[Bonus %]]</f>
        <v>14674.2</v>
      </c>
      <c r="P15" t="e">
        <f>YEAR(TBL_Employees[[#This Row],[Exit Date]])</f>
        <v>#VALUE!</v>
      </c>
      <c r="Q15">
        <f>YEAR(TBL_Employees[[#This Row],[Hire Date]])</f>
        <v>2021</v>
      </c>
      <c r="R15" s="19" t="e">
        <f>TBL_Employees[[#This Row],[Exit_year]]-TBL_Employees[[#This Row],[Hire_year]]</f>
        <v>#VALUE!</v>
      </c>
    </row>
    <row r="16" spans="1:18" x14ac:dyDescent="0.35">
      <c r="A16" t="s">
        <v>226</v>
      </c>
      <c r="B16" t="s">
        <v>695</v>
      </c>
      <c r="C16" t="s">
        <v>14</v>
      </c>
      <c r="D16" t="s">
        <v>15</v>
      </c>
      <c r="E16" t="s">
        <v>44</v>
      </c>
      <c r="F16" t="s">
        <v>17</v>
      </c>
      <c r="G16" t="s">
        <v>24</v>
      </c>
      <c r="H16">
        <v>43</v>
      </c>
      <c r="I16" s="1">
        <v>38564</v>
      </c>
      <c r="J16" s="2">
        <v>249686</v>
      </c>
      <c r="K16" s="3">
        <v>0.31</v>
      </c>
      <c r="L16" t="s">
        <v>33</v>
      </c>
      <c r="M16" t="s">
        <v>80</v>
      </c>
      <c r="N16" s="1" t="s">
        <v>21</v>
      </c>
      <c r="O16">
        <f>TBL_Employees[[#This Row],[Annual Salary]]*TBL_Employees[[#This Row],[Bonus %]]</f>
        <v>77402.66</v>
      </c>
      <c r="P16" t="e">
        <f>YEAR(TBL_Employees[[#This Row],[Exit Date]])</f>
        <v>#VALUE!</v>
      </c>
      <c r="Q16">
        <f>YEAR(TBL_Employees[[#This Row],[Hire Date]])</f>
        <v>2005</v>
      </c>
      <c r="R16" s="19" t="e">
        <f>TBL_Employees[[#This Row],[Exit_year]]-TBL_Employees[[#This Row],[Hire_year]]</f>
        <v>#VALUE!</v>
      </c>
    </row>
    <row r="17" spans="1:18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>TBL_Employees[[#This Row],[Annual Salary]]*TBL_Employees[[#This Row],[Bonus %]]</f>
        <v>74781</v>
      </c>
      <c r="P17" t="e">
        <f>YEAR(TBL_Employees[[#This Row],[Exit Date]])</f>
        <v>#VALUE!</v>
      </c>
      <c r="Q17">
        <f>YEAR(TBL_Employees[[#This Row],[Hire Date]])</f>
        <v>2013</v>
      </c>
      <c r="R17" s="19" t="e">
        <f>TBL_Employees[[#This Row],[Exit_year]]-TBL_Employees[[#This Row],[Hire_year]]</f>
        <v>#VALUE!</v>
      </c>
    </row>
    <row r="18" spans="1:18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>TBL_Employees[[#This Row],[Annual Salary]]*TBL_Employees[[#This Row],[Bonus %]]</f>
        <v>35167.4</v>
      </c>
      <c r="P18" t="e">
        <f>YEAR(TBL_Employees[[#This Row],[Exit Date]])</f>
        <v>#VALUE!</v>
      </c>
      <c r="Q18">
        <f>YEAR(TBL_Employees[[#This Row],[Hire Date]])</f>
        <v>2002</v>
      </c>
      <c r="R18" s="19" t="e">
        <f>TBL_Employees[[#This Row],[Exit_year]]-TBL_Employees[[#This Row],[Hire_year]]</f>
        <v>#VALUE!</v>
      </c>
    </row>
    <row r="19" spans="1:18" x14ac:dyDescent="0.35">
      <c r="A19" t="s">
        <v>566</v>
      </c>
      <c r="B19" t="s">
        <v>496</v>
      </c>
      <c r="C19" t="s">
        <v>14</v>
      </c>
      <c r="D19" t="s">
        <v>15</v>
      </c>
      <c r="E19" t="s">
        <v>44</v>
      </c>
      <c r="F19" t="s">
        <v>17</v>
      </c>
      <c r="G19" t="s">
        <v>24</v>
      </c>
      <c r="H19">
        <v>54</v>
      </c>
      <c r="I19" s="1">
        <v>40734</v>
      </c>
      <c r="J19" s="2">
        <v>247022</v>
      </c>
      <c r="K19" s="3">
        <v>0.3</v>
      </c>
      <c r="L19" t="s">
        <v>33</v>
      </c>
      <c r="M19" t="s">
        <v>60</v>
      </c>
      <c r="N19" s="1" t="s">
        <v>21</v>
      </c>
      <c r="O19">
        <f>TBL_Employees[[#This Row],[Annual Salary]]*TBL_Employees[[#This Row],[Bonus %]]</f>
        <v>74106.599999999991</v>
      </c>
      <c r="P19" t="e">
        <f>YEAR(TBL_Employees[[#This Row],[Exit Date]])</f>
        <v>#VALUE!</v>
      </c>
      <c r="Q19">
        <f>YEAR(TBL_Employees[[#This Row],[Hire Date]])</f>
        <v>2011</v>
      </c>
      <c r="R19" s="19" t="e">
        <f>TBL_Employees[[#This Row],[Exit_year]]-TBL_Employees[[#This Row],[Hire_year]]</f>
        <v>#VALUE!</v>
      </c>
    </row>
    <row r="20" spans="1:18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>TBL_Employees[[#This Row],[Annual Salary]]*TBL_Employees[[#This Row],[Bonus %]]</f>
        <v>44760.72</v>
      </c>
      <c r="P20" t="e">
        <f>YEAR(TBL_Employees[[#This Row],[Exit Date]])</f>
        <v>#VALUE!</v>
      </c>
      <c r="Q20">
        <f>YEAR(TBL_Employees[[#This Row],[Hire Date]])</f>
        <v>2013</v>
      </c>
      <c r="R20" s="19" t="e">
        <f>TBL_Employees[[#This Row],[Exit_year]]-TBL_Employees[[#This Row],[Hire_year]]</f>
        <v>#VALUE!</v>
      </c>
    </row>
    <row r="21" spans="1:18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>TBL_Employees[[#This Row],[Annual Salary]]*TBL_Employees[[#This Row],[Bonus %]]</f>
        <v>29939.579999999998</v>
      </c>
      <c r="P21" t="e">
        <f>YEAR(TBL_Employees[[#This Row],[Exit Date]])</f>
        <v>#VALUE!</v>
      </c>
      <c r="Q21">
        <f>YEAR(TBL_Employees[[#This Row],[Hire Date]])</f>
        <v>2002</v>
      </c>
      <c r="R21" s="19" t="e">
        <f>TBL_Employees[[#This Row],[Exit_year]]-TBL_Employees[[#This Row],[Hire_year]]</f>
        <v>#VALUE!</v>
      </c>
    </row>
    <row r="22" spans="1:18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>TBL_Employees[[#This Row],[Annual Salary]]*TBL_Employees[[#This Row],[Bonus %]]</f>
        <v>14614</v>
      </c>
      <c r="P22" t="e">
        <f>YEAR(TBL_Employees[[#This Row],[Exit Date]])</f>
        <v>#VALUE!</v>
      </c>
      <c r="Q22">
        <f>YEAR(TBL_Employees[[#This Row],[Hire Date]])</f>
        <v>2012</v>
      </c>
      <c r="R22" s="19" t="e">
        <f>TBL_Employees[[#This Row],[Exit_year]]-TBL_Employees[[#This Row],[Hire_year]]</f>
        <v>#VALUE!</v>
      </c>
    </row>
    <row r="23" spans="1:18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>TBL_Employees[[#This Row],[Annual Salary]]*TBL_Employees[[#This Row],[Bonus %]]</f>
        <v>31857.629999999997</v>
      </c>
      <c r="P23" t="e">
        <f>YEAR(TBL_Employees[[#This Row],[Exit Date]])</f>
        <v>#VALUE!</v>
      </c>
      <c r="Q23">
        <f>YEAR(TBL_Employees[[#This Row],[Hire Date]])</f>
        <v>2021</v>
      </c>
      <c r="R23" s="19" t="e">
        <f>TBL_Employees[[#This Row],[Exit_year]]-TBL_Employees[[#This Row],[Hire_year]]</f>
        <v>#VALUE!</v>
      </c>
    </row>
    <row r="24" spans="1:18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>TBL_Employees[[#This Row],[Annual Salary]]*TBL_Employees[[#This Row],[Bonus %]]</f>
        <v>48380.360000000008</v>
      </c>
      <c r="P24" t="e">
        <f>YEAR(TBL_Employees[[#This Row],[Exit Date]])</f>
        <v>#VALUE!</v>
      </c>
      <c r="Q24">
        <f>YEAR(TBL_Employees[[#This Row],[Hire Date]])</f>
        <v>2002</v>
      </c>
      <c r="R24" s="19" t="e">
        <f>TBL_Employees[[#This Row],[Exit_year]]-TBL_Employees[[#This Row],[Hire_year]]</f>
        <v>#VALUE!</v>
      </c>
    </row>
    <row r="25" spans="1:18" x14ac:dyDescent="0.35">
      <c r="A25" t="s">
        <v>390</v>
      </c>
      <c r="B25" t="s">
        <v>1530</v>
      </c>
      <c r="C25" t="s">
        <v>14</v>
      </c>
      <c r="D25" t="s">
        <v>27</v>
      </c>
      <c r="E25" t="s">
        <v>44</v>
      </c>
      <c r="F25" t="s">
        <v>28</v>
      </c>
      <c r="G25" t="s">
        <v>47</v>
      </c>
      <c r="H25">
        <v>59</v>
      </c>
      <c r="I25" s="1">
        <v>40542</v>
      </c>
      <c r="J25" s="2">
        <v>246619</v>
      </c>
      <c r="K25" s="3">
        <v>0.36</v>
      </c>
      <c r="L25" t="s">
        <v>19</v>
      </c>
      <c r="M25" t="s">
        <v>45</v>
      </c>
      <c r="N25" s="1" t="s">
        <v>21</v>
      </c>
      <c r="O25">
        <f>TBL_Employees[[#This Row],[Annual Salary]]*TBL_Employees[[#This Row],[Bonus %]]</f>
        <v>88782.84</v>
      </c>
      <c r="P25" t="e">
        <f>YEAR(TBL_Employees[[#This Row],[Exit Date]])</f>
        <v>#VALUE!</v>
      </c>
      <c r="Q25">
        <f>YEAR(TBL_Employees[[#This Row],[Hire Date]])</f>
        <v>2010</v>
      </c>
      <c r="R25" s="19" t="e">
        <f>TBL_Employees[[#This Row],[Exit_year]]-TBL_Employees[[#This Row],[Hire_year]]</f>
        <v>#VALUE!</v>
      </c>
    </row>
    <row r="26" spans="1:18" x14ac:dyDescent="0.35">
      <c r="A26" t="s">
        <v>463</v>
      </c>
      <c r="B26" t="s">
        <v>1951</v>
      </c>
      <c r="C26" t="s">
        <v>14</v>
      </c>
      <c r="D26" t="s">
        <v>27</v>
      </c>
      <c r="E26" t="s">
        <v>44</v>
      </c>
      <c r="F26" t="s">
        <v>17</v>
      </c>
      <c r="G26" t="s">
        <v>24</v>
      </c>
      <c r="H26">
        <v>57</v>
      </c>
      <c r="I26" s="1">
        <v>42685</v>
      </c>
      <c r="J26" s="2">
        <v>246589</v>
      </c>
      <c r="K26" s="3">
        <v>0.33</v>
      </c>
      <c r="L26" t="s">
        <v>19</v>
      </c>
      <c r="M26" t="s">
        <v>39</v>
      </c>
      <c r="N26" s="1">
        <v>42820</v>
      </c>
      <c r="O26">
        <f>TBL_Employees[[#This Row],[Annual Salary]]*TBL_Employees[[#This Row],[Bonus %]]</f>
        <v>81374.37000000001</v>
      </c>
      <c r="P26">
        <f>YEAR(TBL_Employees[[#This Row],[Exit Date]])</f>
        <v>2017</v>
      </c>
      <c r="Q26">
        <f>YEAR(TBL_Employees[[#This Row],[Hire Date]])</f>
        <v>2016</v>
      </c>
      <c r="R26" s="19">
        <f>TBL_Employees[[#This Row],[Exit_year]]-TBL_Employees[[#This Row],[Hire_year]]</f>
        <v>1</v>
      </c>
    </row>
    <row r="27" spans="1:18" x14ac:dyDescent="0.35">
      <c r="A27" t="s">
        <v>293</v>
      </c>
      <c r="B27" t="s">
        <v>451</v>
      </c>
      <c r="C27" t="s">
        <v>14</v>
      </c>
      <c r="D27" t="s">
        <v>31</v>
      </c>
      <c r="E27" t="s">
        <v>44</v>
      </c>
      <c r="F27" t="s">
        <v>28</v>
      </c>
      <c r="G27" t="s">
        <v>24</v>
      </c>
      <c r="H27">
        <v>43</v>
      </c>
      <c r="I27" s="1">
        <v>38145</v>
      </c>
      <c r="J27" s="2">
        <v>246231</v>
      </c>
      <c r="K27" s="3">
        <v>0.31</v>
      </c>
      <c r="L27" t="s">
        <v>19</v>
      </c>
      <c r="M27" t="s">
        <v>63</v>
      </c>
      <c r="N27" s="1" t="s">
        <v>21</v>
      </c>
      <c r="O27">
        <f>TBL_Employees[[#This Row],[Annual Salary]]*TBL_Employees[[#This Row],[Bonus %]]</f>
        <v>76331.61</v>
      </c>
      <c r="P27" t="e">
        <f>YEAR(TBL_Employees[[#This Row],[Exit Date]])</f>
        <v>#VALUE!</v>
      </c>
      <c r="Q27">
        <f>YEAR(TBL_Employees[[#This Row],[Hire Date]])</f>
        <v>2004</v>
      </c>
      <c r="R27" s="19" t="e">
        <f>TBL_Employees[[#This Row],[Exit_year]]-TBL_Employees[[#This Row],[Hire_year]]</f>
        <v>#VALUE!</v>
      </c>
    </row>
    <row r="28" spans="1:18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>TBL_Employees[[#This Row],[Annual Salary]]*TBL_Employees[[#This Row],[Bonus %]]</f>
        <v>0</v>
      </c>
      <c r="P28" t="e">
        <f>YEAR(TBL_Employees[[#This Row],[Exit Date]])</f>
        <v>#VALUE!</v>
      </c>
      <c r="Q28">
        <f>YEAR(TBL_Employees[[#This Row],[Hire Date]])</f>
        <v>2005</v>
      </c>
      <c r="R28" s="19" t="e">
        <f>TBL_Employees[[#This Row],[Exit_year]]-TBL_Employees[[#This Row],[Hire_year]]</f>
        <v>#VALUE!</v>
      </c>
    </row>
    <row r="29" spans="1:18" x14ac:dyDescent="0.35">
      <c r="A29" t="s">
        <v>1879</v>
      </c>
      <c r="B29" t="s">
        <v>1880</v>
      </c>
      <c r="C29" t="s">
        <v>14</v>
      </c>
      <c r="D29" t="s">
        <v>65</v>
      </c>
      <c r="E29" t="s">
        <v>44</v>
      </c>
      <c r="F29" t="s">
        <v>17</v>
      </c>
      <c r="G29" t="s">
        <v>18</v>
      </c>
      <c r="H29">
        <v>41</v>
      </c>
      <c r="I29" s="1">
        <v>41130</v>
      </c>
      <c r="J29" s="2">
        <v>245360</v>
      </c>
      <c r="K29" s="3">
        <v>0.37</v>
      </c>
      <c r="L29" t="s">
        <v>19</v>
      </c>
      <c r="M29" t="s">
        <v>25</v>
      </c>
      <c r="N29" s="1" t="s">
        <v>21</v>
      </c>
      <c r="O29">
        <f>TBL_Employees[[#This Row],[Annual Salary]]*TBL_Employees[[#This Row],[Bonus %]]</f>
        <v>90783.2</v>
      </c>
      <c r="P29" t="e">
        <f>YEAR(TBL_Employees[[#This Row],[Exit Date]])</f>
        <v>#VALUE!</v>
      </c>
      <c r="Q29">
        <f>YEAR(TBL_Employees[[#This Row],[Hire Date]])</f>
        <v>2012</v>
      </c>
      <c r="R29" s="19" t="e">
        <f>TBL_Employees[[#This Row],[Exit_year]]-TBL_Employees[[#This Row],[Hire_year]]</f>
        <v>#VALUE!</v>
      </c>
    </row>
    <row r="30" spans="1:18" x14ac:dyDescent="0.35">
      <c r="A30" t="s">
        <v>272</v>
      </c>
      <c r="B30" t="s">
        <v>676</v>
      </c>
      <c r="C30" t="s">
        <v>14</v>
      </c>
      <c r="D30" t="s">
        <v>43</v>
      </c>
      <c r="E30" t="s">
        <v>44</v>
      </c>
      <c r="F30" t="s">
        <v>28</v>
      </c>
      <c r="G30" t="s">
        <v>24</v>
      </c>
      <c r="H30">
        <v>40</v>
      </c>
      <c r="I30" s="1">
        <v>39872</v>
      </c>
      <c r="J30" s="2">
        <v>242919</v>
      </c>
      <c r="K30" s="3">
        <v>0.31</v>
      </c>
      <c r="L30" t="s">
        <v>33</v>
      </c>
      <c r="M30" t="s">
        <v>80</v>
      </c>
      <c r="N30" s="1" t="s">
        <v>21</v>
      </c>
      <c r="O30">
        <f>TBL_Employees[[#This Row],[Annual Salary]]*TBL_Employees[[#This Row],[Bonus %]]</f>
        <v>75304.89</v>
      </c>
      <c r="P30" t="e">
        <f>YEAR(TBL_Employees[[#This Row],[Exit Date]])</f>
        <v>#VALUE!</v>
      </c>
      <c r="Q30">
        <f>YEAR(TBL_Employees[[#This Row],[Hire Date]])</f>
        <v>2009</v>
      </c>
      <c r="R30" s="19" t="e">
        <f>TBL_Employees[[#This Row],[Exit_year]]-TBL_Employees[[#This Row],[Hire_year]]</f>
        <v>#VALUE!</v>
      </c>
    </row>
    <row r="31" spans="1:18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>TBL_Employees[[#This Row],[Annual Salary]]*TBL_Employees[[#This Row],[Bonus %]]</f>
        <v>78587.94</v>
      </c>
      <c r="P31" t="e">
        <f>YEAR(TBL_Employees[[#This Row],[Exit Date]])</f>
        <v>#VALUE!</v>
      </c>
      <c r="Q31">
        <f>YEAR(TBL_Employees[[#This Row],[Hire Date]])</f>
        <v>2012</v>
      </c>
      <c r="R31" s="19" t="e">
        <f>TBL_Employees[[#This Row],[Exit_year]]-TBL_Employees[[#This Row],[Hire_year]]</f>
        <v>#VALUE!</v>
      </c>
    </row>
    <row r="32" spans="1:18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>TBL_Employees[[#This Row],[Annual Salary]]*TBL_Employees[[#This Row],[Bonus %]]</f>
        <v>0</v>
      </c>
      <c r="P32" t="e">
        <f>YEAR(TBL_Employees[[#This Row],[Exit Date]])</f>
        <v>#VALUE!</v>
      </c>
      <c r="Q32">
        <f>YEAR(TBL_Employees[[#This Row],[Hire Date]])</f>
        <v>2017</v>
      </c>
      <c r="R32" s="19" t="e">
        <f>TBL_Employees[[#This Row],[Exit_year]]-TBL_Employees[[#This Row],[Hire_year]]</f>
        <v>#VALUE!</v>
      </c>
    </row>
    <row r="33" spans="1:18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>TBL_Employees[[#This Row],[Annual Salary]]*TBL_Employees[[#This Row],[Bonus %]]</f>
        <v>0</v>
      </c>
      <c r="P33" t="e">
        <f>YEAR(TBL_Employees[[#This Row],[Exit Date]])</f>
        <v>#VALUE!</v>
      </c>
      <c r="Q33">
        <f>YEAR(TBL_Employees[[#This Row],[Hire Date]])</f>
        <v>2004</v>
      </c>
      <c r="R33" s="19" t="e">
        <f>TBL_Employees[[#This Row],[Exit_year]]-TBL_Employees[[#This Row],[Hire_year]]</f>
        <v>#VALUE!</v>
      </c>
    </row>
    <row r="34" spans="1:18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>TBL_Employees[[#This Row],[Annual Salary]]*TBL_Employees[[#This Row],[Bonus %]]</f>
        <v>0</v>
      </c>
      <c r="P34" t="e">
        <f>YEAR(TBL_Employees[[#This Row],[Exit Date]])</f>
        <v>#VALUE!</v>
      </c>
      <c r="Q34">
        <f>YEAR(TBL_Employees[[#This Row],[Hire Date]])</f>
        <v>2008</v>
      </c>
      <c r="R34" s="19" t="e">
        <f>TBL_Employees[[#This Row],[Exit_year]]-TBL_Employees[[#This Row],[Hire_year]]</f>
        <v>#VALUE!</v>
      </c>
    </row>
    <row r="35" spans="1:18" x14ac:dyDescent="0.35">
      <c r="A35" t="s">
        <v>1428</v>
      </c>
      <c r="B35" t="s">
        <v>1429</v>
      </c>
      <c r="C35" t="s">
        <v>14</v>
      </c>
      <c r="D35" t="s">
        <v>27</v>
      </c>
      <c r="E35" t="s">
        <v>44</v>
      </c>
      <c r="F35" t="s">
        <v>28</v>
      </c>
      <c r="G35" t="s">
        <v>51</v>
      </c>
      <c r="H35">
        <v>54</v>
      </c>
      <c r="I35" s="1">
        <v>40040</v>
      </c>
      <c r="J35" s="2">
        <v>241083</v>
      </c>
      <c r="K35" s="3">
        <v>0.39</v>
      </c>
      <c r="L35" t="s">
        <v>19</v>
      </c>
      <c r="M35" t="s">
        <v>29</v>
      </c>
      <c r="N35" s="1" t="s">
        <v>21</v>
      </c>
      <c r="O35">
        <f>TBL_Employees[[#This Row],[Annual Salary]]*TBL_Employees[[#This Row],[Bonus %]]</f>
        <v>94022.37000000001</v>
      </c>
      <c r="P35" t="e">
        <f>YEAR(TBL_Employees[[#This Row],[Exit Date]])</f>
        <v>#VALUE!</v>
      </c>
      <c r="Q35">
        <f>YEAR(TBL_Employees[[#This Row],[Hire Date]])</f>
        <v>2009</v>
      </c>
      <c r="R35" s="19" t="e">
        <f>TBL_Employees[[#This Row],[Exit_year]]-TBL_Employees[[#This Row],[Hire_year]]</f>
        <v>#VALUE!</v>
      </c>
    </row>
    <row r="36" spans="1:18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>TBL_Employees[[#This Row],[Annual Salary]]*TBL_Employees[[#This Row],[Bonus %]]</f>
        <v>0</v>
      </c>
      <c r="P36" t="e">
        <f>YEAR(TBL_Employees[[#This Row],[Exit Date]])</f>
        <v>#VALUE!</v>
      </c>
      <c r="Q36">
        <f>YEAR(TBL_Employees[[#This Row],[Hire Date]])</f>
        <v>2018</v>
      </c>
      <c r="R36" s="19" t="e">
        <f>TBL_Employees[[#This Row],[Exit_year]]-TBL_Employees[[#This Row],[Hire_year]]</f>
        <v>#VALUE!</v>
      </c>
    </row>
    <row r="37" spans="1:18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>TBL_Employees[[#This Row],[Annual Salary]]*TBL_Employees[[#This Row],[Bonus %]]</f>
        <v>0</v>
      </c>
      <c r="P37" t="e">
        <f>YEAR(TBL_Employees[[#This Row],[Exit Date]])</f>
        <v>#VALUE!</v>
      </c>
      <c r="Q37">
        <f>YEAR(TBL_Employees[[#This Row],[Hire Date]])</f>
        <v>2014</v>
      </c>
      <c r="R37" s="19" t="e">
        <f>TBL_Employees[[#This Row],[Exit_year]]-TBL_Employees[[#This Row],[Hire_year]]</f>
        <v>#VALUE!</v>
      </c>
    </row>
    <row r="38" spans="1:18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>TBL_Employees[[#This Row],[Annual Salary]]*TBL_Employees[[#This Row],[Bonus %]]</f>
        <v>0</v>
      </c>
      <c r="P38" t="e">
        <f>YEAR(TBL_Employees[[#This Row],[Exit Date]])</f>
        <v>#VALUE!</v>
      </c>
      <c r="Q38">
        <f>YEAR(TBL_Employees[[#This Row],[Hire Date]])</f>
        <v>2019</v>
      </c>
      <c r="R38" s="19" t="e">
        <f>TBL_Employees[[#This Row],[Exit_year]]-TBL_Employees[[#This Row],[Hire_year]]</f>
        <v>#VALUE!</v>
      </c>
    </row>
    <row r="39" spans="1:18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>TBL_Employees[[#This Row],[Annual Salary]]*TBL_Employees[[#This Row],[Bonus %]]</f>
        <v>76926</v>
      </c>
      <c r="P39" t="e">
        <f>YEAR(TBL_Employees[[#This Row],[Exit Date]])</f>
        <v>#VALUE!</v>
      </c>
      <c r="Q39">
        <f>YEAR(TBL_Employees[[#This Row],[Hire Date]])</f>
        <v>2019</v>
      </c>
      <c r="R39" s="19" t="e">
        <f>TBL_Employees[[#This Row],[Exit_year]]-TBL_Employees[[#This Row],[Hire_year]]</f>
        <v>#VALUE!</v>
      </c>
    </row>
    <row r="40" spans="1:18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>TBL_Employees[[#This Row],[Annual Salary]]*TBL_Employees[[#This Row],[Bonus %]]</f>
        <v>0</v>
      </c>
      <c r="P40" t="e">
        <f>YEAR(TBL_Employees[[#This Row],[Exit Date]])</f>
        <v>#VALUE!</v>
      </c>
      <c r="Q40">
        <f>YEAR(TBL_Employees[[#This Row],[Hire Date]])</f>
        <v>2013</v>
      </c>
      <c r="R40" s="19" t="e">
        <f>TBL_Employees[[#This Row],[Exit_year]]-TBL_Employees[[#This Row],[Hire_year]]</f>
        <v>#VALUE!</v>
      </c>
    </row>
    <row r="41" spans="1:18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>TBL_Employees[[#This Row],[Annual Salary]]*TBL_Employees[[#This Row],[Bonus %]]</f>
        <v>0</v>
      </c>
      <c r="P41" t="e">
        <f>YEAR(TBL_Employees[[#This Row],[Exit Date]])</f>
        <v>#VALUE!</v>
      </c>
      <c r="Q41">
        <f>YEAR(TBL_Employees[[#This Row],[Hire Date]])</f>
        <v>1994</v>
      </c>
      <c r="R41" s="19" t="e">
        <f>TBL_Employees[[#This Row],[Exit_year]]-TBL_Employees[[#This Row],[Hire_year]]</f>
        <v>#VALUE!</v>
      </c>
    </row>
    <row r="42" spans="1:18" x14ac:dyDescent="0.35">
      <c r="A42" t="s">
        <v>315</v>
      </c>
      <c r="B42" t="s">
        <v>511</v>
      </c>
      <c r="C42" t="s">
        <v>14</v>
      </c>
      <c r="D42" t="s">
        <v>23</v>
      </c>
      <c r="E42" t="s">
        <v>44</v>
      </c>
      <c r="F42" t="s">
        <v>28</v>
      </c>
      <c r="G42" t="s">
        <v>47</v>
      </c>
      <c r="H42">
        <v>45</v>
      </c>
      <c r="I42" s="1">
        <v>41493</v>
      </c>
      <c r="J42" s="2">
        <v>236946</v>
      </c>
      <c r="K42" s="3">
        <v>0.37</v>
      </c>
      <c r="L42" t="s">
        <v>19</v>
      </c>
      <c r="M42" t="s">
        <v>63</v>
      </c>
      <c r="N42" s="1" t="s">
        <v>21</v>
      </c>
      <c r="O42">
        <f>TBL_Employees[[#This Row],[Annual Salary]]*TBL_Employees[[#This Row],[Bonus %]]</f>
        <v>87670.02</v>
      </c>
      <c r="P42" t="e">
        <f>YEAR(TBL_Employees[[#This Row],[Exit Date]])</f>
        <v>#VALUE!</v>
      </c>
      <c r="Q42">
        <f>YEAR(TBL_Employees[[#This Row],[Hire Date]])</f>
        <v>2013</v>
      </c>
      <c r="R42" s="19" t="e">
        <f>TBL_Employees[[#This Row],[Exit_year]]-TBL_Employees[[#This Row],[Hire_year]]</f>
        <v>#VALUE!</v>
      </c>
    </row>
    <row r="43" spans="1:18" x14ac:dyDescent="0.35">
      <c r="A43" t="s">
        <v>1453</v>
      </c>
      <c r="B43" t="s">
        <v>1454</v>
      </c>
      <c r="C43" t="s">
        <v>14</v>
      </c>
      <c r="D43" t="s">
        <v>43</v>
      </c>
      <c r="E43" t="s">
        <v>44</v>
      </c>
      <c r="F43" t="s">
        <v>28</v>
      </c>
      <c r="G43" t="s">
        <v>18</v>
      </c>
      <c r="H43">
        <v>52</v>
      </c>
      <c r="I43" s="1">
        <v>37418</v>
      </c>
      <c r="J43" s="2">
        <v>236314</v>
      </c>
      <c r="K43" s="3">
        <v>0.34</v>
      </c>
      <c r="L43" t="s">
        <v>19</v>
      </c>
      <c r="M43" t="s">
        <v>45</v>
      </c>
      <c r="N43" s="1" t="s">
        <v>21</v>
      </c>
      <c r="O43">
        <f>TBL_Employees[[#This Row],[Annual Salary]]*TBL_Employees[[#This Row],[Bonus %]]</f>
        <v>80346.760000000009</v>
      </c>
      <c r="P43" t="e">
        <f>YEAR(TBL_Employees[[#This Row],[Exit Date]])</f>
        <v>#VALUE!</v>
      </c>
      <c r="Q43">
        <f>YEAR(TBL_Employees[[#This Row],[Hire Date]])</f>
        <v>2002</v>
      </c>
      <c r="R43" s="19" t="e">
        <f>TBL_Employees[[#This Row],[Exit_year]]-TBL_Employees[[#This Row],[Hire_year]]</f>
        <v>#VALUE!</v>
      </c>
    </row>
    <row r="44" spans="1:18" x14ac:dyDescent="0.35">
      <c r="A44" t="s">
        <v>177</v>
      </c>
      <c r="B44" t="s">
        <v>1585</v>
      </c>
      <c r="C44" t="s">
        <v>14</v>
      </c>
      <c r="D44" t="s">
        <v>65</v>
      </c>
      <c r="E44" t="s">
        <v>44</v>
      </c>
      <c r="F44" t="s">
        <v>28</v>
      </c>
      <c r="G44" t="s">
        <v>18</v>
      </c>
      <c r="H44">
        <v>41</v>
      </c>
      <c r="I44" s="1">
        <v>41503</v>
      </c>
      <c r="J44" s="2">
        <v>235619</v>
      </c>
      <c r="K44" s="3">
        <v>0.3</v>
      </c>
      <c r="L44" t="s">
        <v>19</v>
      </c>
      <c r="M44" t="s">
        <v>63</v>
      </c>
      <c r="N44" s="1" t="s">
        <v>21</v>
      </c>
      <c r="O44">
        <f>TBL_Employees[[#This Row],[Annual Salary]]*TBL_Employees[[#This Row],[Bonus %]]</f>
        <v>70685.7</v>
      </c>
      <c r="P44" t="e">
        <f>YEAR(TBL_Employees[[#This Row],[Exit Date]])</f>
        <v>#VALUE!</v>
      </c>
      <c r="Q44">
        <f>YEAR(TBL_Employees[[#This Row],[Hire Date]])</f>
        <v>2013</v>
      </c>
      <c r="R44" s="19" t="e">
        <f>TBL_Employees[[#This Row],[Exit_year]]-TBL_Employees[[#This Row],[Hire_year]]</f>
        <v>#VALUE!</v>
      </c>
    </row>
    <row r="45" spans="1:18" x14ac:dyDescent="0.35">
      <c r="A45" t="s">
        <v>1494</v>
      </c>
      <c r="B45" t="s">
        <v>1495</v>
      </c>
      <c r="C45" t="s">
        <v>14</v>
      </c>
      <c r="D45" t="s">
        <v>23</v>
      </c>
      <c r="E45" t="s">
        <v>44</v>
      </c>
      <c r="F45" t="s">
        <v>17</v>
      </c>
      <c r="G45" t="s">
        <v>18</v>
      </c>
      <c r="H45">
        <v>28</v>
      </c>
      <c r="I45" s="1">
        <v>44402</v>
      </c>
      <c r="J45" s="2">
        <v>231850</v>
      </c>
      <c r="K45" s="3">
        <v>0.39</v>
      </c>
      <c r="L45" t="s">
        <v>19</v>
      </c>
      <c r="M45" t="s">
        <v>45</v>
      </c>
      <c r="N45" s="1" t="s">
        <v>21</v>
      </c>
      <c r="O45">
        <f>TBL_Employees[[#This Row],[Annual Salary]]*TBL_Employees[[#This Row],[Bonus %]]</f>
        <v>90421.5</v>
      </c>
      <c r="P45" t="e">
        <f>YEAR(TBL_Employees[[#This Row],[Exit Date]])</f>
        <v>#VALUE!</v>
      </c>
      <c r="Q45">
        <f>YEAR(TBL_Employees[[#This Row],[Hire Date]])</f>
        <v>2021</v>
      </c>
      <c r="R45" s="19" t="e">
        <f>TBL_Employees[[#This Row],[Exit_year]]-TBL_Employees[[#This Row],[Hire_year]]</f>
        <v>#VALUE!</v>
      </c>
    </row>
    <row r="46" spans="1:18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>TBL_Employees[[#This Row],[Annual Salary]]*TBL_Employees[[#This Row],[Bonus %]]</f>
        <v>14682</v>
      </c>
      <c r="P46" t="e">
        <f>YEAR(TBL_Employees[[#This Row],[Exit Date]])</f>
        <v>#VALUE!</v>
      </c>
      <c r="Q46">
        <f>YEAR(TBL_Employees[[#This Row],[Hire Date]])</f>
        <v>2019</v>
      </c>
      <c r="R46" s="19" t="e">
        <f>TBL_Employees[[#This Row],[Exit_year]]-TBL_Employees[[#This Row],[Hire_year]]</f>
        <v>#VALUE!</v>
      </c>
    </row>
    <row r="47" spans="1:18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>TBL_Employees[[#This Row],[Annual Salary]]*TBL_Employees[[#This Row],[Bonus %]]</f>
        <v>0</v>
      </c>
      <c r="P47" t="e">
        <f>YEAR(TBL_Employees[[#This Row],[Exit Date]])</f>
        <v>#VALUE!</v>
      </c>
      <c r="Q47">
        <f>YEAR(TBL_Employees[[#This Row],[Hire Date]])</f>
        <v>2010</v>
      </c>
      <c r="R47" s="19" t="e">
        <f>TBL_Employees[[#This Row],[Exit_year]]-TBL_Employees[[#This Row],[Hire_year]]</f>
        <v>#VALUE!</v>
      </c>
    </row>
    <row r="48" spans="1:18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>TBL_Employees[[#This Row],[Annual Salary]]*TBL_Employees[[#This Row],[Bonus %]]</f>
        <v>3996.05</v>
      </c>
      <c r="P48" t="e">
        <f>YEAR(TBL_Employees[[#This Row],[Exit Date]])</f>
        <v>#VALUE!</v>
      </c>
      <c r="Q48">
        <f>YEAR(TBL_Employees[[#This Row],[Hire Date]])</f>
        <v>2013</v>
      </c>
      <c r="R48" s="19" t="e">
        <f>TBL_Employees[[#This Row],[Exit_year]]-TBL_Employees[[#This Row],[Hire_year]]</f>
        <v>#VALUE!</v>
      </c>
    </row>
    <row r="49" spans="1:18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>TBL_Employees[[#This Row],[Annual Salary]]*TBL_Employees[[#This Row],[Bonus %]]</f>
        <v>33439.800000000003</v>
      </c>
      <c r="P49" t="e">
        <f>YEAR(TBL_Employees[[#This Row],[Exit Date]])</f>
        <v>#VALUE!</v>
      </c>
      <c r="Q49">
        <f>YEAR(TBL_Employees[[#This Row],[Hire Date]])</f>
        <v>2009</v>
      </c>
      <c r="R49" s="19" t="e">
        <f>TBL_Employees[[#This Row],[Exit_year]]-TBL_Employees[[#This Row],[Hire_year]]</f>
        <v>#VALUE!</v>
      </c>
    </row>
    <row r="50" spans="1:18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>TBL_Employees[[#This Row],[Annual Salary]]*TBL_Employees[[#This Row],[Bonus %]]</f>
        <v>0</v>
      </c>
      <c r="P50" t="e">
        <f>YEAR(TBL_Employees[[#This Row],[Exit Date]])</f>
        <v>#VALUE!</v>
      </c>
      <c r="Q50">
        <f>YEAR(TBL_Employees[[#This Row],[Hire Date]])</f>
        <v>2012</v>
      </c>
      <c r="R50" s="19" t="e">
        <f>TBL_Employees[[#This Row],[Exit_year]]-TBL_Employees[[#This Row],[Hire_year]]</f>
        <v>#VALUE!</v>
      </c>
    </row>
    <row r="51" spans="1:18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>TBL_Employees[[#This Row],[Annual Salary]]*TBL_Employees[[#This Row],[Bonus %]]</f>
        <v>37884</v>
      </c>
      <c r="P51" t="e">
        <f>YEAR(TBL_Employees[[#This Row],[Exit Date]])</f>
        <v>#VALUE!</v>
      </c>
      <c r="Q51">
        <f>YEAR(TBL_Employees[[#This Row],[Hire Date]])</f>
        <v>2014</v>
      </c>
      <c r="R51" s="19" t="e">
        <f>TBL_Employees[[#This Row],[Exit_year]]-TBL_Employees[[#This Row],[Hire_year]]</f>
        <v>#VALUE!</v>
      </c>
    </row>
    <row r="52" spans="1:18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>TBL_Employees[[#This Row],[Annual Salary]]*TBL_Employees[[#This Row],[Bonus %]]</f>
        <v>0</v>
      </c>
      <c r="P52" t="e">
        <f>YEAR(TBL_Employees[[#This Row],[Exit Date]])</f>
        <v>#VALUE!</v>
      </c>
      <c r="Q52">
        <f>YEAR(TBL_Employees[[#This Row],[Hire Date]])</f>
        <v>2001</v>
      </c>
      <c r="R52" s="19" t="e">
        <f>TBL_Employees[[#This Row],[Exit_year]]-TBL_Employees[[#This Row],[Hire_year]]</f>
        <v>#VALUE!</v>
      </c>
    </row>
    <row r="53" spans="1:18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>TBL_Employees[[#This Row],[Annual Salary]]*TBL_Employees[[#This Row],[Bonus %]]</f>
        <v>0</v>
      </c>
      <c r="P53" t="e">
        <f>YEAR(TBL_Employees[[#This Row],[Exit Date]])</f>
        <v>#VALUE!</v>
      </c>
      <c r="Q53">
        <f>YEAR(TBL_Employees[[#This Row],[Hire Date]])</f>
        <v>2021</v>
      </c>
      <c r="R53" s="19" t="e">
        <f>TBL_Employees[[#This Row],[Exit_year]]-TBL_Employees[[#This Row],[Hire_year]]</f>
        <v>#VALUE!</v>
      </c>
    </row>
    <row r="54" spans="1:18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>TBL_Employees[[#This Row],[Annual Salary]]*TBL_Employees[[#This Row],[Bonus %]]</f>
        <v>13819.63</v>
      </c>
      <c r="P54" t="e">
        <f>YEAR(TBL_Employees[[#This Row],[Exit Date]])</f>
        <v>#VALUE!</v>
      </c>
      <c r="Q54">
        <f>YEAR(TBL_Employees[[#This Row],[Hire Date]])</f>
        <v>2021</v>
      </c>
      <c r="R54" s="19" t="e">
        <f>TBL_Employees[[#This Row],[Exit_year]]-TBL_Employees[[#This Row],[Hire_year]]</f>
        <v>#VALUE!</v>
      </c>
    </row>
    <row r="55" spans="1:18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>TBL_Employees[[#This Row],[Annual Salary]]*TBL_Employees[[#This Row],[Bonus %]]</f>
        <v>0</v>
      </c>
      <c r="P55" t="e">
        <f>YEAR(TBL_Employees[[#This Row],[Exit Date]])</f>
        <v>#VALUE!</v>
      </c>
      <c r="Q55">
        <f>YEAR(TBL_Employees[[#This Row],[Hire Date]])</f>
        <v>2011</v>
      </c>
      <c r="R55" s="19" t="e">
        <f>TBL_Employees[[#This Row],[Exit_year]]-TBL_Employees[[#This Row],[Hire_year]]</f>
        <v>#VALUE!</v>
      </c>
    </row>
    <row r="56" spans="1:18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>TBL_Employees[[#This Row],[Annual Salary]]*TBL_Employees[[#This Row],[Bonus %]]</f>
        <v>51823</v>
      </c>
      <c r="P56" t="e">
        <f>YEAR(TBL_Employees[[#This Row],[Exit Date]])</f>
        <v>#VALUE!</v>
      </c>
      <c r="Q56">
        <f>YEAR(TBL_Employees[[#This Row],[Hire Date]])</f>
        <v>2015</v>
      </c>
      <c r="R56" s="19" t="e">
        <f>TBL_Employees[[#This Row],[Exit_year]]-TBL_Employees[[#This Row],[Hire_year]]</f>
        <v>#VALUE!</v>
      </c>
    </row>
    <row r="57" spans="1:18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>TBL_Employees[[#This Row],[Annual Salary]]*TBL_Employees[[#This Row],[Bonus %]]</f>
        <v>0</v>
      </c>
      <c r="P57" t="e">
        <f>YEAR(TBL_Employees[[#This Row],[Exit Date]])</f>
        <v>#VALUE!</v>
      </c>
      <c r="Q57">
        <f>YEAR(TBL_Employees[[#This Row],[Hire Date]])</f>
        <v>2018</v>
      </c>
      <c r="R57" s="19" t="e">
        <f>TBL_Employees[[#This Row],[Exit_year]]-TBL_Employees[[#This Row],[Hire_year]]</f>
        <v>#VALUE!</v>
      </c>
    </row>
    <row r="58" spans="1:18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>TBL_Employees[[#This Row],[Annual Salary]]*TBL_Employees[[#This Row],[Bonus %]]</f>
        <v>0</v>
      </c>
      <c r="P58" t="e">
        <f>YEAR(TBL_Employees[[#This Row],[Exit Date]])</f>
        <v>#VALUE!</v>
      </c>
      <c r="Q58">
        <f>YEAR(TBL_Employees[[#This Row],[Hire Date]])</f>
        <v>2005</v>
      </c>
      <c r="R58" s="19" t="e">
        <f>TBL_Employees[[#This Row],[Exit_year]]-TBL_Employees[[#This Row],[Hire_year]]</f>
        <v>#VALUE!</v>
      </c>
    </row>
    <row r="59" spans="1:18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>TBL_Employees[[#This Row],[Annual Salary]]*TBL_Employees[[#This Row],[Bonus %]]</f>
        <v>0</v>
      </c>
      <c r="P59" t="e">
        <f>YEAR(TBL_Employees[[#This Row],[Exit Date]])</f>
        <v>#VALUE!</v>
      </c>
      <c r="Q59">
        <f>YEAR(TBL_Employees[[#This Row],[Hire Date]])</f>
        <v>2001</v>
      </c>
      <c r="R59" s="19" t="e">
        <f>TBL_Employees[[#This Row],[Exit_year]]-TBL_Employees[[#This Row],[Hire_year]]</f>
        <v>#VALUE!</v>
      </c>
    </row>
    <row r="60" spans="1:18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>TBL_Employees[[#This Row],[Annual Salary]]*TBL_Employees[[#This Row],[Bonus %]]</f>
        <v>0</v>
      </c>
      <c r="P60" t="e">
        <f>YEAR(TBL_Employees[[#This Row],[Exit Date]])</f>
        <v>#VALUE!</v>
      </c>
      <c r="Q60">
        <f>YEAR(TBL_Employees[[#This Row],[Hire Date]])</f>
        <v>2008</v>
      </c>
      <c r="R60" s="19" t="e">
        <f>TBL_Employees[[#This Row],[Exit_year]]-TBL_Employees[[#This Row],[Hire_year]]</f>
        <v>#VALUE!</v>
      </c>
    </row>
    <row r="61" spans="1:18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>TBL_Employees[[#This Row],[Annual Salary]]*TBL_Employees[[#This Row],[Bonus %]]</f>
        <v>20259.3</v>
      </c>
      <c r="P61" t="e">
        <f>YEAR(TBL_Employees[[#This Row],[Exit Date]])</f>
        <v>#VALUE!</v>
      </c>
      <c r="Q61">
        <f>YEAR(TBL_Employees[[#This Row],[Hire Date]])</f>
        <v>2021</v>
      </c>
      <c r="R61" s="19" t="e">
        <f>TBL_Employees[[#This Row],[Exit_year]]-TBL_Employees[[#This Row],[Hire_year]]</f>
        <v>#VALUE!</v>
      </c>
    </row>
    <row r="62" spans="1:18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>TBL_Employees[[#This Row],[Annual Salary]]*TBL_Employees[[#This Row],[Bonus %]]</f>
        <v>15904.400000000001</v>
      </c>
      <c r="P62" t="e">
        <f>YEAR(TBL_Employees[[#This Row],[Exit Date]])</f>
        <v>#VALUE!</v>
      </c>
      <c r="Q62">
        <f>YEAR(TBL_Employees[[#This Row],[Hire Date]])</f>
        <v>2006</v>
      </c>
      <c r="R62" s="19" t="e">
        <f>TBL_Employees[[#This Row],[Exit_year]]-TBL_Employees[[#This Row],[Hire_year]]</f>
        <v>#VALUE!</v>
      </c>
    </row>
    <row r="63" spans="1:18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>TBL_Employees[[#This Row],[Annual Salary]]*TBL_Employees[[#This Row],[Bonus %]]</f>
        <v>0</v>
      </c>
      <c r="P63">
        <f>YEAR(TBL_Employees[[#This Row],[Exit Date]])</f>
        <v>2020</v>
      </c>
      <c r="Q63">
        <f>YEAR(TBL_Employees[[#This Row],[Hire Date]])</f>
        <v>2019</v>
      </c>
      <c r="R63" s="19">
        <f>TBL_Employees[[#This Row],[Exit_year]]-TBL_Employees[[#This Row],[Hire_year]]</f>
        <v>1</v>
      </c>
    </row>
    <row r="64" spans="1:18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>TBL_Employees[[#This Row],[Annual Salary]]*TBL_Employees[[#This Row],[Bonus %]]</f>
        <v>12057.890000000001</v>
      </c>
      <c r="P64">
        <f>YEAR(TBL_Employees[[#This Row],[Exit Date]])</f>
        <v>2021</v>
      </c>
      <c r="Q64">
        <f>YEAR(TBL_Employees[[#This Row],[Hire Date]])</f>
        <v>2008</v>
      </c>
      <c r="R64" s="19">
        <f>TBL_Employees[[#This Row],[Exit_year]]-TBL_Employees[[#This Row],[Hire_year]]</f>
        <v>13</v>
      </c>
    </row>
    <row r="65" spans="1:18" x14ac:dyDescent="0.35">
      <c r="A65" t="s">
        <v>1448</v>
      </c>
      <c r="B65" t="s">
        <v>1896</v>
      </c>
      <c r="C65" t="s">
        <v>14</v>
      </c>
      <c r="D65" t="s">
        <v>23</v>
      </c>
      <c r="E65" t="s">
        <v>44</v>
      </c>
      <c r="F65" t="s">
        <v>28</v>
      </c>
      <c r="G65" t="s">
        <v>24</v>
      </c>
      <c r="H65">
        <v>31</v>
      </c>
      <c r="I65" s="1">
        <v>42018</v>
      </c>
      <c r="J65" s="2">
        <v>230025</v>
      </c>
      <c r="K65" s="3">
        <v>0.34</v>
      </c>
      <c r="L65" t="s">
        <v>19</v>
      </c>
      <c r="M65" t="s">
        <v>39</v>
      </c>
      <c r="N65" s="1" t="s">
        <v>21</v>
      </c>
      <c r="O65">
        <f>TBL_Employees[[#This Row],[Annual Salary]]*TBL_Employees[[#This Row],[Bonus %]]</f>
        <v>78208.5</v>
      </c>
      <c r="P65" t="e">
        <f>YEAR(TBL_Employees[[#This Row],[Exit Date]])</f>
        <v>#VALUE!</v>
      </c>
      <c r="Q65">
        <f>YEAR(TBL_Employees[[#This Row],[Hire Date]])</f>
        <v>2015</v>
      </c>
      <c r="R65" s="19" t="e">
        <f>TBL_Employees[[#This Row],[Exit_year]]-TBL_Employees[[#This Row],[Hire_year]]</f>
        <v>#VALUE!</v>
      </c>
    </row>
    <row r="66" spans="1:18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>TBL_Employees[[#This Row],[Annual Salary]]*TBL_Employees[[#This Row],[Bonus %]]</f>
        <v>0</v>
      </c>
      <c r="P66" t="e">
        <f>YEAR(TBL_Employees[[#This Row],[Exit Date]])</f>
        <v>#VALUE!</v>
      </c>
      <c r="Q66">
        <f>YEAR(TBL_Employees[[#This Row],[Hire Date]])</f>
        <v>2021</v>
      </c>
      <c r="R66" s="19" t="e">
        <f>TBL_Employees[[#This Row],[Exit_year]]-TBL_Employees[[#This Row],[Hire_year]]</f>
        <v>#VALUE!</v>
      </c>
    </row>
    <row r="67" spans="1:18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>TBL_Employees[[#This Row],[Annual Salary]]*TBL_Employees[[#This Row],[Bonus %]]</f>
        <v>0</v>
      </c>
      <c r="P67" t="e">
        <f>YEAR(TBL_Employees[[#This Row],[Exit Date]])</f>
        <v>#VALUE!</v>
      </c>
      <c r="Q67">
        <f>YEAR(TBL_Employees[[#This Row],[Hire Date]])</f>
        <v>2008</v>
      </c>
      <c r="R67" s="19" t="e">
        <f>TBL_Employees[[#This Row],[Exit_year]]-TBL_Employees[[#This Row],[Hire_year]]</f>
        <v>#VALUE!</v>
      </c>
    </row>
    <row r="68" spans="1:18" x14ac:dyDescent="0.35">
      <c r="A68" t="s">
        <v>121</v>
      </c>
      <c r="B68" t="s">
        <v>1430</v>
      </c>
      <c r="C68" t="s">
        <v>14</v>
      </c>
      <c r="D68" t="s">
        <v>15</v>
      </c>
      <c r="E68" t="s">
        <v>44</v>
      </c>
      <c r="F68" t="s">
        <v>17</v>
      </c>
      <c r="G68" t="s">
        <v>47</v>
      </c>
      <c r="H68">
        <v>38</v>
      </c>
      <c r="I68" s="1">
        <v>43413</v>
      </c>
      <c r="J68" s="2">
        <v>223805</v>
      </c>
      <c r="K68" s="3">
        <v>0.36</v>
      </c>
      <c r="L68" t="s">
        <v>19</v>
      </c>
      <c r="M68" t="s">
        <v>20</v>
      </c>
      <c r="N68" s="1" t="s">
        <v>21</v>
      </c>
      <c r="O68">
        <f>TBL_Employees[[#This Row],[Annual Salary]]*TBL_Employees[[#This Row],[Bonus %]]</f>
        <v>80569.8</v>
      </c>
      <c r="P68" t="e">
        <f>YEAR(TBL_Employees[[#This Row],[Exit Date]])</f>
        <v>#VALUE!</v>
      </c>
      <c r="Q68">
        <f>YEAR(TBL_Employees[[#This Row],[Hire Date]])</f>
        <v>2018</v>
      </c>
      <c r="R68" s="19" t="e">
        <f>TBL_Employees[[#This Row],[Exit_year]]-TBL_Employees[[#This Row],[Hire_year]]</f>
        <v>#VALUE!</v>
      </c>
    </row>
    <row r="69" spans="1:18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>TBL_Employees[[#This Row],[Annual Salary]]*TBL_Employees[[#This Row],[Bonus %]]</f>
        <v>8423.8700000000008</v>
      </c>
      <c r="P69" t="e">
        <f>YEAR(TBL_Employees[[#This Row],[Exit Date]])</f>
        <v>#VALUE!</v>
      </c>
      <c r="Q69">
        <f>YEAR(TBL_Employees[[#This Row],[Hire Date]])</f>
        <v>2016</v>
      </c>
      <c r="R69" s="19" t="e">
        <f>TBL_Employees[[#This Row],[Exit_year]]-TBL_Employees[[#This Row],[Hire_year]]</f>
        <v>#VALUE!</v>
      </c>
    </row>
    <row r="70" spans="1:18" x14ac:dyDescent="0.35">
      <c r="A70" t="s">
        <v>871</v>
      </c>
      <c r="B70" t="s">
        <v>872</v>
      </c>
      <c r="C70" t="s">
        <v>14</v>
      </c>
      <c r="D70" t="s">
        <v>31</v>
      </c>
      <c r="E70" t="s">
        <v>44</v>
      </c>
      <c r="F70" t="s">
        <v>28</v>
      </c>
      <c r="G70" t="s">
        <v>24</v>
      </c>
      <c r="H70">
        <v>47</v>
      </c>
      <c r="I70" s="1">
        <v>41071</v>
      </c>
      <c r="J70" s="2">
        <v>222941</v>
      </c>
      <c r="K70" s="3">
        <v>0.39</v>
      </c>
      <c r="L70" t="s">
        <v>33</v>
      </c>
      <c r="M70" t="s">
        <v>60</v>
      </c>
      <c r="N70" s="1" t="s">
        <v>21</v>
      </c>
      <c r="O70">
        <f>TBL_Employees[[#This Row],[Annual Salary]]*TBL_Employees[[#This Row],[Bonus %]]</f>
        <v>86946.99</v>
      </c>
      <c r="P70" t="e">
        <f>YEAR(TBL_Employees[[#This Row],[Exit Date]])</f>
        <v>#VALUE!</v>
      </c>
      <c r="Q70">
        <f>YEAR(TBL_Employees[[#This Row],[Hire Date]])</f>
        <v>2012</v>
      </c>
      <c r="R70" s="19" t="e">
        <f>TBL_Employees[[#This Row],[Exit_year]]-TBL_Employees[[#This Row],[Hire_year]]</f>
        <v>#VALUE!</v>
      </c>
    </row>
    <row r="71" spans="1:18" x14ac:dyDescent="0.35">
      <c r="A71" t="s">
        <v>218</v>
      </c>
      <c r="B71" t="s">
        <v>1397</v>
      </c>
      <c r="C71" t="s">
        <v>14</v>
      </c>
      <c r="D71" t="s">
        <v>65</v>
      </c>
      <c r="E71" t="s">
        <v>44</v>
      </c>
      <c r="F71" t="s">
        <v>17</v>
      </c>
      <c r="G71" t="s">
        <v>18</v>
      </c>
      <c r="H71">
        <v>48</v>
      </c>
      <c r="I71" s="1">
        <v>39197</v>
      </c>
      <c r="J71" s="2">
        <v>217783</v>
      </c>
      <c r="K71" s="3">
        <v>0.36</v>
      </c>
      <c r="L71" t="s">
        <v>19</v>
      </c>
      <c r="M71" t="s">
        <v>63</v>
      </c>
      <c r="N71" s="1" t="s">
        <v>21</v>
      </c>
      <c r="O71">
        <f>TBL_Employees[[#This Row],[Annual Salary]]*TBL_Employees[[#This Row],[Bonus %]]</f>
        <v>78401.87999999999</v>
      </c>
      <c r="P71" t="e">
        <f>YEAR(TBL_Employees[[#This Row],[Exit Date]])</f>
        <v>#VALUE!</v>
      </c>
      <c r="Q71">
        <f>YEAR(TBL_Employees[[#This Row],[Hire Date]])</f>
        <v>2007</v>
      </c>
      <c r="R71" s="19" t="e">
        <f>TBL_Employees[[#This Row],[Exit_year]]-TBL_Employees[[#This Row],[Hire_year]]</f>
        <v>#VALUE!</v>
      </c>
    </row>
    <row r="72" spans="1:18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>TBL_Employees[[#This Row],[Annual Salary]]*TBL_Employees[[#This Row],[Bonus %]]</f>
        <v>0</v>
      </c>
      <c r="P72">
        <f>YEAR(TBL_Employees[[#This Row],[Exit Date]])</f>
        <v>2021</v>
      </c>
      <c r="Q72">
        <f>YEAR(TBL_Employees[[#This Row],[Hire Date]])</f>
        <v>2002</v>
      </c>
      <c r="R72" s="19">
        <f>TBL_Employees[[#This Row],[Exit_year]]-TBL_Employees[[#This Row],[Hire_year]]</f>
        <v>19</v>
      </c>
    </row>
    <row r="73" spans="1:18" x14ac:dyDescent="0.35">
      <c r="A73" t="s">
        <v>177</v>
      </c>
      <c r="B73" t="s">
        <v>518</v>
      </c>
      <c r="C73" t="s">
        <v>14</v>
      </c>
      <c r="D73" t="s">
        <v>27</v>
      </c>
      <c r="E73" t="s">
        <v>44</v>
      </c>
      <c r="F73" t="s">
        <v>17</v>
      </c>
      <c r="G73" t="s">
        <v>51</v>
      </c>
      <c r="H73">
        <v>43</v>
      </c>
      <c r="I73" s="1">
        <v>40029</v>
      </c>
      <c r="J73" s="2">
        <v>208415</v>
      </c>
      <c r="K73" s="3">
        <v>0.35</v>
      </c>
      <c r="L73" t="s">
        <v>19</v>
      </c>
      <c r="M73" t="s">
        <v>63</v>
      </c>
      <c r="N73" s="1" t="s">
        <v>21</v>
      </c>
      <c r="O73">
        <f>TBL_Employees[[#This Row],[Annual Salary]]*TBL_Employees[[#This Row],[Bonus %]]</f>
        <v>72945.25</v>
      </c>
      <c r="P73" t="e">
        <f>YEAR(TBL_Employees[[#This Row],[Exit Date]])</f>
        <v>#VALUE!</v>
      </c>
      <c r="Q73">
        <f>YEAR(TBL_Employees[[#This Row],[Hire Date]])</f>
        <v>2009</v>
      </c>
      <c r="R73" s="19" t="e">
        <f>TBL_Employees[[#This Row],[Exit_year]]-TBL_Employees[[#This Row],[Hire_year]]</f>
        <v>#VALUE!</v>
      </c>
    </row>
    <row r="74" spans="1:18" x14ac:dyDescent="0.35">
      <c r="A74" t="s">
        <v>231</v>
      </c>
      <c r="B74" t="s">
        <v>447</v>
      </c>
      <c r="C74" t="s">
        <v>14</v>
      </c>
      <c r="D74" t="s">
        <v>50</v>
      </c>
      <c r="E74" t="s">
        <v>44</v>
      </c>
      <c r="F74" t="s">
        <v>28</v>
      </c>
      <c r="G74" t="s">
        <v>24</v>
      </c>
      <c r="H74">
        <v>44</v>
      </c>
      <c r="I74" s="1">
        <v>41700</v>
      </c>
      <c r="J74" s="2">
        <v>207172</v>
      </c>
      <c r="K74" s="3">
        <v>0.31</v>
      </c>
      <c r="L74" t="s">
        <v>33</v>
      </c>
      <c r="M74" t="s">
        <v>80</v>
      </c>
      <c r="N74" s="1" t="s">
        <v>21</v>
      </c>
      <c r="O74">
        <f>TBL_Employees[[#This Row],[Annual Salary]]*TBL_Employees[[#This Row],[Bonus %]]</f>
        <v>64223.32</v>
      </c>
      <c r="P74" t="e">
        <f>YEAR(TBL_Employees[[#This Row],[Exit Date]])</f>
        <v>#VALUE!</v>
      </c>
      <c r="Q74">
        <f>YEAR(TBL_Employees[[#This Row],[Hire Date]])</f>
        <v>2014</v>
      </c>
      <c r="R74" s="19" t="e">
        <f>TBL_Employees[[#This Row],[Exit_year]]-TBL_Employees[[#This Row],[Hire_year]]</f>
        <v>#VALUE!</v>
      </c>
    </row>
    <row r="75" spans="1:18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>TBL_Employees[[#This Row],[Annual Salary]]*TBL_Employees[[#This Row],[Bonus %]]</f>
        <v>0</v>
      </c>
      <c r="P75" t="e">
        <f>YEAR(TBL_Employees[[#This Row],[Exit Date]])</f>
        <v>#VALUE!</v>
      </c>
      <c r="Q75">
        <f>YEAR(TBL_Employees[[#This Row],[Hire Date]])</f>
        <v>1998</v>
      </c>
      <c r="R75" s="19" t="e">
        <f>TBL_Employees[[#This Row],[Exit_year]]-TBL_Employees[[#This Row],[Hire_year]]</f>
        <v>#VALUE!</v>
      </c>
    </row>
    <row r="76" spans="1:18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>TBL_Employees[[#This Row],[Annual Salary]]*TBL_Employees[[#This Row],[Bonus %]]</f>
        <v>82649.600000000006</v>
      </c>
      <c r="P76" t="e">
        <f>YEAR(TBL_Employees[[#This Row],[Exit Date]])</f>
        <v>#VALUE!</v>
      </c>
      <c r="Q76">
        <f>YEAR(TBL_Employees[[#This Row],[Hire Date]])</f>
        <v>2003</v>
      </c>
      <c r="R76" s="19" t="e">
        <f>TBL_Employees[[#This Row],[Exit_year]]-TBL_Employees[[#This Row],[Hire_year]]</f>
        <v>#VALUE!</v>
      </c>
    </row>
    <row r="77" spans="1:18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>TBL_Employees[[#This Row],[Annual Salary]]*TBL_Employees[[#This Row],[Bonus %]]</f>
        <v>0</v>
      </c>
      <c r="P77">
        <f>YEAR(TBL_Employees[[#This Row],[Exit Date]])</f>
        <v>2014</v>
      </c>
      <c r="Q77">
        <f>YEAR(TBL_Employees[[#This Row],[Hire Date]])</f>
        <v>2010</v>
      </c>
      <c r="R77" s="19">
        <f>TBL_Employees[[#This Row],[Exit_year]]-TBL_Employees[[#This Row],[Hire_year]]</f>
        <v>4</v>
      </c>
    </row>
    <row r="78" spans="1:18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>TBL_Employees[[#This Row],[Annual Salary]]*TBL_Employees[[#This Row],[Bonus %]]</f>
        <v>0</v>
      </c>
      <c r="P78">
        <f>YEAR(TBL_Employees[[#This Row],[Exit Date]])</f>
        <v>2017</v>
      </c>
      <c r="Q78">
        <f>YEAR(TBL_Employees[[#This Row],[Hire Date]])</f>
        <v>2017</v>
      </c>
      <c r="R78" s="19">
        <f>TBL_Employees[[#This Row],[Exit_year]]-TBL_Employees[[#This Row],[Hire_year]]</f>
        <v>0</v>
      </c>
    </row>
    <row r="79" spans="1:18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>TBL_Employees[[#This Row],[Annual Salary]]*TBL_Employees[[#This Row],[Bonus %]]</f>
        <v>7517.68</v>
      </c>
      <c r="P79" t="e">
        <f>YEAR(TBL_Employees[[#This Row],[Exit Date]])</f>
        <v>#VALUE!</v>
      </c>
      <c r="Q79">
        <f>YEAR(TBL_Employees[[#This Row],[Hire Date]])</f>
        <v>2007</v>
      </c>
      <c r="R79" s="19" t="e">
        <f>TBL_Employees[[#This Row],[Exit_year]]-TBL_Employees[[#This Row],[Hire_year]]</f>
        <v>#VALUE!</v>
      </c>
    </row>
    <row r="80" spans="1:18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>TBL_Employees[[#This Row],[Annual Salary]]*TBL_Employees[[#This Row],[Bonus %]]</f>
        <v>0</v>
      </c>
      <c r="P80" t="e">
        <f>YEAR(TBL_Employees[[#This Row],[Exit Date]])</f>
        <v>#VALUE!</v>
      </c>
      <c r="Q80">
        <f>YEAR(TBL_Employees[[#This Row],[Hire Date]])</f>
        <v>2015</v>
      </c>
      <c r="R80" s="19" t="e">
        <f>TBL_Employees[[#This Row],[Exit_year]]-TBL_Employees[[#This Row],[Hire_year]]</f>
        <v>#VALUE!</v>
      </c>
    </row>
    <row r="81" spans="1:18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>TBL_Employees[[#This Row],[Annual Salary]]*TBL_Employees[[#This Row],[Bonus %]]</f>
        <v>21284.85</v>
      </c>
      <c r="P81" t="e">
        <f>YEAR(TBL_Employees[[#This Row],[Exit Date]])</f>
        <v>#VALUE!</v>
      </c>
      <c r="Q81">
        <f>YEAR(TBL_Employees[[#This Row],[Hire Date]])</f>
        <v>2015</v>
      </c>
      <c r="R81" s="19" t="e">
        <f>TBL_Employees[[#This Row],[Exit_year]]-TBL_Employees[[#This Row],[Hire_year]]</f>
        <v>#VALUE!</v>
      </c>
    </row>
    <row r="82" spans="1:18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>TBL_Employees[[#This Row],[Annual Salary]]*TBL_Employees[[#This Row],[Bonus %]]</f>
        <v>0</v>
      </c>
      <c r="P82" t="e">
        <f>YEAR(TBL_Employees[[#This Row],[Exit Date]])</f>
        <v>#VALUE!</v>
      </c>
      <c r="Q82">
        <f>YEAR(TBL_Employees[[#This Row],[Hire Date]])</f>
        <v>2016</v>
      </c>
      <c r="R82" s="19" t="e">
        <f>TBL_Employees[[#This Row],[Exit_year]]-TBL_Employees[[#This Row],[Hire_year]]</f>
        <v>#VALUE!</v>
      </c>
    </row>
    <row r="83" spans="1:18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>TBL_Employees[[#This Row],[Annual Salary]]*TBL_Employees[[#This Row],[Bonus %]]</f>
        <v>12856.58</v>
      </c>
      <c r="P83" t="e">
        <f>YEAR(TBL_Employees[[#This Row],[Exit Date]])</f>
        <v>#VALUE!</v>
      </c>
      <c r="Q83">
        <f>YEAR(TBL_Employees[[#This Row],[Hire Date]])</f>
        <v>1992</v>
      </c>
      <c r="R83" s="19" t="e">
        <f>TBL_Employees[[#This Row],[Exit_year]]-TBL_Employees[[#This Row],[Hire_year]]</f>
        <v>#VALUE!</v>
      </c>
    </row>
    <row r="84" spans="1:18" x14ac:dyDescent="0.35">
      <c r="A84" t="s">
        <v>1207</v>
      </c>
      <c r="B84" t="s">
        <v>1208</v>
      </c>
      <c r="C84" t="s">
        <v>14</v>
      </c>
      <c r="D84" t="s">
        <v>23</v>
      </c>
      <c r="E84" t="s">
        <v>44</v>
      </c>
      <c r="F84" t="s">
        <v>17</v>
      </c>
      <c r="G84" t="s">
        <v>24</v>
      </c>
      <c r="H84">
        <v>45</v>
      </c>
      <c r="I84" s="1">
        <v>44461</v>
      </c>
      <c r="J84" s="2">
        <v>201396</v>
      </c>
      <c r="K84" s="3">
        <v>0.32</v>
      </c>
      <c r="L84" t="s">
        <v>19</v>
      </c>
      <c r="M84" t="s">
        <v>45</v>
      </c>
      <c r="N84" s="1" t="s">
        <v>21</v>
      </c>
      <c r="O84">
        <f>TBL_Employees[[#This Row],[Annual Salary]]*TBL_Employees[[#This Row],[Bonus %]]</f>
        <v>64446.720000000001</v>
      </c>
      <c r="P84" t="e">
        <f>YEAR(TBL_Employees[[#This Row],[Exit Date]])</f>
        <v>#VALUE!</v>
      </c>
      <c r="Q84">
        <f>YEAR(TBL_Employees[[#This Row],[Hire Date]])</f>
        <v>2021</v>
      </c>
      <c r="R84" s="19" t="e">
        <f>TBL_Employees[[#This Row],[Exit_year]]-TBL_Employees[[#This Row],[Hire_year]]</f>
        <v>#VALUE!</v>
      </c>
    </row>
    <row r="85" spans="1:18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>TBL_Employees[[#This Row],[Annual Salary]]*TBL_Employees[[#This Row],[Bonus %]]</f>
        <v>53116.560000000005</v>
      </c>
      <c r="P85">
        <f>YEAR(TBL_Employees[[#This Row],[Exit Date]])</f>
        <v>2020</v>
      </c>
      <c r="Q85">
        <f>YEAR(TBL_Employees[[#This Row],[Hire Date]])</f>
        <v>2016</v>
      </c>
      <c r="R85" s="19">
        <f>TBL_Employees[[#This Row],[Exit_year]]-TBL_Employees[[#This Row],[Hire_year]]</f>
        <v>4</v>
      </c>
    </row>
    <row r="86" spans="1:18" x14ac:dyDescent="0.35">
      <c r="A86" t="s">
        <v>279</v>
      </c>
      <c r="B86" t="s">
        <v>474</v>
      </c>
      <c r="C86" t="s">
        <v>14</v>
      </c>
      <c r="D86" t="s">
        <v>27</v>
      </c>
      <c r="E86" t="s">
        <v>44</v>
      </c>
      <c r="F86" t="s">
        <v>28</v>
      </c>
      <c r="G86" t="s">
        <v>18</v>
      </c>
      <c r="H86">
        <v>52</v>
      </c>
      <c r="I86" s="1">
        <v>38664</v>
      </c>
      <c r="J86" s="2">
        <v>199808</v>
      </c>
      <c r="K86" s="3">
        <v>0.32</v>
      </c>
      <c r="L86" t="s">
        <v>19</v>
      </c>
      <c r="M86" t="s">
        <v>63</v>
      </c>
      <c r="N86" s="1" t="s">
        <v>21</v>
      </c>
      <c r="O86">
        <f>TBL_Employees[[#This Row],[Annual Salary]]*TBL_Employees[[#This Row],[Bonus %]]</f>
        <v>63938.560000000005</v>
      </c>
      <c r="P86" t="e">
        <f>YEAR(TBL_Employees[[#This Row],[Exit Date]])</f>
        <v>#VALUE!</v>
      </c>
      <c r="Q86">
        <f>YEAR(TBL_Employees[[#This Row],[Hire Date]])</f>
        <v>2005</v>
      </c>
      <c r="R86" s="19" t="e">
        <f>TBL_Employees[[#This Row],[Exit_year]]-TBL_Employees[[#This Row],[Hire_year]]</f>
        <v>#VALUE!</v>
      </c>
    </row>
    <row r="87" spans="1:18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>TBL_Employees[[#This Row],[Annual Salary]]*TBL_Employees[[#This Row],[Bonus %]]</f>
        <v>0</v>
      </c>
      <c r="P87" t="e">
        <f>YEAR(TBL_Employees[[#This Row],[Exit Date]])</f>
        <v>#VALUE!</v>
      </c>
      <c r="Q87">
        <f>YEAR(TBL_Employees[[#This Row],[Hire Date]])</f>
        <v>2003</v>
      </c>
      <c r="R87" s="19" t="e">
        <f>TBL_Employees[[#This Row],[Exit_year]]-TBL_Employees[[#This Row],[Hire_year]]</f>
        <v>#VALUE!</v>
      </c>
    </row>
    <row r="88" spans="1:18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>TBL_Employees[[#This Row],[Annual Salary]]*TBL_Employees[[#This Row],[Bonus %]]</f>
        <v>45664.2</v>
      </c>
      <c r="P88" t="e">
        <f>YEAR(TBL_Employees[[#This Row],[Exit Date]])</f>
        <v>#VALUE!</v>
      </c>
      <c r="Q88">
        <f>YEAR(TBL_Employees[[#This Row],[Hire Date]])</f>
        <v>2014</v>
      </c>
      <c r="R88" s="19" t="e">
        <f>TBL_Employees[[#This Row],[Exit_year]]-TBL_Employees[[#This Row],[Hire_year]]</f>
        <v>#VALUE!</v>
      </c>
    </row>
    <row r="89" spans="1:18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>TBL_Employees[[#This Row],[Annual Salary]]*TBL_Employees[[#This Row],[Bonus %]]</f>
        <v>0</v>
      </c>
      <c r="P89" t="e">
        <f>YEAR(TBL_Employees[[#This Row],[Exit Date]])</f>
        <v>#VALUE!</v>
      </c>
      <c r="Q89">
        <f>YEAR(TBL_Employees[[#This Row],[Hire Date]])</f>
        <v>2009</v>
      </c>
      <c r="R89" s="19" t="e">
        <f>TBL_Employees[[#This Row],[Exit_year]]-TBL_Employees[[#This Row],[Hire_year]]</f>
        <v>#VALUE!</v>
      </c>
    </row>
    <row r="90" spans="1:18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>TBL_Employees[[#This Row],[Annual Salary]]*TBL_Employees[[#This Row],[Bonus %]]</f>
        <v>0</v>
      </c>
      <c r="P90" t="e">
        <f>YEAR(TBL_Employees[[#This Row],[Exit Date]])</f>
        <v>#VALUE!</v>
      </c>
      <c r="Q90">
        <f>YEAR(TBL_Employees[[#This Row],[Hire Date]])</f>
        <v>2019</v>
      </c>
      <c r="R90" s="19" t="e">
        <f>TBL_Employees[[#This Row],[Exit_year]]-TBL_Employees[[#This Row],[Hire_year]]</f>
        <v>#VALUE!</v>
      </c>
    </row>
    <row r="91" spans="1:18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>TBL_Employees[[#This Row],[Annual Salary]]*TBL_Employees[[#This Row],[Bonus %]]</f>
        <v>0</v>
      </c>
      <c r="P91" t="e">
        <f>YEAR(TBL_Employees[[#This Row],[Exit Date]])</f>
        <v>#VALUE!</v>
      </c>
      <c r="Q91">
        <f>YEAR(TBL_Employees[[#This Row],[Hire Date]])</f>
        <v>2018</v>
      </c>
      <c r="R91" s="19" t="e">
        <f>TBL_Employees[[#This Row],[Exit_year]]-TBL_Employees[[#This Row],[Hire_year]]</f>
        <v>#VALUE!</v>
      </c>
    </row>
    <row r="92" spans="1:18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>TBL_Employees[[#This Row],[Annual Salary]]*TBL_Employees[[#This Row],[Bonus %]]</f>
        <v>11444.1</v>
      </c>
      <c r="P92">
        <f>YEAR(TBL_Employees[[#This Row],[Exit Date]])</f>
        <v>2019</v>
      </c>
      <c r="Q92">
        <f>YEAR(TBL_Employees[[#This Row],[Hire Date]])</f>
        <v>2018</v>
      </c>
      <c r="R92" s="19">
        <f>TBL_Employees[[#This Row],[Exit_year]]-TBL_Employees[[#This Row],[Hire_year]]</f>
        <v>1</v>
      </c>
    </row>
    <row r="93" spans="1:18" x14ac:dyDescent="0.35">
      <c r="A93" t="s">
        <v>1761</v>
      </c>
      <c r="B93" t="s">
        <v>1826</v>
      </c>
      <c r="C93" t="s">
        <v>40</v>
      </c>
      <c r="D93" t="s">
        <v>23</v>
      </c>
      <c r="E93" t="s">
        <v>44</v>
      </c>
      <c r="F93" t="s">
        <v>17</v>
      </c>
      <c r="G93" t="s">
        <v>24</v>
      </c>
      <c r="H93">
        <v>38</v>
      </c>
      <c r="I93" s="1">
        <v>39232</v>
      </c>
      <c r="J93" s="2">
        <v>198562</v>
      </c>
      <c r="K93" s="3">
        <v>0.22</v>
      </c>
      <c r="L93" t="s">
        <v>19</v>
      </c>
      <c r="M93" t="s">
        <v>63</v>
      </c>
      <c r="N93" s="1" t="s">
        <v>21</v>
      </c>
      <c r="O93">
        <f>TBL_Employees[[#This Row],[Annual Salary]]*TBL_Employees[[#This Row],[Bonus %]]</f>
        <v>43683.64</v>
      </c>
      <c r="P93" t="e">
        <f>YEAR(TBL_Employees[[#This Row],[Exit Date]])</f>
        <v>#VALUE!</v>
      </c>
      <c r="Q93">
        <f>YEAR(TBL_Employees[[#This Row],[Hire Date]])</f>
        <v>2007</v>
      </c>
      <c r="R93" s="19" t="e">
        <f>TBL_Employees[[#This Row],[Exit_year]]-TBL_Employees[[#This Row],[Hire_year]]</f>
        <v>#VALUE!</v>
      </c>
    </row>
    <row r="94" spans="1:18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>TBL_Employees[[#This Row],[Annual Salary]]*TBL_Employees[[#This Row],[Bonus %]]</f>
        <v>0</v>
      </c>
      <c r="P94" t="e">
        <f>YEAR(TBL_Employees[[#This Row],[Exit Date]])</f>
        <v>#VALUE!</v>
      </c>
      <c r="Q94">
        <f>YEAR(TBL_Employees[[#This Row],[Hire Date]])</f>
        <v>2019</v>
      </c>
      <c r="R94" s="19" t="e">
        <f>TBL_Employees[[#This Row],[Exit_year]]-TBL_Employees[[#This Row],[Hire_year]]</f>
        <v>#VALUE!</v>
      </c>
    </row>
    <row r="95" spans="1:18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>TBL_Employees[[#This Row],[Annual Salary]]*TBL_Employees[[#This Row],[Bonus %]]</f>
        <v>0</v>
      </c>
      <c r="P95" t="e">
        <f>YEAR(TBL_Employees[[#This Row],[Exit Date]])</f>
        <v>#VALUE!</v>
      </c>
      <c r="Q95">
        <f>YEAR(TBL_Employees[[#This Row],[Hire Date]])</f>
        <v>2017</v>
      </c>
      <c r="R95" s="19" t="e">
        <f>TBL_Employees[[#This Row],[Exit_year]]-TBL_Employees[[#This Row],[Hire_year]]</f>
        <v>#VALUE!</v>
      </c>
    </row>
    <row r="96" spans="1:18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>TBL_Employees[[#This Row],[Annual Salary]]*TBL_Employees[[#This Row],[Bonus %]]</f>
        <v>0</v>
      </c>
      <c r="P96" t="e">
        <f>YEAR(TBL_Employees[[#This Row],[Exit Date]])</f>
        <v>#VALUE!</v>
      </c>
      <c r="Q96">
        <f>YEAR(TBL_Employees[[#This Row],[Hire Date]])</f>
        <v>2002</v>
      </c>
      <c r="R96" s="19" t="e">
        <f>TBL_Employees[[#This Row],[Exit_year]]-TBL_Employees[[#This Row],[Hire_year]]</f>
        <v>#VALUE!</v>
      </c>
    </row>
    <row r="97" spans="1:18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>TBL_Employees[[#This Row],[Annual Salary]]*TBL_Employees[[#This Row],[Bonus %]]</f>
        <v>20142.330000000002</v>
      </c>
      <c r="P97" t="e">
        <f>YEAR(TBL_Employees[[#This Row],[Exit Date]])</f>
        <v>#VALUE!</v>
      </c>
      <c r="Q97">
        <f>YEAR(TBL_Employees[[#This Row],[Hire Date]])</f>
        <v>2015</v>
      </c>
      <c r="R97" s="19" t="e">
        <f>TBL_Employees[[#This Row],[Exit_year]]-TBL_Employees[[#This Row],[Hire_year]]</f>
        <v>#VALUE!</v>
      </c>
    </row>
    <row r="98" spans="1:18" x14ac:dyDescent="0.35">
      <c r="A98" t="s">
        <v>1843</v>
      </c>
      <c r="B98" t="s">
        <v>1844</v>
      </c>
      <c r="C98" t="s">
        <v>40</v>
      </c>
      <c r="D98" t="s">
        <v>23</v>
      </c>
      <c r="E98" t="s">
        <v>44</v>
      </c>
      <c r="F98" t="s">
        <v>17</v>
      </c>
      <c r="G98" t="s">
        <v>51</v>
      </c>
      <c r="H98">
        <v>40</v>
      </c>
      <c r="I98" s="1">
        <v>44094</v>
      </c>
      <c r="J98" s="2">
        <v>198176</v>
      </c>
      <c r="K98" s="3">
        <v>0.17</v>
      </c>
      <c r="L98" t="s">
        <v>52</v>
      </c>
      <c r="M98" t="s">
        <v>81</v>
      </c>
      <c r="N98" s="1" t="s">
        <v>21</v>
      </c>
      <c r="O98">
        <f>TBL_Employees[[#This Row],[Annual Salary]]*TBL_Employees[[#This Row],[Bonus %]]</f>
        <v>33689.920000000006</v>
      </c>
      <c r="P98" t="e">
        <f>YEAR(TBL_Employees[[#This Row],[Exit Date]])</f>
        <v>#VALUE!</v>
      </c>
      <c r="Q98">
        <f>YEAR(TBL_Employees[[#This Row],[Hire Date]])</f>
        <v>2020</v>
      </c>
      <c r="R98" s="19" t="e">
        <f>TBL_Employees[[#This Row],[Exit_year]]-TBL_Employees[[#This Row],[Hire_year]]</f>
        <v>#VALUE!</v>
      </c>
    </row>
    <row r="99" spans="1:18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>TBL_Employees[[#This Row],[Annual Salary]]*TBL_Employees[[#This Row],[Bonus %]]</f>
        <v>0</v>
      </c>
      <c r="P99" t="e">
        <f>YEAR(TBL_Employees[[#This Row],[Exit Date]])</f>
        <v>#VALUE!</v>
      </c>
      <c r="Q99">
        <f>YEAR(TBL_Employees[[#This Row],[Hire Date]])</f>
        <v>2021</v>
      </c>
      <c r="R99" s="19" t="e">
        <f>TBL_Employees[[#This Row],[Exit_year]]-TBL_Employees[[#This Row],[Hire_year]]</f>
        <v>#VALUE!</v>
      </c>
    </row>
    <row r="100" spans="1:18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>TBL_Employees[[#This Row],[Annual Salary]]*TBL_Employees[[#This Row],[Bonus %]]</f>
        <v>5434</v>
      </c>
      <c r="P100" t="e">
        <f>YEAR(TBL_Employees[[#This Row],[Exit Date]])</f>
        <v>#VALUE!</v>
      </c>
      <c r="Q100">
        <f>YEAR(TBL_Employees[[#This Row],[Hire Date]])</f>
        <v>2020</v>
      </c>
      <c r="R100" s="19" t="e">
        <f>TBL_Employees[[#This Row],[Exit_year]]-TBL_Employees[[#This Row],[Hire_year]]</f>
        <v>#VALUE!</v>
      </c>
    </row>
    <row r="101" spans="1:18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>TBL_Employees[[#This Row],[Annual Salary]]*TBL_Employees[[#This Row],[Bonus %]]</f>
        <v>65907.899999999994</v>
      </c>
      <c r="P101" t="e">
        <f>YEAR(TBL_Employees[[#This Row],[Exit Date]])</f>
        <v>#VALUE!</v>
      </c>
      <c r="Q101">
        <f>YEAR(TBL_Employees[[#This Row],[Hire Date]])</f>
        <v>2020</v>
      </c>
      <c r="R101" s="19" t="e">
        <f>TBL_Employees[[#This Row],[Exit_year]]-TBL_Employees[[#This Row],[Hire_year]]</f>
        <v>#VALUE!</v>
      </c>
    </row>
    <row r="102" spans="1:18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>TBL_Employees[[#This Row],[Annual Salary]]*TBL_Employees[[#This Row],[Bonus %]]</f>
        <v>0</v>
      </c>
      <c r="P102" t="e">
        <f>YEAR(TBL_Employees[[#This Row],[Exit Date]])</f>
        <v>#VALUE!</v>
      </c>
      <c r="Q102">
        <f>YEAR(TBL_Employees[[#This Row],[Hire Date]])</f>
        <v>2013</v>
      </c>
      <c r="R102" s="19" t="e">
        <f>TBL_Employees[[#This Row],[Exit_year]]-TBL_Employees[[#This Row],[Hire_year]]</f>
        <v>#VALUE!</v>
      </c>
    </row>
    <row r="103" spans="1:18" x14ac:dyDescent="0.35">
      <c r="A103" t="s">
        <v>1273</v>
      </c>
      <c r="B103" t="s">
        <v>1274</v>
      </c>
      <c r="C103" t="s">
        <v>40</v>
      </c>
      <c r="D103" t="s">
        <v>65</v>
      </c>
      <c r="E103" t="s">
        <v>44</v>
      </c>
      <c r="F103" t="s">
        <v>17</v>
      </c>
      <c r="G103" t="s">
        <v>24</v>
      </c>
      <c r="H103">
        <v>29</v>
      </c>
      <c r="I103" s="1">
        <v>42914</v>
      </c>
      <c r="J103" s="2">
        <v>197649</v>
      </c>
      <c r="K103" s="3">
        <v>0.2</v>
      </c>
      <c r="L103" t="s">
        <v>19</v>
      </c>
      <c r="M103" t="s">
        <v>29</v>
      </c>
      <c r="N103" s="1" t="s">
        <v>21</v>
      </c>
      <c r="O103">
        <f>TBL_Employees[[#This Row],[Annual Salary]]*TBL_Employees[[#This Row],[Bonus %]]</f>
        <v>39529.800000000003</v>
      </c>
      <c r="P103" t="e">
        <f>YEAR(TBL_Employees[[#This Row],[Exit Date]])</f>
        <v>#VALUE!</v>
      </c>
      <c r="Q103">
        <f>YEAR(TBL_Employees[[#This Row],[Hire Date]])</f>
        <v>2017</v>
      </c>
      <c r="R103" s="19" t="e">
        <f>TBL_Employees[[#This Row],[Exit_year]]-TBL_Employees[[#This Row],[Hire_year]]</f>
        <v>#VALUE!</v>
      </c>
    </row>
    <row r="104" spans="1:18" x14ac:dyDescent="0.35">
      <c r="A104" t="s">
        <v>1925</v>
      </c>
      <c r="B104" t="s">
        <v>1926</v>
      </c>
      <c r="C104" t="s">
        <v>40</v>
      </c>
      <c r="D104" t="s">
        <v>23</v>
      </c>
      <c r="E104" t="s">
        <v>44</v>
      </c>
      <c r="F104" t="s">
        <v>28</v>
      </c>
      <c r="G104" t="s">
        <v>24</v>
      </c>
      <c r="H104">
        <v>47</v>
      </c>
      <c r="I104" s="1">
        <v>43772</v>
      </c>
      <c r="J104" s="2">
        <v>195385</v>
      </c>
      <c r="K104" s="3">
        <v>0.21</v>
      </c>
      <c r="L104" t="s">
        <v>33</v>
      </c>
      <c r="M104" t="s">
        <v>34</v>
      </c>
      <c r="N104" s="1" t="s">
        <v>21</v>
      </c>
      <c r="O104">
        <f>TBL_Employees[[#This Row],[Annual Salary]]*TBL_Employees[[#This Row],[Bonus %]]</f>
        <v>41030.85</v>
      </c>
      <c r="P104" t="e">
        <f>YEAR(TBL_Employees[[#This Row],[Exit Date]])</f>
        <v>#VALUE!</v>
      </c>
      <c r="Q104">
        <f>YEAR(TBL_Employees[[#This Row],[Hire Date]])</f>
        <v>2019</v>
      </c>
      <c r="R104" s="19" t="e">
        <f>TBL_Employees[[#This Row],[Exit_year]]-TBL_Employees[[#This Row],[Hire_year]]</f>
        <v>#VALUE!</v>
      </c>
    </row>
    <row r="105" spans="1:18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>TBL_Employees[[#This Row],[Annual Salary]]*TBL_Employees[[#This Row],[Bonus %]]</f>
        <v>31846.560000000001</v>
      </c>
      <c r="P105" t="e">
        <f>YEAR(TBL_Employees[[#This Row],[Exit Date]])</f>
        <v>#VALUE!</v>
      </c>
      <c r="Q105">
        <f>YEAR(TBL_Employees[[#This Row],[Hire Date]])</f>
        <v>2021</v>
      </c>
      <c r="R105" s="19" t="e">
        <f>TBL_Employees[[#This Row],[Exit_year]]-TBL_Employees[[#This Row],[Hire_year]]</f>
        <v>#VALUE!</v>
      </c>
    </row>
    <row r="106" spans="1:18" x14ac:dyDescent="0.35">
      <c r="A106" t="s">
        <v>361</v>
      </c>
      <c r="B106" t="s">
        <v>1440</v>
      </c>
      <c r="C106" t="s">
        <v>14</v>
      </c>
      <c r="D106" t="s">
        <v>50</v>
      </c>
      <c r="E106" t="s">
        <v>44</v>
      </c>
      <c r="F106" t="s">
        <v>28</v>
      </c>
      <c r="G106" t="s">
        <v>47</v>
      </c>
      <c r="H106">
        <v>36</v>
      </c>
      <c r="I106" s="1">
        <v>43178</v>
      </c>
      <c r="J106" s="2">
        <v>195200</v>
      </c>
      <c r="K106" s="3">
        <v>0.36</v>
      </c>
      <c r="L106" t="s">
        <v>19</v>
      </c>
      <c r="M106" t="s">
        <v>25</v>
      </c>
      <c r="N106" s="1" t="s">
        <v>21</v>
      </c>
      <c r="O106">
        <f>TBL_Employees[[#This Row],[Annual Salary]]*TBL_Employees[[#This Row],[Bonus %]]</f>
        <v>70272</v>
      </c>
      <c r="P106" t="e">
        <f>YEAR(TBL_Employees[[#This Row],[Exit Date]])</f>
        <v>#VALUE!</v>
      </c>
      <c r="Q106">
        <f>YEAR(TBL_Employees[[#This Row],[Hire Date]])</f>
        <v>2018</v>
      </c>
      <c r="R106" s="19" t="e">
        <f>TBL_Employees[[#This Row],[Exit_year]]-TBL_Employees[[#This Row],[Hire_year]]</f>
        <v>#VALUE!</v>
      </c>
    </row>
    <row r="107" spans="1:18" x14ac:dyDescent="0.35">
      <c r="A107" t="s">
        <v>840</v>
      </c>
      <c r="B107" t="s">
        <v>841</v>
      </c>
      <c r="C107" t="s">
        <v>14</v>
      </c>
      <c r="D107" t="s">
        <v>27</v>
      </c>
      <c r="E107" t="s">
        <v>44</v>
      </c>
      <c r="F107" t="s">
        <v>17</v>
      </c>
      <c r="G107" t="s">
        <v>51</v>
      </c>
      <c r="H107">
        <v>32</v>
      </c>
      <c r="I107" s="1">
        <v>44034</v>
      </c>
      <c r="J107" s="2">
        <v>192749</v>
      </c>
      <c r="K107" s="3">
        <v>0.31</v>
      </c>
      <c r="L107" t="s">
        <v>19</v>
      </c>
      <c r="M107" t="s">
        <v>20</v>
      </c>
      <c r="N107" s="1" t="s">
        <v>21</v>
      </c>
      <c r="O107">
        <f>TBL_Employees[[#This Row],[Annual Salary]]*TBL_Employees[[#This Row],[Bonus %]]</f>
        <v>59752.19</v>
      </c>
      <c r="P107" t="e">
        <f>YEAR(TBL_Employees[[#This Row],[Exit Date]])</f>
        <v>#VALUE!</v>
      </c>
      <c r="Q107">
        <f>YEAR(TBL_Employees[[#This Row],[Hire Date]])</f>
        <v>2020</v>
      </c>
      <c r="R107" s="19" t="e">
        <f>TBL_Employees[[#This Row],[Exit_year]]-TBL_Employees[[#This Row],[Hire_year]]</f>
        <v>#VALUE!</v>
      </c>
    </row>
    <row r="108" spans="1:18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>TBL_Employees[[#This Row],[Annual Salary]]*TBL_Employees[[#This Row],[Bonus %]]</f>
        <v>0</v>
      </c>
      <c r="P108" t="e">
        <f>YEAR(TBL_Employees[[#This Row],[Exit Date]])</f>
        <v>#VALUE!</v>
      </c>
      <c r="Q108">
        <f>YEAR(TBL_Employees[[#This Row],[Hire Date]])</f>
        <v>1997</v>
      </c>
      <c r="R108" s="19" t="e">
        <f>TBL_Employees[[#This Row],[Exit_year]]-TBL_Employees[[#This Row],[Hire_year]]</f>
        <v>#VALUE!</v>
      </c>
    </row>
    <row r="109" spans="1:18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>TBL_Employees[[#This Row],[Annual Salary]]*TBL_Employees[[#This Row],[Bonus %]]</f>
        <v>0</v>
      </c>
      <c r="P109" t="e">
        <f>YEAR(TBL_Employees[[#This Row],[Exit Date]])</f>
        <v>#VALUE!</v>
      </c>
      <c r="Q109">
        <f>YEAR(TBL_Employees[[#This Row],[Hire Date]])</f>
        <v>1995</v>
      </c>
      <c r="R109" s="19" t="e">
        <f>TBL_Employees[[#This Row],[Exit_year]]-TBL_Employees[[#This Row],[Hire_year]]</f>
        <v>#VALUE!</v>
      </c>
    </row>
    <row r="110" spans="1:18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>TBL_Employees[[#This Row],[Annual Salary]]*TBL_Employees[[#This Row],[Bonus %]]</f>
        <v>0</v>
      </c>
      <c r="P110" t="e">
        <f>YEAR(TBL_Employees[[#This Row],[Exit Date]])</f>
        <v>#VALUE!</v>
      </c>
      <c r="Q110">
        <f>YEAR(TBL_Employees[[#This Row],[Hire Date]])</f>
        <v>2016</v>
      </c>
      <c r="R110" s="19" t="e">
        <f>TBL_Employees[[#This Row],[Exit_year]]-TBL_Employees[[#This Row],[Hire_year]]</f>
        <v>#VALUE!</v>
      </c>
    </row>
    <row r="111" spans="1:18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>TBL_Employees[[#This Row],[Annual Salary]]*TBL_Employees[[#This Row],[Bonus %]]</f>
        <v>43315.74</v>
      </c>
      <c r="P111" t="e">
        <f>YEAR(TBL_Employees[[#This Row],[Exit Date]])</f>
        <v>#VALUE!</v>
      </c>
      <c r="Q111">
        <f>YEAR(TBL_Employees[[#This Row],[Hire Date]])</f>
        <v>2003</v>
      </c>
      <c r="R111" s="19" t="e">
        <f>TBL_Employees[[#This Row],[Exit_year]]-TBL_Employees[[#This Row],[Hire_year]]</f>
        <v>#VALUE!</v>
      </c>
    </row>
    <row r="112" spans="1:18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>TBL_Employees[[#This Row],[Annual Salary]]*TBL_Employees[[#This Row],[Bonus %]]</f>
        <v>0</v>
      </c>
      <c r="P112" t="e">
        <f>YEAR(TBL_Employees[[#This Row],[Exit Date]])</f>
        <v>#VALUE!</v>
      </c>
      <c r="Q112">
        <f>YEAR(TBL_Employees[[#This Row],[Hire Date]])</f>
        <v>2005</v>
      </c>
      <c r="R112" s="19" t="e">
        <f>TBL_Employees[[#This Row],[Exit_year]]-TBL_Employees[[#This Row],[Hire_year]]</f>
        <v>#VALUE!</v>
      </c>
    </row>
    <row r="113" spans="1:18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>TBL_Employees[[#This Row],[Annual Salary]]*TBL_Employees[[#This Row],[Bonus %]]</f>
        <v>24180.45</v>
      </c>
      <c r="P113" t="e">
        <f>YEAR(TBL_Employees[[#This Row],[Exit Date]])</f>
        <v>#VALUE!</v>
      </c>
      <c r="Q113">
        <f>YEAR(TBL_Employees[[#This Row],[Hire Date]])</f>
        <v>2020</v>
      </c>
      <c r="R113" s="19" t="e">
        <f>TBL_Employees[[#This Row],[Exit_year]]-TBL_Employees[[#This Row],[Hire_year]]</f>
        <v>#VALUE!</v>
      </c>
    </row>
    <row r="114" spans="1:18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>TBL_Employees[[#This Row],[Annual Salary]]*TBL_Employees[[#This Row],[Bonus %]]</f>
        <v>0</v>
      </c>
      <c r="P114" t="e">
        <f>YEAR(TBL_Employees[[#This Row],[Exit Date]])</f>
        <v>#VALUE!</v>
      </c>
      <c r="Q114">
        <f>YEAR(TBL_Employees[[#This Row],[Hire Date]])</f>
        <v>2006</v>
      </c>
      <c r="R114" s="19" t="e">
        <f>TBL_Employees[[#This Row],[Exit_year]]-TBL_Employees[[#This Row],[Hire_year]]</f>
        <v>#VALUE!</v>
      </c>
    </row>
    <row r="115" spans="1:18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>TBL_Employees[[#This Row],[Annual Salary]]*TBL_Employees[[#This Row],[Bonus %]]</f>
        <v>35946.33</v>
      </c>
      <c r="P115" t="e">
        <f>YEAR(TBL_Employees[[#This Row],[Exit Date]])</f>
        <v>#VALUE!</v>
      </c>
      <c r="Q115">
        <f>YEAR(TBL_Employees[[#This Row],[Hire Date]])</f>
        <v>2018</v>
      </c>
      <c r="R115" s="19" t="e">
        <f>TBL_Employees[[#This Row],[Exit_year]]-TBL_Employees[[#This Row],[Hire_year]]</f>
        <v>#VALUE!</v>
      </c>
    </row>
    <row r="116" spans="1:18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>TBL_Employees[[#This Row],[Annual Salary]]*TBL_Employees[[#This Row],[Bonus %]]</f>
        <v>74541.679999999993</v>
      </c>
      <c r="P116" t="e">
        <f>YEAR(TBL_Employees[[#This Row],[Exit Date]])</f>
        <v>#VALUE!</v>
      </c>
      <c r="Q116">
        <f>YEAR(TBL_Employees[[#This Row],[Hire Date]])</f>
        <v>2019</v>
      </c>
      <c r="R116" s="19" t="e">
        <f>TBL_Employees[[#This Row],[Exit_year]]-TBL_Employees[[#This Row],[Hire_year]]</f>
        <v>#VALUE!</v>
      </c>
    </row>
    <row r="117" spans="1:18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>TBL_Employees[[#This Row],[Annual Salary]]*TBL_Employees[[#This Row],[Bonus %]]</f>
        <v>26234.25</v>
      </c>
      <c r="P117" t="e">
        <f>YEAR(TBL_Employees[[#This Row],[Exit Date]])</f>
        <v>#VALUE!</v>
      </c>
      <c r="Q117">
        <f>YEAR(TBL_Employees[[#This Row],[Hire Date]])</f>
        <v>1998</v>
      </c>
      <c r="R117" s="19" t="e">
        <f>TBL_Employees[[#This Row],[Exit_year]]-TBL_Employees[[#This Row],[Hire_year]]</f>
        <v>#VALUE!</v>
      </c>
    </row>
    <row r="118" spans="1:18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>TBL_Employees[[#This Row],[Annual Salary]]*TBL_Employees[[#This Row],[Bonus %]]</f>
        <v>18828.04</v>
      </c>
      <c r="P118" t="e">
        <f>YEAR(TBL_Employees[[#This Row],[Exit Date]])</f>
        <v>#VALUE!</v>
      </c>
      <c r="Q118">
        <f>YEAR(TBL_Employees[[#This Row],[Hire Date]])</f>
        <v>2006</v>
      </c>
      <c r="R118" s="19" t="e">
        <f>TBL_Employees[[#This Row],[Exit_year]]-TBL_Employees[[#This Row],[Hire_year]]</f>
        <v>#VALUE!</v>
      </c>
    </row>
    <row r="119" spans="1:18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>TBL_Employees[[#This Row],[Annual Salary]]*TBL_Employees[[#This Row],[Bonus %]]</f>
        <v>0</v>
      </c>
      <c r="P119" t="e">
        <f>YEAR(TBL_Employees[[#This Row],[Exit Date]])</f>
        <v>#VALUE!</v>
      </c>
      <c r="Q119">
        <f>YEAR(TBL_Employees[[#This Row],[Hire Date]])</f>
        <v>2007</v>
      </c>
      <c r="R119" s="19" t="e">
        <f>TBL_Employees[[#This Row],[Exit_year]]-TBL_Employees[[#This Row],[Hire_year]]</f>
        <v>#VALUE!</v>
      </c>
    </row>
    <row r="120" spans="1:18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>TBL_Employees[[#This Row],[Annual Salary]]*TBL_Employees[[#This Row],[Bonus %]]</f>
        <v>0</v>
      </c>
      <c r="P120" t="e">
        <f>YEAR(TBL_Employees[[#This Row],[Exit Date]])</f>
        <v>#VALUE!</v>
      </c>
      <c r="Q120">
        <f>YEAR(TBL_Employees[[#This Row],[Hire Date]])</f>
        <v>2021</v>
      </c>
      <c r="R120" s="19" t="e">
        <f>TBL_Employees[[#This Row],[Exit_year]]-TBL_Employees[[#This Row],[Hire_year]]</f>
        <v>#VALUE!</v>
      </c>
    </row>
    <row r="121" spans="1:18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>TBL_Employees[[#This Row],[Annual Salary]]*TBL_Employees[[#This Row],[Bonus %]]</f>
        <v>7245.2800000000007</v>
      </c>
      <c r="P121" t="e">
        <f>YEAR(TBL_Employees[[#This Row],[Exit Date]])</f>
        <v>#VALUE!</v>
      </c>
      <c r="Q121">
        <f>YEAR(TBL_Employees[[#This Row],[Hire Date]])</f>
        <v>2010</v>
      </c>
      <c r="R121" s="19" t="e">
        <f>TBL_Employees[[#This Row],[Exit_year]]-TBL_Employees[[#This Row],[Hire_year]]</f>
        <v>#VALUE!</v>
      </c>
    </row>
    <row r="122" spans="1:18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>TBL_Employees[[#This Row],[Annual Salary]]*TBL_Employees[[#This Row],[Bonus %]]</f>
        <v>0</v>
      </c>
      <c r="P122" t="e">
        <f>YEAR(TBL_Employees[[#This Row],[Exit Date]])</f>
        <v>#VALUE!</v>
      </c>
      <c r="Q122">
        <f>YEAR(TBL_Employees[[#This Row],[Hire Date]])</f>
        <v>2005</v>
      </c>
      <c r="R122" s="19" t="e">
        <f>TBL_Employees[[#This Row],[Exit_year]]-TBL_Employees[[#This Row],[Hire_year]]</f>
        <v>#VALUE!</v>
      </c>
    </row>
    <row r="123" spans="1:18" x14ac:dyDescent="0.35">
      <c r="A123" t="s">
        <v>757</v>
      </c>
      <c r="B123" t="s">
        <v>758</v>
      </c>
      <c r="C123" t="s">
        <v>14</v>
      </c>
      <c r="D123" t="s">
        <v>43</v>
      </c>
      <c r="E123" t="s">
        <v>44</v>
      </c>
      <c r="F123" t="s">
        <v>17</v>
      </c>
      <c r="G123" t="s">
        <v>18</v>
      </c>
      <c r="H123">
        <v>29</v>
      </c>
      <c r="I123" s="1">
        <v>42740</v>
      </c>
      <c r="J123" s="2">
        <v>190401</v>
      </c>
      <c r="K123" s="3">
        <v>0.37</v>
      </c>
      <c r="L123" t="s">
        <v>19</v>
      </c>
      <c r="M123" t="s">
        <v>29</v>
      </c>
      <c r="N123" s="1" t="s">
        <v>21</v>
      </c>
      <c r="O123">
        <f>TBL_Employees[[#This Row],[Annual Salary]]*TBL_Employees[[#This Row],[Bonus %]]</f>
        <v>70448.37</v>
      </c>
      <c r="P123" t="e">
        <f>YEAR(TBL_Employees[[#This Row],[Exit Date]])</f>
        <v>#VALUE!</v>
      </c>
      <c r="Q123">
        <f>YEAR(TBL_Employees[[#This Row],[Hire Date]])</f>
        <v>2017</v>
      </c>
      <c r="R123" s="19" t="e">
        <f>TBL_Employees[[#This Row],[Exit_year]]-TBL_Employees[[#This Row],[Hire_year]]</f>
        <v>#VALUE!</v>
      </c>
    </row>
    <row r="124" spans="1:18" x14ac:dyDescent="0.35">
      <c r="A124" t="s">
        <v>665</v>
      </c>
      <c r="B124" t="s">
        <v>666</v>
      </c>
      <c r="C124" t="s">
        <v>14</v>
      </c>
      <c r="D124" t="s">
        <v>15</v>
      </c>
      <c r="E124" t="s">
        <v>44</v>
      </c>
      <c r="F124" t="s">
        <v>17</v>
      </c>
      <c r="G124" t="s">
        <v>18</v>
      </c>
      <c r="H124">
        <v>32</v>
      </c>
      <c r="I124" s="1">
        <v>43102</v>
      </c>
      <c r="J124" s="2">
        <v>190253</v>
      </c>
      <c r="K124" s="3">
        <v>0.33</v>
      </c>
      <c r="L124" t="s">
        <v>19</v>
      </c>
      <c r="M124" t="s">
        <v>25</v>
      </c>
      <c r="N124" s="1" t="s">
        <v>21</v>
      </c>
      <c r="O124">
        <f>TBL_Employees[[#This Row],[Annual Salary]]*TBL_Employees[[#This Row],[Bonus %]]</f>
        <v>62783.490000000005</v>
      </c>
      <c r="P124" t="e">
        <f>YEAR(TBL_Employees[[#This Row],[Exit Date]])</f>
        <v>#VALUE!</v>
      </c>
      <c r="Q124">
        <f>YEAR(TBL_Employees[[#This Row],[Hire Date]])</f>
        <v>2018</v>
      </c>
      <c r="R124" s="19" t="e">
        <f>TBL_Employees[[#This Row],[Exit_year]]-TBL_Employees[[#This Row],[Hire_year]]</f>
        <v>#VALUE!</v>
      </c>
    </row>
    <row r="125" spans="1:18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>TBL_Employees[[#This Row],[Annual Salary]]*TBL_Employees[[#This Row],[Bonus %]]</f>
        <v>10490.300000000001</v>
      </c>
      <c r="P125" t="e">
        <f>YEAR(TBL_Employees[[#This Row],[Exit Date]])</f>
        <v>#VALUE!</v>
      </c>
      <c r="Q125">
        <f>YEAR(TBL_Employees[[#This Row],[Hire Date]])</f>
        <v>2011</v>
      </c>
      <c r="R125" s="19" t="e">
        <f>TBL_Employees[[#This Row],[Exit_year]]-TBL_Employees[[#This Row],[Hire_year]]</f>
        <v>#VALUE!</v>
      </c>
    </row>
    <row r="126" spans="1:18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>TBL_Employees[[#This Row],[Annual Salary]]*TBL_Employees[[#This Row],[Bonus %]]</f>
        <v>0</v>
      </c>
      <c r="P126" t="e">
        <f>YEAR(TBL_Employees[[#This Row],[Exit Date]])</f>
        <v>#VALUE!</v>
      </c>
      <c r="Q126">
        <f>YEAR(TBL_Employees[[#This Row],[Hire Date]])</f>
        <v>2019</v>
      </c>
      <c r="R126" s="19" t="e">
        <f>TBL_Employees[[#This Row],[Exit_year]]-TBL_Employees[[#This Row],[Hire_year]]</f>
        <v>#VALUE!</v>
      </c>
    </row>
    <row r="127" spans="1:18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>TBL_Employees[[#This Row],[Annual Salary]]*TBL_Employees[[#This Row],[Bonus %]]</f>
        <v>0</v>
      </c>
      <c r="P127" t="e">
        <f>YEAR(TBL_Employees[[#This Row],[Exit Date]])</f>
        <v>#VALUE!</v>
      </c>
      <c r="Q127">
        <f>YEAR(TBL_Employees[[#This Row],[Hire Date]])</f>
        <v>2006</v>
      </c>
      <c r="R127" s="19" t="e">
        <f>TBL_Employees[[#This Row],[Exit_year]]-TBL_Employees[[#This Row],[Hire_year]]</f>
        <v>#VALUE!</v>
      </c>
    </row>
    <row r="128" spans="1:18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>TBL_Employees[[#This Row],[Annual Salary]]*TBL_Employees[[#This Row],[Bonus %]]</f>
        <v>0</v>
      </c>
      <c r="P128" t="e">
        <f>YEAR(TBL_Employees[[#This Row],[Exit Date]])</f>
        <v>#VALUE!</v>
      </c>
      <c r="Q128">
        <f>YEAR(TBL_Employees[[#This Row],[Hire Date]])</f>
        <v>2007</v>
      </c>
      <c r="R128" s="19" t="e">
        <f>TBL_Employees[[#This Row],[Exit_year]]-TBL_Employees[[#This Row],[Hire_year]]</f>
        <v>#VALUE!</v>
      </c>
    </row>
    <row r="129" spans="1:18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>TBL_Employees[[#This Row],[Annual Salary]]*TBL_Employees[[#This Row],[Bonus %]]</f>
        <v>0</v>
      </c>
      <c r="P129" t="e">
        <f>YEAR(TBL_Employees[[#This Row],[Exit Date]])</f>
        <v>#VALUE!</v>
      </c>
      <c r="Q129">
        <f>YEAR(TBL_Employees[[#This Row],[Hire Date]])</f>
        <v>1992</v>
      </c>
      <c r="R129" s="19" t="e">
        <f>TBL_Employees[[#This Row],[Exit_year]]-TBL_Employees[[#This Row],[Hire_year]]</f>
        <v>#VALUE!</v>
      </c>
    </row>
    <row r="130" spans="1:18" x14ac:dyDescent="0.35">
      <c r="A130" t="s">
        <v>240</v>
      </c>
      <c r="B130" t="s">
        <v>1075</v>
      </c>
      <c r="C130" t="s">
        <v>40</v>
      </c>
      <c r="D130" t="s">
        <v>65</v>
      </c>
      <c r="E130" t="s">
        <v>44</v>
      </c>
      <c r="F130" t="s">
        <v>17</v>
      </c>
      <c r="G130" t="s">
        <v>24</v>
      </c>
      <c r="H130">
        <v>55</v>
      </c>
      <c r="I130" s="1">
        <v>40468</v>
      </c>
      <c r="J130" s="2">
        <v>188727</v>
      </c>
      <c r="K130" s="3">
        <v>0.23</v>
      </c>
      <c r="L130" t="s">
        <v>33</v>
      </c>
      <c r="M130" t="s">
        <v>34</v>
      </c>
      <c r="N130" s="1" t="s">
        <v>21</v>
      </c>
      <c r="O130">
        <f>TBL_Employees[[#This Row],[Annual Salary]]*TBL_Employees[[#This Row],[Bonus %]]</f>
        <v>43407.21</v>
      </c>
      <c r="P130" t="e">
        <f>YEAR(TBL_Employees[[#This Row],[Exit Date]])</f>
        <v>#VALUE!</v>
      </c>
      <c r="Q130">
        <f>YEAR(TBL_Employees[[#This Row],[Hire Date]])</f>
        <v>2010</v>
      </c>
      <c r="R130" s="19" t="e">
        <f>TBL_Employees[[#This Row],[Exit_year]]-TBL_Employees[[#This Row],[Hire_year]]</f>
        <v>#VALUE!</v>
      </c>
    </row>
    <row r="131" spans="1:18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>TBL_Employees[[#This Row],[Annual Salary]]*TBL_Employees[[#This Row],[Bonus %]]</f>
        <v>74434.14</v>
      </c>
      <c r="P131" t="e">
        <f>YEAR(TBL_Employees[[#This Row],[Exit Date]])</f>
        <v>#VALUE!</v>
      </c>
      <c r="Q131">
        <f>YEAR(TBL_Employees[[#This Row],[Hire Date]])</f>
        <v>2011</v>
      </c>
      <c r="R131" s="19" t="e">
        <f>TBL_Employees[[#This Row],[Exit_year]]-TBL_Employees[[#This Row],[Hire_year]]</f>
        <v>#VALUE!</v>
      </c>
    </row>
    <row r="132" spans="1:18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>TBL_Employees[[#This Row],[Annual Salary]]*TBL_Employees[[#This Row],[Bonus %]]</f>
        <v>15478.08</v>
      </c>
      <c r="P132">
        <f>YEAR(TBL_Employees[[#This Row],[Exit Date]])</f>
        <v>2021</v>
      </c>
      <c r="Q132">
        <f>YEAR(TBL_Employees[[#This Row],[Hire Date]])</f>
        <v>2014</v>
      </c>
      <c r="R132" s="19">
        <f>TBL_Employees[[#This Row],[Exit_year]]-TBL_Employees[[#This Row],[Hire_year]]</f>
        <v>7</v>
      </c>
    </row>
    <row r="133" spans="1:18" x14ac:dyDescent="0.35">
      <c r="A133" t="s">
        <v>1424</v>
      </c>
      <c r="B133" t="s">
        <v>1425</v>
      </c>
      <c r="C133" t="s">
        <v>40</v>
      </c>
      <c r="D133" t="s">
        <v>31</v>
      </c>
      <c r="E133" t="s">
        <v>44</v>
      </c>
      <c r="F133" t="s">
        <v>17</v>
      </c>
      <c r="G133" t="s">
        <v>47</v>
      </c>
      <c r="H133">
        <v>45</v>
      </c>
      <c r="I133" s="1">
        <v>43212</v>
      </c>
      <c r="J133" s="2">
        <v>187205</v>
      </c>
      <c r="K133" s="3">
        <v>0.24</v>
      </c>
      <c r="L133" t="s">
        <v>19</v>
      </c>
      <c r="M133" t="s">
        <v>29</v>
      </c>
      <c r="N133" s="1">
        <v>44732</v>
      </c>
      <c r="O133">
        <f>TBL_Employees[[#This Row],[Annual Salary]]*TBL_Employees[[#This Row],[Bonus %]]</f>
        <v>44929.2</v>
      </c>
      <c r="P133">
        <f>YEAR(TBL_Employees[[#This Row],[Exit Date]])</f>
        <v>2022</v>
      </c>
      <c r="Q133">
        <f>YEAR(TBL_Employees[[#This Row],[Hire Date]])</f>
        <v>2018</v>
      </c>
      <c r="R133" s="19">
        <f>TBL_Employees[[#This Row],[Exit_year]]-TBL_Employees[[#This Row],[Hire_year]]</f>
        <v>4</v>
      </c>
    </row>
    <row r="134" spans="1:18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>TBL_Employees[[#This Row],[Annual Salary]]*TBL_Employees[[#This Row],[Bonus %]]</f>
        <v>49362.320000000007</v>
      </c>
      <c r="P134" t="e">
        <f>YEAR(TBL_Employees[[#This Row],[Exit Date]])</f>
        <v>#VALUE!</v>
      </c>
      <c r="Q134">
        <f>YEAR(TBL_Employees[[#This Row],[Hire Date]])</f>
        <v>2018</v>
      </c>
      <c r="R134" s="19" t="e">
        <f>TBL_Employees[[#This Row],[Exit_year]]-TBL_Employees[[#This Row],[Hire_year]]</f>
        <v>#VALUE!</v>
      </c>
    </row>
    <row r="135" spans="1:18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>TBL_Employees[[#This Row],[Annual Salary]]*TBL_Employees[[#This Row],[Bonus %]]</f>
        <v>0</v>
      </c>
      <c r="P135" t="e">
        <f>YEAR(TBL_Employees[[#This Row],[Exit Date]])</f>
        <v>#VALUE!</v>
      </c>
      <c r="Q135">
        <f>YEAR(TBL_Employees[[#This Row],[Hire Date]])</f>
        <v>2021</v>
      </c>
      <c r="R135" s="19" t="e">
        <f>TBL_Employees[[#This Row],[Exit_year]]-TBL_Employees[[#This Row],[Hire_year]]</f>
        <v>#VALUE!</v>
      </c>
    </row>
    <row r="136" spans="1:18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>TBL_Employees[[#This Row],[Annual Salary]]*TBL_Employees[[#This Row],[Bonus %]]</f>
        <v>96195.200000000012</v>
      </c>
      <c r="P136" t="e">
        <f>YEAR(TBL_Employees[[#This Row],[Exit Date]])</f>
        <v>#VALUE!</v>
      </c>
      <c r="Q136">
        <f>YEAR(TBL_Employees[[#This Row],[Hire Date]])</f>
        <v>2017</v>
      </c>
      <c r="R136" s="19" t="e">
        <f>TBL_Employees[[#This Row],[Exit_year]]-TBL_Employees[[#This Row],[Hire_year]]</f>
        <v>#VALUE!</v>
      </c>
    </row>
    <row r="137" spans="1:18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>TBL_Employees[[#This Row],[Annual Salary]]*TBL_Employees[[#This Row],[Bonus %]]</f>
        <v>0</v>
      </c>
      <c r="P137" t="e">
        <f>YEAR(TBL_Employees[[#This Row],[Exit Date]])</f>
        <v>#VALUE!</v>
      </c>
      <c r="Q137">
        <f>YEAR(TBL_Employees[[#This Row],[Hire Date]])</f>
        <v>2011</v>
      </c>
      <c r="R137" s="19" t="e">
        <f>TBL_Employees[[#This Row],[Exit_year]]-TBL_Employees[[#This Row],[Hire_year]]</f>
        <v>#VALUE!</v>
      </c>
    </row>
    <row r="138" spans="1:18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>TBL_Employees[[#This Row],[Annual Salary]]*TBL_Employees[[#This Row],[Bonus %]]</f>
        <v>78177.67</v>
      </c>
      <c r="P138" t="e">
        <f>YEAR(TBL_Employees[[#This Row],[Exit Date]])</f>
        <v>#VALUE!</v>
      </c>
      <c r="Q138">
        <f>YEAR(TBL_Employees[[#This Row],[Hire Date]])</f>
        <v>2003</v>
      </c>
      <c r="R138" s="19" t="e">
        <f>TBL_Employees[[#This Row],[Exit_year]]-TBL_Employees[[#This Row],[Hire_year]]</f>
        <v>#VALUE!</v>
      </c>
    </row>
    <row r="139" spans="1:18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>TBL_Employees[[#This Row],[Annual Salary]]*TBL_Employees[[#This Row],[Bonus %]]</f>
        <v>74851.8</v>
      </c>
      <c r="P139" t="e">
        <f>YEAR(TBL_Employees[[#This Row],[Exit Date]])</f>
        <v>#VALUE!</v>
      </c>
      <c r="Q139">
        <f>YEAR(TBL_Employees[[#This Row],[Hire Date]])</f>
        <v>2011</v>
      </c>
      <c r="R139" s="19" t="e">
        <f>TBL_Employees[[#This Row],[Exit_year]]-TBL_Employees[[#This Row],[Hire_year]]</f>
        <v>#VALUE!</v>
      </c>
    </row>
    <row r="140" spans="1:18" x14ac:dyDescent="0.35">
      <c r="A140" t="s">
        <v>1586</v>
      </c>
      <c r="B140" t="s">
        <v>1587</v>
      </c>
      <c r="C140" t="s">
        <v>40</v>
      </c>
      <c r="D140" t="s">
        <v>31</v>
      </c>
      <c r="E140" t="s">
        <v>44</v>
      </c>
      <c r="F140" t="s">
        <v>28</v>
      </c>
      <c r="G140" t="s">
        <v>51</v>
      </c>
      <c r="H140">
        <v>40</v>
      </c>
      <c r="I140" s="1">
        <v>43868</v>
      </c>
      <c r="J140" s="2">
        <v>187187</v>
      </c>
      <c r="K140" s="3">
        <v>0.18</v>
      </c>
      <c r="L140" t="s">
        <v>52</v>
      </c>
      <c r="M140" t="s">
        <v>81</v>
      </c>
      <c r="N140" s="1" t="s">
        <v>21</v>
      </c>
      <c r="O140">
        <f>TBL_Employees[[#This Row],[Annual Salary]]*TBL_Employees[[#This Row],[Bonus %]]</f>
        <v>33693.659999999996</v>
      </c>
      <c r="P140" t="e">
        <f>YEAR(TBL_Employees[[#This Row],[Exit Date]])</f>
        <v>#VALUE!</v>
      </c>
      <c r="Q140">
        <f>YEAR(TBL_Employees[[#This Row],[Hire Date]])</f>
        <v>2020</v>
      </c>
      <c r="R140" s="19" t="e">
        <f>TBL_Employees[[#This Row],[Exit_year]]-TBL_Employees[[#This Row],[Hire_year]]</f>
        <v>#VALUE!</v>
      </c>
    </row>
    <row r="141" spans="1:18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>TBL_Employees[[#This Row],[Annual Salary]]*TBL_Employees[[#This Row],[Bonus %]]</f>
        <v>0</v>
      </c>
      <c r="P141" t="e">
        <f>YEAR(TBL_Employees[[#This Row],[Exit Date]])</f>
        <v>#VALUE!</v>
      </c>
      <c r="Q141">
        <f>YEAR(TBL_Employees[[#This Row],[Hire Date]])</f>
        <v>2021</v>
      </c>
      <c r="R141" s="19" t="e">
        <f>TBL_Employees[[#This Row],[Exit_year]]-TBL_Employees[[#This Row],[Hire_year]]</f>
        <v>#VALUE!</v>
      </c>
    </row>
    <row r="142" spans="1:18" x14ac:dyDescent="0.35">
      <c r="A142" t="s">
        <v>1498</v>
      </c>
      <c r="B142" t="s">
        <v>1499</v>
      </c>
      <c r="C142" t="s">
        <v>14</v>
      </c>
      <c r="D142" t="s">
        <v>43</v>
      </c>
      <c r="E142" t="s">
        <v>44</v>
      </c>
      <c r="F142" t="s">
        <v>28</v>
      </c>
      <c r="G142" t="s">
        <v>51</v>
      </c>
      <c r="H142">
        <v>44</v>
      </c>
      <c r="I142" s="1">
        <v>44283</v>
      </c>
      <c r="J142" s="2">
        <v>186033</v>
      </c>
      <c r="K142" s="3">
        <v>0.34</v>
      </c>
      <c r="L142" t="s">
        <v>52</v>
      </c>
      <c r="M142" t="s">
        <v>53</v>
      </c>
      <c r="N142" s="1" t="s">
        <v>21</v>
      </c>
      <c r="O142">
        <f>TBL_Employees[[#This Row],[Annual Salary]]*TBL_Employees[[#This Row],[Bonus %]]</f>
        <v>63251.22</v>
      </c>
      <c r="P142" t="e">
        <f>YEAR(TBL_Employees[[#This Row],[Exit Date]])</f>
        <v>#VALUE!</v>
      </c>
      <c r="Q142">
        <f>YEAR(TBL_Employees[[#This Row],[Hire Date]])</f>
        <v>2021</v>
      </c>
      <c r="R142" s="19" t="e">
        <f>TBL_Employees[[#This Row],[Exit_year]]-TBL_Employees[[#This Row],[Hire_year]]</f>
        <v>#VALUE!</v>
      </c>
    </row>
    <row r="143" spans="1:18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>TBL_Employees[[#This Row],[Annual Salary]]*TBL_Employees[[#This Row],[Bonus %]]</f>
        <v>61594.2</v>
      </c>
      <c r="P143" t="e">
        <f>YEAR(TBL_Employees[[#This Row],[Exit Date]])</f>
        <v>#VALUE!</v>
      </c>
      <c r="Q143">
        <f>YEAR(TBL_Employees[[#This Row],[Hire Date]])</f>
        <v>2015</v>
      </c>
      <c r="R143" s="19" t="e">
        <f>TBL_Employees[[#This Row],[Exit_year]]-TBL_Employees[[#This Row],[Hire_year]]</f>
        <v>#VALUE!</v>
      </c>
    </row>
    <row r="144" spans="1:18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>TBL_Employees[[#This Row],[Annual Salary]]*TBL_Employees[[#This Row],[Bonus %]]</f>
        <v>64993.83</v>
      </c>
      <c r="P144" t="e">
        <f>YEAR(TBL_Employees[[#This Row],[Exit Date]])</f>
        <v>#VALUE!</v>
      </c>
      <c r="Q144">
        <f>YEAR(TBL_Employees[[#This Row],[Hire Date]])</f>
        <v>2017</v>
      </c>
      <c r="R144" s="19" t="e">
        <f>TBL_Employees[[#This Row],[Exit_year]]-TBL_Employees[[#This Row],[Hire_year]]</f>
        <v>#VALUE!</v>
      </c>
    </row>
    <row r="145" spans="1:18" x14ac:dyDescent="0.35">
      <c r="A145" t="s">
        <v>1348</v>
      </c>
      <c r="B145" t="s">
        <v>1349</v>
      </c>
      <c r="C145" t="s">
        <v>40</v>
      </c>
      <c r="D145" t="s">
        <v>15</v>
      </c>
      <c r="E145" t="s">
        <v>44</v>
      </c>
      <c r="F145" t="s">
        <v>17</v>
      </c>
      <c r="G145" t="s">
        <v>24</v>
      </c>
      <c r="H145">
        <v>34</v>
      </c>
      <c r="I145" s="1">
        <v>44032</v>
      </c>
      <c r="J145" s="2">
        <v>184960</v>
      </c>
      <c r="K145" s="3">
        <v>0.18</v>
      </c>
      <c r="L145" t="s">
        <v>19</v>
      </c>
      <c r="M145" t="s">
        <v>63</v>
      </c>
      <c r="N145" s="1" t="s">
        <v>21</v>
      </c>
      <c r="O145">
        <f>TBL_Employees[[#This Row],[Annual Salary]]*TBL_Employees[[#This Row],[Bonus %]]</f>
        <v>33292.799999999996</v>
      </c>
      <c r="P145" t="e">
        <f>YEAR(TBL_Employees[[#This Row],[Exit Date]])</f>
        <v>#VALUE!</v>
      </c>
      <c r="Q145">
        <f>YEAR(TBL_Employees[[#This Row],[Hire Date]])</f>
        <v>2020</v>
      </c>
      <c r="R145" s="19" t="e">
        <f>TBL_Employees[[#This Row],[Exit_year]]-TBL_Employees[[#This Row],[Hire_year]]</f>
        <v>#VALUE!</v>
      </c>
    </row>
    <row r="146" spans="1:18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>TBL_Employees[[#This Row],[Annual Salary]]*TBL_Employees[[#This Row],[Bonus %]]</f>
        <v>0</v>
      </c>
      <c r="P146" t="e">
        <f>YEAR(TBL_Employees[[#This Row],[Exit Date]])</f>
        <v>#VALUE!</v>
      </c>
      <c r="Q146">
        <f>YEAR(TBL_Employees[[#This Row],[Hire Date]])</f>
        <v>2008</v>
      </c>
      <c r="R146" s="19" t="e">
        <f>TBL_Employees[[#This Row],[Exit_year]]-TBL_Employees[[#This Row],[Hire_year]]</f>
        <v>#VALUE!</v>
      </c>
    </row>
    <row r="147" spans="1:18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>TBL_Employees[[#This Row],[Annual Salary]]*TBL_Employees[[#This Row],[Bonus %]]</f>
        <v>10074.880000000001</v>
      </c>
      <c r="P147" t="e">
        <f>YEAR(TBL_Employees[[#This Row],[Exit Date]])</f>
        <v>#VALUE!</v>
      </c>
      <c r="Q147">
        <f>YEAR(TBL_Employees[[#This Row],[Hire Date]])</f>
        <v>1995</v>
      </c>
      <c r="R147" s="19" t="e">
        <f>TBL_Employees[[#This Row],[Exit_year]]-TBL_Employees[[#This Row],[Hire_year]]</f>
        <v>#VALUE!</v>
      </c>
    </row>
    <row r="148" spans="1:18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>TBL_Employees[[#This Row],[Annual Salary]]*TBL_Employees[[#This Row],[Bonus %]]</f>
        <v>20959.68</v>
      </c>
      <c r="P148" t="e">
        <f>YEAR(TBL_Employees[[#This Row],[Exit Date]])</f>
        <v>#VALUE!</v>
      </c>
      <c r="Q148">
        <f>YEAR(TBL_Employees[[#This Row],[Hire Date]])</f>
        <v>2013</v>
      </c>
      <c r="R148" s="19" t="e">
        <f>TBL_Employees[[#This Row],[Exit_year]]-TBL_Employees[[#This Row],[Hire_year]]</f>
        <v>#VALUE!</v>
      </c>
    </row>
    <row r="149" spans="1:18" x14ac:dyDescent="0.35">
      <c r="A149" t="s">
        <v>210</v>
      </c>
      <c r="B149" t="s">
        <v>677</v>
      </c>
      <c r="C149" t="s">
        <v>40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43240</v>
      </c>
      <c r="J149" s="2">
        <v>184368</v>
      </c>
      <c r="K149" s="3">
        <v>0.28999999999999998</v>
      </c>
      <c r="L149" t="s">
        <v>19</v>
      </c>
      <c r="M149" t="s">
        <v>25</v>
      </c>
      <c r="N149" s="1" t="s">
        <v>21</v>
      </c>
      <c r="O149">
        <f>TBL_Employees[[#This Row],[Annual Salary]]*TBL_Employees[[#This Row],[Bonus %]]</f>
        <v>53466.719999999994</v>
      </c>
      <c r="P149" t="e">
        <f>YEAR(TBL_Employees[[#This Row],[Exit Date]])</f>
        <v>#VALUE!</v>
      </c>
      <c r="Q149">
        <f>YEAR(TBL_Employees[[#This Row],[Hire Date]])</f>
        <v>2018</v>
      </c>
      <c r="R149" s="19" t="e">
        <f>TBL_Employees[[#This Row],[Exit_year]]-TBL_Employees[[#This Row],[Hire_year]]</f>
        <v>#VALUE!</v>
      </c>
    </row>
    <row r="150" spans="1:18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>TBL_Employees[[#This Row],[Annual Salary]]*TBL_Employees[[#This Row],[Bonus %]]</f>
        <v>0</v>
      </c>
      <c r="P150" t="e">
        <f>YEAR(TBL_Employees[[#This Row],[Exit Date]])</f>
        <v>#VALUE!</v>
      </c>
      <c r="Q150">
        <f>YEAR(TBL_Employees[[#This Row],[Hire Date]])</f>
        <v>2013</v>
      </c>
      <c r="R150" s="19" t="e">
        <f>TBL_Employees[[#This Row],[Exit_year]]-TBL_Employees[[#This Row],[Hire_year]]</f>
        <v>#VALUE!</v>
      </c>
    </row>
    <row r="151" spans="1:18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>TBL_Employees[[#This Row],[Annual Salary]]*TBL_Employees[[#This Row],[Bonus %]]</f>
        <v>0</v>
      </c>
      <c r="P151" t="e">
        <f>YEAR(TBL_Employees[[#This Row],[Exit Date]])</f>
        <v>#VALUE!</v>
      </c>
      <c r="Q151">
        <f>YEAR(TBL_Employees[[#This Row],[Hire Date]])</f>
        <v>1998</v>
      </c>
      <c r="R151" s="19" t="e">
        <f>TBL_Employees[[#This Row],[Exit_year]]-TBL_Employees[[#This Row],[Hire_year]]</f>
        <v>#VALUE!</v>
      </c>
    </row>
    <row r="152" spans="1:18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>TBL_Employees[[#This Row],[Annual Salary]]*TBL_Employees[[#This Row],[Bonus %]]</f>
        <v>0</v>
      </c>
      <c r="P152" t="e">
        <f>YEAR(TBL_Employees[[#This Row],[Exit Date]])</f>
        <v>#VALUE!</v>
      </c>
      <c r="Q152">
        <f>YEAR(TBL_Employees[[#This Row],[Hire Date]])</f>
        <v>2002</v>
      </c>
      <c r="R152" s="19" t="e">
        <f>TBL_Employees[[#This Row],[Exit_year]]-TBL_Employees[[#This Row],[Hire_year]]</f>
        <v>#VALUE!</v>
      </c>
    </row>
    <row r="153" spans="1:18" x14ac:dyDescent="0.35">
      <c r="A153" t="s">
        <v>736</v>
      </c>
      <c r="B153" t="s">
        <v>737</v>
      </c>
      <c r="C153" t="s">
        <v>40</v>
      </c>
      <c r="D153" t="s">
        <v>31</v>
      </c>
      <c r="E153" t="s">
        <v>44</v>
      </c>
      <c r="F153" t="s">
        <v>28</v>
      </c>
      <c r="G153" t="s">
        <v>24</v>
      </c>
      <c r="H153">
        <v>45</v>
      </c>
      <c r="I153" s="1">
        <v>41879</v>
      </c>
      <c r="J153" s="2">
        <v>183161</v>
      </c>
      <c r="K153" s="3">
        <v>0.22</v>
      </c>
      <c r="L153" t="s">
        <v>19</v>
      </c>
      <c r="M153" t="s">
        <v>45</v>
      </c>
      <c r="N153" s="1" t="s">
        <v>21</v>
      </c>
      <c r="O153">
        <f>TBL_Employees[[#This Row],[Annual Salary]]*TBL_Employees[[#This Row],[Bonus %]]</f>
        <v>40295.42</v>
      </c>
      <c r="P153" t="e">
        <f>YEAR(TBL_Employees[[#This Row],[Exit Date]])</f>
        <v>#VALUE!</v>
      </c>
      <c r="Q153">
        <f>YEAR(TBL_Employees[[#This Row],[Hire Date]])</f>
        <v>2014</v>
      </c>
      <c r="R153" s="19" t="e">
        <f>TBL_Employees[[#This Row],[Exit_year]]-TBL_Employees[[#This Row],[Hire_year]]</f>
        <v>#VALUE!</v>
      </c>
    </row>
    <row r="154" spans="1:18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>TBL_Employees[[#This Row],[Annual Salary]]*TBL_Employees[[#This Row],[Bonus %]]</f>
        <v>0</v>
      </c>
      <c r="P154" t="e">
        <f>YEAR(TBL_Employees[[#This Row],[Exit Date]])</f>
        <v>#VALUE!</v>
      </c>
      <c r="Q154">
        <f>YEAR(TBL_Employees[[#This Row],[Hire Date]])</f>
        <v>2014</v>
      </c>
      <c r="R154" s="19" t="e">
        <f>TBL_Employees[[#This Row],[Exit_year]]-TBL_Employees[[#This Row],[Hire_year]]</f>
        <v>#VALUE!</v>
      </c>
    </row>
    <row r="155" spans="1:18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>TBL_Employees[[#This Row],[Annual Salary]]*TBL_Employees[[#This Row],[Bonus %]]</f>
        <v>0</v>
      </c>
      <c r="P155" t="e">
        <f>YEAR(TBL_Employees[[#This Row],[Exit Date]])</f>
        <v>#VALUE!</v>
      </c>
      <c r="Q155">
        <f>YEAR(TBL_Employees[[#This Row],[Hire Date]])</f>
        <v>2009</v>
      </c>
      <c r="R155" s="19" t="e">
        <f>TBL_Employees[[#This Row],[Exit_year]]-TBL_Employees[[#This Row],[Hire_year]]</f>
        <v>#VALUE!</v>
      </c>
    </row>
    <row r="156" spans="1:18" x14ac:dyDescent="0.35">
      <c r="A156" t="s">
        <v>838</v>
      </c>
      <c r="B156" t="s">
        <v>839</v>
      </c>
      <c r="C156" t="s">
        <v>40</v>
      </c>
      <c r="D156" t="s">
        <v>27</v>
      </c>
      <c r="E156" t="s">
        <v>44</v>
      </c>
      <c r="F156" t="s">
        <v>17</v>
      </c>
      <c r="G156" t="s">
        <v>24</v>
      </c>
      <c r="H156">
        <v>47</v>
      </c>
      <c r="I156" s="1">
        <v>41208</v>
      </c>
      <c r="J156" s="2">
        <v>183156</v>
      </c>
      <c r="K156" s="3">
        <v>0.3</v>
      </c>
      <c r="L156" t="s">
        <v>19</v>
      </c>
      <c r="M156" t="s">
        <v>63</v>
      </c>
      <c r="N156" s="1" t="s">
        <v>21</v>
      </c>
      <c r="O156">
        <f>TBL_Employees[[#This Row],[Annual Salary]]*TBL_Employees[[#This Row],[Bonus %]]</f>
        <v>54946.799999999996</v>
      </c>
      <c r="P156" t="e">
        <f>YEAR(TBL_Employees[[#This Row],[Exit Date]])</f>
        <v>#VALUE!</v>
      </c>
      <c r="Q156">
        <f>YEAR(TBL_Employees[[#This Row],[Hire Date]])</f>
        <v>2012</v>
      </c>
      <c r="R156" s="19" t="e">
        <f>TBL_Employees[[#This Row],[Exit_year]]-TBL_Employees[[#This Row],[Hire_year]]</f>
        <v>#VALUE!</v>
      </c>
    </row>
    <row r="157" spans="1:18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>TBL_Employees[[#This Row],[Annual Salary]]*TBL_Employees[[#This Row],[Bonus %]]</f>
        <v>0</v>
      </c>
      <c r="P157" t="e">
        <f>YEAR(TBL_Employees[[#This Row],[Exit Date]])</f>
        <v>#VALUE!</v>
      </c>
      <c r="Q157">
        <f>YEAR(TBL_Employees[[#This Row],[Hire Date]])</f>
        <v>2020</v>
      </c>
      <c r="R157" s="19" t="e">
        <f>TBL_Employees[[#This Row],[Exit_year]]-TBL_Employees[[#This Row],[Hire_year]]</f>
        <v>#VALUE!</v>
      </c>
    </row>
    <row r="158" spans="1:18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>TBL_Employees[[#This Row],[Annual Salary]]*TBL_Employees[[#This Row],[Bonus %]]</f>
        <v>12714.800000000001</v>
      </c>
      <c r="P158" t="e">
        <f>YEAR(TBL_Employees[[#This Row],[Exit Date]])</f>
        <v>#VALUE!</v>
      </c>
      <c r="Q158">
        <f>YEAR(TBL_Employees[[#This Row],[Hire Date]])</f>
        <v>2014</v>
      </c>
      <c r="R158" s="19" t="e">
        <f>TBL_Employees[[#This Row],[Exit_year]]-TBL_Employees[[#This Row],[Hire_year]]</f>
        <v>#VALUE!</v>
      </c>
    </row>
    <row r="159" spans="1:18" x14ac:dyDescent="0.35">
      <c r="A159" t="s">
        <v>1536</v>
      </c>
      <c r="B159" t="s">
        <v>1537</v>
      </c>
      <c r="C159" t="s">
        <v>40</v>
      </c>
      <c r="D159" t="s">
        <v>43</v>
      </c>
      <c r="E159" t="s">
        <v>44</v>
      </c>
      <c r="F159" t="s">
        <v>17</v>
      </c>
      <c r="G159" t="s">
        <v>24</v>
      </c>
      <c r="H159">
        <v>28</v>
      </c>
      <c r="I159" s="1">
        <v>43810</v>
      </c>
      <c r="J159" s="2">
        <v>182321</v>
      </c>
      <c r="K159" s="3">
        <v>0.28000000000000003</v>
      </c>
      <c r="L159" t="s">
        <v>33</v>
      </c>
      <c r="M159" t="s">
        <v>60</v>
      </c>
      <c r="N159" s="1" t="s">
        <v>21</v>
      </c>
      <c r="O159">
        <f>TBL_Employees[[#This Row],[Annual Salary]]*TBL_Employees[[#This Row],[Bonus %]]</f>
        <v>51049.880000000005</v>
      </c>
      <c r="P159" t="e">
        <f>YEAR(TBL_Employees[[#This Row],[Exit Date]])</f>
        <v>#VALUE!</v>
      </c>
      <c r="Q159">
        <f>YEAR(TBL_Employees[[#This Row],[Hire Date]])</f>
        <v>2019</v>
      </c>
      <c r="R159" s="19" t="e">
        <f>TBL_Employees[[#This Row],[Exit_year]]-TBL_Employees[[#This Row],[Hire_year]]</f>
        <v>#VALUE!</v>
      </c>
    </row>
    <row r="160" spans="1:18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>TBL_Employees[[#This Row],[Annual Salary]]*TBL_Employees[[#This Row],[Bonus %]]</f>
        <v>5789.9000000000005</v>
      </c>
      <c r="P160" t="e">
        <f>YEAR(TBL_Employees[[#This Row],[Exit Date]])</f>
        <v>#VALUE!</v>
      </c>
      <c r="Q160">
        <f>YEAR(TBL_Employees[[#This Row],[Hire Date]])</f>
        <v>2000</v>
      </c>
      <c r="R160" s="19" t="e">
        <f>TBL_Employees[[#This Row],[Exit_year]]-TBL_Employees[[#This Row],[Hire_year]]</f>
        <v>#VALUE!</v>
      </c>
    </row>
    <row r="161" spans="1:18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>TBL_Employees[[#This Row],[Annual Salary]]*TBL_Employees[[#This Row],[Bonus %]]</f>
        <v>0</v>
      </c>
      <c r="P161">
        <f>YEAR(TBL_Employees[[#This Row],[Exit Date]])</f>
        <v>2013</v>
      </c>
      <c r="Q161">
        <f>YEAR(TBL_Employees[[#This Row],[Hire Date]])</f>
        <v>1994</v>
      </c>
      <c r="R161" s="19">
        <f>TBL_Employees[[#This Row],[Exit_year]]-TBL_Employees[[#This Row],[Hire_year]]</f>
        <v>19</v>
      </c>
    </row>
    <row r="162" spans="1:18" x14ac:dyDescent="0.35">
      <c r="A162" t="s">
        <v>1213</v>
      </c>
      <c r="B162" t="s">
        <v>1519</v>
      </c>
      <c r="C162" t="s">
        <v>14</v>
      </c>
      <c r="D162" t="s">
        <v>43</v>
      </c>
      <c r="E162" t="s">
        <v>44</v>
      </c>
      <c r="F162" t="s">
        <v>17</v>
      </c>
      <c r="G162" t="s">
        <v>24</v>
      </c>
      <c r="H162">
        <v>52</v>
      </c>
      <c r="I162" s="1">
        <v>35886</v>
      </c>
      <c r="J162" s="2">
        <v>182035</v>
      </c>
      <c r="K162" s="3">
        <v>0.3</v>
      </c>
      <c r="L162" t="s">
        <v>19</v>
      </c>
      <c r="M162" t="s">
        <v>20</v>
      </c>
      <c r="N162" s="1" t="s">
        <v>21</v>
      </c>
      <c r="O162">
        <f>TBL_Employees[[#This Row],[Annual Salary]]*TBL_Employees[[#This Row],[Bonus %]]</f>
        <v>54610.5</v>
      </c>
      <c r="P162" t="e">
        <f>YEAR(TBL_Employees[[#This Row],[Exit Date]])</f>
        <v>#VALUE!</v>
      </c>
      <c r="Q162">
        <f>YEAR(TBL_Employees[[#This Row],[Hire Date]])</f>
        <v>1998</v>
      </c>
      <c r="R162" s="19" t="e">
        <f>TBL_Employees[[#This Row],[Exit_year]]-TBL_Employees[[#This Row],[Hire_year]]</f>
        <v>#VALUE!</v>
      </c>
    </row>
    <row r="163" spans="1:18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>TBL_Employees[[#This Row],[Annual Salary]]*TBL_Employees[[#This Row],[Bonus %]]</f>
        <v>0</v>
      </c>
      <c r="P163" t="e">
        <f>YEAR(TBL_Employees[[#This Row],[Exit Date]])</f>
        <v>#VALUE!</v>
      </c>
      <c r="Q163">
        <f>YEAR(TBL_Employees[[#This Row],[Hire Date]])</f>
        <v>2021</v>
      </c>
      <c r="R163" s="19" t="e">
        <f>TBL_Employees[[#This Row],[Exit_year]]-TBL_Employees[[#This Row],[Hire_year]]</f>
        <v>#VALUE!</v>
      </c>
    </row>
    <row r="164" spans="1:18" x14ac:dyDescent="0.35">
      <c r="A164" t="s">
        <v>519</v>
      </c>
      <c r="B164" t="s">
        <v>1520</v>
      </c>
      <c r="C164" t="s">
        <v>40</v>
      </c>
      <c r="D164" t="s">
        <v>65</v>
      </c>
      <c r="E164" t="s">
        <v>44</v>
      </c>
      <c r="F164" t="s">
        <v>28</v>
      </c>
      <c r="G164" t="s">
        <v>24</v>
      </c>
      <c r="H164">
        <v>35</v>
      </c>
      <c r="I164" s="1">
        <v>42963</v>
      </c>
      <c r="J164" s="2">
        <v>181356</v>
      </c>
      <c r="K164" s="3">
        <v>0.23</v>
      </c>
      <c r="L164" t="s">
        <v>33</v>
      </c>
      <c r="M164" t="s">
        <v>60</v>
      </c>
      <c r="N164" s="1" t="s">
        <v>21</v>
      </c>
      <c r="O164">
        <f>TBL_Employees[[#This Row],[Annual Salary]]*TBL_Employees[[#This Row],[Bonus %]]</f>
        <v>41711.880000000005</v>
      </c>
      <c r="P164" t="e">
        <f>YEAR(TBL_Employees[[#This Row],[Exit Date]])</f>
        <v>#VALUE!</v>
      </c>
      <c r="Q164">
        <f>YEAR(TBL_Employees[[#This Row],[Hire Date]])</f>
        <v>2017</v>
      </c>
      <c r="R164" s="19" t="e">
        <f>TBL_Employees[[#This Row],[Exit_year]]-TBL_Employees[[#This Row],[Hire_year]]</f>
        <v>#VALUE!</v>
      </c>
    </row>
    <row r="165" spans="1:18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>TBL_Employees[[#This Row],[Annual Salary]]*TBL_Employees[[#This Row],[Bonus %]]</f>
        <v>0</v>
      </c>
      <c r="P165" t="e">
        <f>YEAR(TBL_Employees[[#This Row],[Exit Date]])</f>
        <v>#VALUE!</v>
      </c>
      <c r="Q165">
        <f>YEAR(TBL_Employees[[#This Row],[Hire Date]])</f>
        <v>1999</v>
      </c>
      <c r="R165" s="19" t="e">
        <f>TBL_Employees[[#This Row],[Exit_year]]-TBL_Employees[[#This Row],[Hire_year]]</f>
        <v>#VALUE!</v>
      </c>
    </row>
    <row r="166" spans="1:18" x14ac:dyDescent="0.35">
      <c r="A166" t="s">
        <v>1082</v>
      </c>
      <c r="B166" t="s">
        <v>1083</v>
      </c>
      <c r="C166" t="s">
        <v>40</v>
      </c>
      <c r="D166" t="s">
        <v>50</v>
      </c>
      <c r="E166" t="s">
        <v>44</v>
      </c>
      <c r="F166" t="s">
        <v>17</v>
      </c>
      <c r="G166" t="s">
        <v>18</v>
      </c>
      <c r="H166">
        <v>63</v>
      </c>
      <c r="I166" s="1">
        <v>43996</v>
      </c>
      <c r="J166" s="2">
        <v>181216</v>
      </c>
      <c r="K166" s="3">
        <v>0.27</v>
      </c>
      <c r="L166" t="s">
        <v>19</v>
      </c>
      <c r="M166" t="s">
        <v>29</v>
      </c>
      <c r="N166" s="1" t="s">
        <v>21</v>
      </c>
      <c r="O166">
        <f>TBL_Employees[[#This Row],[Annual Salary]]*TBL_Employees[[#This Row],[Bonus %]]</f>
        <v>48928.32</v>
      </c>
      <c r="P166" t="e">
        <f>YEAR(TBL_Employees[[#This Row],[Exit Date]])</f>
        <v>#VALUE!</v>
      </c>
      <c r="Q166">
        <f>YEAR(TBL_Employees[[#This Row],[Hire Date]])</f>
        <v>2020</v>
      </c>
      <c r="R166" s="19" t="e">
        <f>TBL_Employees[[#This Row],[Exit_year]]-TBL_Employees[[#This Row],[Hire_year]]</f>
        <v>#VALUE!</v>
      </c>
    </row>
    <row r="167" spans="1:18" x14ac:dyDescent="0.35">
      <c r="A167" t="s">
        <v>545</v>
      </c>
      <c r="B167" t="s">
        <v>546</v>
      </c>
      <c r="C167" t="s">
        <v>40</v>
      </c>
      <c r="D167" t="s">
        <v>65</v>
      </c>
      <c r="E167" t="s">
        <v>44</v>
      </c>
      <c r="F167" t="s">
        <v>28</v>
      </c>
      <c r="G167" t="s">
        <v>18</v>
      </c>
      <c r="H167">
        <v>26</v>
      </c>
      <c r="I167" s="1">
        <v>44040</v>
      </c>
      <c r="J167" s="2">
        <v>180664</v>
      </c>
      <c r="K167" s="3">
        <v>0.27</v>
      </c>
      <c r="L167" t="s">
        <v>19</v>
      </c>
      <c r="M167" t="s">
        <v>20</v>
      </c>
      <c r="N167" s="1" t="s">
        <v>21</v>
      </c>
      <c r="O167">
        <f>TBL_Employees[[#This Row],[Annual Salary]]*TBL_Employees[[#This Row],[Bonus %]]</f>
        <v>48779.280000000006</v>
      </c>
      <c r="P167" t="e">
        <f>YEAR(TBL_Employees[[#This Row],[Exit Date]])</f>
        <v>#VALUE!</v>
      </c>
      <c r="Q167">
        <f>YEAR(TBL_Employees[[#This Row],[Hire Date]])</f>
        <v>2020</v>
      </c>
      <c r="R167" s="19" t="e">
        <f>TBL_Employees[[#This Row],[Exit_year]]-TBL_Employees[[#This Row],[Hire_year]]</f>
        <v>#VALUE!</v>
      </c>
    </row>
    <row r="168" spans="1:18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>TBL_Employees[[#This Row],[Annual Salary]]*TBL_Employees[[#This Row],[Bonus %]]</f>
        <v>21713.1</v>
      </c>
      <c r="P168" t="e">
        <f>YEAR(TBL_Employees[[#This Row],[Exit Date]])</f>
        <v>#VALUE!</v>
      </c>
      <c r="Q168">
        <f>YEAR(TBL_Employees[[#This Row],[Hire Date]])</f>
        <v>2021</v>
      </c>
      <c r="R168" s="19" t="e">
        <f>TBL_Employees[[#This Row],[Exit_year]]-TBL_Employees[[#This Row],[Hire_year]]</f>
        <v>#VALUE!</v>
      </c>
    </row>
    <row r="169" spans="1:18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>TBL_Employees[[#This Row],[Annual Salary]]*TBL_Employees[[#This Row],[Bonus %]]</f>
        <v>0</v>
      </c>
      <c r="P169" t="e">
        <f>YEAR(TBL_Employees[[#This Row],[Exit Date]])</f>
        <v>#VALUE!</v>
      </c>
      <c r="Q169">
        <f>YEAR(TBL_Employees[[#This Row],[Hire Date]])</f>
        <v>2016</v>
      </c>
      <c r="R169" s="19" t="e">
        <f>TBL_Employees[[#This Row],[Exit_year]]-TBL_Employees[[#This Row],[Hire_year]]</f>
        <v>#VALUE!</v>
      </c>
    </row>
    <row r="170" spans="1:18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>TBL_Employees[[#This Row],[Annual Salary]]*TBL_Employees[[#This Row],[Bonus %]]</f>
        <v>76326</v>
      </c>
      <c r="P170" t="e">
        <f>YEAR(TBL_Employees[[#This Row],[Exit Date]])</f>
        <v>#VALUE!</v>
      </c>
      <c r="Q170">
        <f>YEAR(TBL_Employees[[#This Row],[Hire Date]])</f>
        <v>2014</v>
      </c>
      <c r="R170" s="19" t="e">
        <f>TBL_Employees[[#This Row],[Exit_year]]-TBL_Employees[[#This Row],[Hire_year]]</f>
        <v>#VALUE!</v>
      </c>
    </row>
    <row r="171" spans="1:18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>TBL_Employees[[#This Row],[Annual Salary]]*TBL_Employees[[#This Row],[Bonus %]]</f>
        <v>19319.300000000003</v>
      </c>
      <c r="P171" t="e">
        <f>YEAR(TBL_Employees[[#This Row],[Exit Date]])</f>
        <v>#VALUE!</v>
      </c>
      <c r="Q171">
        <f>YEAR(TBL_Employees[[#This Row],[Hire Date]])</f>
        <v>1999</v>
      </c>
      <c r="R171" s="19" t="e">
        <f>TBL_Employees[[#This Row],[Exit_year]]-TBL_Employees[[#This Row],[Hire_year]]</f>
        <v>#VALUE!</v>
      </c>
    </row>
    <row r="172" spans="1:18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>TBL_Employees[[#This Row],[Annual Salary]]*TBL_Employees[[#This Row],[Bonus %]]</f>
        <v>0</v>
      </c>
      <c r="P172" t="e">
        <f>YEAR(TBL_Employees[[#This Row],[Exit Date]])</f>
        <v>#VALUE!</v>
      </c>
      <c r="Q172">
        <f>YEAR(TBL_Employees[[#This Row],[Hire Date]])</f>
        <v>2007</v>
      </c>
      <c r="R172" s="19" t="e">
        <f>TBL_Employees[[#This Row],[Exit_year]]-TBL_Employees[[#This Row],[Hire_year]]</f>
        <v>#VALUE!</v>
      </c>
    </row>
    <row r="173" spans="1:18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>TBL_Employees[[#This Row],[Annual Salary]]*TBL_Employees[[#This Row],[Bonus %]]</f>
        <v>0</v>
      </c>
      <c r="P173" t="e">
        <f>YEAR(TBL_Employees[[#This Row],[Exit Date]])</f>
        <v>#VALUE!</v>
      </c>
      <c r="Q173">
        <f>YEAR(TBL_Employees[[#This Row],[Hire Date]])</f>
        <v>2021</v>
      </c>
      <c r="R173" s="19" t="e">
        <f>TBL_Employees[[#This Row],[Exit_year]]-TBL_Employees[[#This Row],[Hire_year]]</f>
        <v>#VALUE!</v>
      </c>
    </row>
    <row r="174" spans="1:18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>TBL_Employees[[#This Row],[Annual Salary]]*TBL_Employees[[#This Row],[Bonus %]]</f>
        <v>76973.13</v>
      </c>
      <c r="P174" t="e">
        <f>YEAR(TBL_Employees[[#This Row],[Exit Date]])</f>
        <v>#VALUE!</v>
      </c>
      <c r="Q174">
        <f>YEAR(TBL_Employees[[#This Row],[Hire Date]])</f>
        <v>2014</v>
      </c>
      <c r="R174" s="19" t="e">
        <f>TBL_Employees[[#This Row],[Exit_year]]-TBL_Employees[[#This Row],[Hire_year]]</f>
        <v>#VALUE!</v>
      </c>
    </row>
    <row r="175" spans="1:18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>TBL_Employees[[#This Row],[Annual Salary]]*TBL_Employees[[#This Row],[Bonus %]]</f>
        <v>36560.369999999995</v>
      </c>
      <c r="P175" t="e">
        <f>YEAR(TBL_Employees[[#This Row],[Exit Date]])</f>
        <v>#VALUE!</v>
      </c>
      <c r="Q175">
        <f>YEAR(TBL_Employees[[#This Row],[Hire Date]])</f>
        <v>2018</v>
      </c>
      <c r="R175" s="19" t="e">
        <f>TBL_Employees[[#This Row],[Exit_year]]-TBL_Employees[[#This Row],[Hire_year]]</f>
        <v>#VALUE!</v>
      </c>
    </row>
    <row r="176" spans="1:18" x14ac:dyDescent="0.35">
      <c r="A176" t="s">
        <v>239</v>
      </c>
      <c r="B176" t="s">
        <v>1550</v>
      </c>
      <c r="C176" t="s">
        <v>40</v>
      </c>
      <c r="D176" t="s">
        <v>43</v>
      </c>
      <c r="E176" t="s">
        <v>44</v>
      </c>
      <c r="F176" t="s">
        <v>28</v>
      </c>
      <c r="G176" t="s">
        <v>18</v>
      </c>
      <c r="H176">
        <v>32</v>
      </c>
      <c r="I176" s="1">
        <v>42702</v>
      </c>
      <c r="J176" s="2">
        <v>177443</v>
      </c>
      <c r="K176" s="3">
        <v>0.16</v>
      </c>
      <c r="L176" t="s">
        <v>19</v>
      </c>
      <c r="M176" t="s">
        <v>63</v>
      </c>
      <c r="N176" s="1" t="s">
        <v>21</v>
      </c>
      <c r="O176">
        <f>TBL_Employees[[#This Row],[Annual Salary]]*TBL_Employees[[#This Row],[Bonus %]]</f>
        <v>28390.880000000001</v>
      </c>
      <c r="P176" t="e">
        <f>YEAR(TBL_Employees[[#This Row],[Exit Date]])</f>
        <v>#VALUE!</v>
      </c>
      <c r="Q176">
        <f>YEAR(TBL_Employees[[#This Row],[Hire Date]])</f>
        <v>2016</v>
      </c>
      <c r="R176" s="19" t="e">
        <f>TBL_Employees[[#This Row],[Exit_year]]-TBL_Employees[[#This Row],[Hire_year]]</f>
        <v>#VALUE!</v>
      </c>
    </row>
    <row r="177" spans="1:18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>TBL_Employees[[#This Row],[Annual Salary]]*TBL_Employees[[#This Row],[Bonus %]]</f>
        <v>6485.4000000000005</v>
      </c>
      <c r="P177" t="e">
        <f>YEAR(TBL_Employees[[#This Row],[Exit Date]])</f>
        <v>#VALUE!</v>
      </c>
      <c r="Q177">
        <f>YEAR(TBL_Employees[[#This Row],[Hire Date]])</f>
        <v>2007</v>
      </c>
      <c r="R177" s="19" t="e">
        <f>TBL_Employees[[#This Row],[Exit_year]]-TBL_Employees[[#This Row],[Hire_year]]</f>
        <v>#VALUE!</v>
      </c>
    </row>
    <row r="178" spans="1:18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>TBL_Employees[[#This Row],[Annual Salary]]*TBL_Employees[[#This Row],[Bonus %]]</f>
        <v>10227</v>
      </c>
      <c r="P178" t="e">
        <f>YEAR(TBL_Employees[[#This Row],[Exit Date]])</f>
        <v>#VALUE!</v>
      </c>
      <c r="Q178">
        <f>YEAR(TBL_Employees[[#This Row],[Hire Date]])</f>
        <v>1994</v>
      </c>
      <c r="R178" s="19" t="e">
        <f>TBL_Employees[[#This Row],[Exit_year]]-TBL_Employees[[#This Row],[Hire_year]]</f>
        <v>#VALUE!</v>
      </c>
    </row>
    <row r="179" spans="1:18" x14ac:dyDescent="0.35">
      <c r="A179" t="s">
        <v>560</v>
      </c>
      <c r="B179" t="s">
        <v>1885</v>
      </c>
      <c r="C179" t="s">
        <v>40</v>
      </c>
      <c r="D179" t="s">
        <v>23</v>
      </c>
      <c r="E179" t="s">
        <v>44</v>
      </c>
      <c r="F179" t="s">
        <v>17</v>
      </c>
      <c r="G179" t="s">
        <v>51</v>
      </c>
      <c r="H179">
        <v>52</v>
      </c>
      <c r="I179" s="1">
        <v>34209</v>
      </c>
      <c r="J179" s="2">
        <v>177443</v>
      </c>
      <c r="K179" s="3">
        <v>0.25</v>
      </c>
      <c r="L179" t="s">
        <v>52</v>
      </c>
      <c r="M179" t="s">
        <v>53</v>
      </c>
      <c r="N179" s="1" t="s">
        <v>21</v>
      </c>
      <c r="O179">
        <f>TBL_Employees[[#This Row],[Annual Salary]]*TBL_Employees[[#This Row],[Bonus %]]</f>
        <v>44360.75</v>
      </c>
      <c r="P179" t="e">
        <f>YEAR(TBL_Employees[[#This Row],[Exit Date]])</f>
        <v>#VALUE!</v>
      </c>
      <c r="Q179">
        <f>YEAR(TBL_Employees[[#This Row],[Hire Date]])</f>
        <v>1993</v>
      </c>
      <c r="R179" s="19" t="e">
        <f>TBL_Employees[[#This Row],[Exit_year]]-TBL_Employees[[#This Row],[Hire_year]]</f>
        <v>#VALUE!</v>
      </c>
    </row>
    <row r="180" spans="1:18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>TBL_Employees[[#This Row],[Annual Salary]]*TBL_Employees[[#This Row],[Bonus %]]</f>
        <v>0</v>
      </c>
      <c r="P180" t="e">
        <f>YEAR(TBL_Employees[[#This Row],[Exit Date]])</f>
        <v>#VALUE!</v>
      </c>
      <c r="Q180">
        <f>YEAR(TBL_Employees[[#This Row],[Hire Date]])</f>
        <v>2002</v>
      </c>
      <c r="R180" s="19" t="e">
        <f>TBL_Employees[[#This Row],[Exit_year]]-TBL_Employees[[#This Row],[Hire_year]]</f>
        <v>#VALUE!</v>
      </c>
    </row>
    <row r="181" spans="1:18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>TBL_Employees[[#This Row],[Annual Salary]]*TBL_Employees[[#This Row],[Bonus %]]</f>
        <v>8007.92</v>
      </c>
      <c r="P181" t="e">
        <f>YEAR(TBL_Employees[[#This Row],[Exit Date]])</f>
        <v>#VALUE!</v>
      </c>
      <c r="Q181">
        <f>YEAR(TBL_Employees[[#This Row],[Hire Date]])</f>
        <v>2020</v>
      </c>
      <c r="R181" s="19" t="e">
        <f>TBL_Employees[[#This Row],[Exit_year]]-TBL_Employees[[#This Row],[Hire_year]]</f>
        <v>#VALUE!</v>
      </c>
    </row>
    <row r="182" spans="1:18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>TBL_Employees[[#This Row],[Annual Salary]]*TBL_Employees[[#This Row],[Bonus %]]</f>
        <v>0</v>
      </c>
      <c r="P182" t="e">
        <f>YEAR(TBL_Employees[[#This Row],[Exit Date]])</f>
        <v>#VALUE!</v>
      </c>
      <c r="Q182">
        <f>YEAR(TBL_Employees[[#This Row],[Hire Date]])</f>
        <v>2016</v>
      </c>
      <c r="R182" s="19" t="e">
        <f>TBL_Employees[[#This Row],[Exit_year]]-TBL_Employees[[#This Row],[Hire_year]]</f>
        <v>#VALUE!</v>
      </c>
    </row>
    <row r="183" spans="1:18" x14ac:dyDescent="0.35">
      <c r="A183" t="s">
        <v>1977</v>
      </c>
      <c r="B183" t="s">
        <v>1978</v>
      </c>
      <c r="C183" t="s">
        <v>40</v>
      </c>
      <c r="D183" t="s">
        <v>43</v>
      </c>
      <c r="E183" t="s">
        <v>44</v>
      </c>
      <c r="F183" t="s">
        <v>28</v>
      </c>
      <c r="G183" t="s">
        <v>24</v>
      </c>
      <c r="H183">
        <v>31</v>
      </c>
      <c r="I183" s="1">
        <v>43626</v>
      </c>
      <c r="J183" s="2">
        <v>176710</v>
      </c>
      <c r="K183" s="3">
        <v>0.15</v>
      </c>
      <c r="L183" t="s">
        <v>19</v>
      </c>
      <c r="M183" t="s">
        <v>45</v>
      </c>
      <c r="N183" s="1" t="s">
        <v>21</v>
      </c>
      <c r="O183">
        <f>TBL_Employees[[#This Row],[Annual Salary]]*TBL_Employees[[#This Row],[Bonus %]]</f>
        <v>26506.5</v>
      </c>
      <c r="P183" t="e">
        <f>YEAR(TBL_Employees[[#This Row],[Exit Date]])</f>
        <v>#VALUE!</v>
      </c>
      <c r="Q183">
        <f>YEAR(TBL_Employees[[#This Row],[Hire Date]])</f>
        <v>2019</v>
      </c>
      <c r="R183" s="19" t="e">
        <f>TBL_Employees[[#This Row],[Exit_year]]-TBL_Employees[[#This Row],[Hire_year]]</f>
        <v>#VALUE!</v>
      </c>
    </row>
    <row r="184" spans="1:18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>TBL_Employees[[#This Row],[Annual Salary]]*TBL_Employees[[#This Row],[Bonus %]]</f>
        <v>0</v>
      </c>
      <c r="P184" t="e">
        <f>YEAR(TBL_Employees[[#This Row],[Exit Date]])</f>
        <v>#VALUE!</v>
      </c>
      <c r="Q184">
        <f>YEAR(TBL_Employees[[#This Row],[Hire Date]])</f>
        <v>2004</v>
      </c>
      <c r="R184" s="19" t="e">
        <f>TBL_Employees[[#This Row],[Exit_year]]-TBL_Employees[[#This Row],[Hire_year]]</f>
        <v>#VALUE!</v>
      </c>
    </row>
    <row r="185" spans="1:18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>TBL_Employees[[#This Row],[Annual Salary]]*TBL_Employees[[#This Row],[Bonus %]]</f>
        <v>0</v>
      </c>
      <c r="P185" t="e">
        <f>YEAR(TBL_Employees[[#This Row],[Exit Date]])</f>
        <v>#VALUE!</v>
      </c>
      <c r="Q185">
        <f>YEAR(TBL_Employees[[#This Row],[Hire Date]])</f>
        <v>2001</v>
      </c>
      <c r="R185" s="19" t="e">
        <f>TBL_Employees[[#This Row],[Exit_year]]-TBL_Employees[[#This Row],[Hire_year]]</f>
        <v>#VALUE!</v>
      </c>
    </row>
    <row r="186" spans="1:18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>TBL_Employees[[#This Row],[Annual Salary]]*TBL_Employees[[#This Row],[Bonus %]]</f>
        <v>0</v>
      </c>
      <c r="P186" t="e">
        <f>YEAR(TBL_Employees[[#This Row],[Exit Date]])</f>
        <v>#VALUE!</v>
      </c>
      <c r="Q186">
        <f>YEAR(TBL_Employees[[#This Row],[Hire Date]])</f>
        <v>2020</v>
      </c>
      <c r="R186" s="19" t="e">
        <f>TBL_Employees[[#This Row],[Exit_year]]-TBL_Employees[[#This Row],[Hire_year]]</f>
        <v>#VALUE!</v>
      </c>
    </row>
    <row r="187" spans="1:18" x14ac:dyDescent="0.35">
      <c r="A187" t="s">
        <v>1798</v>
      </c>
      <c r="B187" t="s">
        <v>1799</v>
      </c>
      <c r="C187" t="s">
        <v>40</v>
      </c>
      <c r="D187" t="s">
        <v>43</v>
      </c>
      <c r="E187" t="s">
        <v>44</v>
      </c>
      <c r="F187" t="s">
        <v>28</v>
      </c>
      <c r="G187" t="s">
        <v>18</v>
      </c>
      <c r="H187">
        <v>25</v>
      </c>
      <c r="I187" s="1">
        <v>44058</v>
      </c>
      <c r="J187" s="2">
        <v>172007</v>
      </c>
      <c r="K187" s="3">
        <v>0.26</v>
      </c>
      <c r="L187" t="s">
        <v>19</v>
      </c>
      <c r="M187" t="s">
        <v>45</v>
      </c>
      <c r="N187" s="1" t="s">
        <v>21</v>
      </c>
      <c r="O187">
        <f>TBL_Employees[[#This Row],[Annual Salary]]*TBL_Employees[[#This Row],[Bonus %]]</f>
        <v>44721.82</v>
      </c>
      <c r="P187" t="e">
        <f>YEAR(TBL_Employees[[#This Row],[Exit Date]])</f>
        <v>#VALUE!</v>
      </c>
      <c r="Q187">
        <f>YEAR(TBL_Employees[[#This Row],[Hire Date]])</f>
        <v>2020</v>
      </c>
      <c r="R187" s="19" t="e">
        <f>TBL_Employees[[#This Row],[Exit_year]]-TBL_Employees[[#This Row],[Hire_year]]</f>
        <v>#VALUE!</v>
      </c>
    </row>
    <row r="188" spans="1:18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>TBL_Employees[[#This Row],[Annual Salary]]*TBL_Employees[[#This Row],[Bonus %]]</f>
        <v>0</v>
      </c>
      <c r="P188" t="e">
        <f>YEAR(TBL_Employees[[#This Row],[Exit Date]])</f>
        <v>#VALUE!</v>
      </c>
      <c r="Q188">
        <f>YEAR(TBL_Employees[[#This Row],[Hire Date]])</f>
        <v>2019</v>
      </c>
      <c r="R188" s="19" t="e">
        <f>TBL_Employees[[#This Row],[Exit_year]]-TBL_Employees[[#This Row],[Hire_year]]</f>
        <v>#VALUE!</v>
      </c>
    </row>
    <row r="189" spans="1:18" x14ac:dyDescent="0.35">
      <c r="A189" t="s">
        <v>1961</v>
      </c>
      <c r="B189" t="s">
        <v>1962</v>
      </c>
      <c r="C189" t="s">
        <v>40</v>
      </c>
      <c r="D189" t="s">
        <v>50</v>
      </c>
      <c r="E189" t="s">
        <v>44</v>
      </c>
      <c r="F189" t="s">
        <v>17</v>
      </c>
      <c r="G189" t="s">
        <v>18</v>
      </c>
      <c r="H189">
        <v>39</v>
      </c>
      <c r="I189" s="1">
        <v>39201</v>
      </c>
      <c r="J189" s="2">
        <v>171487</v>
      </c>
      <c r="K189" s="3">
        <v>0.23</v>
      </c>
      <c r="L189" t="s">
        <v>19</v>
      </c>
      <c r="M189" t="s">
        <v>39</v>
      </c>
      <c r="N189" s="1" t="s">
        <v>21</v>
      </c>
      <c r="O189">
        <f>TBL_Employees[[#This Row],[Annual Salary]]*TBL_Employees[[#This Row],[Bonus %]]</f>
        <v>39442.01</v>
      </c>
      <c r="P189" t="e">
        <f>YEAR(TBL_Employees[[#This Row],[Exit Date]])</f>
        <v>#VALUE!</v>
      </c>
      <c r="Q189">
        <f>YEAR(TBL_Employees[[#This Row],[Hire Date]])</f>
        <v>2007</v>
      </c>
      <c r="R189" s="19" t="e">
        <f>TBL_Employees[[#This Row],[Exit_year]]-TBL_Employees[[#This Row],[Hire_year]]</f>
        <v>#VALUE!</v>
      </c>
    </row>
    <row r="190" spans="1:18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>TBL_Employees[[#This Row],[Annual Salary]]*TBL_Employees[[#This Row],[Bonus %]]</f>
        <v>18874.2</v>
      </c>
      <c r="P190" t="e">
        <f>YEAR(TBL_Employees[[#This Row],[Exit Date]])</f>
        <v>#VALUE!</v>
      </c>
      <c r="Q190">
        <f>YEAR(TBL_Employees[[#This Row],[Hire Date]])</f>
        <v>2019</v>
      </c>
      <c r="R190" s="19" t="e">
        <f>TBL_Employees[[#This Row],[Exit_year]]-TBL_Employees[[#This Row],[Hire_year]]</f>
        <v>#VALUE!</v>
      </c>
    </row>
    <row r="191" spans="1:18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>TBL_Employees[[#This Row],[Annual Salary]]*TBL_Employees[[#This Row],[Bonus %]]</f>
        <v>0</v>
      </c>
      <c r="P191" t="e">
        <f>YEAR(TBL_Employees[[#This Row],[Exit Date]])</f>
        <v>#VALUE!</v>
      </c>
      <c r="Q191">
        <f>YEAR(TBL_Employees[[#This Row],[Hire Date]])</f>
        <v>2017</v>
      </c>
      <c r="R191" s="19" t="e">
        <f>TBL_Employees[[#This Row],[Exit_year]]-TBL_Employees[[#This Row],[Hire_year]]</f>
        <v>#VALUE!</v>
      </c>
    </row>
    <row r="192" spans="1:18" x14ac:dyDescent="0.35">
      <c r="A192" t="s">
        <v>815</v>
      </c>
      <c r="B192" t="s">
        <v>816</v>
      </c>
      <c r="C192" t="s">
        <v>40</v>
      </c>
      <c r="D192" t="s">
        <v>31</v>
      </c>
      <c r="E192" t="s">
        <v>44</v>
      </c>
      <c r="F192" t="s">
        <v>28</v>
      </c>
      <c r="G192" t="s">
        <v>51</v>
      </c>
      <c r="H192">
        <v>64</v>
      </c>
      <c r="I192" s="1">
        <v>42972</v>
      </c>
      <c r="J192" s="2">
        <v>169509</v>
      </c>
      <c r="K192" s="3">
        <v>0.18</v>
      </c>
      <c r="L192" t="s">
        <v>52</v>
      </c>
      <c r="M192" t="s">
        <v>81</v>
      </c>
      <c r="N192" s="1" t="s">
        <v>21</v>
      </c>
      <c r="O192">
        <f>TBL_Employees[[#This Row],[Annual Salary]]*TBL_Employees[[#This Row],[Bonus %]]</f>
        <v>30511.62</v>
      </c>
      <c r="P192" t="e">
        <f>YEAR(TBL_Employees[[#This Row],[Exit Date]])</f>
        <v>#VALUE!</v>
      </c>
      <c r="Q192">
        <f>YEAR(TBL_Employees[[#This Row],[Hire Date]])</f>
        <v>2017</v>
      </c>
      <c r="R192" s="19" t="e">
        <f>TBL_Employees[[#This Row],[Exit_year]]-TBL_Employees[[#This Row],[Hire_year]]</f>
        <v>#VALUE!</v>
      </c>
    </row>
    <row r="193" spans="1:18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>TBL_Employees[[#This Row],[Annual Salary]]*TBL_Employees[[#This Row],[Bonus %]]</f>
        <v>0</v>
      </c>
      <c r="P193" t="e">
        <f>YEAR(TBL_Employees[[#This Row],[Exit Date]])</f>
        <v>#VALUE!</v>
      </c>
      <c r="Q193">
        <f>YEAR(TBL_Employees[[#This Row],[Hire Date]])</f>
        <v>2004</v>
      </c>
      <c r="R193" s="19" t="e">
        <f>TBL_Employees[[#This Row],[Exit_year]]-TBL_Employees[[#This Row],[Hire_year]]</f>
        <v>#VALUE!</v>
      </c>
    </row>
    <row r="194" spans="1:18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>TBL_Employees[[#This Row],[Annual Salary]]*TBL_Employees[[#This Row],[Bonus %]]</f>
        <v>9506.1</v>
      </c>
      <c r="P194" t="e">
        <f>YEAR(TBL_Employees[[#This Row],[Exit Date]])</f>
        <v>#VALUE!</v>
      </c>
      <c r="Q194">
        <f>YEAR(TBL_Employees[[#This Row],[Hire Date]])</f>
        <v>1999</v>
      </c>
      <c r="R194" s="19" t="e">
        <f>TBL_Employees[[#This Row],[Exit_year]]-TBL_Employees[[#This Row],[Hire_year]]</f>
        <v>#VALUE!</v>
      </c>
    </row>
    <row r="195" spans="1:18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>TBL_Employees[[#This Row],[Annual Salary]]*TBL_Employees[[#This Row],[Bonus %]]</f>
        <v>48249.599999999999</v>
      </c>
      <c r="P195" t="e">
        <f>YEAR(TBL_Employees[[#This Row],[Exit Date]])</f>
        <v>#VALUE!</v>
      </c>
      <c r="Q195">
        <f>YEAR(TBL_Employees[[#This Row],[Hire Date]])</f>
        <v>1998</v>
      </c>
      <c r="R195" s="19" t="e">
        <f>TBL_Employees[[#This Row],[Exit_year]]-TBL_Employees[[#This Row],[Hire_year]]</f>
        <v>#VALUE!</v>
      </c>
    </row>
    <row r="196" spans="1:18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>TBL_Employees[[#This Row],[Annual Salary]]*TBL_Employees[[#This Row],[Bonus %]]</f>
        <v>0</v>
      </c>
      <c r="P196" t="e">
        <f>YEAR(TBL_Employees[[#This Row],[Exit Date]])</f>
        <v>#VALUE!</v>
      </c>
      <c r="Q196">
        <f>YEAR(TBL_Employees[[#This Row],[Hire Date]])</f>
        <v>2010</v>
      </c>
      <c r="R196" s="19" t="e">
        <f>TBL_Employees[[#This Row],[Exit_year]]-TBL_Employees[[#This Row],[Hire_year]]</f>
        <v>#VALUE!</v>
      </c>
    </row>
    <row r="197" spans="1:18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>TBL_Employees[[#This Row],[Annual Salary]]*TBL_Employees[[#This Row],[Bonus %]]</f>
        <v>7652.58</v>
      </c>
      <c r="P197" t="e">
        <f>YEAR(TBL_Employees[[#This Row],[Exit Date]])</f>
        <v>#VALUE!</v>
      </c>
      <c r="Q197">
        <f>YEAR(TBL_Employees[[#This Row],[Hire Date]])</f>
        <v>2021</v>
      </c>
      <c r="R197" s="19" t="e">
        <f>TBL_Employees[[#This Row],[Exit_year]]-TBL_Employees[[#This Row],[Hire_year]]</f>
        <v>#VALUE!</v>
      </c>
    </row>
    <row r="198" spans="1:18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>TBL_Employees[[#This Row],[Annual Salary]]*TBL_Employees[[#This Row],[Bonus %]]</f>
        <v>0</v>
      </c>
      <c r="P198" t="e">
        <f>YEAR(TBL_Employees[[#This Row],[Exit Date]])</f>
        <v>#VALUE!</v>
      </c>
      <c r="Q198">
        <f>YEAR(TBL_Employees[[#This Row],[Hire Date]])</f>
        <v>2018</v>
      </c>
      <c r="R198" s="19" t="e">
        <f>TBL_Employees[[#This Row],[Exit_year]]-TBL_Employees[[#This Row],[Hire_year]]</f>
        <v>#VALUE!</v>
      </c>
    </row>
    <row r="199" spans="1:18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>TBL_Employees[[#This Row],[Annual Salary]]*TBL_Employees[[#This Row],[Bonus %]]</f>
        <v>65559</v>
      </c>
      <c r="P199" t="e">
        <f>YEAR(TBL_Employees[[#This Row],[Exit Date]])</f>
        <v>#VALUE!</v>
      </c>
      <c r="Q199">
        <f>YEAR(TBL_Employees[[#This Row],[Hire Date]])</f>
        <v>2014</v>
      </c>
      <c r="R199" s="19" t="e">
        <f>TBL_Employees[[#This Row],[Exit_year]]-TBL_Employees[[#This Row],[Hire_year]]</f>
        <v>#VALUE!</v>
      </c>
    </row>
    <row r="200" spans="1:18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>TBL_Employees[[#This Row],[Annual Salary]]*TBL_Employees[[#This Row],[Bonus %]]</f>
        <v>0</v>
      </c>
      <c r="P200" t="e">
        <f>YEAR(TBL_Employees[[#This Row],[Exit Date]])</f>
        <v>#VALUE!</v>
      </c>
      <c r="Q200">
        <f>YEAR(TBL_Employees[[#This Row],[Hire Date]])</f>
        <v>2019</v>
      </c>
      <c r="R200" s="19" t="e">
        <f>TBL_Employees[[#This Row],[Exit_year]]-TBL_Employees[[#This Row],[Hire_year]]</f>
        <v>#VALUE!</v>
      </c>
    </row>
    <row r="201" spans="1:18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>TBL_Employees[[#This Row],[Annual Salary]]*TBL_Employees[[#This Row],[Bonus %]]</f>
        <v>70789.440000000002</v>
      </c>
      <c r="P201">
        <f>YEAR(TBL_Employees[[#This Row],[Exit Date]])</f>
        <v>2017</v>
      </c>
      <c r="Q201">
        <f>YEAR(TBL_Employees[[#This Row],[Hire Date]])</f>
        <v>2016</v>
      </c>
      <c r="R201" s="19">
        <f>TBL_Employees[[#This Row],[Exit_year]]-TBL_Employees[[#This Row],[Hire_year]]</f>
        <v>1</v>
      </c>
    </row>
    <row r="202" spans="1:18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>TBL_Employees[[#This Row],[Annual Salary]]*TBL_Employees[[#This Row],[Bonus %]]</f>
        <v>0</v>
      </c>
      <c r="P202" t="e">
        <f>YEAR(TBL_Employees[[#This Row],[Exit Date]])</f>
        <v>#VALUE!</v>
      </c>
      <c r="Q202">
        <f>YEAR(TBL_Employees[[#This Row],[Hire Date]])</f>
        <v>2017</v>
      </c>
      <c r="R202" s="19" t="e">
        <f>TBL_Employees[[#This Row],[Exit_year]]-TBL_Employees[[#This Row],[Hire_year]]</f>
        <v>#VALUE!</v>
      </c>
    </row>
    <row r="203" spans="1:18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>TBL_Employees[[#This Row],[Annual Salary]]*TBL_Employees[[#This Row],[Bonus %]]</f>
        <v>0</v>
      </c>
      <c r="P203" t="e">
        <f>YEAR(TBL_Employees[[#This Row],[Exit Date]])</f>
        <v>#VALUE!</v>
      </c>
      <c r="Q203">
        <f>YEAR(TBL_Employees[[#This Row],[Hire Date]])</f>
        <v>2015</v>
      </c>
      <c r="R203" s="19" t="e">
        <f>TBL_Employees[[#This Row],[Exit_year]]-TBL_Employees[[#This Row],[Hire_year]]</f>
        <v>#VALUE!</v>
      </c>
    </row>
    <row r="204" spans="1:18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>TBL_Employees[[#This Row],[Annual Salary]]*TBL_Employees[[#This Row],[Bonus %]]</f>
        <v>95737.98000000001</v>
      </c>
      <c r="P204" t="e">
        <f>YEAR(TBL_Employees[[#This Row],[Exit Date]])</f>
        <v>#VALUE!</v>
      </c>
      <c r="Q204">
        <f>YEAR(TBL_Employees[[#This Row],[Hire Date]])</f>
        <v>2011</v>
      </c>
      <c r="R204" s="19" t="e">
        <f>TBL_Employees[[#This Row],[Exit_year]]-TBL_Employees[[#This Row],[Hire_year]]</f>
        <v>#VALUE!</v>
      </c>
    </row>
    <row r="205" spans="1:18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>TBL_Employees[[#This Row],[Annual Salary]]*TBL_Employees[[#This Row],[Bonus %]]</f>
        <v>0</v>
      </c>
      <c r="P205" t="e">
        <f>YEAR(TBL_Employees[[#This Row],[Exit Date]])</f>
        <v>#VALUE!</v>
      </c>
      <c r="Q205">
        <f>YEAR(TBL_Employees[[#This Row],[Hire Date]])</f>
        <v>2020</v>
      </c>
      <c r="R205" s="19" t="e">
        <f>TBL_Employees[[#This Row],[Exit_year]]-TBL_Employees[[#This Row],[Hire_year]]</f>
        <v>#VALUE!</v>
      </c>
    </row>
    <row r="206" spans="1:18" x14ac:dyDescent="0.35">
      <c r="A206" t="s">
        <v>900</v>
      </c>
      <c r="B206" t="s">
        <v>901</v>
      </c>
      <c r="C206" t="s">
        <v>40</v>
      </c>
      <c r="D206" t="s">
        <v>15</v>
      </c>
      <c r="E206" t="s">
        <v>44</v>
      </c>
      <c r="F206" t="s">
        <v>28</v>
      </c>
      <c r="G206" t="s">
        <v>18</v>
      </c>
      <c r="H206">
        <v>25</v>
      </c>
      <c r="I206" s="1">
        <v>43844</v>
      </c>
      <c r="J206" s="2">
        <v>168014</v>
      </c>
      <c r="K206" s="3">
        <v>0.27</v>
      </c>
      <c r="L206" t="s">
        <v>19</v>
      </c>
      <c r="M206" t="s">
        <v>20</v>
      </c>
      <c r="N206" s="1">
        <v>44404</v>
      </c>
      <c r="O206">
        <f>TBL_Employees[[#This Row],[Annual Salary]]*TBL_Employees[[#This Row],[Bonus %]]</f>
        <v>45363.780000000006</v>
      </c>
      <c r="P206">
        <f>YEAR(TBL_Employees[[#This Row],[Exit Date]])</f>
        <v>2021</v>
      </c>
      <c r="Q206">
        <f>YEAR(TBL_Employees[[#This Row],[Hire Date]])</f>
        <v>2020</v>
      </c>
      <c r="R206" s="19">
        <f>TBL_Employees[[#This Row],[Exit_year]]-TBL_Employees[[#This Row],[Hire_year]]</f>
        <v>1</v>
      </c>
    </row>
    <row r="207" spans="1:18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>TBL_Employees[[#This Row],[Annual Salary]]*TBL_Employees[[#This Row],[Bonus %]]</f>
        <v>0</v>
      </c>
      <c r="P207" t="e">
        <f>YEAR(TBL_Employees[[#This Row],[Exit Date]])</f>
        <v>#VALUE!</v>
      </c>
      <c r="Q207">
        <f>YEAR(TBL_Employees[[#This Row],[Hire Date]])</f>
        <v>1993</v>
      </c>
      <c r="R207" s="19" t="e">
        <f>TBL_Employees[[#This Row],[Exit_year]]-TBL_Employees[[#This Row],[Hire_year]]</f>
        <v>#VALUE!</v>
      </c>
    </row>
    <row r="208" spans="1:18" x14ac:dyDescent="0.35">
      <c r="A208" t="s">
        <v>1167</v>
      </c>
      <c r="B208" t="s">
        <v>1168</v>
      </c>
      <c r="C208" t="s">
        <v>40</v>
      </c>
      <c r="D208" t="s">
        <v>65</v>
      </c>
      <c r="E208" t="s">
        <v>44</v>
      </c>
      <c r="F208" t="s">
        <v>28</v>
      </c>
      <c r="G208" t="s">
        <v>18</v>
      </c>
      <c r="H208">
        <v>41</v>
      </c>
      <c r="I208" s="1">
        <v>41429</v>
      </c>
      <c r="J208" s="2">
        <v>167526</v>
      </c>
      <c r="K208" s="3">
        <v>0.26</v>
      </c>
      <c r="L208" t="s">
        <v>19</v>
      </c>
      <c r="M208" t="s">
        <v>45</v>
      </c>
      <c r="N208" s="1" t="s">
        <v>21</v>
      </c>
      <c r="O208">
        <f>TBL_Employees[[#This Row],[Annual Salary]]*TBL_Employees[[#This Row],[Bonus %]]</f>
        <v>43556.76</v>
      </c>
      <c r="P208" t="e">
        <f>YEAR(TBL_Employees[[#This Row],[Exit Date]])</f>
        <v>#VALUE!</v>
      </c>
      <c r="Q208">
        <f>YEAR(TBL_Employees[[#This Row],[Hire Date]])</f>
        <v>2013</v>
      </c>
      <c r="R208" s="19" t="e">
        <f>TBL_Employees[[#This Row],[Exit_year]]-TBL_Employees[[#This Row],[Hire_year]]</f>
        <v>#VALUE!</v>
      </c>
    </row>
    <row r="209" spans="1:18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>TBL_Employees[[#This Row],[Annual Salary]]*TBL_Employees[[#This Row],[Bonus %]]</f>
        <v>8446.2000000000007</v>
      </c>
      <c r="P209" t="e">
        <f>YEAR(TBL_Employees[[#This Row],[Exit Date]])</f>
        <v>#VALUE!</v>
      </c>
      <c r="Q209">
        <f>YEAR(TBL_Employees[[#This Row],[Hire Date]])</f>
        <v>2004</v>
      </c>
      <c r="R209" s="19" t="e">
        <f>TBL_Employees[[#This Row],[Exit_year]]-TBL_Employees[[#This Row],[Hire_year]]</f>
        <v>#VALUE!</v>
      </c>
    </row>
    <row r="210" spans="1:18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>TBL_Employees[[#This Row],[Annual Salary]]*TBL_Employees[[#This Row],[Bonus %]]</f>
        <v>0</v>
      </c>
      <c r="P210" t="e">
        <f>YEAR(TBL_Employees[[#This Row],[Exit Date]])</f>
        <v>#VALUE!</v>
      </c>
      <c r="Q210">
        <f>YEAR(TBL_Employees[[#This Row],[Hire Date]])</f>
        <v>2021</v>
      </c>
      <c r="R210" s="19" t="e">
        <f>TBL_Employees[[#This Row],[Exit_year]]-TBL_Employees[[#This Row],[Hire_year]]</f>
        <v>#VALUE!</v>
      </c>
    </row>
    <row r="211" spans="1:18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>TBL_Employees[[#This Row],[Annual Salary]]*TBL_Employees[[#This Row],[Bonus %]]</f>
        <v>76885.2</v>
      </c>
      <c r="P211" t="e">
        <f>YEAR(TBL_Employees[[#This Row],[Exit Date]])</f>
        <v>#VALUE!</v>
      </c>
      <c r="Q211">
        <f>YEAR(TBL_Employees[[#This Row],[Hire Date]])</f>
        <v>2011</v>
      </c>
      <c r="R211" s="19" t="e">
        <f>TBL_Employees[[#This Row],[Exit_year]]-TBL_Employees[[#This Row],[Hire_year]]</f>
        <v>#VALUE!</v>
      </c>
    </row>
    <row r="212" spans="1:18" x14ac:dyDescent="0.35">
      <c r="A212" t="s">
        <v>391</v>
      </c>
      <c r="B212" t="s">
        <v>523</v>
      </c>
      <c r="C212" t="s">
        <v>40</v>
      </c>
      <c r="D212" t="s">
        <v>15</v>
      </c>
      <c r="E212" t="s">
        <v>44</v>
      </c>
      <c r="F212" t="s">
        <v>17</v>
      </c>
      <c r="G212" t="s">
        <v>51</v>
      </c>
      <c r="H212">
        <v>37</v>
      </c>
      <c r="I212" s="1">
        <v>43493</v>
      </c>
      <c r="J212" s="2">
        <v>165927</v>
      </c>
      <c r="K212" s="3">
        <v>0.2</v>
      </c>
      <c r="L212" t="s">
        <v>19</v>
      </c>
      <c r="M212" t="s">
        <v>39</v>
      </c>
      <c r="N212" s="1" t="s">
        <v>21</v>
      </c>
      <c r="O212">
        <f>TBL_Employees[[#This Row],[Annual Salary]]*TBL_Employees[[#This Row],[Bonus %]]</f>
        <v>33185.4</v>
      </c>
      <c r="P212" t="e">
        <f>YEAR(TBL_Employees[[#This Row],[Exit Date]])</f>
        <v>#VALUE!</v>
      </c>
      <c r="Q212">
        <f>YEAR(TBL_Employees[[#This Row],[Hire Date]])</f>
        <v>2019</v>
      </c>
      <c r="R212" s="19" t="e">
        <f>TBL_Employees[[#This Row],[Exit_year]]-TBL_Employees[[#This Row],[Hire_year]]</f>
        <v>#VALUE!</v>
      </c>
    </row>
    <row r="213" spans="1:18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>TBL_Employees[[#This Row],[Annual Salary]]*TBL_Employees[[#This Row],[Bonus %]]</f>
        <v>22711.95</v>
      </c>
      <c r="P213" t="e">
        <f>YEAR(TBL_Employees[[#This Row],[Exit Date]])</f>
        <v>#VALUE!</v>
      </c>
      <c r="Q213">
        <f>YEAR(TBL_Employees[[#This Row],[Hire Date]])</f>
        <v>2017</v>
      </c>
      <c r="R213" s="19" t="e">
        <f>TBL_Employees[[#This Row],[Exit_year]]-TBL_Employees[[#This Row],[Hire_year]]</f>
        <v>#VALUE!</v>
      </c>
    </row>
    <row r="214" spans="1:18" x14ac:dyDescent="0.35">
      <c r="A214" t="s">
        <v>1683</v>
      </c>
      <c r="B214" t="s">
        <v>1684</v>
      </c>
      <c r="C214" t="s">
        <v>40</v>
      </c>
      <c r="D214" t="s">
        <v>43</v>
      </c>
      <c r="E214" t="s">
        <v>44</v>
      </c>
      <c r="F214" t="s">
        <v>17</v>
      </c>
      <c r="G214" t="s">
        <v>24</v>
      </c>
      <c r="H214">
        <v>53</v>
      </c>
      <c r="I214" s="1">
        <v>35601</v>
      </c>
      <c r="J214" s="2">
        <v>164399</v>
      </c>
      <c r="K214" s="3">
        <v>0.25</v>
      </c>
      <c r="L214" t="s">
        <v>19</v>
      </c>
      <c r="M214" t="s">
        <v>63</v>
      </c>
      <c r="N214" s="1" t="s">
        <v>21</v>
      </c>
      <c r="O214">
        <f>TBL_Employees[[#This Row],[Annual Salary]]*TBL_Employees[[#This Row],[Bonus %]]</f>
        <v>41099.75</v>
      </c>
      <c r="P214" t="e">
        <f>YEAR(TBL_Employees[[#This Row],[Exit Date]])</f>
        <v>#VALUE!</v>
      </c>
      <c r="Q214">
        <f>YEAR(TBL_Employees[[#This Row],[Hire Date]])</f>
        <v>1997</v>
      </c>
      <c r="R214" s="19" t="e">
        <f>TBL_Employees[[#This Row],[Exit_year]]-TBL_Employees[[#This Row],[Hire_year]]</f>
        <v>#VALUE!</v>
      </c>
    </row>
    <row r="215" spans="1:18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>TBL_Employees[[#This Row],[Annual Salary]]*TBL_Employees[[#This Row],[Bonus %]]</f>
        <v>6140.1</v>
      </c>
      <c r="P215" t="e">
        <f>YEAR(TBL_Employees[[#This Row],[Exit Date]])</f>
        <v>#VALUE!</v>
      </c>
      <c r="Q215">
        <f>YEAR(TBL_Employees[[#This Row],[Hire Date]])</f>
        <v>1994</v>
      </c>
      <c r="R215" s="19" t="e">
        <f>TBL_Employees[[#This Row],[Exit_year]]-TBL_Employees[[#This Row],[Hire_year]]</f>
        <v>#VALUE!</v>
      </c>
    </row>
    <row r="216" spans="1:18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>TBL_Employees[[#This Row],[Annual Salary]]*TBL_Employees[[#This Row],[Bonus %]]</f>
        <v>0</v>
      </c>
      <c r="P216" t="e">
        <f>YEAR(TBL_Employees[[#This Row],[Exit Date]])</f>
        <v>#VALUE!</v>
      </c>
      <c r="Q216">
        <f>YEAR(TBL_Employees[[#This Row],[Hire Date]])</f>
        <v>1998</v>
      </c>
      <c r="R216" s="19" t="e">
        <f>TBL_Employees[[#This Row],[Exit_year]]-TBL_Employees[[#This Row],[Hire_year]]</f>
        <v>#VALUE!</v>
      </c>
    </row>
    <row r="217" spans="1:18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>TBL_Employees[[#This Row],[Annual Salary]]*TBL_Employees[[#This Row],[Bonus %]]</f>
        <v>0</v>
      </c>
      <c r="P217" t="e">
        <f>YEAR(TBL_Employees[[#This Row],[Exit Date]])</f>
        <v>#VALUE!</v>
      </c>
      <c r="Q217">
        <f>YEAR(TBL_Employees[[#This Row],[Hire Date]])</f>
        <v>2008</v>
      </c>
      <c r="R217" s="19" t="e">
        <f>TBL_Employees[[#This Row],[Exit_year]]-TBL_Employees[[#This Row],[Hire_year]]</f>
        <v>#VALUE!</v>
      </c>
    </row>
    <row r="218" spans="1:18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>TBL_Employees[[#This Row],[Annual Salary]]*TBL_Employees[[#This Row],[Bonus %]]</f>
        <v>0</v>
      </c>
      <c r="P218" t="e">
        <f>YEAR(TBL_Employees[[#This Row],[Exit Date]])</f>
        <v>#VALUE!</v>
      </c>
      <c r="Q218">
        <f>YEAR(TBL_Employees[[#This Row],[Hire Date]])</f>
        <v>2020</v>
      </c>
      <c r="R218" s="19" t="e">
        <f>TBL_Employees[[#This Row],[Exit_year]]-TBL_Employees[[#This Row],[Hire_year]]</f>
        <v>#VALUE!</v>
      </c>
    </row>
    <row r="219" spans="1:18" x14ac:dyDescent="0.35">
      <c r="A219" t="s">
        <v>57</v>
      </c>
      <c r="B219" t="s">
        <v>414</v>
      </c>
      <c r="C219" t="s">
        <v>40</v>
      </c>
      <c r="D219" t="s">
        <v>15</v>
      </c>
      <c r="E219" t="s">
        <v>44</v>
      </c>
      <c r="F219" t="s">
        <v>17</v>
      </c>
      <c r="G219" t="s">
        <v>18</v>
      </c>
      <c r="H219">
        <v>50</v>
      </c>
      <c r="I219" s="1">
        <v>39016</v>
      </c>
      <c r="J219" s="2">
        <v>163099</v>
      </c>
      <c r="K219" s="3">
        <v>0.2</v>
      </c>
      <c r="L219" t="s">
        <v>19</v>
      </c>
      <c r="M219" t="s">
        <v>20</v>
      </c>
      <c r="N219" s="1" t="s">
        <v>21</v>
      </c>
      <c r="O219">
        <f>TBL_Employees[[#This Row],[Annual Salary]]*TBL_Employees[[#This Row],[Bonus %]]</f>
        <v>32619.800000000003</v>
      </c>
      <c r="P219" t="e">
        <f>YEAR(TBL_Employees[[#This Row],[Exit Date]])</f>
        <v>#VALUE!</v>
      </c>
      <c r="Q219">
        <f>YEAR(TBL_Employees[[#This Row],[Hire Date]])</f>
        <v>2006</v>
      </c>
      <c r="R219" s="19" t="e">
        <f>TBL_Employees[[#This Row],[Exit_year]]-TBL_Employees[[#This Row],[Hire_year]]</f>
        <v>#VALUE!</v>
      </c>
    </row>
    <row r="220" spans="1:18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>TBL_Employees[[#This Row],[Annual Salary]]*TBL_Employees[[#This Row],[Bonus %]]</f>
        <v>0</v>
      </c>
      <c r="P220" t="e">
        <f>YEAR(TBL_Employees[[#This Row],[Exit Date]])</f>
        <v>#VALUE!</v>
      </c>
      <c r="Q220">
        <f>YEAR(TBL_Employees[[#This Row],[Hire Date]])</f>
        <v>2013</v>
      </c>
      <c r="R220" s="19" t="e">
        <f>TBL_Employees[[#This Row],[Exit_year]]-TBL_Employees[[#This Row],[Hire_year]]</f>
        <v>#VALUE!</v>
      </c>
    </row>
    <row r="221" spans="1:18" x14ac:dyDescent="0.35">
      <c r="A221" t="s">
        <v>944</v>
      </c>
      <c r="B221" t="s">
        <v>945</v>
      </c>
      <c r="C221" t="s">
        <v>40</v>
      </c>
      <c r="D221" t="s">
        <v>23</v>
      </c>
      <c r="E221" t="s">
        <v>44</v>
      </c>
      <c r="F221" t="s">
        <v>28</v>
      </c>
      <c r="G221" t="s">
        <v>24</v>
      </c>
      <c r="H221">
        <v>39</v>
      </c>
      <c r="I221" s="1">
        <v>39049</v>
      </c>
      <c r="J221" s="2">
        <v>161690</v>
      </c>
      <c r="K221" s="3">
        <v>0.28999999999999998</v>
      </c>
      <c r="L221" t="s">
        <v>33</v>
      </c>
      <c r="M221" t="s">
        <v>60</v>
      </c>
      <c r="N221" s="1" t="s">
        <v>21</v>
      </c>
      <c r="O221">
        <f>TBL_Employees[[#This Row],[Annual Salary]]*TBL_Employees[[#This Row],[Bonus %]]</f>
        <v>46890.1</v>
      </c>
      <c r="P221" t="e">
        <f>YEAR(TBL_Employees[[#This Row],[Exit Date]])</f>
        <v>#VALUE!</v>
      </c>
      <c r="Q221">
        <f>YEAR(TBL_Employees[[#This Row],[Hire Date]])</f>
        <v>2006</v>
      </c>
      <c r="R221" s="19" t="e">
        <f>TBL_Employees[[#This Row],[Exit_year]]-TBL_Employees[[#This Row],[Hire_year]]</f>
        <v>#VALUE!</v>
      </c>
    </row>
    <row r="222" spans="1:18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>TBL_Employees[[#This Row],[Annual Salary]]*TBL_Employees[[#This Row],[Bonus %]]</f>
        <v>91955.16</v>
      </c>
      <c r="P222" t="e">
        <f>YEAR(TBL_Employees[[#This Row],[Exit Date]])</f>
        <v>#VALUE!</v>
      </c>
      <c r="Q222">
        <f>YEAR(TBL_Employees[[#This Row],[Hire Date]])</f>
        <v>2018</v>
      </c>
      <c r="R222" s="19" t="e">
        <f>TBL_Employees[[#This Row],[Exit_year]]-TBL_Employees[[#This Row],[Hire_year]]</f>
        <v>#VALUE!</v>
      </c>
    </row>
    <row r="223" spans="1:18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>TBL_Employees[[#This Row],[Annual Salary]]*TBL_Employees[[#This Row],[Bonus %]]</f>
        <v>0</v>
      </c>
      <c r="P223" t="e">
        <f>YEAR(TBL_Employees[[#This Row],[Exit Date]])</f>
        <v>#VALUE!</v>
      </c>
      <c r="Q223">
        <f>YEAR(TBL_Employees[[#This Row],[Hire Date]])</f>
        <v>2003</v>
      </c>
      <c r="R223" s="19" t="e">
        <f>TBL_Employees[[#This Row],[Exit_year]]-TBL_Employees[[#This Row],[Hire_year]]</f>
        <v>#VALUE!</v>
      </c>
    </row>
    <row r="224" spans="1:18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>TBL_Employees[[#This Row],[Annual Salary]]*TBL_Employees[[#This Row],[Bonus %]]</f>
        <v>0</v>
      </c>
      <c r="P224" t="e">
        <f>YEAR(TBL_Employees[[#This Row],[Exit Date]])</f>
        <v>#VALUE!</v>
      </c>
      <c r="Q224">
        <f>YEAR(TBL_Employees[[#This Row],[Hire Date]])</f>
        <v>2017</v>
      </c>
      <c r="R224" s="19" t="e">
        <f>TBL_Employees[[#This Row],[Exit_year]]-TBL_Employees[[#This Row],[Hire_year]]</f>
        <v>#VALUE!</v>
      </c>
    </row>
    <row r="225" spans="1:18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>TBL_Employees[[#This Row],[Annual Salary]]*TBL_Employees[[#This Row],[Bonus %]]</f>
        <v>0</v>
      </c>
      <c r="P225" t="e">
        <f>YEAR(TBL_Employees[[#This Row],[Exit Date]])</f>
        <v>#VALUE!</v>
      </c>
      <c r="Q225">
        <f>YEAR(TBL_Employees[[#This Row],[Hire Date]])</f>
        <v>2021</v>
      </c>
      <c r="R225" s="19" t="e">
        <f>TBL_Employees[[#This Row],[Exit_year]]-TBL_Employees[[#This Row],[Hire_year]]</f>
        <v>#VALUE!</v>
      </c>
    </row>
    <row r="226" spans="1:18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>TBL_Employees[[#This Row],[Annual Salary]]*TBL_Employees[[#This Row],[Bonus %]]</f>
        <v>0</v>
      </c>
      <c r="P226" t="e">
        <f>YEAR(TBL_Employees[[#This Row],[Exit Date]])</f>
        <v>#VALUE!</v>
      </c>
      <c r="Q226">
        <f>YEAR(TBL_Employees[[#This Row],[Hire Date]])</f>
        <v>2014</v>
      </c>
      <c r="R226" s="19" t="e">
        <f>TBL_Employees[[#This Row],[Exit_year]]-TBL_Employees[[#This Row],[Hire_year]]</f>
        <v>#VALUE!</v>
      </c>
    </row>
    <row r="227" spans="1:18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>TBL_Employees[[#This Row],[Annual Salary]]*TBL_Employees[[#This Row],[Bonus %]]</f>
        <v>0</v>
      </c>
      <c r="P227" t="e">
        <f>YEAR(TBL_Employees[[#This Row],[Exit Date]])</f>
        <v>#VALUE!</v>
      </c>
      <c r="Q227">
        <f>YEAR(TBL_Employees[[#This Row],[Hire Date]])</f>
        <v>2011</v>
      </c>
      <c r="R227" s="19" t="e">
        <f>TBL_Employees[[#This Row],[Exit_year]]-TBL_Employees[[#This Row],[Hire_year]]</f>
        <v>#VALUE!</v>
      </c>
    </row>
    <row r="228" spans="1:18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>TBL_Employees[[#This Row],[Annual Salary]]*TBL_Employees[[#This Row],[Bonus %]]</f>
        <v>34330.53</v>
      </c>
      <c r="P228" t="e">
        <f>YEAR(TBL_Employees[[#This Row],[Exit Date]])</f>
        <v>#VALUE!</v>
      </c>
      <c r="Q228">
        <f>YEAR(TBL_Employees[[#This Row],[Hire Date]])</f>
        <v>2021</v>
      </c>
      <c r="R228" s="19" t="e">
        <f>TBL_Employees[[#This Row],[Exit_year]]-TBL_Employees[[#This Row],[Hire_year]]</f>
        <v>#VALUE!</v>
      </c>
    </row>
    <row r="229" spans="1:18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>TBL_Employees[[#This Row],[Annual Salary]]*TBL_Employees[[#This Row],[Bonus %]]</f>
        <v>14361.449999999999</v>
      </c>
      <c r="P229">
        <f>YEAR(TBL_Employees[[#This Row],[Exit Date]])</f>
        <v>2010</v>
      </c>
      <c r="Q229">
        <f>YEAR(TBL_Employees[[#This Row],[Hire Date]])</f>
        <v>2001</v>
      </c>
      <c r="R229" s="19">
        <f>TBL_Employees[[#This Row],[Exit_year]]-TBL_Employees[[#This Row],[Hire_year]]</f>
        <v>9</v>
      </c>
    </row>
    <row r="230" spans="1:18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>TBL_Employees[[#This Row],[Annual Salary]]*TBL_Employees[[#This Row],[Bonus %]]</f>
        <v>0</v>
      </c>
      <c r="P230" t="e">
        <f>YEAR(TBL_Employees[[#This Row],[Exit Date]])</f>
        <v>#VALUE!</v>
      </c>
      <c r="Q230">
        <f>YEAR(TBL_Employees[[#This Row],[Hire Date]])</f>
        <v>2009</v>
      </c>
      <c r="R230" s="19" t="e">
        <f>TBL_Employees[[#This Row],[Exit_year]]-TBL_Employees[[#This Row],[Hire_year]]</f>
        <v>#VALUE!</v>
      </c>
    </row>
    <row r="231" spans="1:18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>TBL_Employees[[#This Row],[Annual Salary]]*TBL_Employees[[#This Row],[Bonus %]]</f>
        <v>11047.77</v>
      </c>
      <c r="P231" t="e">
        <f>YEAR(TBL_Employees[[#This Row],[Exit Date]])</f>
        <v>#VALUE!</v>
      </c>
      <c r="Q231">
        <f>YEAR(TBL_Employees[[#This Row],[Hire Date]])</f>
        <v>1998</v>
      </c>
      <c r="R231" s="19" t="e">
        <f>TBL_Employees[[#This Row],[Exit_year]]-TBL_Employees[[#This Row],[Hire_year]]</f>
        <v>#VALUE!</v>
      </c>
    </row>
    <row r="232" spans="1:18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>TBL_Employees[[#This Row],[Annual Salary]]*TBL_Employees[[#This Row],[Bonus %]]</f>
        <v>0</v>
      </c>
      <c r="P232" t="e">
        <f>YEAR(TBL_Employees[[#This Row],[Exit Date]])</f>
        <v>#VALUE!</v>
      </c>
      <c r="Q232">
        <f>YEAR(TBL_Employees[[#This Row],[Hire Date]])</f>
        <v>2015</v>
      </c>
      <c r="R232" s="19" t="e">
        <f>TBL_Employees[[#This Row],[Exit_year]]-TBL_Employees[[#This Row],[Hire_year]]</f>
        <v>#VALUE!</v>
      </c>
    </row>
    <row r="233" spans="1:18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>TBL_Employees[[#This Row],[Annual Salary]]*TBL_Employees[[#This Row],[Bonus %]]</f>
        <v>0</v>
      </c>
      <c r="P233" t="e">
        <f>YEAR(TBL_Employees[[#This Row],[Exit Date]])</f>
        <v>#VALUE!</v>
      </c>
      <c r="Q233">
        <f>YEAR(TBL_Employees[[#This Row],[Hire Date]])</f>
        <v>2017</v>
      </c>
      <c r="R233" s="19" t="e">
        <f>TBL_Employees[[#This Row],[Exit_year]]-TBL_Employees[[#This Row],[Hire_year]]</f>
        <v>#VALUE!</v>
      </c>
    </row>
    <row r="234" spans="1:18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>TBL_Employees[[#This Row],[Annual Salary]]*TBL_Employees[[#This Row],[Bonus %]]</f>
        <v>103370.40000000001</v>
      </c>
      <c r="P234" t="e">
        <f>YEAR(TBL_Employees[[#This Row],[Exit Date]])</f>
        <v>#VALUE!</v>
      </c>
      <c r="Q234">
        <f>YEAR(TBL_Employees[[#This Row],[Hire Date]])</f>
        <v>2020</v>
      </c>
      <c r="R234" s="19" t="e">
        <f>TBL_Employees[[#This Row],[Exit_year]]-TBL_Employees[[#This Row],[Hire_year]]</f>
        <v>#VALUE!</v>
      </c>
    </row>
    <row r="235" spans="1:18" x14ac:dyDescent="0.35">
      <c r="A235" t="s">
        <v>580</v>
      </c>
      <c r="B235" t="s">
        <v>581</v>
      </c>
      <c r="C235" t="s">
        <v>61</v>
      </c>
      <c r="D235" t="s">
        <v>15</v>
      </c>
      <c r="E235" t="s">
        <v>44</v>
      </c>
      <c r="F235" t="s">
        <v>28</v>
      </c>
      <c r="G235" t="s">
        <v>47</v>
      </c>
      <c r="H235">
        <v>64</v>
      </c>
      <c r="I235" s="1">
        <v>41454</v>
      </c>
      <c r="J235" s="2">
        <v>159571</v>
      </c>
      <c r="K235" s="3">
        <v>0.1</v>
      </c>
      <c r="L235" t="s">
        <v>19</v>
      </c>
      <c r="M235" t="s">
        <v>29</v>
      </c>
      <c r="N235" s="1" t="s">
        <v>21</v>
      </c>
      <c r="O235">
        <f>TBL_Employees[[#This Row],[Annual Salary]]*TBL_Employees[[#This Row],[Bonus %]]</f>
        <v>15957.1</v>
      </c>
      <c r="P235" t="e">
        <f>YEAR(TBL_Employees[[#This Row],[Exit Date]])</f>
        <v>#VALUE!</v>
      </c>
      <c r="Q235">
        <f>YEAR(TBL_Employees[[#This Row],[Hire Date]])</f>
        <v>2013</v>
      </c>
      <c r="R235" s="19" t="e">
        <f>TBL_Employees[[#This Row],[Exit_year]]-TBL_Employees[[#This Row],[Hire_year]]</f>
        <v>#VALUE!</v>
      </c>
    </row>
    <row r="236" spans="1:18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>TBL_Employees[[#This Row],[Annual Salary]]*TBL_Employees[[#This Row],[Bonus %]]</f>
        <v>61455.33</v>
      </c>
      <c r="P236" t="e">
        <f>YEAR(TBL_Employees[[#This Row],[Exit Date]])</f>
        <v>#VALUE!</v>
      </c>
      <c r="Q236">
        <f>YEAR(TBL_Employees[[#This Row],[Hire Date]])</f>
        <v>2021</v>
      </c>
      <c r="R236" s="19" t="e">
        <f>TBL_Employees[[#This Row],[Exit_year]]-TBL_Employees[[#This Row],[Hire_year]]</f>
        <v>#VALUE!</v>
      </c>
    </row>
    <row r="237" spans="1:18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>TBL_Employees[[#This Row],[Annual Salary]]*TBL_Employees[[#This Row],[Bonus %]]</f>
        <v>0</v>
      </c>
      <c r="P237" t="e">
        <f>YEAR(TBL_Employees[[#This Row],[Exit Date]])</f>
        <v>#VALUE!</v>
      </c>
      <c r="Q237">
        <f>YEAR(TBL_Employees[[#This Row],[Hire Date]])</f>
        <v>2017</v>
      </c>
      <c r="R237" s="19" t="e">
        <f>TBL_Employees[[#This Row],[Exit_year]]-TBL_Employees[[#This Row],[Hire_year]]</f>
        <v>#VALUE!</v>
      </c>
    </row>
    <row r="238" spans="1:18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>TBL_Employees[[#This Row],[Annual Salary]]*TBL_Employees[[#This Row],[Bonus %]]</f>
        <v>0</v>
      </c>
      <c r="P238">
        <f>YEAR(TBL_Employees[[#This Row],[Exit Date]])</f>
        <v>2013</v>
      </c>
      <c r="Q238">
        <f>YEAR(TBL_Employees[[#This Row],[Hire Date]])</f>
        <v>2012</v>
      </c>
      <c r="R238" s="19">
        <f>TBL_Employees[[#This Row],[Exit_year]]-TBL_Employees[[#This Row],[Hire_year]]</f>
        <v>1</v>
      </c>
    </row>
    <row r="239" spans="1:18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>TBL_Employees[[#This Row],[Annual Salary]]*TBL_Employees[[#This Row],[Bonus %]]</f>
        <v>0</v>
      </c>
      <c r="P239" t="e">
        <f>YEAR(TBL_Employees[[#This Row],[Exit Date]])</f>
        <v>#VALUE!</v>
      </c>
      <c r="Q239">
        <f>YEAR(TBL_Employees[[#This Row],[Hire Date]])</f>
        <v>2014</v>
      </c>
      <c r="R239" s="19" t="e">
        <f>TBL_Employees[[#This Row],[Exit_year]]-TBL_Employees[[#This Row],[Hire_year]]</f>
        <v>#VALUE!</v>
      </c>
    </row>
    <row r="240" spans="1:18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>TBL_Employees[[#This Row],[Annual Salary]]*TBL_Employees[[#This Row],[Bonus %]]</f>
        <v>20192.34</v>
      </c>
      <c r="P240">
        <f>YEAR(TBL_Employees[[#This Row],[Exit Date]])</f>
        <v>2020</v>
      </c>
      <c r="Q240">
        <f>YEAR(TBL_Employees[[#This Row],[Hire Date]])</f>
        <v>2013</v>
      </c>
      <c r="R240" s="19">
        <f>TBL_Employees[[#This Row],[Exit_year]]-TBL_Employees[[#This Row],[Hire_year]]</f>
        <v>7</v>
      </c>
    </row>
    <row r="241" spans="1:18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>TBL_Employees[[#This Row],[Annual Salary]]*TBL_Employees[[#This Row],[Bonus %]]</f>
        <v>0</v>
      </c>
      <c r="P241" t="e">
        <f>YEAR(TBL_Employees[[#This Row],[Exit Date]])</f>
        <v>#VALUE!</v>
      </c>
      <c r="Q241">
        <f>YEAR(TBL_Employees[[#This Row],[Hire Date]])</f>
        <v>2007</v>
      </c>
      <c r="R241" s="19" t="e">
        <f>TBL_Employees[[#This Row],[Exit_year]]-TBL_Employees[[#This Row],[Hire_year]]</f>
        <v>#VALUE!</v>
      </c>
    </row>
    <row r="242" spans="1:18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>TBL_Employees[[#This Row],[Annual Salary]]*TBL_Employees[[#This Row],[Bonus %]]</f>
        <v>18619.349999999999</v>
      </c>
      <c r="P242" t="e">
        <f>YEAR(TBL_Employees[[#This Row],[Exit Date]])</f>
        <v>#VALUE!</v>
      </c>
      <c r="Q242">
        <f>YEAR(TBL_Employees[[#This Row],[Hire Date]])</f>
        <v>2013</v>
      </c>
      <c r="R242" s="19" t="e">
        <f>TBL_Employees[[#This Row],[Exit_year]]-TBL_Employees[[#This Row],[Hire_year]]</f>
        <v>#VALUE!</v>
      </c>
    </row>
    <row r="243" spans="1:18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>TBL_Employees[[#This Row],[Annual Salary]]*TBL_Employees[[#This Row],[Bonus %]]</f>
        <v>0</v>
      </c>
      <c r="P243" t="e">
        <f>YEAR(TBL_Employees[[#This Row],[Exit Date]])</f>
        <v>#VALUE!</v>
      </c>
      <c r="Q243">
        <f>YEAR(TBL_Employees[[#This Row],[Hire Date]])</f>
        <v>2009</v>
      </c>
      <c r="R243" s="19" t="e">
        <f>TBL_Employees[[#This Row],[Exit_year]]-TBL_Employees[[#This Row],[Hire_year]]</f>
        <v>#VALUE!</v>
      </c>
    </row>
    <row r="244" spans="1:18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>TBL_Employees[[#This Row],[Annual Salary]]*TBL_Employees[[#This Row],[Bonus %]]</f>
        <v>41643.800000000003</v>
      </c>
      <c r="P244">
        <f>YEAR(TBL_Employees[[#This Row],[Exit Date]])</f>
        <v>2020</v>
      </c>
      <c r="Q244">
        <f>YEAR(TBL_Employees[[#This Row],[Hire Date]])</f>
        <v>2020</v>
      </c>
      <c r="R244" s="19">
        <f>TBL_Employees[[#This Row],[Exit_year]]-TBL_Employees[[#This Row],[Hire_year]]</f>
        <v>0</v>
      </c>
    </row>
    <row r="245" spans="1:18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>TBL_Employees[[#This Row],[Annual Salary]]*TBL_Employees[[#This Row],[Bonus %]]</f>
        <v>54660.6</v>
      </c>
      <c r="P245" t="e">
        <f>YEAR(TBL_Employees[[#This Row],[Exit Date]])</f>
        <v>#VALUE!</v>
      </c>
      <c r="Q245">
        <f>YEAR(TBL_Employees[[#This Row],[Hire Date]])</f>
        <v>2008</v>
      </c>
      <c r="R245" s="19" t="e">
        <f>TBL_Employees[[#This Row],[Exit_year]]-TBL_Employees[[#This Row],[Hire_year]]</f>
        <v>#VALUE!</v>
      </c>
    </row>
    <row r="246" spans="1:18" x14ac:dyDescent="0.35">
      <c r="A246" t="s">
        <v>1024</v>
      </c>
      <c r="B246" t="s">
        <v>1025</v>
      </c>
      <c r="C246" t="s">
        <v>61</v>
      </c>
      <c r="D246" t="s">
        <v>65</v>
      </c>
      <c r="E246" t="s">
        <v>44</v>
      </c>
      <c r="F246" t="s">
        <v>28</v>
      </c>
      <c r="G246" t="s">
        <v>51</v>
      </c>
      <c r="H246">
        <v>40</v>
      </c>
      <c r="I246" s="1">
        <v>43488</v>
      </c>
      <c r="J246" s="2">
        <v>159031</v>
      </c>
      <c r="K246" s="3">
        <v>0.1</v>
      </c>
      <c r="L246" t="s">
        <v>19</v>
      </c>
      <c r="M246" t="s">
        <v>45</v>
      </c>
      <c r="N246" s="1" t="s">
        <v>21</v>
      </c>
      <c r="O246">
        <f>TBL_Employees[[#This Row],[Annual Salary]]*TBL_Employees[[#This Row],[Bonus %]]</f>
        <v>15903.1</v>
      </c>
      <c r="P246" t="e">
        <f>YEAR(TBL_Employees[[#This Row],[Exit Date]])</f>
        <v>#VALUE!</v>
      </c>
      <c r="Q246">
        <f>YEAR(TBL_Employees[[#This Row],[Hire Date]])</f>
        <v>2019</v>
      </c>
      <c r="R246" s="19" t="e">
        <f>TBL_Employees[[#This Row],[Exit_year]]-TBL_Employees[[#This Row],[Hire_year]]</f>
        <v>#VALUE!</v>
      </c>
    </row>
    <row r="247" spans="1:18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>TBL_Employees[[#This Row],[Annual Salary]]*TBL_Employees[[#This Row],[Bonus %]]</f>
        <v>17322.14</v>
      </c>
      <c r="P247" t="e">
        <f>YEAR(TBL_Employees[[#This Row],[Exit Date]])</f>
        <v>#VALUE!</v>
      </c>
      <c r="Q247">
        <f>YEAR(TBL_Employees[[#This Row],[Hire Date]])</f>
        <v>2013</v>
      </c>
      <c r="R247" s="19" t="e">
        <f>TBL_Employees[[#This Row],[Exit_year]]-TBL_Employees[[#This Row],[Hire_year]]</f>
        <v>#VALUE!</v>
      </c>
    </row>
    <row r="248" spans="1:18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>TBL_Employees[[#This Row],[Annual Salary]]*TBL_Employees[[#This Row],[Bonus %]]</f>
        <v>7611.36</v>
      </c>
      <c r="P248" t="e">
        <f>YEAR(TBL_Employees[[#This Row],[Exit Date]])</f>
        <v>#VALUE!</v>
      </c>
      <c r="Q248">
        <f>YEAR(TBL_Employees[[#This Row],[Hire Date]])</f>
        <v>2008</v>
      </c>
      <c r="R248" s="19" t="e">
        <f>TBL_Employees[[#This Row],[Exit_year]]-TBL_Employees[[#This Row],[Hire_year]]</f>
        <v>#VALUE!</v>
      </c>
    </row>
    <row r="249" spans="1:18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>TBL_Employees[[#This Row],[Annual Salary]]*TBL_Employees[[#This Row],[Bonus %]]</f>
        <v>15494.88</v>
      </c>
      <c r="P249" t="e">
        <f>YEAR(TBL_Employees[[#This Row],[Exit Date]])</f>
        <v>#VALUE!</v>
      </c>
      <c r="Q249">
        <f>YEAR(TBL_Employees[[#This Row],[Hire Date]])</f>
        <v>2001</v>
      </c>
      <c r="R249" s="19" t="e">
        <f>TBL_Employees[[#This Row],[Exit_year]]-TBL_Employees[[#This Row],[Hire_year]]</f>
        <v>#VALUE!</v>
      </c>
    </row>
    <row r="250" spans="1:18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>TBL_Employees[[#This Row],[Annual Salary]]*TBL_Employees[[#This Row],[Bonus %]]</f>
        <v>26428.959999999999</v>
      </c>
      <c r="P250" t="e">
        <f>YEAR(TBL_Employees[[#This Row],[Exit Date]])</f>
        <v>#VALUE!</v>
      </c>
      <c r="Q250">
        <f>YEAR(TBL_Employees[[#This Row],[Hire Date]])</f>
        <v>2002</v>
      </c>
      <c r="R250" s="19" t="e">
        <f>TBL_Employees[[#This Row],[Exit_year]]-TBL_Employees[[#This Row],[Hire_year]]</f>
        <v>#VALUE!</v>
      </c>
    </row>
    <row r="251" spans="1:18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>TBL_Employees[[#This Row],[Annual Salary]]*TBL_Employees[[#This Row],[Bonus %]]</f>
        <v>86778.65</v>
      </c>
      <c r="P251" t="e">
        <f>YEAR(TBL_Employees[[#This Row],[Exit Date]])</f>
        <v>#VALUE!</v>
      </c>
      <c r="Q251">
        <f>YEAR(TBL_Employees[[#This Row],[Hire Date]])</f>
        <v>2004</v>
      </c>
      <c r="R251" s="19" t="e">
        <f>TBL_Employees[[#This Row],[Exit_year]]-TBL_Employees[[#This Row],[Hire_year]]</f>
        <v>#VALUE!</v>
      </c>
    </row>
    <row r="252" spans="1:18" x14ac:dyDescent="0.35">
      <c r="A252" t="s">
        <v>37</v>
      </c>
      <c r="B252" t="s">
        <v>1136</v>
      </c>
      <c r="C252" t="s">
        <v>40</v>
      </c>
      <c r="D252" t="s">
        <v>31</v>
      </c>
      <c r="E252" t="s">
        <v>44</v>
      </c>
      <c r="F252" t="s">
        <v>28</v>
      </c>
      <c r="G252" t="s">
        <v>24</v>
      </c>
      <c r="H252">
        <v>64</v>
      </c>
      <c r="I252" s="1">
        <v>34940</v>
      </c>
      <c r="J252" s="2">
        <v>158787</v>
      </c>
      <c r="K252" s="3">
        <v>0.18</v>
      </c>
      <c r="L252" t="s">
        <v>33</v>
      </c>
      <c r="M252" t="s">
        <v>34</v>
      </c>
      <c r="N252" s="1" t="s">
        <v>21</v>
      </c>
      <c r="O252">
        <f>TBL_Employees[[#This Row],[Annual Salary]]*TBL_Employees[[#This Row],[Bonus %]]</f>
        <v>28581.66</v>
      </c>
      <c r="P252" t="e">
        <f>YEAR(TBL_Employees[[#This Row],[Exit Date]])</f>
        <v>#VALUE!</v>
      </c>
      <c r="Q252">
        <f>YEAR(TBL_Employees[[#This Row],[Hire Date]])</f>
        <v>1995</v>
      </c>
      <c r="R252" s="19" t="e">
        <f>TBL_Employees[[#This Row],[Exit_year]]-TBL_Employees[[#This Row],[Hire_year]]</f>
        <v>#VALUE!</v>
      </c>
    </row>
    <row r="253" spans="1:18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>TBL_Employees[[#This Row],[Annual Salary]]*TBL_Employees[[#This Row],[Bonus %]]</f>
        <v>13852.1</v>
      </c>
      <c r="P253" t="e">
        <f>YEAR(TBL_Employees[[#This Row],[Exit Date]])</f>
        <v>#VALUE!</v>
      </c>
      <c r="Q253">
        <f>YEAR(TBL_Employees[[#This Row],[Hire Date]])</f>
        <v>2011</v>
      </c>
      <c r="R253" s="19" t="e">
        <f>TBL_Employees[[#This Row],[Exit_year]]-TBL_Employees[[#This Row],[Hire_year]]</f>
        <v>#VALUE!</v>
      </c>
    </row>
    <row r="254" spans="1:18" x14ac:dyDescent="0.35">
      <c r="A254" t="s">
        <v>1718</v>
      </c>
      <c r="B254" t="s">
        <v>1719</v>
      </c>
      <c r="C254" t="s">
        <v>61</v>
      </c>
      <c r="D254" t="s">
        <v>43</v>
      </c>
      <c r="E254" t="s">
        <v>44</v>
      </c>
      <c r="F254" t="s">
        <v>17</v>
      </c>
      <c r="G254" t="s">
        <v>18</v>
      </c>
      <c r="H254">
        <v>55</v>
      </c>
      <c r="I254" s="1">
        <v>36977</v>
      </c>
      <c r="J254" s="2">
        <v>157812</v>
      </c>
      <c r="K254" s="3">
        <v>0.11</v>
      </c>
      <c r="L254" t="s">
        <v>19</v>
      </c>
      <c r="M254" t="s">
        <v>45</v>
      </c>
      <c r="N254" s="1" t="s">
        <v>21</v>
      </c>
      <c r="O254">
        <f>TBL_Employees[[#This Row],[Annual Salary]]*TBL_Employees[[#This Row],[Bonus %]]</f>
        <v>17359.32</v>
      </c>
      <c r="P254" t="e">
        <f>YEAR(TBL_Employees[[#This Row],[Exit Date]])</f>
        <v>#VALUE!</v>
      </c>
      <c r="Q254">
        <f>YEAR(TBL_Employees[[#This Row],[Hire Date]])</f>
        <v>2001</v>
      </c>
      <c r="R254" s="19" t="e">
        <f>TBL_Employees[[#This Row],[Exit_year]]-TBL_Employees[[#This Row],[Hire_year]]</f>
        <v>#VALUE!</v>
      </c>
    </row>
    <row r="255" spans="1:18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>TBL_Employees[[#This Row],[Annual Salary]]*TBL_Employees[[#This Row],[Bonus %]]</f>
        <v>0</v>
      </c>
      <c r="P255" t="e">
        <f>YEAR(TBL_Employees[[#This Row],[Exit Date]])</f>
        <v>#VALUE!</v>
      </c>
      <c r="Q255">
        <f>YEAR(TBL_Employees[[#This Row],[Hire Date]])</f>
        <v>2018</v>
      </c>
      <c r="R255" s="19" t="e">
        <f>TBL_Employees[[#This Row],[Exit_year]]-TBL_Employees[[#This Row],[Hire_year]]</f>
        <v>#VALUE!</v>
      </c>
    </row>
    <row r="256" spans="1:18" x14ac:dyDescent="0.35">
      <c r="A256" t="s">
        <v>1589</v>
      </c>
      <c r="B256" t="s">
        <v>1590</v>
      </c>
      <c r="C256" t="s">
        <v>40</v>
      </c>
      <c r="D256" t="s">
        <v>31</v>
      </c>
      <c r="E256" t="s">
        <v>44</v>
      </c>
      <c r="F256" t="s">
        <v>28</v>
      </c>
      <c r="G256" t="s">
        <v>18</v>
      </c>
      <c r="H256">
        <v>41</v>
      </c>
      <c r="I256" s="1">
        <v>39156</v>
      </c>
      <c r="J256" s="2">
        <v>155926</v>
      </c>
      <c r="K256" s="3">
        <v>0.24</v>
      </c>
      <c r="L256" t="s">
        <v>19</v>
      </c>
      <c r="M256" t="s">
        <v>29</v>
      </c>
      <c r="N256" s="1">
        <v>39598</v>
      </c>
      <c r="O256">
        <f>TBL_Employees[[#This Row],[Annual Salary]]*TBL_Employees[[#This Row],[Bonus %]]</f>
        <v>37422.239999999998</v>
      </c>
      <c r="P256">
        <f>YEAR(TBL_Employees[[#This Row],[Exit Date]])</f>
        <v>2008</v>
      </c>
      <c r="Q256">
        <f>YEAR(TBL_Employees[[#This Row],[Hire Date]])</f>
        <v>2007</v>
      </c>
      <c r="R256" s="19">
        <f>TBL_Employees[[#This Row],[Exit_year]]-TBL_Employees[[#This Row],[Hire_year]]</f>
        <v>1</v>
      </c>
    </row>
    <row r="257" spans="1:18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>TBL_Employees[[#This Row],[Annual Salary]]*TBL_Employees[[#This Row],[Bonus %]]</f>
        <v>0</v>
      </c>
      <c r="P257" t="e">
        <f>YEAR(TBL_Employees[[#This Row],[Exit Date]])</f>
        <v>#VALUE!</v>
      </c>
      <c r="Q257">
        <f>YEAR(TBL_Employees[[#This Row],[Hire Date]])</f>
        <v>2005</v>
      </c>
      <c r="R257" s="19" t="e">
        <f>TBL_Employees[[#This Row],[Exit_year]]-TBL_Employees[[#This Row],[Hire_year]]</f>
        <v>#VALUE!</v>
      </c>
    </row>
    <row r="258" spans="1:18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>TBL_Employees[[#This Row],[Annual Salary]]*TBL_Employees[[#This Row],[Bonus %]]</f>
        <v>0</v>
      </c>
      <c r="P258" t="e">
        <f>YEAR(TBL_Employees[[#This Row],[Exit Date]])</f>
        <v>#VALUE!</v>
      </c>
      <c r="Q258">
        <f>YEAR(TBL_Employees[[#This Row],[Hire Date]])</f>
        <v>1992</v>
      </c>
      <c r="R258" s="19" t="e">
        <f>TBL_Employees[[#This Row],[Exit_year]]-TBL_Employees[[#This Row],[Hire_year]]</f>
        <v>#VALUE!</v>
      </c>
    </row>
    <row r="259" spans="1:18" x14ac:dyDescent="0.35">
      <c r="A259" t="s">
        <v>123</v>
      </c>
      <c r="B259" t="s">
        <v>1300</v>
      </c>
      <c r="C259" t="s">
        <v>61</v>
      </c>
      <c r="D259" t="s">
        <v>43</v>
      </c>
      <c r="E259" t="s">
        <v>44</v>
      </c>
      <c r="F259" t="s">
        <v>17</v>
      </c>
      <c r="G259" t="s">
        <v>24</v>
      </c>
      <c r="H259">
        <v>35</v>
      </c>
      <c r="I259" s="1">
        <v>41690</v>
      </c>
      <c r="J259" s="2">
        <v>155905</v>
      </c>
      <c r="K259" s="3">
        <v>0.14000000000000001</v>
      </c>
      <c r="L259" t="s">
        <v>19</v>
      </c>
      <c r="M259" t="s">
        <v>39</v>
      </c>
      <c r="N259" s="1" t="s">
        <v>21</v>
      </c>
      <c r="O259">
        <f>TBL_Employees[[#This Row],[Annual Salary]]*TBL_Employees[[#This Row],[Bonus %]]</f>
        <v>21826.7</v>
      </c>
      <c r="P259" t="e">
        <f>YEAR(TBL_Employees[[#This Row],[Exit Date]])</f>
        <v>#VALUE!</v>
      </c>
      <c r="Q259">
        <f>YEAR(TBL_Employees[[#This Row],[Hire Date]])</f>
        <v>2014</v>
      </c>
      <c r="R259" s="19" t="e">
        <f>TBL_Employees[[#This Row],[Exit_year]]-TBL_Employees[[#This Row],[Hire_year]]</f>
        <v>#VALUE!</v>
      </c>
    </row>
    <row r="260" spans="1:18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>TBL_Employees[[#This Row],[Annual Salary]]*TBL_Employees[[#This Row],[Bonus %]]</f>
        <v>0</v>
      </c>
      <c r="P260" t="e">
        <f>YEAR(TBL_Employees[[#This Row],[Exit Date]])</f>
        <v>#VALUE!</v>
      </c>
      <c r="Q260">
        <f>YEAR(TBL_Employees[[#This Row],[Hire Date]])</f>
        <v>2018</v>
      </c>
      <c r="R260" s="19" t="e">
        <f>TBL_Employees[[#This Row],[Exit_year]]-TBL_Employees[[#This Row],[Hire_year]]</f>
        <v>#VALUE!</v>
      </c>
    </row>
    <row r="261" spans="1:18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>TBL_Employees[[#This Row],[Annual Salary]]*TBL_Employees[[#This Row],[Bonus %]]</f>
        <v>0</v>
      </c>
      <c r="P261" t="e">
        <f>YEAR(TBL_Employees[[#This Row],[Exit Date]])</f>
        <v>#VALUE!</v>
      </c>
      <c r="Q261">
        <f>YEAR(TBL_Employees[[#This Row],[Hire Date]])</f>
        <v>2018</v>
      </c>
      <c r="R261" s="19" t="e">
        <f>TBL_Employees[[#This Row],[Exit_year]]-TBL_Employees[[#This Row],[Hire_year]]</f>
        <v>#VALUE!</v>
      </c>
    </row>
    <row r="262" spans="1:18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>TBL_Employees[[#This Row],[Annual Salary]]*TBL_Employees[[#This Row],[Bonus %]]</f>
        <v>84271.77</v>
      </c>
      <c r="P262" t="e">
        <f>YEAR(TBL_Employees[[#This Row],[Exit Date]])</f>
        <v>#VALUE!</v>
      </c>
      <c r="Q262">
        <f>YEAR(TBL_Employees[[#This Row],[Hire Date]])</f>
        <v>2021</v>
      </c>
      <c r="R262" s="19" t="e">
        <f>TBL_Employees[[#This Row],[Exit_year]]-TBL_Employees[[#This Row],[Hire_year]]</f>
        <v>#VALUE!</v>
      </c>
    </row>
    <row r="263" spans="1:18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>TBL_Employees[[#This Row],[Annual Salary]]*TBL_Employees[[#This Row],[Bonus %]]</f>
        <v>19924.52</v>
      </c>
      <c r="P263" t="e">
        <f>YEAR(TBL_Employees[[#This Row],[Exit Date]])</f>
        <v>#VALUE!</v>
      </c>
      <c r="Q263">
        <f>YEAR(TBL_Employees[[#This Row],[Hire Date]])</f>
        <v>2004</v>
      </c>
      <c r="R263" s="19" t="e">
        <f>TBL_Employees[[#This Row],[Exit_year]]-TBL_Employees[[#This Row],[Hire_year]]</f>
        <v>#VALUE!</v>
      </c>
    </row>
    <row r="264" spans="1:18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>TBL_Employees[[#This Row],[Annual Salary]]*TBL_Employees[[#This Row],[Bonus %]]</f>
        <v>0</v>
      </c>
      <c r="P264">
        <f>YEAR(TBL_Employees[[#This Row],[Exit Date]])</f>
        <v>2008</v>
      </c>
      <c r="Q264">
        <f>YEAR(TBL_Employees[[#This Row],[Hire Date]])</f>
        <v>2004</v>
      </c>
      <c r="R264" s="19">
        <f>TBL_Employees[[#This Row],[Exit_year]]-TBL_Employees[[#This Row],[Hire_year]]</f>
        <v>4</v>
      </c>
    </row>
    <row r="265" spans="1:18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>TBL_Employees[[#This Row],[Annual Salary]]*TBL_Employees[[#This Row],[Bonus %]]</f>
        <v>83956.06</v>
      </c>
      <c r="P265" t="e">
        <f>YEAR(TBL_Employees[[#This Row],[Exit Date]])</f>
        <v>#VALUE!</v>
      </c>
      <c r="Q265">
        <f>YEAR(TBL_Employees[[#This Row],[Hire Date]])</f>
        <v>2019</v>
      </c>
      <c r="R265" s="19" t="e">
        <f>TBL_Employees[[#This Row],[Exit_year]]-TBL_Employees[[#This Row],[Hire_year]]</f>
        <v>#VALUE!</v>
      </c>
    </row>
    <row r="266" spans="1:18" x14ac:dyDescent="0.35">
      <c r="A266" t="s">
        <v>194</v>
      </c>
      <c r="B266" t="s">
        <v>1861</v>
      </c>
      <c r="C266" t="s">
        <v>61</v>
      </c>
      <c r="D266" t="s">
        <v>23</v>
      </c>
      <c r="E266" t="s">
        <v>44</v>
      </c>
      <c r="F266" t="s">
        <v>17</v>
      </c>
      <c r="G266" t="s">
        <v>47</v>
      </c>
      <c r="H266">
        <v>25</v>
      </c>
      <c r="I266" s="1">
        <v>44272</v>
      </c>
      <c r="J266" s="2">
        <v>155080</v>
      </c>
      <c r="K266" s="3">
        <v>0.1</v>
      </c>
      <c r="L266" t="s">
        <v>19</v>
      </c>
      <c r="M266" t="s">
        <v>25</v>
      </c>
      <c r="N266" s="1" t="s">
        <v>21</v>
      </c>
      <c r="O266">
        <f>TBL_Employees[[#This Row],[Annual Salary]]*TBL_Employees[[#This Row],[Bonus %]]</f>
        <v>15508</v>
      </c>
      <c r="P266" t="e">
        <f>YEAR(TBL_Employees[[#This Row],[Exit Date]])</f>
        <v>#VALUE!</v>
      </c>
      <c r="Q266">
        <f>YEAR(TBL_Employees[[#This Row],[Hire Date]])</f>
        <v>2021</v>
      </c>
      <c r="R266" s="19" t="e">
        <f>TBL_Employees[[#This Row],[Exit_year]]-TBL_Employees[[#This Row],[Hire_year]]</f>
        <v>#VALUE!</v>
      </c>
    </row>
    <row r="267" spans="1:18" x14ac:dyDescent="0.35">
      <c r="A267" t="s">
        <v>1837</v>
      </c>
      <c r="B267" t="s">
        <v>1838</v>
      </c>
      <c r="C267" t="s">
        <v>40</v>
      </c>
      <c r="D267" t="s">
        <v>50</v>
      </c>
      <c r="E267" t="s">
        <v>44</v>
      </c>
      <c r="F267" t="s">
        <v>17</v>
      </c>
      <c r="G267" t="s">
        <v>51</v>
      </c>
      <c r="H267">
        <v>27</v>
      </c>
      <c r="I267" s="1">
        <v>43397</v>
      </c>
      <c r="J267" s="2">
        <v>154973</v>
      </c>
      <c r="K267" s="3">
        <v>0.28999999999999998</v>
      </c>
      <c r="L267" t="s">
        <v>52</v>
      </c>
      <c r="M267" t="s">
        <v>53</v>
      </c>
      <c r="N267" s="1" t="s">
        <v>21</v>
      </c>
      <c r="O267">
        <f>TBL_Employees[[#This Row],[Annual Salary]]*TBL_Employees[[#This Row],[Bonus %]]</f>
        <v>44942.17</v>
      </c>
      <c r="P267" t="e">
        <f>YEAR(TBL_Employees[[#This Row],[Exit Date]])</f>
        <v>#VALUE!</v>
      </c>
      <c r="Q267">
        <f>YEAR(TBL_Employees[[#This Row],[Hire Date]])</f>
        <v>2018</v>
      </c>
      <c r="R267" s="19" t="e">
        <f>TBL_Employees[[#This Row],[Exit_year]]-TBL_Employees[[#This Row],[Hire_year]]</f>
        <v>#VALUE!</v>
      </c>
    </row>
    <row r="268" spans="1:18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>TBL_Employees[[#This Row],[Annual Salary]]*TBL_Employees[[#This Row],[Bonus %]]</f>
        <v>18945.5</v>
      </c>
      <c r="P268" t="e">
        <f>YEAR(TBL_Employees[[#This Row],[Exit Date]])</f>
        <v>#VALUE!</v>
      </c>
      <c r="Q268">
        <f>YEAR(TBL_Employees[[#This Row],[Hire Date]])</f>
        <v>2017</v>
      </c>
      <c r="R268" s="19" t="e">
        <f>TBL_Employees[[#This Row],[Exit_year]]-TBL_Employees[[#This Row],[Hire_year]]</f>
        <v>#VALUE!</v>
      </c>
    </row>
    <row r="269" spans="1:18" x14ac:dyDescent="0.35">
      <c r="A269" t="s">
        <v>1933</v>
      </c>
      <c r="B269" t="s">
        <v>1934</v>
      </c>
      <c r="C269" t="s">
        <v>61</v>
      </c>
      <c r="D269" t="s">
        <v>43</v>
      </c>
      <c r="E269" t="s">
        <v>44</v>
      </c>
      <c r="F269" t="s">
        <v>28</v>
      </c>
      <c r="G269" t="s">
        <v>24</v>
      </c>
      <c r="H269">
        <v>52</v>
      </c>
      <c r="I269" s="1">
        <v>43255</v>
      </c>
      <c r="J269" s="2">
        <v>154884</v>
      </c>
      <c r="K269" s="3">
        <v>0.1</v>
      </c>
      <c r="L269" t="s">
        <v>33</v>
      </c>
      <c r="M269" t="s">
        <v>74</v>
      </c>
      <c r="N269" s="1" t="s">
        <v>21</v>
      </c>
      <c r="O269">
        <f>TBL_Employees[[#This Row],[Annual Salary]]*TBL_Employees[[#This Row],[Bonus %]]</f>
        <v>15488.400000000001</v>
      </c>
      <c r="P269" t="e">
        <f>YEAR(TBL_Employees[[#This Row],[Exit Date]])</f>
        <v>#VALUE!</v>
      </c>
      <c r="Q269">
        <f>YEAR(TBL_Employees[[#This Row],[Hire Date]])</f>
        <v>2018</v>
      </c>
      <c r="R269" s="19" t="e">
        <f>TBL_Employees[[#This Row],[Exit_year]]-TBL_Employees[[#This Row],[Hire_year]]</f>
        <v>#VALUE!</v>
      </c>
    </row>
    <row r="270" spans="1:18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>TBL_Employees[[#This Row],[Annual Salary]]*TBL_Employees[[#This Row],[Bonus %]]</f>
        <v>0</v>
      </c>
      <c r="P270" t="e">
        <f>YEAR(TBL_Employees[[#This Row],[Exit Date]])</f>
        <v>#VALUE!</v>
      </c>
      <c r="Q270">
        <f>YEAR(TBL_Employees[[#This Row],[Hire Date]])</f>
        <v>2005</v>
      </c>
      <c r="R270" s="19" t="e">
        <f>TBL_Employees[[#This Row],[Exit_year]]-TBL_Employees[[#This Row],[Hire_year]]</f>
        <v>#VALUE!</v>
      </c>
    </row>
    <row r="271" spans="1:18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>TBL_Employees[[#This Row],[Annual Salary]]*TBL_Employees[[#This Row],[Bonus %]]</f>
        <v>5569.74</v>
      </c>
      <c r="P271" t="e">
        <f>YEAR(TBL_Employees[[#This Row],[Exit Date]])</f>
        <v>#VALUE!</v>
      </c>
      <c r="Q271">
        <f>YEAR(TBL_Employees[[#This Row],[Hire Date]])</f>
        <v>2017</v>
      </c>
      <c r="R271" s="19" t="e">
        <f>TBL_Employees[[#This Row],[Exit_year]]-TBL_Employees[[#This Row],[Hire_year]]</f>
        <v>#VALUE!</v>
      </c>
    </row>
    <row r="272" spans="1:18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>TBL_Employees[[#This Row],[Annual Salary]]*TBL_Employees[[#This Row],[Bonus %]]</f>
        <v>50190.59</v>
      </c>
      <c r="P272" t="e">
        <f>YEAR(TBL_Employees[[#This Row],[Exit Date]])</f>
        <v>#VALUE!</v>
      </c>
      <c r="Q272">
        <f>YEAR(TBL_Employees[[#This Row],[Hire Date]])</f>
        <v>2003</v>
      </c>
      <c r="R272" s="19" t="e">
        <f>TBL_Employees[[#This Row],[Exit_year]]-TBL_Employees[[#This Row],[Hire_year]]</f>
        <v>#VALUE!</v>
      </c>
    </row>
    <row r="273" spans="1:18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>TBL_Employees[[#This Row],[Annual Salary]]*TBL_Employees[[#This Row],[Bonus %]]</f>
        <v>0</v>
      </c>
      <c r="P273" t="e">
        <f>YEAR(TBL_Employees[[#This Row],[Exit Date]])</f>
        <v>#VALUE!</v>
      </c>
      <c r="Q273">
        <f>YEAR(TBL_Employees[[#This Row],[Hire Date]])</f>
        <v>1995</v>
      </c>
      <c r="R273" s="19" t="e">
        <f>TBL_Employees[[#This Row],[Exit_year]]-TBL_Employees[[#This Row],[Hire_year]]</f>
        <v>#VALUE!</v>
      </c>
    </row>
    <row r="274" spans="1:18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>TBL_Employees[[#This Row],[Annual Salary]]*TBL_Employees[[#This Row],[Bonus %]]</f>
        <v>54435.6</v>
      </c>
      <c r="P274" t="e">
        <f>YEAR(TBL_Employees[[#This Row],[Exit Date]])</f>
        <v>#VALUE!</v>
      </c>
      <c r="Q274">
        <f>YEAR(TBL_Employees[[#This Row],[Hire Date]])</f>
        <v>2013</v>
      </c>
      <c r="R274" s="19" t="e">
        <f>TBL_Employees[[#This Row],[Exit_year]]-TBL_Employees[[#This Row],[Hire_year]]</f>
        <v>#VALUE!</v>
      </c>
    </row>
    <row r="275" spans="1:18" x14ac:dyDescent="0.35">
      <c r="A275" t="s">
        <v>436</v>
      </c>
      <c r="B275" t="s">
        <v>437</v>
      </c>
      <c r="C275" t="s">
        <v>61</v>
      </c>
      <c r="D275" t="s">
        <v>43</v>
      </c>
      <c r="E275" t="s">
        <v>44</v>
      </c>
      <c r="F275" t="s">
        <v>17</v>
      </c>
      <c r="G275" t="s">
        <v>51</v>
      </c>
      <c r="H275">
        <v>64</v>
      </c>
      <c r="I275" s="1">
        <v>37956</v>
      </c>
      <c r="J275" s="2">
        <v>154828</v>
      </c>
      <c r="K275" s="3">
        <v>0.13</v>
      </c>
      <c r="L275" t="s">
        <v>19</v>
      </c>
      <c r="M275" t="s">
        <v>63</v>
      </c>
      <c r="N275" s="1" t="s">
        <v>21</v>
      </c>
      <c r="O275">
        <f>TBL_Employees[[#This Row],[Annual Salary]]*TBL_Employees[[#This Row],[Bonus %]]</f>
        <v>20127.64</v>
      </c>
      <c r="P275" t="e">
        <f>YEAR(TBL_Employees[[#This Row],[Exit Date]])</f>
        <v>#VALUE!</v>
      </c>
      <c r="Q275">
        <f>YEAR(TBL_Employees[[#This Row],[Hire Date]])</f>
        <v>2003</v>
      </c>
      <c r="R275" s="19" t="e">
        <f>TBL_Employees[[#This Row],[Exit_year]]-TBL_Employees[[#This Row],[Hire_year]]</f>
        <v>#VALUE!</v>
      </c>
    </row>
    <row r="276" spans="1:18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>TBL_Employees[[#This Row],[Annual Salary]]*TBL_Employees[[#This Row],[Bonus %]]</f>
        <v>0</v>
      </c>
      <c r="P276" t="e">
        <f>YEAR(TBL_Employees[[#This Row],[Exit Date]])</f>
        <v>#VALUE!</v>
      </c>
      <c r="Q276">
        <f>YEAR(TBL_Employees[[#This Row],[Hire Date]])</f>
        <v>2008</v>
      </c>
      <c r="R276" s="19" t="e">
        <f>TBL_Employees[[#This Row],[Exit_year]]-TBL_Employees[[#This Row],[Hire_year]]</f>
        <v>#VALUE!</v>
      </c>
    </row>
    <row r="277" spans="1:18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>TBL_Employees[[#This Row],[Annual Salary]]*TBL_Employees[[#This Row],[Bonus %]]</f>
        <v>43684.590000000004</v>
      </c>
      <c r="P277" t="e">
        <f>YEAR(TBL_Employees[[#This Row],[Exit Date]])</f>
        <v>#VALUE!</v>
      </c>
      <c r="Q277">
        <f>YEAR(TBL_Employees[[#This Row],[Hire Date]])</f>
        <v>1996</v>
      </c>
      <c r="R277" s="19" t="e">
        <f>TBL_Employees[[#This Row],[Exit_year]]-TBL_Employees[[#This Row],[Hire_year]]</f>
        <v>#VALUE!</v>
      </c>
    </row>
    <row r="278" spans="1:18" x14ac:dyDescent="0.35">
      <c r="A278" t="s">
        <v>1790</v>
      </c>
      <c r="B278" t="s">
        <v>1791</v>
      </c>
      <c r="C278" t="s">
        <v>61</v>
      </c>
      <c r="D278" t="s">
        <v>50</v>
      </c>
      <c r="E278" t="s">
        <v>44</v>
      </c>
      <c r="F278" t="s">
        <v>17</v>
      </c>
      <c r="G278" t="s">
        <v>47</v>
      </c>
      <c r="H278">
        <v>30</v>
      </c>
      <c r="I278" s="1">
        <v>42960</v>
      </c>
      <c r="J278" s="2">
        <v>154624</v>
      </c>
      <c r="K278" s="3">
        <v>0.15</v>
      </c>
      <c r="L278" t="s">
        <v>19</v>
      </c>
      <c r="M278" t="s">
        <v>25</v>
      </c>
      <c r="N278" s="1" t="s">
        <v>21</v>
      </c>
      <c r="O278">
        <f>TBL_Employees[[#This Row],[Annual Salary]]*TBL_Employees[[#This Row],[Bonus %]]</f>
        <v>23193.599999999999</v>
      </c>
      <c r="P278" t="e">
        <f>YEAR(TBL_Employees[[#This Row],[Exit Date]])</f>
        <v>#VALUE!</v>
      </c>
      <c r="Q278">
        <f>YEAR(TBL_Employees[[#This Row],[Hire Date]])</f>
        <v>2017</v>
      </c>
      <c r="R278" s="19" t="e">
        <f>TBL_Employees[[#This Row],[Exit_year]]-TBL_Employees[[#This Row],[Hire_year]]</f>
        <v>#VALUE!</v>
      </c>
    </row>
    <row r="279" spans="1:18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>TBL_Employees[[#This Row],[Annual Salary]]*TBL_Employees[[#This Row],[Bonus %]]</f>
        <v>0</v>
      </c>
      <c r="P279" t="e">
        <f>YEAR(TBL_Employees[[#This Row],[Exit Date]])</f>
        <v>#VALUE!</v>
      </c>
      <c r="Q279">
        <f>YEAR(TBL_Employees[[#This Row],[Hire Date]])</f>
        <v>1996</v>
      </c>
      <c r="R279" s="19" t="e">
        <f>TBL_Employees[[#This Row],[Exit_year]]-TBL_Employees[[#This Row],[Hire_year]]</f>
        <v>#VALUE!</v>
      </c>
    </row>
    <row r="280" spans="1:18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>TBL_Employees[[#This Row],[Annual Salary]]*TBL_Employees[[#This Row],[Bonus %]]</f>
        <v>18159.75</v>
      </c>
      <c r="P280" t="e">
        <f>YEAR(TBL_Employees[[#This Row],[Exit Date]])</f>
        <v>#VALUE!</v>
      </c>
      <c r="Q280">
        <f>YEAR(TBL_Employees[[#This Row],[Hire Date]])</f>
        <v>2004</v>
      </c>
      <c r="R280" s="19" t="e">
        <f>TBL_Employees[[#This Row],[Exit_year]]-TBL_Employees[[#This Row],[Hire_year]]</f>
        <v>#VALUE!</v>
      </c>
    </row>
    <row r="281" spans="1:18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>TBL_Employees[[#This Row],[Annual Salary]]*TBL_Employees[[#This Row],[Bonus %]]</f>
        <v>0</v>
      </c>
      <c r="P281" t="e">
        <f>YEAR(TBL_Employees[[#This Row],[Exit Date]])</f>
        <v>#VALUE!</v>
      </c>
      <c r="Q281">
        <f>YEAR(TBL_Employees[[#This Row],[Hire Date]])</f>
        <v>2004</v>
      </c>
      <c r="R281" s="19" t="e">
        <f>TBL_Employees[[#This Row],[Exit_year]]-TBL_Employees[[#This Row],[Hire_year]]</f>
        <v>#VALUE!</v>
      </c>
    </row>
    <row r="282" spans="1:18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>TBL_Employees[[#This Row],[Annual Salary]]*TBL_Employees[[#This Row],[Bonus %]]</f>
        <v>0</v>
      </c>
      <c r="P282" t="e">
        <f>YEAR(TBL_Employees[[#This Row],[Exit Date]])</f>
        <v>#VALUE!</v>
      </c>
      <c r="Q282">
        <f>YEAR(TBL_Employees[[#This Row],[Hire Date]])</f>
        <v>2016</v>
      </c>
      <c r="R282" s="19" t="e">
        <f>TBL_Employees[[#This Row],[Exit_year]]-TBL_Employees[[#This Row],[Hire_year]]</f>
        <v>#VALUE!</v>
      </c>
    </row>
    <row r="283" spans="1:18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>TBL_Employees[[#This Row],[Annual Salary]]*TBL_Employees[[#This Row],[Bonus %]]</f>
        <v>72685.39</v>
      </c>
      <c r="P283" t="e">
        <f>YEAR(TBL_Employees[[#This Row],[Exit Date]])</f>
        <v>#VALUE!</v>
      </c>
      <c r="Q283">
        <f>YEAR(TBL_Employees[[#This Row],[Hire Date]])</f>
        <v>2020</v>
      </c>
      <c r="R283" s="19" t="e">
        <f>TBL_Employees[[#This Row],[Exit_year]]-TBL_Employees[[#This Row],[Hire_year]]</f>
        <v>#VALUE!</v>
      </c>
    </row>
    <row r="284" spans="1:18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>TBL_Employees[[#This Row],[Annual Salary]]*TBL_Employees[[#This Row],[Bonus %]]</f>
        <v>0</v>
      </c>
      <c r="P284" t="e">
        <f>YEAR(TBL_Employees[[#This Row],[Exit Date]])</f>
        <v>#VALUE!</v>
      </c>
      <c r="Q284">
        <f>YEAR(TBL_Employees[[#This Row],[Hire Date]])</f>
        <v>2020</v>
      </c>
      <c r="R284" s="19" t="e">
        <f>TBL_Employees[[#This Row],[Exit_year]]-TBL_Employees[[#This Row],[Hire_year]]</f>
        <v>#VALUE!</v>
      </c>
    </row>
    <row r="285" spans="1:18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>TBL_Employees[[#This Row],[Annual Salary]]*TBL_Employees[[#This Row],[Bonus %]]</f>
        <v>0</v>
      </c>
      <c r="P285" t="e">
        <f>YEAR(TBL_Employees[[#This Row],[Exit Date]])</f>
        <v>#VALUE!</v>
      </c>
      <c r="Q285">
        <f>YEAR(TBL_Employees[[#This Row],[Hire Date]])</f>
        <v>2017</v>
      </c>
      <c r="R285" s="19" t="e">
        <f>TBL_Employees[[#This Row],[Exit_year]]-TBL_Employees[[#This Row],[Hire_year]]</f>
        <v>#VALUE!</v>
      </c>
    </row>
    <row r="286" spans="1:18" x14ac:dyDescent="0.35">
      <c r="A286" t="s">
        <v>828</v>
      </c>
      <c r="B286" t="s">
        <v>829</v>
      </c>
      <c r="C286" t="s">
        <v>40</v>
      </c>
      <c r="D286" t="s">
        <v>23</v>
      </c>
      <c r="E286" t="s">
        <v>44</v>
      </c>
      <c r="F286" t="s">
        <v>17</v>
      </c>
      <c r="G286" t="s">
        <v>51</v>
      </c>
      <c r="H286">
        <v>65</v>
      </c>
      <c r="I286" s="1">
        <v>38130</v>
      </c>
      <c r="J286" s="2">
        <v>153938</v>
      </c>
      <c r="K286" s="3">
        <v>0.2</v>
      </c>
      <c r="L286" t="s">
        <v>19</v>
      </c>
      <c r="M286" t="s">
        <v>39</v>
      </c>
      <c r="N286" s="1" t="s">
        <v>21</v>
      </c>
      <c r="O286">
        <f>TBL_Employees[[#This Row],[Annual Salary]]*TBL_Employees[[#This Row],[Bonus %]]</f>
        <v>30787.600000000002</v>
      </c>
      <c r="P286" t="e">
        <f>YEAR(TBL_Employees[[#This Row],[Exit Date]])</f>
        <v>#VALUE!</v>
      </c>
      <c r="Q286">
        <f>YEAR(TBL_Employees[[#This Row],[Hire Date]])</f>
        <v>2004</v>
      </c>
      <c r="R286" s="19" t="e">
        <f>TBL_Employees[[#This Row],[Exit_year]]-TBL_Employees[[#This Row],[Hire_year]]</f>
        <v>#VALUE!</v>
      </c>
    </row>
    <row r="287" spans="1:18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>TBL_Employees[[#This Row],[Annual Salary]]*TBL_Employees[[#This Row],[Bonus %]]</f>
        <v>0</v>
      </c>
      <c r="P287" t="e">
        <f>YEAR(TBL_Employees[[#This Row],[Exit Date]])</f>
        <v>#VALUE!</v>
      </c>
      <c r="Q287">
        <f>YEAR(TBL_Employees[[#This Row],[Hire Date]])</f>
        <v>2013</v>
      </c>
      <c r="R287" s="19" t="e">
        <f>TBL_Employees[[#This Row],[Exit_year]]-TBL_Employees[[#This Row],[Hire_year]]</f>
        <v>#VALUE!</v>
      </c>
    </row>
    <row r="288" spans="1:18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>TBL_Employees[[#This Row],[Annual Salary]]*TBL_Employees[[#This Row],[Bonus %]]</f>
        <v>0</v>
      </c>
      <c r="P288" t="e">
        <f>YEAR(TBL_Employees[[#This Row],[Exit Date]])</f>
        <v>#VALUE!</v>
      </c>
      <c r="Q288">
        <f>YEAR(TBL_Employees[[#This Row],[Hire Date]])</f>
        <v>2021</v>
      </c>
      <c r="R288" s="19" t="e">
        <f>TBL_Employees[[#This Row],[Exit_year]]-TBL_Employees[[#This Row],[Hire_year]]</f>
        <v>#VALUE!</v>
      </c>
    </row>
    <row r="289" spans="1:18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>TBL_Employees[[#This Row],[Annual Salary]]*TBL_Employees[[#This Row],[Bonus %]]</f>
        <v>0</v>
      </c>
      <c r="P289" t="e">
        <f>YEAR(TBL_Employees[[#This Row],[Exit Date]])</f>
        <v>#VALUE!</v>
      </c>
      <c r="Q289">
        <f>YEAR(TBL_Employees[[#This Row],[Hire Date]])</f>
        <v>2016</v>
      </c>
      <c r="R289" s="19" t="e">
        <f>TBL_Employees[[#This Row],[Exit_year]]-TBL_Employees[[#This Row],[Hire_year]]</f>
        <v>#VALUE!</v>
      </c>
    </row>
    <row r="290" spans="1:18" x14ac:dyDescent="0.35">
      <c r="A290" t="s">
        <v>1726</v>
      </c>
      <c r="B290" t="s">
        <v>1727</v>
      </c>
      <c r="C290" t="s">
        <v>40</v>
      </c>
      <c r="D290" t="s">
        <v>31</v>
      </c>
      <c r="E290" t="s">
        <v>44</v>
      </c>
      <c r="F290" t="s">
        <v>28</v>
      </c>
      <c r="G290" t="s">
        <v>18</v>
      </c>
      <c r="H290">
        <v>45</v>
      </c>
      <c r="I290" s="1">
        <v>40511</v>
      </c>
      <c r="J290" s="2">
        <v>153767</v>
      </c>
      <c r="K290" s="3">
        <v>0.27</v>
      </c>
      <c r="L290" t="s">
        <v>19</v>
      </c>
      <c r="M290" t="s">
        <v>39</v>
      </c>
      <c r="N290" s="1" t="s">
        <v>21</v>
      </c>
      <c r="O290">
        <f>TBL_Employees[[#This Row],[Annual Salary]]*TBL_Employees[[#This Row],[Bonus %]]</f>
        <v>41517.090000000004</v>
      </c>
      <c r="P290" t="e">
        <f>YEAR(TBL_Employees[[#This Row],[Exit Date]])</f>
        <v>#VALUE!</v>
      </c>
      <c r="Q290">
        <f>YEAR(TBL_Employees[[#This Row],[Hire Date]])</f>
        <v>2010</v>
      </c>
      <c r="R290" s="19" t="e">
        <f>TBL_Employees[[#This Row],[Exit_year]]-TBL_Employees[[#This Row],[Hire_year]]</f>
        <v>#VALUE!</v>
      </c>
    </row>
    <row r="291" spans="1:18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>TBL_Employees[[#This Row],[Annual Salary]]*TBL_Employees[[#This Row],[Bonus %]]</f>
        <v>0</v>
      </c>
      <c r="P291" t="e">
        <f>YEAR(TBL_Employees[[#This Row],[Exit Date]])</f>
        <v>#VALUE!</v>
      </c>
      <c r="Q291">
        <f>YEAR(TBL_Employees[[#This Row],[Hire Date]])</f>
        <v>2005</v>
      </c>
      <c r="R291" s="19" t="e">
        <f>TBL_Employees[[#This Row],[Exit_year]]-TBL_Employees[[#This Row],[Hire_year]]</f>
        <v>#VALUE!</v>
      </c>
    </row>
    <row r="292" spans="1:18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>TBL_Employees[[#This Row],[Annual Salary]]*TBL_Employees[[#This Row],[Bonus %]]</f>
        <v>15946.949999999999</v>
      </c>
      <c r="P292" t="e">
        <f>YEAR(TBL_Employees[[#This Row],[Exit Date]])</f>
        <v>#VALUE!</v>
      </c>
      <c r="Q292">
        <f>YEAR(TBL_Employees[[#This Row],[Hire Date]])</f>
        <v>2007</v>
      </c>
      <c r="R292" s="19" t="e">
        <f>TBL_Employees[[#This Row],[Exit_year]]-TBL_Employees[[#This Row],[Hire_year]]</f>
        <v>#VALUE!</v>
      </c>
    </row>
    <row r="293" spans="1:18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>TBL_Employees[[#This Row],[Annual Salary]]*TBL_Employees[[#This Row],[Bonus %]]</f>
        <v>0</v>
      </c>
      <c r="P293">
        <f>YEAR(TBL_Employees[[#This Row],[Exit Date]])</f>
        <v>2021</v>
      </c>
      <c r="Q293">
        <f>YEAR(TBL_Employees[[#This Row],[Hire Date]])</f>
        <v>2021</v>
      </c>
      <c r="R293" s="19">
        <f>TBL_Employees[[#This Row],[Exit_year]]-TBL_Employees[[#This Row],[Hire_year]]</f>
        <v>0</v>
      </c>
    </row>
    <row r="294" spans="1:18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>TBL_Employees[[#This Row],[Annual Salary]]*TBL_Employees[[#This Row],[Bonus %]]</f>
        <v>26404.400000000001</v>
      </c>
      <c r="P294" t="e">
        <f>YEAR(TBL_Employees[[#This Row],[Exit Date]])</f>
        <v>#VALUE!</v>
      </c>
      <c r="Q294">
        <f>YEAR(TBL_Employees[[#This Row],[Hire Date]])</f>
        <v>2000</v>
      </c>
      <c r="R294" s="19" t="e">
        <f>TBL_Employees[[#This Row],[Exit_year]]-TBL_Employees[[#This Row],[Hire_year]]</f>
        <v>#VALUE!</v>
      </c>
    </row>
    <row r="295" spans="1:18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>TBL_Employees[[#This Row],[Annual Salary]]*TBL_Employees[[#This Row],[Bonus %]]</f>
        <v>0</v>
      </c>
      <c r="P295" t="e">
        <f>YEAR(TBL_Employees[[#This Row],[Exit Date]])</f>
        <v>#VALUE!</v>
      </c>
      <c r="Q295">
        <f>YEAR(TBL_Employees[[#This Row],[Hire Date]])</f>
        <v>2016</v>
      </c>
      <c r="R295" s="19" t="e">
        <f>TBL_Employees[[#This Row],[Exit_year]]-TBL_Employees[[#This Row],[Hire_year]]</f>
        <v>#VALUE!</v>
      </c>
    </row>
    <row r="296" spans="1:18" x14ac:dyDescent="0.35">
      <c r="A296" t="s">
        <v>243</v>
      </c>
      <c r="B296" t="s">
        <v>1502</v>
      </c>
      <c r="C296" t="s">
        <v>40</v>
      </c>
      <c r="D296" t="s">
        <v>23</v>
      </c>
      <c r="E296" t="s">
        <v>44</v>
      </c>
      <c r="F296" t="s">
        <v>17</v>
      </c>
      <c r="G296" t="s">
        <v>18</v>
      </c>
      <c r="H296">
        <v>41</v>
      </c>
      <c r="I296" s="1">
        <v>40319</v>
      </c>
      <c r="J296" s="2">
        <v>153275</v>
      </c>
      <c r="K296" s="3">
        <v>0.24</v>
      </c>
      <c r="L296" t="s">
        <v>19</v>
      </c>
      <c r="M296" t="s">
        <v>29</v>
      </c>
      <c r="N296" s="1" t="s">
        <v>21</v>
      </c>
      <c r="O296">
        <f>TBL_Employees[[#This Row],[Annual Salary]]*TBL_Employees[[#This Row],[Bonus %]]</f>
        <v>36786</v>
      </c>
      <c r="P296" t="e">
        <f>YEAR(TBL_Employees[[#This Row],[Exit Date]])</f>
        <v>#VALUE!</v>
      </c>
      <c r="Q296">
        <f>YEAR(TBL_Employees[[#This Row],[Hire Date]])</f>
        <v>2010</v>
      </c>
      <c r="R296" s="19" t="e">
        <f>TBL_Employees[[#This Row],[Exit_year]]-TBL_Employees[[#This Row],[Hire_year]]</f>
        <v>#VALUE!</v>
      </c>
    </row>
    <row r="297" spans="1:18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>TBL_Employees[[#This Row],[Annual Salary]]*TBL_Employees[[#This Row],[Bonus %]]</f>
        <v>40554.520000000004</v>
      </c>
      <c r="P297" t="e">
        <f>YEAR(TBL_Employees[[#This Row],[Exit Date]])</f>
        <v>#VALUE!</v>
      </c>
      <c r="Q297">
        <f>YEAR(TBL_Employees[[#This Row],[Hire Date]])</f>
        <v>2016</v>
      </c>
      <c r="R297" s="19" t="e">
        <f>TBL_Employees[[#This Row],[Exit_year]]-TBL_Employees[[#This Row],[Hire_year]]</f>
        <v>#VALUE!</v>
      </c>
    </row>
    <row r="298" spans="1:18" x14ac:dyDescent="0.35">
      <c r="A298" t="s">
        <v>1314</v>
      </c>
      <c r="B298" t="s">
        <v>1315</v>
      </c>
      <c r="C298" t="s">
        <v>61</v>
      </c>
      <c r="D298" t="s">
        <v>23</v>
      </c>
      <c r="E298" t="s">
        <v>44</v>
      </c>
      <c r="F298" t="s">
        <v>17</v>
      </c>
      <c r="G298" t="s">
        <v>51</v>
      </c>
      <c r="H298">
        <v>45</v>
      </c>
      <c r="I298" s="1">
        <v>40685</v>
      </c>
      <c r="J298" s="2">
        <v>152353</v>
      </c>
      <c r="K298" s="3">
        <v>0.14000000000000001</v>
      </c>
      <c r="L298" t="s">
        <v>19</v>
      </c>
      <c r="M298" t="s">
        <v>63</v>
      </c>
      <c r="N298" s="1" t="s">
        <v>21</v>
      </c>
      <c r="O298">
        <f>TBL_Employees[[#This Row],[Annual Salary]]*TBL_Employees[[#This Row],[Bonus %]]</f>
        <v>21329.420000000002</v>
      </c>
      <c r="P298" t="e">
        <f>YEAR(TBL_Employees[[#This Row],[Exit Date]])</f>
        <v>#VALUE!</v>
      </c>
      <c r="Q298">
        <f>YEAR(TBL_Employees[[#This Row],[Hire Date]])</f>
        <v>2011</v>
      </c>
      <c r="R298" s="19" t="e">
        <f>TBL_Employees[[#This Row],[Exit_year]]-TBL_Employees[[#This Row],[Hire_year]]</f>
        <v>#VALUE!</v>
      </c>
    </row>
    <row r="299" spans="1:18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>TBL_Employees[[#This Row],[Annual Salary]]*TBL_Employees[[#This Row],[Bonus %]]</f>
        <v>7291.3400000000011</v>
      </c>
      <c r="P299" t="e">
        <f>YEAR(TBL_Employees[[#This Row],[Exit Date]])</f>
        <v>#VALUE!</v>
      </c>
      <c r="Q299">
        <f>YEAR(TBL_Employees[[#This Row],[Hire Date]])</f>
        <v>2021</v>
      </c>
      <c r="R299" s="19" t="e">
        <f>TBL_Employees[[#This Row],[Exit_year]]-TBL_Employees[[#This Row],[Hire_year]]</f>
        <v>#VALUE!</v>
      </c>
    </row>
    <row r="300" spans="1:18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>TBL_Employees[[#This Row],[Annual Salary]]*TBL_Employees[[#This Row],[Bonus %]]</f>
        <v>0</v>
      </c>
      <c r="P300">
        <f>YEAR(TBL_Employees[[#This Row],[Exit Date]])</f>
        <v>2020</v>
      </c>
      <c r="Q300">
        <f>YEAR(TBL_Employees[[#This Row],[Hire Date]])</f>
        <v>2010</v>
      </c>
      <c r="R300" s="19">
        <f>TBL_Employees[[#This Row],[Exit_year]]-TBL_Employees[[#This Row],[Hire_year]]</f>
        <v>10</v>
      </c>
    </row>
    <row r="301" spans="1:18" x14ac:dyDescent="0.35">
      <c r="A301" t="s">
        <v>448</v>
      </c>
      <c r="B301" t="s">
        <v>449</v>
      </c>
      <c r="C301" t="s">
        <v>40</v>
      </c>
      <c r="D301" t="s">
        <v>23</v>
      </c>
      <c r="E301" t="s">
        <v>44</v>
      </c>
      <c r="F301" t="s">
        <v>28</v>
      </c>
      <c r="G301" t="s">
        <v>47</v>
      </c>
      <c r="H301">
        <v>41</v>
      </c>
      <c r="I301" s="1">
        <v>42111</v>
      </c>
      <c r="J301" s="2">
        <v>152239</v>
      </c>
      <c r="K301" s="3">
        <v>0.23</v>
      </c>
      <c r="L301" t="s">
        <v>19</v>
      </c>
      <c r="M301" t="s">
        <v>29</v>
      </c>
      <c r="N301" s="1" t="s">
        <v>21</v>
      </c>
      <c r="O301">
        <f>TBL_Employees[[#This Row],[Annual Salary]]*TBL_Employees[[#This Row],[Bonus %]]</f>
        <v>35014.97</v>
      </c>
      <c r="P301" t="e">
        <f>YEAR(TBL_Employees[[#This Row],[Exit Date]])</f>
        <v>#VALUE!</v>
      </c>
      <c r="Q301">
        <f>YEAR(TBL_Employees[[#This Row],[Hire Date]])</f>
        <v>2015</v>
      </c>
      <c r="R301" s="19" t="e">
        <f>TBL_Employees[[#This Row],[Exit_year]]-TBL_Employees[[#This Row],[Hire_year]]</f>
        <v>#VALUE!</v>
      </c>
    </row>
    <row r="302" spans="1:18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>TBL_Employees[[#This Row],[Annual Salary]]*TBL_Employees[[#This Row],[Bonus %]]</f>
        <v>0</v>
      </c>
      <c r="P302" t="e">
        <f>YEAR(TBL_Employees[[#This Row],[Exit Date]])</f>
        <v>#VALUE!</v>
      </c>
      <c r="Q302">
        <f>YEAR(TBL_Employees[[#This Row],[Hire Date]])</f>
        <v>2013</v>
      </c>
      <c r="R302" s="19" t="e">
        <f>TBL_Employees[[#This Row],[Exit_year]]-TBL_Employees[[#This Row],[Hire_year]]</f>
        <v>#VALUE!</v>
      </c>
    </row>
    <row r="303" spans="1:18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>TBL_Employees[[#This Row],[Annual Salary]]*TBL_Employees[[#This Row],[Bonus %]]</f>
        <v>0</v>
      </c>
      <c r="P303" t="e">
        <f>YEAR(TBL_Employees[[#This Row],[Exit Date]])</f>
        <v>#VALUE!</v>
      </c>
      <c r="Q303">
        <f>YEAR(TBL_Employees[[#This Row],[Hire Date]])</f>
        <v>2020</v>
      </c>
      <c r="R303" s="19" t="e">
        <f>TBL_Employees[[#This Row],[Exit_year]]-TBL_Employees[[#This Row],[Hire_year]]</f>
        <v>#VALUE!</v>
      </c>
    </row>
    <row r="304" spans="1:18" x14ac:dyDescent="0.35">
      <c r="A304" t="s">
        <v>280</v>
      </c>
      <c r="B304" t="s">
        <v>1446</v>
      </c>
      <c r="C304" t="s">
        <v>61</v>
      </c>
      <c r="D304" t="s">
        <v>65</v>
      </c>
      <c r="E304" t="s">
        <v>44</v>
      </c>
      <c r="F304" t="s">
        <v>17</v>
      </c>
      <c r="G304" t="s">
        <v>51</v>
      </c>
      <c r="H304">
        <v>28</v>
      </c>
      <c r="I304" s="1">
        <v>43652</v>
      </c>
      <c r="J304" s="2">
        <v>152036</v>
      </c>
      <c r="K304" s="3">
        <v>0.15</v>
      </c>
      <c r="L304" t="s">
        <v>52</v>
      </c>
      <c r="M304" t="s">
        <v>66</v>
      </c>
      <c r="N304" s="1" t="s">
        <v>21</v>
      </c>
      <c r="O304">
        <f>TBL_Employees[[#This Row],[Annual Salary]]*TBL_Employees[[#This Row],[Bonus %]]</f>
        <v>22805.399999999998</v>
      </c>
      <c r="P304" t="e">
        <f>YEAR(TBL_Employees[[#This Row],[Exit Date]])</f>
        <v>#VALUE!</v>
      </c>
      <c r="Q304">
        <f>YEAR(TBL_Employees[[#This Row],[Hire Date]])</f>
        <v>2019</v>
      </c>
      <c r="R304" s="19" t="e">
        <f>TBL_Employees[[#This Row],[Exit_year]]-TBL_Employees[[#This Row],[Hire_year]]</f>
        <v>#VALUE!</v>
      </c>
    </row>
    <row r="305" spans="1:18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>TBL_Employees[[#This Row],[Annual Salary]]*TBL_Employees[[#This Row],[Bonus %]]</f>
        <v>0</v>
      </c>
      <c r="P305" t="e">
        <f>YEAR(TBL_Employees[[#This Row],[Exit Date]])</f>
        <v>#VALUE!</v>
      </c>
      <c r="Q305">
        <f>YEAR(TBL_Employees[[#This Row],[Hire Date]])</f>
        <v>2017</v>
      </c>
      <c r="R305" s="19" t="e">
        <f>TBL_Employees[[#This Row],[Exit_year]]-TBL_Employees[[#This Row],[Hire_year]]</f>
        <v>#VALUE!</v>
      </c>
    </row>
    <row r="306" spans="1:18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>TBL_Employees[[#This Row],[Annual Salary]]*TBL_Employees[[#This Row],[Bonus %]]</f>
        <v>0</v>
      </c>
      <c r="P306" t="e">
        <f>YEAR(TBL_Employees[[#This Row],[Exit Date]])</f>
        <v>#VALUE!</v>
      </c>
      <c r="Q306">
        <f>YEAR(TBL_Employees[[#This Row],[Hire Date]])</f>
        <v>2004</v>
      </c>
      <c r="R306" s="19" t="e">
        <f>TBL_Employees[[#This Row],[Exit_year]]-TBL_Employees[[#This Row],[Hire_year]]</f>
        <v>#VALUE!</v>
      </c>
    </row>
    <row r="307" spans="1:18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>TBL_Employees[[#This Row],[Annual Salary]]*TBL_Employees[[#This Row],[Bonus %]]</f>
        <v>21876.899999999998</v>
      </c>
      <c r="P307" t="e">
        <f>YEAR(TBL_Employees[[#This Row],[Exit Date]])</f>
        <v>#VALUE!</v>
      </c>
      <c r="Q307">
        <f>YEAR(TBL_Employees[[#This Row],[Hire Date]])</f>
        <v>2015</v>
      </c>
      <c r="R307" s="19" t="e">
        <f>TBL_Employees[[#This Row],[Exit_year]]-TBL_Employees[[#This Row],[Hire_year]]</f>
        <v>#VALUE!</v>
      </c>
    </row>
    <row r="308" spans="1:18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>TBL_Employees[[#This Row],[Annual Salary]]*TBL_Employees[[#This Row],[Bonus %]]</f>
        <v>18871.05</v>
      </c>
      <c r="P308" t="e">
        <f>YEAR(TBL_Employees[[#This Row],[Exit Date]])</f>
        <v>#VALUE!</v>
      </c>
      <c r="Q308">
        <f>YEAR(TBL_Employees[[#This Row],[Hire Date]])</f>
        <v>2003</v>
      </c>
      <c r="R308" s="19" t="e">
        <f>TBL_Employees[[#This Row],[Exit_year]]-TBL_Employees[[#This Row],[Hire_year]]</f>
        <v>#VALUE!</v>
      </c>
    </row>
    <row r="309" spans="1:18" x14ac:dyDescent="0.35">
      <c r="A309" t="s">
        <v>1321</v>
      </c>
      <c r="B309" t="s">
        <v>1322</v>
      </c>
      <c r="C309" t="s">
        <v>40</v>
      </c>
      <c r="D309" t="s">
        <v>31</v>
      </c>
      <c r="E309" t="s">
        <v>44</v>
      </c>
      <c r="F309" t="s">
        <v>17</v>
      </c>
      <c r="G309" t="s">
        <v>24</v>
      </c>
      <c r="H309">
        <v>46</v>
      </c>
      <c r="I309" s="1">
        <v>44125</v>
      </c>
      <c r="J309" s="2">
        <v>151853</v>
      </c>
      <c r="K309" s="3">
        <v>0.16</v>
      </c>
      <c r="L309" t="s">
        <v>33</v>
      </c>
      <c r="M309" t="s">
        <v>34</v>
      </c>
      <c r="N309" s="1" t="s">
        <v>21</v>
      </c>
      <c r="O309">
        <f>TBL_Employees[[#This Row],[Annual Salary]]*TBL_Employees[[#This Row],[Bonus %]]</f>
        <v>24296.48</v>
      </c>
      <c r="P309" t="e">
        <f>YEAR(TBL_Employees[[#This Row],[Exit Date]])</f>
        <v>#VALUE!</v>
      </c>
      <c r="Q309">
        <f>YEAR(TBL_Employees[[#This Row],[Hire Date]])</f>
        <v>2020</v>
      </c>
      <c r="R309" s="19" t="e">
        <f>TBL_Employees[[#This Row],[Exit_year]]-TBL_Employees[[#This Row],[Hire_year]]</f>
        <v>#VALUE!</v>
      </c>
    </row>
    <row r="310" spans="1:18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>TBL_Employees[[#This Row],[Annual Salary]]*TBL_Employees[[#This Row],[Bonus %]]</f>
        <v>15796.900000000001</v>
      </c>
      <c r="P310" t="e">
        <f>YEAR(TBL_Employees[[#This Row],[Exit Date]])</f>
        <v>#VALUE!</v>
      </c>
      <c r="Q310">
        <f>YEAR(TBL_Employees[[#This Row],[Hire Date]])</f>
        <v>2008</v>
      </c>
      <c r="R310" s="19" t="e">
        <f>TBL_Employees[[#This Row],[Exit_year]]-TBL_Employees[[#This Row],[Hire_year]]</f>
        <v>#VALUE!</v>
      </c>
    </row>
    <row r="311" spans="1:18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>TBL_Employees[[#This Row],[Annual Salary]]*TBL_Employees[[#This Row],[Bonus %]]</f>
        <v>0</v>
      </c>
      <c r="P311" t="e">
        <f>YEAR(TBL_Employees[[#This Row],[Exit Date]])</f>
        <v>#VALUE!</v>
      </c>
      <c r="Q311">
        <f>YEAR(TBL_Employees[[#This Row],[Hire Date]])</f>
        <v>2010</v>
      </c>
      <c r="R311" s="19" t="e">
        <f>TBL_Employees[[#This Row],[Exit_year]]-TBL_Employees[[#This Row],[Hire_year]]</f>
        <v>#VALUE!</v>
      </c>
    </row>
    <row r="312" spans="1:18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>TBL_Employees[[#This Row],[Annual Salary]]*TBL_Employees[[#This Row],[Bonus %]]</f>
        <v>0</v>
      </c>
      <c r="P312" t="e">
        <f>YEAR(TBL_Employees[[#This Row],[Exit Date]])</f>
        <v>#VALUE!</v>
      </c>
      <c r="Q312">
        <f>YEAR(TBL_Employees[[#This Row],[Hire Date]])</f>
        <v>2015</v>
      </c>
      <c r="R312" s="19" t="e">
        <f>TBL_Employees[[#This Row],[Exit_year]]-TBL_Employees[[#This Row],[Hire_year]]</f>
        <v>#VALUE!</v>
      </c>
    </row>
    <row r="313" spans="1:18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>TBL_Employees[[#This Row],[Annual Salary]]*TBL_Employees[[#This Row],[Bonus %]]</f>
        <v>20935.18</v>
      </c>
      <c r="P313" t="e">
        <f>YEAR(TBL_Employees[[#This Row],[Exit Date]])</f>
        <v>#VALUE!</v>
      </c>
      <c r="Q313">
        <f>YEAR(TBL_Employees[[#This Row],[Hire Date]])</f>
        <v>2006</v>
      </c>
      <c r="R313" s="19" t="e">
        <f>TBL_Employees[[#This Row],[Exit_year]]-TBL_Employees[[#This Row],[Hire_year]]</f>
        <v>#VALUE!</v>
      </c>
    </row>
    <row r="314" spans="1:18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>TBL_Employees[[#This Row],[Annual Salary]]*TBL_Employees[[#This Row],[Bonus %]]</f>
        <v>19245.45</v>
      </c>
      <c r="P314" t="e">
        <f>YEAR(TBL_Employees[[#This Row],[Exit Date]])</f>
        <v>#VALUE!</v>
      </c>
      <c r="Q314">
        <f>YEAR(TBL_Employees[[#This Row],[Hire Date]])</f>
        <v>2013</v>
      </c>
      <c r="R314" s="19" t="e">
        <f>TBL_Employees[[#This Row],[Exit_year]]-TBL_Employees[[#This Row],[Hire_year]]</f>
        <v>#VALUE!</v>
      </c>
    </row>
    <row r="315" spans="1:18" x14ac:dyDescent="0.35">
      <c r="A315" t="s">
        <v>326</v>
      </c>
      <c r="B315" t="s">
        <v>951</v>
      </c>
      <c r="C315" t="s">
        <v>40</v>
      </c>
      <c r="D315" t="s">
        <v>27</v>
      </c>
      <c r="E315" t="s">
        <v>44</v>
      </c>
      <c r="F315" t="s">
        <v>17</v>
      </c>
      <c r="G315" t="s">
        <v>18</v>
      </c>
      <c r="H315">
        <v>26</v>
      </c>
      <c r="I315" s="1">
        <v>44403</v>
      </c>
      <c r="J315" s="2">
        <v>151108</v>
      </c>
      <c r="K315" s="3">
        <v>0.22</v>
      </c>
      <c r="L315" t="s">
        <v>19</v>
      </c>
      <c r="M315" t="s">
        <v>39</v>
      </c>
      <c r="N315" s="1" t="s">
        <v>21</v>
      </c>
      <c r="O315">
        <f>TBL_Employees[[#This Row],[Annual Salary]]*TBL_Employees[[#This Row],[Bonus %]]</f>
        <v>33243.760000000002</v>
      </c>
      <c r="P315" t="e">
        <f>YEAR(TBL_Employees[[#This Row],[Exit Date]])</f>
        <v>#VALUE!</v>
      </c>
      <c r="Q315">
        <f>YEAR(TBL_Employees[[#This Row],[Hire Date]])</f>
        <v>2021</v>
      </c>
      <c r="R315" s="19" t="e">
        <f>TBL_Employees[[#This Row],[Exit_year]]-TBL_Employees[[#This Row],[Hire_year]]</f>
        <v>#VALUE!</v>
      </c>
    </row>
    <row r="316" spans="1:18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>TBL_Employees[[#This Row],[Annual Salary]]*TBL_Employees[[#This Row],[Bonus %]]</f>
        <v>6130.0199999999995</v>
      </c>
      <c r="P316" t="e">
        <f>YEAR(TBL_Employees[[#This Row],[Exit Date]])</f>
        <v>#VALUE!</v>
      </c>
      <c r="Q316">
        <f>YEAR(TBL_Employees[[#This Row],[Hire Date]])</f>
        <v>2011</v>
      </c>
      <c r="R316" s="19" t="e">
        <f>TBL_Employees[[#This Row],[Exit_year]]-TBL_Employees[[#This Row],[Hire_year]]</f>
        <v>#VALUE!</v>
      </c>
    </row>
    <row r="317" spans="1:18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>TBL_Employees[[#This Row],[Annual Salary]]*TBL_Employees[[#This Row],[Bonus %]]</f>
        <v>15102.7</v>
      </c>
      <c r="P317" t="e">
        <f>YEAR(TBL_Employees[[#This Row],[Exit Date]])</f>
        <v>#VALUE!</v>
      </c>
      <c r="Q317">
        <f>YEAR(TBL_Employees[[#This Row],[Hire Date]])</f>
        <v>2007</v>
      </c>
      <c r="R317" s="19" t="e">
        <f>TBL_Employees[[#This Row],[Exit_year]]-TBL_Employees[[#This Row],[Hire_year]]</f>
        <v>#VALUE!</v>
      </c>
    </row>
    <row r="318" spans="1:18" x14ac:dyDescent="0.35">
      <c r="A318" t="s">
        <v>1603</v>
      </c>
      <c r="B318" t="s">
        <v>1604</v>
      </c>
      <c r="C318" t="s">
        <v>61</v>
      </c>
      <c r="D318" t="s">
        <v>50</v>
      </c>
      <c r="E318" t="s">
        <v>44</v>
      </c>
      <c r="F318" t="s">
        <v>17</v>
      </c>
      <c r="G318" t="s">
        <v>51</v>
      </c>
      <c r="H318">
        <v>45</v>
      </c>
      <c r="I318" s="1">
        <v>43305</v>
      </c>
      <c r="J318" s="2">
        <v>148991</v>
      </c>
      <c r="K318" s="3">
        <v>0.12</v>
      </c>
      <c r="L318" t="s">
        <v>52</v>
      </c>
      <c r="M318" t="s">
        <v>53</v>
      </c>
      <c r="N318" s="1" t="s">
        <v>21</v>
      </c>
      <c r="O318">
        <f>TBL_Employees[[#This Row],[Annual Salary]]*TBL_Employees[[#This Row],[Bonus %]]</f>
        <v>17878.919999999998</v>
      </c>
      <c r="P318" t="e">
        <f>YEAR(TBL_Employees[[#This Row],[Exit Date]])</f>
        <v>#VALUE!</v>
      </c>
      <c r="Q318">
        <f>YEAR(TBL_Employees[[#This Row],[Hire Date]])</f>
        <v>2018</v>
      </c>
      <c r="R318" s="19" t="e">
        <f>TBL_Employees[[#This Row],[Exit_year]]-TBL_Employees[[#This Row],[Hire_year]]</f>
        <v>#VALUE!</v>
      </c>
    </row>
    <row r="319" spans="1:18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>TBL_Employees[[#This Row],[Annual Salary]]*TBL_Employees[[#This Row],[Bonus %]]</f>
        <v>83364.12</v>
      </c>
      <c r="P319" t="e">
        <f>YEAR(TBL_Employees[[#This Row],[Exit Date]])</f>
        <v>#VALUE!</v>
      </c>
      <c r="Q319">
        <f>YEAR(TBL_Employees[[#This Row],[Hire Date]])</f>
        <v>2018</v>
      </c>
      <c r="R319" s="19" t="e">
        <f>TBL_Employees[[#This Row],[Exit_year]]-TBL_Employees[[#This Row],[Hire_year]]</f>
        <v>#VALUE!</v>
      </c>
    </row>
    <row r="320" spans="1:18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>TBL_Employees[[#This Row],[Annual Salary]]*TBL_Employees[[#This Row],[Bonus %]]</f>
        <v>71078.040000000008</v>
      </c>
      <c r="P320" t="e">
        <f>YEAR(TBL_Employees[[#This Row],[Exit Date]])</f>
        <v>#VALUE!</v>
      </c>
      <c r="Q320">
        <f>YEAR(TBL_Employees[[#This Row],[Hire Date]])</f>
        <v>2015</v>
      </c>
      <c r="R320" s="19" t="e">
        <f>TBL_Employees[[#This Row],[Exit_year]]-TBL_Employees[[#This Row],[Hire_year]]</f>
        <v>#VALUE!</v>
      </c>
    </row>
    <row r="321" spans="1:18" x14ac:dyDescent="0.35">
      <c r="A321" t="s">
        <v>878</v>
      </c>
      <c r="B321" t="s">
        <v>879</v>
      </c>
      <c r="C321" t="s">
        <v>61</v>
      </c>
      <c r="D321" t="s">
        <v>43</v>
      </c>
      <c r="E321" t="s">
        <v>44</v>
      </c>
      <c r="F321" t="s">
        <v>28</v>
      </c>
      <c r="G321" t="s">
        <v>18</v>
      </c>
      <c r="H321">
        <v>30</v>
      </c>
      <c r="I321" s="1">
        <v>44030</v>
      </c>
      <c r="J321" s="2">
        <v>148485</v>
      </c>
      <c r="K321" s="3">
        <v>0.15</v>
      </c>
      <c r="L321" t="s">
        <v>19</v>
      </c>
      <c r="M321" t="s">
        <v>45</v>
      </c>
      <c r="N321" s="1" t="s">
        <v>21</v>
      </c>
      <c r="O321">
        <f>TBL_Employees[[#This Row],[Annual Salary]]*TBL_Employees[[#This Row],[Bonus %]]</f>
        <v>22272.75</v>
      </c>
      <c r="P321" t="e">
        <f>YEAR(TBL_Employees[[#This Row],[Exit Date]])</f>
        <v>#VALUE!</v>
      </c>
      <c r="Q321">
        <f>YEAR(TBL_Employees[[#This Row],[Hire Date]])</f>
        <v>2020</v>
      </c>
      <c r="R321" s="19" t="e">
        <f>TBL_Employees[[#This Row],[Exit_year]]-TBL_Employees[[#This Row],[Hire_year]]</f>
        <v>#VALUE!</v>
      </c>
    </row>
    <row r="322" spans="1:18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>TBL_Employees[[#This Row],[Annual Salary]]*TBL_Employees[[#This Row],[Bonus %]]</f>
        <v>0</v>
      </c>
      <c r="P322">
        <f>YEAR(TBL_Employees[[#This Row],[Exit Date]])</f>
        <v>2005</v>
      </c>
      <c r="Q322">
        <f>YEAR(TBL_Employees[[#This Row],[Hire Date]])</f>
        <v>1995</v>
      </c>
      <c r="R322" s="19">
        <f>TBL_Employees[[#This Row],[Exit_year]]-TBL_Employees[[#This Row],[Hire_year]]</f>
        <v>10</v>
      </c>
    </row>
    <row r="323" spans="1:18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>TBL_Employees[[#This Row],[Annual Salary]]*TBL_Employees[[#This Row],[Bonus %]]</f>
        <v>6925.0199999999995</v>
      </c>
      <c r="P323" t="e">
        <f>YEAR(TBL_Employees[[#This Row],[Exit Date]])</f>
        <v>#VALUE!</v>
      </c>
      <c r="Q323">
        <f>YEAR(TBL_Employees[[#This Row],[Hire Date]])</f>
        <v>2020</v>
      </c>
      <c r="R323" s="19" t="e">
        <f>TBL_Employees[[#This Row],[Exit_year]]-TBL_Employees[[#This Row],[Hire_year]]</f>
        <v>#VALUE!</v>
      </c>
    </row>
    <row r="324" spans="1:18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>TBL_Employees[[#This Row],[Annual Salary]]*TBL_Employees[[#This Row],[Bonus %]]</f>
        <v>0</v>
      </c>
      <c r="P324" t="e">
        <f>YEAR(TBL_Employees[[#This Row],[Exit Date]])</f>
        <v>#VALUE!</v>
      </c>
      <c r="Q324">
        <f>YEAR(TBL_Employees[[#This Row],[Hire Date]])</f>
        <v>2019</v>
      </c>
      <c r="R324" s="19" t="e">
        <f>TBL_Employees[[#This Row],[Exit_year]]-TBL_Employees[[#This Row],[Hire_year]]</f>
        <v>#VALUE!</v>
      </c>
    </row>
    <row r="325" spans="1:18" x14ac:dyDescent="0.35">
      <c r="A325" t="s">
        <v>1574</v>
      </c>
      <c r="B325" t="s">
        <v>1575</v>
      </c>
      <c r="C325" t="s">
        <v>61</v>
      </c>
      <c r="D325" t="s">
        <v>15</v>
      </c>
      <c r="E325" t="s">
        <v>44</v>
      </c>
      <c r="F325" t="s">
        <v>28</v>
      </c>
      <c r="G325" t="s">
        <v>24</v>
      </c>
      <c r="H325">
        <v>44</v>
      </c>
      <c r="I325" s="1">
        <v>40274</v>
      </c>
      <c r="J325" s="2">
        <v>142878</v>
      </c>
      <c r="K325" s="3">
        <v>0.12</v>
      </c>
      <c r="L325" t="s">
        <v>19</v>
      </c>
      <c r="M325" t="s">
        <v>29</v>
      </c>
      <c r="N325" s="1" t="s">
        <v>21</v>
      </c>
      <c r="O325">
        <f>TBL_Employees[[#This Row],[Annual Salary]]*TBL_Employees[[#This Row],[Bonus %]]</f>
        <v>17145.36</v>
      </c>
      <c r="P325" t="e">
        <f>YEAR(TBL_Employees[[#This Row],[Exit Date]])</f>
        <v>#VALUE!</v>
      </c>
      <c r="Q325">
        <f>YEAR(TBL_Employees[[#This Row],[Hire Date]])</f>
        <v>2010</v>
      </c>
      <c r="R325" s="19" t="e">
        <f>TBL_Employees[[#This Row],[Exit_year]]-TBL_Employees[[#This Row],[Hire_year]]</f>
        <v>#VALUE!</v>
      </c>
    </row>
    <row r="326" spans="1:18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>TBL_Employees[[#This Row],[Annual Salary]]*TBL_Employees[[#This Row],[Bonus %]]</f>
        <v>70587.66</v>
      </c>
      <c r="P326" t="e">
        <f>YEAR(TBL_Employees[[#This Row],[Exit Date]])</f>
        <v>#VALUE!</v>
      </c>
      <c r="Q326">
        <f>YEAR(TBL_Employees[[#This Row],[Hire Date]])</f>
        <v>2016</v>
      </c>
      <c r="R326" s="19" t="e">
        <f>TBL_Employees[[#This Row],[Exit_year]]-TBL_Employees[[#This Row],[Hire_year]]</f>
        <v>#VALUE!</v>
      </c>
    </row>
    <row r="327" spans="1:18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>TBL_Employees[[#This Row],[Annual Salary]]*TBL_Employees[[#This Row],[Bonus %]]</f>
        <v>0</v>
      </c>
      <c r="P327" t="e">
        <f>YEAR(TBL_Employees[[#This Row],[Exit Date]])</f>
        <v>#VALUE!</v>
      </c>
      <c r="Q327">
        <f>YEAR(TBL_Employees[[#This Row],[Hire Date]])</f>
        <v>2007</v>
      </c>
      <c r="R327" s="19" t="e">
        <f>TBL_Employees[[#This Row],[Exit_year]]-TBL_Employees[[#This Row],[Hire_year]]</f>
        <v>#VALUE!</v>
      </c>
    </row>
    <row r="328" spans="1:18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>TBL_Employees[[#This Row],[Annual Salary]]*TBL_Employees[[#This Row],[Bonus %]]</f>
        <v>0</v>
      </c>
      <c r="P328" t="e">
        <f>YEAR(TBL_Employees[[#This Row],[Exit Date]])</f>
        <v>#VALUE!</v>
      </c>
      <c r="Q328">
        <f>YEAR(TBL_Employees[[#This Row],[Hire Date]])</f>
        <v>2002</v>
      </c>
      <c r="R328" s="19" t="e">
        <f>TBL_Employees[[#This Row],[Exit_year]]-TBL_Employees[[#This Row],[Hire_year]]</f>
        <v>#VALUE!</v>
      </c>
    </row>
    <row r="329" spans="1:18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>TBL_Employees[[#This Row],[Annual Salary]]*TBL_Employees[[#This Row],[Bonus %]]</f>
        <v>52737.659999999996</v>
      </c>
      <c r="P329">
        <f>YEAR(TBL_Employees[[#This Row],[Exit Date]])</f>
        <v>2020</v>
      </c>
      <c r="Q329">
        <f>YEAR(TBL_Employees[[#This Row],[Hire Date]])</f>
        <v>2017</v>
      </c>
      <c r="R329" s="19">
        <f>TBL_Employees[[#This Row],[Exit_year]]-TBL_Employees[[#This Row],[Hire_year]]</f>
        <v>3</v>
      </c>
    </row>
    <row r="330" spans="1:18" x14ac:dyDescent="0.35">
      <c r="A330" t="s">
        <v>358</v>
      </c>
      <c r="B330" t="s">
        <v>557</v>
      </c>
      <c r="C330" t="s">
        <v>61</v>
      </c>
      <c r="D330" t="s">
        <v>15</v>
      </c>
      <c r="E330" t="s">
        <v>44</v>
      </c>
      <c r="F330" t="s">
        <v>17</v>
      </c>
      <c r="G330" t="s">
        <v>24</v>
      </c>
      <c r="H330">
        <v>33</v>
      </c>
      <c r="I330" s="1">
        <v>43211</v>
      </c>
      <c r="J330" s="2">
        <v>140402</v>
      </c>
      <c r="K330" s="3">
        <v>0.15</v>
      </c>
      <c r="L330" t="s">
        <v>33</v>
      </c>
      <c r="M330" t="s">
        <v>60</v>
      </c>
      <c r="N330" s="1" t="s">
        <v>21</v>
      </c>
      <c r="O330">
        <f>TBL_Employees[[#This Row],[Annual Salary]]*TBL_Employees[[#This Row],[Bonus %]]</f>
        <v>21060.3</v>
      </c>
      <c r="P330" t="e">
        <f>YEAR(TBL_Employees[[#This Row],[Exit Date]])</f>
        <v>#VALUE!</v>
      </c>
      <c r="Q330">
        <f>YEAR(TBL_Employees[[#This Row],[Hire Date]])</f>
        <v>2018</v>
      </c>
      <c r="R330" s="19" t="e">
        <f>TBL_Employees[[#This Row],[Exit_year]]-TBL_Employees[[#This Row],[Hire_year]]</f>
        <v>#VALUE!</v>
      </c>
    </row>
    <row r="331" spans="1:18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>TBL_Employees[[#This Row],[Annual Salary]]*TBL_Employees[[#This Row],[Bonus %]]</f>
        <v>0</v>
      </c>
      <c r="P331" t="e">
        <f>YEAR(TBL_Employees[[#This Row],[Exit Date]])</f>
        <v>#VALUE!</v>
      </c>
      <c r="Q331">
        <f>YEAR(TBL_Employees[[#This Row],[Hire Date]])</f>
        <v>2019</v>
      </c>
      <c r="R331" s="19" t="e">
        <f>TBL_Employees[[#This Row],[Exit_year]]-TBL_Employees[[#This Row],[Hire_year]]</f>
        <v>#VALUE!</v>
      </c>
    </row>
    <row r="332" spans="1:18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>TBL_Employees[[#This Row],[Annual Salary]]*TBL_Employees[[#This Row],[Bonus %]]</f>
        <v>0</v>
      </c>
      <c r="P332" t="e">
        <f>YEAR(TBL_Employees[[#This Row],[Exit Date]])</f>
        <v>#VALUE!</v>
      </c>
      <c r="Q332">
        <f>YEAR(TBL_Employees[[#This Row],[Hire Date]])</f>
        <v>2016</v>
      </c>
      <c r="R332" s="19" t="e">
        <f>TBL_Employees[[#This Row],[Exit_year]]-TBL_Employees[[#This Row],[Hire_year]]</f>
        <v>#VALUE!</v>
      </c>
    </row>
    <row r="333" spans="1:18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>TBL_Employees[[#This Row],[Annual Salary]]*TBL_Employees[[#This Row],[Bonus %]]</f>
        <v>31070.2</v>
      </c>
      <c r="P333" t="e">
        <f>YEAR(TBL_Employees[[#This Row],[Exit Date]])</f>
        <v>#VALUE!</v>
      </c>
      <c r="Q333">
        <f>YEAR(TBL_Employees[[#This Row],[Hire Date]])</f>
        <v>2018</v>
      </c>
      <c r="R333" s="19" t="e">
        <f>TBL_Employees[[#This Row],[Exit_year]]-TBL_Employees[[#This Row],[Hire_year]]</f>
        <v>#VALUE!</v>
      </c>
    </row>
    <row r="334" spans="1:18" x14ac:dyDescent="0.35">
      <c r="A334" t="s">
        <v>126</v>
      </c>
      <c r="B334" t="s">
        <v>1511</v>
      </c>
      <c r="C334" t="s">
        <v>61</v>
      </c>
      <c r="D334" t="s">
        <v>43</v>
      </c>
      <c r="E334" t="s">
        <v>44</v>
      </c>
      <c r="F334" t="s">
        <v>17</v>
      </c>
      <c r="G334" t="s">
        <v>51</v>
      </c>
      <c r="H334">
        <v>29</v>
      </c>
      <c r="I334" s="1">
        <v>43966</v>
      </c>
      <c r="J334" s="2">
        <v>137106</v>
      </c>
      <c r="K334" s="3">
        <v>0.12</v>
      </c>
      <c r="L334" t="s">
        <v>52</v>
      </c>
      <c r="M334" t="s">
        <v>53</v>
      </c>
      <c r="N334" s="1" t="s">
        <v>21</v>
      </c>
      <c r="O334">
        <f>TBL_Employees[[#This Row],[Annual Salary]]*TBL_Employees[[#This Row],[Bonus %]]</f>
        <v>16452.72</v>
      </c>
      <c r="P334" t="e">
        <f>YEAR(TBL_Employees[[#This Row],[Exit Date]])</f>
        <v>#VALUE!</v>
      </c>
      <c r="Q334">
        <f>YEAR(TBL_Employees[[#This Row],[Hire Date]])</f>
        <v>2020</v>
      </c>
      <c r="R334" s="19" t="e">
        <f>TBL_Employees[[#This Row],[Exit_year]]-TBL_Employees[[#This Row],[Hire_year]]</f>
        <v>#VALUE!</v>
      </c>
    </row>
    <row r="335" spans="1:18" x14ac:dyDescent="0.35">
      <c r="A335" t="s">
        <v>407</v>
      </c>
      <c r="B335" t="s">
        <v>1897</v>
      </c>
      <c r="C335" t="s">
        <v>61</v>
      </c>
      <c r="D335" t="s">
        <v>23</v>
      </c>
      <c r="E335" t="s">
        <v>44</v>
      </c>
      <c r="F335" t="s">
        <v>17</v>
      </c>
      <c r="G335" t="s">
        <v>24</v>
      </c>
      <c r="H335">
        <v>36</v>
      </c>
      <c r="I335" s="1">
        <v>40248</v>
      </c>
      <c r="J335" s="2">
        <v>134006</v>
      </c>
      <c r="K335" s="3">
        <v>0.13</v>
      </c>
      <c r="L335" t="s">
        <v>33</v>
      </c>
      <c r="M335" t="s">
        <v>60</v>
      </c>
      <c r="N335" s="1" t="s">
        <v>21</v>
      </c>
      <c r="O335">
        <f>TBL_Employees[[#This Row],[Annual Salary]]*TBL_Employees[[#This Row],[Bonus %]]</f>
        <v>17420.78</v>
      </c>
      <c r="P335" t="e">
        <f>YEAR(TBL_Employees[[#This Row],[Exit Date]])</f>
        <v>#VALUE!</v>
      </c>
      <c r="Q335">
        <f>YEAR(TBL_Employees[[#This Row],[Hire Date]])</f>
        <v>2010</v>
      </c>
      <c r="R335" s="19" t="e">
        <f>TBL_Employees[[#This Row],[Exit_year]]-TBL_Employees[[#This Row],[Hire_year]]</f>
        <v>#VALUE!</v>
      </c>
    </row>
    <row r="336" spans="1:18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>TBL_Employees[[#This Row],[Annual Salary]]*TBL_Employees[[#This Row],[Bonus %]]</f>
        <v>0</v>
      </c>
      <c r="P336" t="e">
        <f>YEAR(TBL_Employees[[#This Row],[Exit Date]])</f>
        <v>#VALUE!</v>
      </c>
      <c r="Q336">
        <f>YEAR(TBL_Employees[[#This Row],[Hire Date]])</f>
        <v>1994</v>
      </c>
      <c r="R336" s="19" t="e">
        <f>TBL_Employees[[#This Row],[Exit_year]]-TBL_Employees[[#This Row],[Hire_year]]</f>
        <v>#VALUE!</v>
      </c>
    </row>
    <row r="337" spans="1:18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>TBL_Employees[[#This Row],[Annual Salary]]*TBL_Employees[[#This Row],[Bonus %]]</f>
        <v>0</v>
      </c>
      <c r="P337" t="e">
        <f>YEAR(TBL_Employees[[#This Row],[Exit Date]])</f>
        <v>#VALUE!</v>
      </c>
      <c r="Q337">
        <f>YEAR(TBL_Employees[[#This Row],[Hire Date]])</f>
        <v>2020</v>
      </c>
      <c r="R337" s="19" t="e">
        <f>TBL_Employees[[#This Row],[Exit_year]]-TBL_Employees[[#This Row],[Hire_year]]</f>
        <v>#VALUE!</v>
      </c>
    </row>
    <row r="338" spans="1:18" x14ac:dyDescent="0.35">
      <c r="A338" t="s">
        <v>1816</v>
      </c>
      <c r="B338" t="s">
        <v>1817</v>
      </c>
      <c r="C338" t="s">
        <v>61</v>
      </c>
      <c r="D338" t="s">
        <v>23</v>
      </c>
      <c r="E338" t="s">
        <v>44</v>
      </c>
      <c r="F338" t="s">
        <v>28</v>
      </c>
      <c r="G338" t="s">
        <v>24</v>
      </c>
      <c r="H338">
        <v>27</v>
      </c>
      <c r="I338" s="1">
        <v>44302</v>
      </c>
      <c r="J338" s="2">
        <v>133400</v>
      </c>
      <c r="K338" s="3">
        <v>0.11</v>
      </c>
      <c r="L338" t="s">
        <v>19</v>
      </c>
      <c r="M338" t="s">
        <v>39</v>
      </c>
      <c r="N338" s="1" t="s">
        <v>21</v>
      </c>
      <c r="O338">
        <f>TBL_Employees[[#This Row],[Annual Salary]]*TBL_Employees[[#This Row],[Bonus %]]</f>
        <v>14674</v>
      </c>
      <c r="P338" t="e">
        <f>YEAR(TBL_Employees[[#This Row],[Exit Date]])</f>
        <v>#VALUE!</v>
      </c>
      <c r="Q338">
        <f>YEAR(TBL_Employees[[#This Row],[Hire Date]])</f>
        <v>2021</v>
      </c>
      <c r="R338" s="19" t="e">
        <f>TBL_Employees[[#This Row],[Exit_year]]-TBL_Employees[[#This Row],[Hire_year]]</f>
        <v>#VALUE!</v>
      </c>
    </row>
    <row r="339" spans="1:18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>TBL_Employees[[#This Row],[Annual Salary]]*TBL_Employees[[#This Row],[Bonus %]]</f>
        <v>4717.8600000000006</v>
      </c>
      <c r="P339" t="e">
        <f>YEAR(TBL_Employees[[#This Row],[Exit Date]])</f>
        <v>#VALUE!</v>
      </c>
      <c r="Q339">
        <f>YEAR(TBL_Employees[[#This Row],[Hire Date]])</f>
        <v>2005</v>
      </c>
      <c r="R339" s="19" t="e">
        <f>TBL_Employees[[#This Row],[Exit_year]]-TBL_Employees[[#This Row],[Hire_year]]</f>
        <v>#VALUE!</v>
      </c>
    </row>
    <row r="340" spans="1:18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>TBL_Employees[[#This Row],[Annual Salary]]*TBL_Employees[[#This Row],[Bonus %]]</f>
        <v>0</v>
      </c>
      <c r="P340" t="e">
        <f>YEAR(TBL_Employees[[#This Row],[Exit Date]])</f>
        <v>#VALUE!</v>
      </c>
      <c r="Q340">
        <f>YEAR(TBL_Employees[[#This Row],[Hire Date]])</f>
        <v>2015</v>
      </c>
      <c r="R340" s="19" t="e">
        <f>TBL_Employees[[#This Row],[Exit_year]]-TBL_Employees[[#This Row],[Hire_year]]</f>
        <v>#VALUE!</v>
      </c>
    </row>
    <row r="341" spans="1:18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>TBL_Employees[[#This Row],[Annual Salary]]*TBL_Employees[[#This Row],[Bonus %]]</f>
        <v>0</v>
      </c>
      <c r="P341" t="e">
        <f>YEAR(TBL_Employees[[#This Row],[Exit Date]])</f>
        <v>#VALUE!</v>
      </c>
      <c r="Q341">
        <f>YEAR(TBL_Employees[[#This Row],[Hire Date]])</f>
        <v>1998</v>
      </c>
      <c r="R341" s="19" t="e">
        <f>TBL_Employees[[#This Row],[Exit_year]]-TBL_Employees[[#This Row],[Hire_year]]</f>
        <v>#VALUE!</v>
      </c>
    </row>
    <row r="342" spans="1:18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>TBL_Employees[[#This Row],[Annual Salary]]*TBL_Employees[[#This Row],[Bonus %]]</f>
        <v>0</v>
      </c>
      <c r="P342" t="e">
        <f>YEAR(TBL_Employees[[#This Row],[Exit Date]])</f>
        <v>#VALUE!</v>
      </c>
      <c r="Q342">
        <f>YEAR(TBL_Employees[[#This Row],[Hire Date]])</f>
        <v>2009</v>
      </c>
      <c r="R342" s="19" t="e">
        <f>TBL_Employees[[#This Row],[Exit_year]]-TBL_Employees[[#This Row],[Hire_year]]</f>
        <v>#VALUE!</v>
      </c>
    </row>
    <row r="343" spans="1:18" x14ac:dyDescent="0.35">
      <c r="A343" t="s">
        <v>1901</v>
      </c>
      <c r="B343" t="s">
        <v>1902</v>
      </c>
      <c r="C343" t="s">
        <v>61</v>
      </c>
      <c r="D343" t="s">
        <v>27</v>
      </c>
      <c r="E343" t="s">
        <v>44</v>
      </c>
      <c r="F343" t="s">
        <v>28</v>
      </c>
      <c r="G343" t="s">
        <v>51</v>
      </c>
      <c r="H343">
        <v>33</v>
      </c>
      <c r="I343" s="1">
        <v>41267</v>
      </c>
      <c r="J343" s="2">
        <v>132544</v>
      </c>
      <c r="K343" s="3">
        <v>0.1</v>
      </c>
      <c r="L343" t="s">
        <v>52</v>
      </c>
      <c r="M343" t="s">
        <v>66</v>
      </c>
      <c r="N343" s="1" t="s">
        <v>21</v>
      </c>
      <c r="O343">
        <f>TBL_Employees[[#This Row],[Annual Salary]]*TBL_Employees[[#This Row],[Bonus %]]</f>
        <v>13254.400000000001</v>
      </c>
      <c r="P343" t="e">
        <f>YEAR(TBL_Employees[[#This Row],[Exit Date]])</f>
        <v>#VALUE!</v>
      </c>
      <c r="Q343">
        <f>YEAR(TBL_Employees[[#This Row],[Hire Date]])</f>
        <v>2012</v>
      </c>
      <c r="R343" s="19" t="e">
        <f>TBL_Employees[[#This Row],[Exit_year]]-TBL_Employees[[#This Row],[Hire_year]]</f>
        <v>#VALUE!</v>
      </c>
    </row>
    <row r="344" spans="1:18" x14ac:dyDescent="0.35">
      <c r="A344" t="s">
        <v>878</v>
      </c>
      <c r="B344" t="s">
        <v>1032</v>
      </c>
      <c r="C344" t="s">
        <v>61</v>
      </c>
      <c r="D344" t="s">
        <v>23</v>
      </c>
      <c r="E344" t="s">
        <v>44</v>
      </c>
      <c r="F344" t="s">
        <v>17</v>
      </c>
      <c r="G344" t="s">
        <v>18</v>
      </c>
      <c r="H344">
        <v>41</v>
      </c>
      <c r="I344" s="1">
        <v>39747</v>
      </c>
      <c r="J344" s="2">
        <v>131841</v>
      </c>
      <c r="K344" s="3">
        <v>0.13</v>
      </c>
      <c r="L344" t="s">
        <v>19</v>
      </c>
      <c r="M344" t="s">
        <v>29</v>
      </c>
      <c r="N344" s="1" t="s">
        <v>21</v>
      </c>
      <c r="O344">
        <f>TBL_Employees[[#This Row],[Annual Salary]]*TBL_Employees[[#This Row],[Bonus %]]</f>
        <v>17139.330000000002</v>
      </c>
      <c r="P344" t="e">
        <f>YEAR(TBL_Employees[[#This Row],[Exit Date]])</f>
        <v>#VALUE!</v>
      </c>
      <c r="Q344">
        <f>YEAR(TBL_Employees[[#This Row],[Hire Date]])</f>
        <v>2008</v>
      </c>
      <c r="R344" s="19" t="e">
        <f>TBL_Employees[[#This Row],[Exit_year]]-TBL_Employees[[#This Row],[Hire_year]]</f>
        <v>#VALUE!</v>
      </c>
    </row>
    <row r="345" spans="1:18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>TBL_Employees[[#This Row],[Annual Salary]]*TBL_Employees[[#This Row],[Bonus %]]</f>
        <v>68083.64</v>
      </c>
      <c r="P345" t="e">
        <f>YEAR(TBL_Employees[[#This Row],[Exit Date]])</f>
        <v>#VALUE!</v>
      </c>
      <c r="Q345">
        <f>YEAR(TBL_Employees[[#This Row],[Hire Date]])</f>
        <v>1996</v>
      </c>
      <c r="R345" s="19" t="e">
        <f>TBL_Employees[[#This Row],[Exit_year]]-TBL_Employees[[#This Row],[Hire_year]]</f>
        <v>#VALUE!</v>
      </c>
    </row>
    <row r="346" spans="1:18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>TBL_Employees[[#This Row],[Annual Salary]]*TBL_Employees[[#This Row],[Bonus %]]</f>
        <v>68204.849999999991</v>
      </c>
      <c r="P346" t="e">
        <f>YEAR(TBL_Employees[[#This Row],[Exit Date]])</f>
        <v>#VALUE!</v>
      </c>
      <c r="Q346">
        <f>YEAR(TBL_Employees[[#This Row],[Hire Date]])</f>
        <v>2015</v>
      </c>
      <c r="R346" s="19" t="e">
        <f>TBL_Employees[[#This Row],[Exit_year]]-TBL_Employees[[#This Row],[Hire_year]]</f>
        <v>#VALUE!</v>
      </c>
    </row>
    <row r="347" spans="1:18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>TBL_Employees[[#This Row],[Annual Salary]]*TBL_Employees[[#This Row],[Bonus %]]</f>
        <v>0</v>
      </c>
      <c r="P347">
        <f>YEAR(TBL_Employees[[#This Row],[Exit Date]])</f>
        <v>2016</v>
      </c>
      <c r="Q347">
        <f>YEAR(TBL_Employees[[#This Row],[Hire Date]])</f>
        <v>1994</v>
      </c>
      <c r="R347" s="19">
        <f>TBL_Employees[[#This Row],[Exit_year]]-TBL_Employees[[#This Row],[Hire_year]]</f>
        <v>22</v>
      </c>
    </row>
    <row r="348" spans="1:18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>TBL_Employees[[#This Row],[Annual Salary]]*TBL_Employees[[#This Row],[Bonus %]]</f>
        <v>0</v>
      </c>
      <c r="P348" t="e">
        <f>YEAR(TBL_Employees[[#This Row],[Exit Date]])</f>
        <v>#VALUE!</v>
      </c>
      <c r="Q348">
        <f>YEAR(TBL_Employees[[#This Row],[Hire Date]])</f>
        <v>2018</v>
      </c>
      <c r="R348" s="19" t="e">
        <f>TBL_Employees[[#This Row],[Exit_year]]-TBL_Employees[[#This Row],[Hire_year]]</f>
        <v>#VALUE!</v>
      </c>
    </row>
    <row r="349" spans="1:18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>TBL_Employees[[#This Row],[Annual Salary]]*TBL_Employees[[#This Row],[Bonus %]]</f>
        <v>0</v>
      </c>
      <c r="P349" t="e">
        <f>YEAR(TBL_Employees[[#This Row],[Exit Date]])</f>
        <v>#VALUE!</v>
      </c>
      <c r="Q349">
        <f>YEAR(TBL_Employees[[#This Row],[Hire Date]])</f>
        <v>2021</v>
      </c>
      <c r="R349" s="19" t="e">
        <f>TBL_Employees[[#This Row],[Exit_year]]-TBL_Employees[[#This Row],[Hire_year]]</f>
        <v>#VALUE!</v>
      </c>
    </row>
    <row r="350" spans="1:18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>TBL_Employees[[#This Row],[Annual Salary]]*TBL_Employees[[#This Row],[Bonus %]]</f>
        <v>42111.72</v>
      </c>
      <c r="P350" t="e">
        <f>YEAR(TBL_Employees[[#This Row],[Exit Date]])</f>
        <v>#VALUE!</v>
      </c>
      <c r="Q350">
        <f>YEAR(TBL_Employees[[#This Row],[Hire Date]])</f>
        <v>2016</v>
      </c>
      <c r="R350" s="19" t="e">
        <f>TBL_Employees[[#This Row],[Exit_year]]-TBL_Employees[[#This Row],[Hire_year]]</f>
        <v>#VALUE!</v>
      </c>
    </row>
    <row r="351" spans="1:18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>TBL_Employees[[#This Row],[Annual Salary]]*TBL_Employees[[#This Row],[Bonus %]]</f>
        <v>30453.200000000001</v>
      </c>
      <c r="P351" t="e">
        <f>YEAR(TBL_Employees[[#This Row],[Exit Date]])</f>
        <v>#VALUE!</v>
      </c>
      <c r="Q351">
        <f>YEAR(TBL_Employees[[#This Row],[Hire Date]])</f>
        <v>2012</v>
      </c>
      <c r="R351" s="19" t="e">
        <f>TBL_Employees[[#This Row],[Exit_year]]-TBL_Employees[[#This Row],[Hire_year]]</f>
        <v>#VALUE!</v>
      </c>
    </row>
    <row r="352" spans="1:18" x14ac:dyDescent="0.35">
      <c r="A352" t="s">
        <v>1711</v>
      </c>
      <c r="B352" t="s">
        <v>1712</v>
      </c>
      <c r="C352" t="s">
        <v>61</v>
      </c>
      <c r="D352" t="s">
        <v>15</v>
      </c>
      <c r="E352" t="s">
        <v>44</v>
      </c>
      <c r="F352" t="s">
        <v>17</v>
      </c>
      <c r="G352" t="s">
        <v>24</v>
      </c>
      <c r="H352">
        <v>37</v>
      </c>
      <c r="I352" s="1">
        <v>40657</v>
      </c>
      <c r="J352" s="2">
        <v>131183</v>
      </c>
      <c r="K352" s="3">
        <v>0.14000000000000001</v>
      </c>
      <c r="L352" t="s">
        <v>33</v>
      </c>
      <c r="M352" t="s">
        <v>74</v>
      </c>
      <c r="N352" s="1">
        <v>42445</v>
      </c>
      <c r="O352">
        <f>TBL_Employees[[#This Row],[Annual Salary]]*TBL_Employees[[#This Row],[Bonus %]]</f>
        <v>18365.620000000003</v>
      </c>
      <c r="P352">
        <f>YEAR(TBL_Employees[[#This Row],[Exit Date]])</f>
        <v>2016</v>
      </c>
      <c r="Q352">
        <f>YEAR(TBL_Employees[[#This Row],[Hire Date]])</f>
        <v>2011</v>
      </c>
      <c r="R352" s="19">
        <f>TBL_Employees[[#This Row],[Exit_year]]-TBL_Employees[[#This Row],[Hire_year]]</f>
        <v>5</v>
      </c>
    </row>
    <row r="353" spans="1:18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>TBL_Employees[[#This Row],[Annual Salary]]*TBL_Employees[[#This Row],[Bonus %]]</f>
        <v>43702.71</v>
      </c>
      <c r="P353" t="e">
        <f>YEAR(TBL_Employees[[#This Row],[Exit Date]])</f>
        <v>#VALUE!</v>
      </c>
      <c r="Q353">
        <f>YEAR(TBL_Employees[[#This Row],[Hire Date]])</f>
        <v>2003</v>
      </c>
      <c r="R353" s="19" t="e">
        <f>TBL_Employees[[#This Row],[Exit_year]]-TBL_Employees[[#This Row],[Hire_year]]</f>
        <v>#VALUE!</v>
      </c>
    </row>
    <row r="354" spans="1:18" x14ac:dyDescent="0.35">
      <c r="A354" t="s">
        <v>1318</v>
      </c>
      <c r="B354" t="s">
        <v>1319</v>
      </c>
      <c r="C354" t="s">
        <v>61</v>
      </c>
      <c r="D354" t="s">
        <v>15</v>
      </c>
      <c r="E354" t="s">
        <v>44</v>
      </c>
      <c r="F354" t="s">
        <v>28</v>
      </c>
      <c r="G354" t="s">
        <v>51</v>
      </c>
      <c r="H354">
        <v>44</v>
      </c>
      <c r="I354" s="1">
        <v>43685</v>
      </c>
      <c r="J354" s="2">
        <v>130133</v>
      </c>
      <c r="K354" s="3">
        <v>0.15</v>
      </c>
      <c r="L354" t="s">
        <v>19</v>
      </c>
      <c r="M354" t="s">
        <v>25</v>
      </c>
      <c r="N354" s="1">
        <v>44699</v>
      </c>
      <c r="O354">
        <f>TBL_Employees[[#This Row],[Annual Salary]]*TBL_Employees[[#This Row],[Bonus %]]</f>
        <v>19519.95</v>
      </c>
      <c r="P354">
        <f>YEAR(TBL_Employees[[#This Row],[Exit Date]])</f>
        <v>2022</v>
      </c>
      <c r="Q354">
        <f>YEAR(TBL_Employees[[#This Row],[Hire Date]])</f>
        <v>2019</v>
      </c>
      <c r="R354" s="19">
        <f>TBL_Employees[[#This Row],[Exit_year]]-TBL_Employees[[#This Row],[Hire_year]]</f>
        <v>3</v>
      </c>
    </row>
    <row r="355" spans="1:18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>TBL_Employees[[#This Row],[Annual Salary]]*TBL_Employees[[#This Row],[Bonus %]]</f>
        <v>0</v>
      </c>
      <c r="P355" t="e">
        <f>YEAR(TBL_Employees[[#This Row],[Exit Date]])</f>
        <v>#VALUE!</v>
      </c>
      <c r="Q355">
        <f>YEAR(TBL_Employees[[#This Row],[Hire Date]])</f>
        <v>2019</v>
      </c>
      <c r="R355" s="19" t="e">
        <f>TBL_Employees[[#This Row],[Exit_year]]-TBL_Employees[[#This Row],[Hire_year]]</f>
        <v>#VALUE!</v>
      </c>
    </row>
    <row r="356" spans="1:18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>TBL_Employees[[#This Row],[Annual Salary]]*TBL_Employees[[#This Row],[Bonus %]]</f>
        <v>0</v>
      </c>
      <c r="P356" t="e">
        <f>YEAR(TBL_Employees[[#This Row],[Exit Date]])</f>
        <v>#VALUE!</v>
      </c>
      <c r="Q356">
        <f>YEAR(TBL_Employees[[#This Row],[Hire Date]])</f>
        <v>2001</v>
      </c>
      <c r="R356" s="19" t="e">
        <f>TBL_Employees[[#This Row],[Exit_year]]-TBL_Employees[[#This Row],[Hire_year]]</f>
        <v>#VALUE!</v>
      </c>
    </row>
    <row r="357" spans="1:18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>TBL_Employees[[#This Row],[Annual Salary]]*TBL_Employees[[#This Row],[Bonus %]]</f>
        <v>13830.3</v>
      </c>
      <c r="P357" t="e">
        <f>YEAR(TBL_Employees[[#This Row],[Exit Date]])</f>
        <v>#VALUE!</v>
      </c>
      <c r="Q357">
        <f>YEAR(TBL_Employees[[#This Row],[Hire Date]])</f>
        <v>2001</v>
      </c>
      <c r="R357" s="19" t="e">
        <f>TBL_Employees[[#This Row],[Exit_year]]-TBL_Employees[[#This Row],[Hire_year]]</f>
        <v>#VALUE!</v>
      </c>
    </row>
    <row r="358" spans="1:18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>TBL_Employees[[#This Row],[Annual Salary]]*TBL_Employees[[#This Row],[Bonus %]]</f>
        <v>0</v>
      </c>
      <c r="P358" t="e">
        <f>YEAR(TBL_Employees[[#This Row],[Exit Date]])</f>
        <v>#VALUE!</v>
      </c>
      <c r="Q358">
        <f>YEAR(TBL_Employees[[#This Row],[Hire Date]])</f>
        <v>2012</v>
      </c>
      <c r="R358" s="19" t="e">
        <f>TBL_Employees[[#This Row],[Exit_year]]-TBL_Employees[[#This Row],[Hire_year]]</f>
        <v>#VALUE!</v>
      </c>
    </row>
    <row r="359" spans="1:18" x14ac:dyDescent="0.35">
      <c r="A359" t="s">
        <v>1527</v>
      </c>
      <c r="B359" t="s">
        <v>1528</v>
      </c>
      <c r="C359" t="s">
        <v>61</v>
      </c>
      <c r="D359" t="s">
        <v>43</v>
      </c>
      <c r="E359" t="s">
        <v>44</v>
      </c>
      <c r="F359" t="s">
        <v>28</v>
      </c>
      <c r="G359" t="s">
        <v>24</v>
      </c>
      <c r="H359">
        <v>45</v>
      </c>
      <c r="I359" s="1">
        <v>38453</v>
      </c>
      <c r="J359" s="2">
        <v>128468</v>
      </c>
      <c r="K359" s="3">
        <v>0.11</v>
      </c>
      <c r="L359" t="s">
        <v>19</v>
      </c>
      <c r="M359" t="s">
        <v>20</v>
      </c>
      <c r="N359" s="1" t="s">
        <v>21</v>
      </c>
      <c r="O359">
        <f>TBL_Employees[[#This Row],[Annual Salary]]*TBL_Employees[[#This Row],[Bonus %]]</f>
        <v>14131.48</v>
      </c>
      <c r="P359" t="e">
        <f>YEAR(TBL_Employees[[#This Row],[Exit Date]])</f>
        <v>#VALUE!</v>
      </c>
      <c r="Q359">
        <f>YEAR(TBL_Employees[[#This Row],[Hire Date]])</f>
        <v>2005</v>
      </c>
      <c r="R359" s="19" t="e">
        <f>TBL_Employees[[#This Row],[Exit_year]]-TBL_Employees[[#This Row],[Hire_year]]</f>
        <v>#VALUE!</v>
      </c>
    </row>
    <row r="360" spans="1:18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>TBL_Employees[[#This Row],[Annual Salary]]*TBL_Employees[[#This Row],[Bonus %]]</f>
        <v>7412.3700000000008</v>
      </c>
      <c r="P360" t="e">
        <f>YEAR(TBL_Employees[[#This Row],[Exit Date]])</f>
        <v>#VALUE!</v>
      </c>
      <c r="Q360">
        <f>YEAR(TBL_Employees[[#This Row],[Hire Date]])</f>
        <v>2012</v>
      </c>
      <c r="R360" s="19" t="e">
        <f>TBL_Employees[[#This Row],[Exit_year]]-TBL_Employees[[#This Row],[Hire_year]]</f>
        <v>#VALUE!</v>
      </c>
    </row>
    <row r="361" spans="1:18" x14ac:dyDescent="0.35">
      <c r="A361" t="s">
        <v>173</v>
      </c>
      <c r="B361" t="s">
        <v>1436</v>
      </c>
      <c r="C361" t="s">
        <v>62</v>
      </c>
      <c r="D361" t="s">
        <v>23</v>
      </c>
      <c r="E361" t="s">
        <v>44</v>
      </c>
      <c r="F361" t="s">
        <v>28</v>
      </c>
      <c r="G361" t="s">
        <v>24</v>
      </c>
      <c r="H361">
        <v>54</v>
      </c>
      <c r="I361" s="1">
        <v>35500</v>
      </c>
      <c r="J361" s="2">
        <v>128136</v>
      </c>
      <c r="K361" s="3">
        <v>0.05</v>
      </c>
      <c r="L361" t="s">
        <v>33</v>
      </c>
      <c r="M361" t="s">
        <v>60</v>
      </c>
      <c r="N361" s="1" t="s">
        <v>21</v>
      </c>
      <c r="O361">
        <f>TBL_Employees[[#This Row],[Annual Salary]]*TBL_Employees[[#This Row],[Bonus %]]</f>
        <v>6406.8</v>
      </c>
      <c r="P361" t="e">
        <f>YEAR(TBL_Employees[[#This Row],[Exit Date]])</f>
        <v>#VALUE!</v>
      </c>
      <c r="Q361">
        <f>YEAR(TBL_Employees[[#This Row],[Hire Date]])</f>
        <v>1997</v>
      </c>
      <c r="R361" s="19" t="e">
        <f>TBL_Employees[[#This Row],[Exit_year]]-TBL_Employees[[#This Row],[Hire_year]]</f>
        <v>#VALUE!</v>
      </c>
    </row>
    <row r="362" spans="1:18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>TBL_Employees[[#This Row],[Annual Salary]]*TBL_Employees[[#This Row],[Bonus %]]</f>
        <v>0</v>
      </c>
      <c r="P362" t="e">
        <f>YEAR(TBL_Employees[[#This Row],[Exit Date]])</f>
        <v>#VALUE!</v>
      </c>
      <c r="Q362">
        <f>YEAR(TBL_Employees[[#This Row],[Hire Date]])</f>
        <v>1992</v>
      </c>
      <c r="R362" s="19" t="e">
        <f>TBL_Employees[[#This Row],[Exit_year]]-TBL_Employees[[#This Row],[Hire_year]]</f>
        <v>#VALUE!</v>
      </c>
    </row>
    <row r="363" spans="1:18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>TBL_Employees[[#This Row],[Annual Salary]]*TBL_Employees[[#This Row],[Bonus %]]</f>
        <v>59855.360000000001</v>
      </c>
      <c r="P363" t="e">
        <f>YEAR(TBL_Employees[[#This Row],[Exit Date]])</f>
        <v>#VALUE!</v>
      </c>
      <c r="Q363">
        <f>YEAR(TBL_Employees[[#This Row],[Hire Date]])</f>
        <v>2012</v>
      </c>
      <c r="R363" s="19" t="e">
        <f>TBL_Employees[[#This Row],[Exit_year]]-TBL_Employees[[#This Row],[Hire_year]]</f>
        <v>#VALUE!</v>
      </c>
    </row>
    <row r="364" spans="1:18" x14ac:dyDescent="0.35">
      <c r="A364" t="s">
        <v>368</v>
      </c>
      <c r="B364" t="s">
        <v>925</v>
      </c>
      <c r="C364" t="s">
        <v>61</v>
      </c>
      <c r="D364" t="s">
        <v>50</v>
      </c>
      <c r="E364" t="s">
        <v>44</v>
      </c>
      <c r="F364" t="s">
        <v>17</v>
      </c>
      <c r="G364" t="s">
        <v>24</v>
      </c>
      <c r="H364">
        <v>30</v>
      </c>
      <c r="I364" s="1">
        <v>42168</v>
      </c>
      <c r="J364" s="2">
        <v>127972</v>
      </c>
      <c r="K364" s="3">
        <v>0.11</v>
      </c>
      <c r="L364" t="s">
        <v>19</v>
      </c>
      <c r="M364" t="s">
        <v>63</v>
      </c>
      <c r="N364" s="1" t="s">
        <v>21</v>
      </c>
      <c r="O364">
        <f>TBL_Employees[[#This Row],[Annual Salary]]*TBL_Employees[[#This Row],[Bonus %]]</f>
        <v>14076.92</v>
      </c>
      <c r="P364" t="e">
        <f>YEAR(TBL_Employees[[#This Row],[Exit Date]])</f>
        <v>#VALUE!</v>
      </c>
      <c r="Q364">
        <f>YEAR(TBL_Employees[[#This Row],[Hire Date]])</f>
        <v>2015</v>
      </c>
      <c r="R364" s="19" t="e">
        <f>TBL_Employees[[#This Row],[Exit_year]]-TBL_Employees[[#This Row],[Hire_year]]</f>
        <v>#VALUE!</v>
      </c>
    </row>
    <row r="365" spans="1:18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>TBL_Employees[[#This Row],[Annual Salary]]*TBL_Employees[[#This Row],[Bonus %]]</f>
        <v>35700.400000000001</v>
      </c>
      <c r="P365" t="e">
        <f>YEAR(TBL_Employees[[#This Row],[Exit Date]])</f>
        <v>#VALUE!</v>
      </c>
      <c r="Q365">
        <f>YEAR(TBL_Employees[[#This Row],[Hire Date]])</f>
        <v>2017</v>
      </c>
      <c r="R365" s="19" t="e">
        <f>TBL_Employees[[#This Row],[Exit_year]]-TBL_Employees[[#This Row],[Hire_year]]</f>
        <v>#VALUE!</v>
      </c>
    </row>
    <row r="366" spans="1:18" x14ac:dyDescent="0.35">
      <c r="A366" t="s">
        <v>1689</v>
      </c>
      <c r="B366" t="s">
        <v>1764</v>
      </c>
      <c r="C366" t="s">
        <v>61</v>
      </c>
      <c r="D366" t="s">
        <v>43</v>
      </c>
      <c r="E366" t="s">
        <v>44</v>
      </c>
      <c r="F366" t="s">
        <v>28</v>
      </c>
      <c r="G366" t="s">
        <v>18</v>
      </c>
      <c r="H366">
        <v>45</v>
      </c>
      <c r="I366" s="1">
        <v>43111</v>
      </c>
      <c r="J366" s="2">
        <v>127422</v>
      </c>
      <c r="K366" s="3">
        <v>0.15</v>
      </c>
      <c r="L366" t="s">
        <v>19</v>
      </c>
      <c r="M366" t="s">
        <v>29</v>
      </c>
      <c r="N366" s="1" t="s">
        <v>21</v>
      </c>
      <c r="O366">
        <f>TBL_Employees[[#This Row],[Annual Salary]]*TBL_Employees[[#This Row],[Bonus %]]</f>
        <v>19113.3</v>
      </c>
      <c r="P366" t="e">
        <f>YEAR(TBL_Employees[[#This Row],[Exit Date]])</f>
        <v>#VALUE!</v>
      </c>
      <c r="Q366">
        <f>YEAR(TBL_Employees[[#This Row],[Hire Date]])</f>
        <v>2018</v>
      </c>
      <c r="R366" s="19" t="e">
        <f>TBL_Employees[[#This Row],[Exit_year]]-TBL_Employees[[#This Row],[Hire_year]]</f>
        <v>#VALUE!</v>
      </c>
    </row>
    <row r="367" spans="1:18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>TBL_Employees[[#This Row],[Annual Salary]]*TBL_Employees[[#This Row],[Bonus %]]</f>
        <v>34380.94</v>
      </c>
      <c r="P367" t="e">
        <f>YEAR(TBL_Employees[[#This Row],[Exit Date]])</f>
        <v>#VALUE!</v>
      </c>
      <c r="Q367">
        <f>YEAR(TBL_Employees[[#This Row],[Hire Date]])</f>
        <v>2008</v>
      </c>
      <c r="R367" s="19" t="e">
        <f>TBL_Employees[[#This Row],[Exit_year]]-TBL_Employees[[#This Row],[Hire_year]]</f>
        <v>#VALUE!</v>
      </c>
    </row>
    <row r="368" spans="1:18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>TBL_Employees[[#This Row],[Annual Salary]]*TBL_Employees[[#This Row],[Bonus %]]</f>
        <v>0</v>
      </c>
      <c r="P368" t="e">
        <f>YEAR(TBL_Employees[[#This Row],[Exit Date]])</f>
        <v>#VALUE!</v>
      </c>
      <c r="Q368">
        <f>YEAR(TBL_Employees[[#This Row],[Hire Date]])</f>
        <v>2017</v>
      </c>
      <c r="R368" s="19" t="e">
        <f>TBL_Employees[[#This Row],[Exit_year]]-TBL_Employees[[#This Row],[Hire_year]]</f>
        <v>#VALUE!</v>
      </c>
    </row>
    <row r="369" spans="1:18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>TBL_Employees[[#This Row],[Annual Salary]]*TBL_Employees[[#This Row],[Bonus %]]</f>
        <v>0</v>
      </c>
      <c r="P369" t="e">
        <f>YEAR(TBL_Employees[[#This Row],[Exit Date]])</f>
        <v>#VALUE!</v>
      </c>
      <c r="Q369">
        <f>YEAR(TBL_Employees[[#This Row],[Hire Date]])</f>
        <v>2019</v>
      </c>
      <c r="R369" s="19" t="e">
        <f>TBL_Employees[[#This Row],[Exit_year]]-TBL_Employees[[#This Row],[Hire_year]]</f>
        <v>#VALUE!</v>
      </c>
    </row>
    <row r="370" spans="1:18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>TBL_Employees[[#This Row],[Annual Salary]]*TBL_Employees[[#This Row],[Bonus %]]</f>
        <v>0</v>
      </c>
      <c r="P370" t="e">
        <f>YEAR(TBL_Employees[[#This Row],[Exit Date]])</f>
        <v>#VALUE!</v>
      </c>
      <c r="Q370">
        <f>YEAR(TBL_Employees[[#This Row],[Hire Date]])</f>
        <v>2013</v>
      </c>
      <c r="R370" s="19" t="e">
        <f>TBL_Employees[[#This Row],[Exit_year]]-TBL_Employees[[#This Row],[Hire_year]]</f>
        <v>#VALUE!</v>
      </c>
    </row>
    <row r="371" spans="1:18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>TBL_Employees[[#This Row],[Annual Salary]]*TBL_Employees[[#This Row],[Bonus %]]</f>
        <v>17115.36</v>
      </c>
      <c r="P371" t="e">
        <f>YEAR(TBL_Employees[[#This Row],[Exit Date]])</f>
        <v>#VALUE!</v>
      </c>
      <c r="Q371">
        <f>YEAR(TBL_Employees[[#This Row],[Hire Date]])</f>
        <v>2006</v>
      </c>
      <c r="R371" s="19" t="e">
        <f>TBL_Employees[[#This Row],[Exit_year]]-TBL_Employees[[#This Row],[Hire_year]]</f>
        <v>#VALUE!</v>
      </c>
    </row>
    <row r="372" spans="1:18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>TBL_Employees[[#This Row],[Annual Salary]]*TBL_Employees[[#This Row],[Bonus %]]</f>
        <v>0</v>
      </c>
      <c r="P372" t="e">
        <f>YEAR(TBL_Employees[[#This Row],[Exit Date]])</f>
        <v>#VALUE!</v>
      </c>
      <c r="Q372">
        <f>YEAR(TBL_Employees[[#This Row],[Hire Date]])</f>
        <v>2014</v>
      </c>
      <c r="R372" s="19" t="e">
        <f>TBL_Employees[[#This Row],[Exit_year]]-TBL_Employees[[#This Row],[Hire_year]]</f>
        <v>#VALUE!</v>
      </c>
    </row>
    <row r="373" spans="1:18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>TBL_Employees[[#This Row],[Annual Salary]]*TBL_Employees[[#This Row],[Bonus %]]</f>
        <v>0</v>
      </c>
      <c r="P373" t="e">
        <f>YEAR(TBL_Employees[[#This Row],[Exit Date]])</f>
        <v>#VALUE!</v>
      </c>
      <c r="Q373">
        <f>YEAR(TBL_Employees[[#This Row],[Hire Date]])</f>
        <v>2018</v>
      </c>
      <c r="R373" s="19" t="e">
        <f>TBL_Employees[[#This Row],[Exit_year]]-TBL_Employees[[#This Row],[Hire_year]]</f>
        <v>#VALUE!</v>
      </c>
    </row>
    <row r="374" spans="1:18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>TBL_Employees[[#This Row],[Annual Salary]]*TBL_Employees[[#This Row],[Bonus %]]</f>
        <v>12691.1</v>
      </c>
      <c r="P374" t="e">
        <f>YEAR(TBL_Employees[[#This Row],[Exit Date]])</f>
        <v>#VALUE!</v>
      </c>
      <c r="Q374">
        <f>YEAR(TBL_Employees[[#This Row],[Hire Date]])</f>
        <v>2010</v>
      </c>
      <c r="R374" s="19" t="e">
        <f>TBL_Employees[[#This Row],[Exit_year]]-TBL_Employees[[#This Row],[Hire_year]]</f>
        <v>#VALUE!</v>
      </c>
    </row>
    <row r="375" spans="1:18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>TBL_Employees[[#This Row],[Annual Salary]]*TBL_Employees[[#This Row],[Bonus %]]</f>
        <v>69423.680000000008</v>
      </c>
      <c r="P375" t="e">
        <f>YEAR(TBL_Employees[[#This Row],[Exit Date]])</f>
        <v>#VALUE!</v>
      </c>
      <c r="Q375">
        <f>YEAR(TBL_Employees[[#This Row],[Hire Date]])</f>
        <v>2004</v>
      </c>
      <c r="R375" s="19" t="e">
        <f>TBL_Employees[[#This Row],[Exit_year]]-TBL_Employees[[#This Row],[Hire_year]]</f>
        <v>#VALUE!</v>
      </c>
    </row>
    <row r="376" spans="1:18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>TBL_Employees[[#This Row],[Annual Salary]]*TBL_Employees[[#This Row],[Bonus %]]</f>
        <v>48867.899999999994</v>
      </c>
      <c r="P376" t="e">
        <f>YEAR(TBL_Employees[[#This Row],[Exit Date]])</f>
        <v>#VALUE!</v>
      </c>
      <c r="Q376">
        <f>YEAR(TBL_Employees[[#This Row],[Hire Date]])</f>
        <v>2012</v>
      </c>
      <c r="R376" s="19" t="e">
        <f>TBL_Employees[[#This Row],[Exit_year]]-TBL_Employees[[#This Row],[Hire_year]]</f>
        <v>#VALUE!</v>
      </c>
    </row>
    <row r="377" spans="1:18" x14ac:dyDescent="0.35">
      <c r="A377" t="s">
        <v>122</v>
      </c>
      <c r="B377" t="s">
        <v>1074</v>
      </c>
      <c r="C377" t="s">
        <v>61</v>
      </c>
      <c r="D377" t="s">
        <v>43</v>
      </c>
      <c r="E377" t="s">
        <v>44</v>
      </c>
      <c r="F377" t="s">
        <v>17</v>
      </c>
      <c r="G377" t="s">
        <v>24</v>
      </c>
      <c r="H377">
        <v>31</v>
      </c>
      <c r="I377" s="1">
        <v>43695</v>
      </c>
      <c r="J377" s="2">
        <v>126353</v>
      </c>
      <c r="K377" s="3">
        <v>0.12</v>
      </c>
      <c r="L377" t="s">
        <v>33</v>
      </c>
      <c r="M377" t="s">
        <v>74</v>
      </c>
      <c r="N377" s="1" t="s">
        <v>21</v>
      </c>
      <c r="O377">
        <f>TBL_Employees[[#This Row],[Annual Salary]]*TBL_Employees[[#This Row],[Bonus %]]</f>
        <v>15162.359999999999</v>
      </c>
      <c r="P377" t="e">
        <f>YEAR(TBL_Employees[[#This Row],[Exit Date]])</f>
        <v>#VALUE!</v>
      </c>
      <c r="Q377">
        <f>YEAR(TBL_Employees[[#This Row],[Hire Date]])</f>
        <v>2019</v>
      </c>
      <c r="R377" s="19" t="e">
        <f>TBL_Employees[[#This Row],[Exit_year]]-TBL_Employees[[#This Row],[Hire_year]]</f>
        <v>#VALUE!</v>
      </c>
    </row>
    <row r="378" spans="1:18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>TBL_Employees[[#This Row],[Annual Salary]]*TBL_Employees[[#This Row],[Bonus %]]</f>
        <v>0</v>
      </c>
      <c r="P378">
        <f>YEAR(TBL_Employees[[#This Row],[Exit Date]])</f>
        <v>2003</v>
      </c>
      <c r="Q378">
        <f>YEAR(TBL_Employees[[#This Row],[Hire Date]])</f>
        <v>2002</v>
      </c>
      <c r="R378" s="19">
        <f>TBL_Employees[[#This Row],[Exit_year]]-TBL_Employees[[#This Row],[Hire_year]]</f>
        <v>1</v>
      </c>
    </row>
    <row r="379" spans="1:18" x14ac:dyDescent="0.35">
      <c r="A379" t="s">
        <v>785</v>
      </c>
      <c r="B379" t="s">
        <v>786</v>
      </c>
      <c r="C379" t="s">
        <v>62</v>
      </c>
      <c r="D379" t="s">
        <v>15</v>
      </c>
      <c r="E379" t="s">
        <v>44</v>
      </c>
      <c r="F379" t="s">
        <v>28</v>
      </c>
      <c r="G379" t="s">
        <v>47</v>
      </c>
      <c r="H379">
        <v>51</v>
      </c>
      <c r="I379" s="1">
        <v>34746</v>
      </c>
      <c r="J379" s="2">
        <v>125375</v>
      </c>
      <c r="K379" s="3">
        <v>0.09</v>
      </c>
      <c r="L379" t="s">
        <v>19</v>
      </c>
      <c r="M379" t="s">
        <v>20</v>
      </c>
      <c r="N379" s="1" t="s">
        <v>21</v>
      </c>
      <c r="O379">
        <f>TBL_Employees[[#This Row],[Annual Salary]]*TBL_Employees[[#This Row],[Bonus %]]</f>
        <v>11283.75</v>
      </c>
      <c r="P379" t="e">
        <f>YEAR(TBL_Employees[[#This Row],[Exit Date]])</f>
        <v>#VALUE!</v>
      </c>
      <c r="Q379">
        <f>YEAR(TBL_Employees[[#This Row],[Hire Date]])</f>
        <v>1995</v>
      </c>
      <c r="R379" s="19" t="e">
        <f>TBL_Employees[[#This Row],[Exit_year]]-TBL_Employees[[#This Row],[Hire_year]]</f>
        <v>#VALUE!</v>
      </c>
    </row>
    <row r="380" spans="1:18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>TBL_Employees[[#This Row],[Annual Salary]]*TBL_Employees[[#This Row],[Bonus %]]</f>
        <v>0</v>
      </c>
      <c r="P380" t="e">
        <f>YEAR(TBL_Employees[[#This Row],[Exit Date]])</f>
        <v>#VALUE!</v>
      </c>
      <c r="Q380">
        <f>YEAR(TBL_Employees[[#This Row],[Hire Date]])</f>
        <v>2001</v>
      </c>
      <c r="R380" s="19" t="e">
        <f>TBL_Employees[[#This Row],[Exit_year]]-TBL_Employees[[#This Row],[Hire_year]]</f>
        <v>#VALUE!</v>
      </c>
    </row>
    <row r="381" spans="1:18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>TBL_Employees[[#This Row],[Annual Salary]]*TBL_Employees[[#This Row],[Bonus %]]</f>
        <v>12754.300000000001</v>
      </c>
      <c r="P381" t="e">
        <f>YEAR(TBL_Employees[[#This Row],[Exit Date]])</f>
        <v>#VALUE!</v>
      </c>
      <c r="Q381">
        <f>YEAR(TBL_Employees[[#This Row],[Hire Date]])</f>
        <v>2010</v>
      </c>
      <c r="R381" s="19" t="e">
        <f>TBL_Employees[[#This Row],[Exit_year]]-TBL_Employees[[#This Row],[Hire_year]]</f>
        <v>#VALUE!</v>
      </c>
    </row>
    <row r="382" spans="1:18" x14ac:dyDescent="0.35">
      <c r="A382" t="s">
        <v>1942</v>
      </c>
      <c r="B382" t="s">
        <v>1943</v>
      </c>
      <c r="C382" t="s">
        <v>84</v>
      </c>
      <c r="D382" t="s">
        <v>31</v>
      </c>
      <c r="E382" t="s">
        <v>44</v>
      </c>
      <c r="F382" t="s">
        <v>17</v>
      </c>
      <c r="G382" t="s">
        <v>24</v>
      </c>
      <c r="H382">
        <v>37</v>
      </c>
      <c r="I382" s="1">
        <v>41318</v>
      </c>
      <c r="J382" s="2">
        <v>124827</v>
      </c>
      <c r="K382" s="3">
        <v>0</v>
      </c>
      <c r="L382" t="s">
        <v>33</v>
      </c>
      <c r="M382" t="s">
        <v>60</v>
      </c>
      <c r="N382" s="1" t="s">
        <v>21</v>
      </c>
      <c r="O382">
        <f>TBL_Employees[[#This Row],[Annual Salary]]*TBL_Employees[[#This Row],[Bonus %]]</f>
        <v>0</v>
      </c>
      <c r="P382" t="e">
        <f>YEAR(TBL_Employees[[#This Row],[Exit Date]])</f>
        <v>#VALUE!</v>
      </c>
      <c r="Q382">
        <f>YEAR(TBL_Employees[[#This Row],[Hire Date]])</f>
        <v>2013</v>
      </c>
      <c r="R382" s="19" t="e">
        <f>TBL_Employees[[#This Row],[Exit_year]]-TBL_Employees[[#This Row],[Hire_year]]</f>
        <v>#VALUE!</v>
      </c>
    </row>
    <row r="383" spans="1:18" x14ac:dyDescent="0.35">
      <c r="A383" t="s">
        <v>254</v>
      </c>
      <c r="B383" t="s">
        <v>1316</v>
      </c>
      <c r="C383" t="s">
        <v>61</v>
      </c>
      <c r="D383" t="s">
        <v>65</v>
      </c>
      <c r="E383" t="s">
        <v>44</v>
      </c>
      <c r="F383" t="s">
        <v>17</v>
      </c>
      <c r="G383" t="s">
        <v>18</v>
      </c>
      <c r="H383">
        <v>48</v>
      </c>
      <c r="I383" s="1">
        <v>40389</v>
      </c>
      <c r="J383" s="2">
        <v>124774</v>
      </c>
      <c r="K383" s="3">
        <v>0.12</v>
      </c>
      <c r="L383" t="s">
        <v>19</v>
      </c>
      <c r="M383" t="s">
        <v>39</v>
      </c>
      <c r="N383" s="1" t="s">
        <v>21</v>
      </c>
      <c r="O383">
        <f>TBL_Employees[[#This Row],[Annual Salary]]*TBL_Employees[[#This Row],[Bonus %]]</f>
        <v>14972.88</v>
      </c>
      <c r="P383" t="e">
        <f>YEAR(TBL_Employees[[#This Row],[Exit Date]])</f>
        <v>#VALUE!</v>
      </c>
      <c r="Q383">
        <f>YEAR(TBL_Employees[[#This Row],[Hire Date]])</f>
        <v>2010</v>
      </c>
      <c r="R383" s="19" t="e">
        <f>TBL_Employees[[#This Row],[Exit_year]]-TBL_Employees[[#This Row],[Hire_year]]</f>
        <v>#VALUE!</v>
      </c>
    </row>
    <row r="384" spans="1:18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>TBL_Employees[[#This Row],[Annual Salary]]*TBL_Employees[[#This Row],[Bonus %]]</f>
        <v>32531.23</v>
      </c>
      <c r="P384" t="e">
        <f>YEAR(TBL_Employees[[#This Row],[Exit Date]])</f>
        <v>#VALUE!</v>
      </c>
      <c r="Q384">
        <f>YEAR(TBL_Employees[[#This Row],[Hire Date]])</f>
        <v>2011</v>
      </c>
      <c r="R384" s="19" t="e">
        <f>TBL_Employees[[#This Row],[Exit_year]]-TBL_Employees[[#This Row],[Hire_year]]</f>
        <v>#VALUE!</v>
      </c>
    </row>
    <row r="385" spans="1:18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>TBL_Employees[[#This Row],[Annual Salary]]*TBL_Employees[[#This Row],[Bonus %]]</f>
        <v>7214.06</v>
      </c>
      <c r="P385" t="e">
        <f>YEAR(TBL_Employees[[#This Row],[Exit Date]])</f>
        <v>#VALUE!</v>
      </c>
      <c r="Q385">
        <f>YEAR(TBL_Employees[[#This Row],[Hire Date]])</f>
        <v>2020</v>
      </c>
      <c r="R385" s="19" t="e">
        <f>TBL_Employees[[#This Row],[Exit_year]]-TBL_Employees[[#This Row],[Hire_year]]</f>
        <v>#VALUE!</v>
      </c>
    </row>
    <row r="386" spans="1:18" x14ac:dyDescent="0.35">
      <c r="A386" t="s">
        <v>1385</v>
      </c>
      <c r="B386" t="s">
        <v>1386</v>
      </c>
      <c r="C386" t="s">
        <v>62</v>
      </c>
      <c r="D386" t="s">
        <v>50</v>
      </c>
      <c r="E386" t="s">
        <v>44</v>
      </c>
      <c r="F386" t="s">
        <v>17</v>
      </c>
      <c r="G386" t="s">
        <v>24</v>
      </c>
      <c r="H386">
        <v>45</v>
      </c>
      <c r="I386" s="1">
        <v>40836</v>
      </c>
      <c r="J386" s="2">
        <v>123640</v>
      </c>
      <c r="K386" s="3">
        <v>7.0000000000000007E-2</v>
      </c>
      <c r="L386" t="s">
        <v>33</v>
      </c>
      <c r="M386" t="s">
        <v>74</v>
      </c>
      <c r="N386" s="1" t="s">
        <v>21</v>
      </c>
      <c r="O386">
        <f>TBL_Employees[[#This Row],[Annual Salary]]*TBL_Employees[[#This Row],[Bonus %]]</f>
        <v>8654.8000000000011</v>
      </c>
      <c r="P386" t="e">
        <f>YEAR(TBL_Employees[[#This Row],[Exit Date]])</f>
        <v>#VALUE!</v>
      </c>
      <c r="Q386">
        <f>YEAR(TBL_Employees[[#This Row],[Hire Date]])</f>
        <v>2011</v>
      </c>
      <c r="R386" s="19" t="e">
        <f>TBL_Employees[[#This Row],[Exit_year]]-TBL_Employees[[#This Row],[Hire_year]]</f>
        <v>#VALUE!</v>
      </c>
    </row>
    <row r="387" spans="1:18" x14ac:dyDescent="0.35">
      <c r="A387" t="s">
        <v>1611</v>
      </c>
      <c r="B387" t="s">
        <v>1678</v>
      </c>
      <c r="C387" t="s">
        <v>69</v>
      </c>
      <c r="D387" t="s">
        <v>31</v>
      </c>
      <c r="E387" t="s">
        <v>44</v>
      </c>
      <c r="F387" t="s">
        <v>17</v>
      </c>
      <c r="G387" t="s">
        <v>51</v>
      </c>
      <c r="H387">
        <v>29</v>
      </c>
      <c r="I387" s="1">
        <v>44099</v>
      </c>
      <c r="J387" s="2">
        <v>123588</v>
      </c>
      <c r="K387" s="3">
        <v>0</v>
      </c>
      <c r="L387" t="s">
        <v>52</v>
      </c>
      <c r="M387" t="s">
        <v>53</v>
      </c>
      <c r="N387" s="1" t="s">
        <v>21</v>
      </c>
      <c r="O387">
        <f>TBL_Employees[[#This Row],[Annual Salary]]*TBL_Employees[[#This Row],[Bonus %]]</f>
        <v>0</v>
      </c>
      <c r="P387" t="e">
        <f>YEAR(TBL_Employees[[#This Row],[Exit Date]])</f>
        <v>#VALUE!</v>
      </c>
      <c r="Q387">
        <f>YEAR(TBL_Employees[[#This Row],[Hire Date]])</f>
        <v>2020</v>
      </c>
      <c r="R387" s="19" t="e">
        <f>TBL_Employees[[#This Row],[Exit_year]]-TBL_Employees[[#This Row],[Hire_year]]</f>
        <v>#VALUE!</v>
      </c>
    </row>
    <row r="388" spans="1:18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>TBL_Employees[[#This Row],[Annual Salary]]*TBL_Employees[[#This Row],[Bonus %]]</f>
        <v>12508.6</v>
      </c>
      <c r="P388" t="e">
        <f>YEAR(TBL_Employees[[#This Row],[Exit Date]])</f>
        <v>#VALUE!</v>
      </c>
      <c r="Q388">
        <f>YEAR(TBL_Employees[[#This Row],[Hire Date]])</f>
        <v>2004</v>
      </c>
      <c r="R388" s="19" t="e">
        <f>TBL_Employees[[#This Row],[Exit_year]]-TBL_Employees[[#This Row],[Hire_year]]</f>
        <v>#VALUE!</v>
      </c>
    </row>
    <row r="389" spans="1:18" x14ac:dyDescent="0.35">
      <c r="A389" t="s">
        <v>714</v>
      </c>
      <c r="B389" t="s">
        <v>715</v>
      </c>
      <c r="C389" t="s">
        <v>61</v>
      </c>
      <c r="D389" t="s">
        <v>50</v>
      </c>
      <c r="E389" t="s">
        <v>44</v>
      </c>
      <c r="F389" t="s">
        <v>28</v>
      </c>
      <c r="G389" t="s">
        <v>18</v>
      </c>
      <c r="H389">
        <v>50</v>
      </c>
      <c r="I389" s="1">
        <v>37705</v>
      </c>
      <c r="J389" s="2">
        <v>123405</v>
      </c>
      <c r="K389" s="3">
        <v>0.13</v>
      </c>
      <c r="L389" t="s">
        <v>19</v>
      </c>
      <c r="M389" t="s">
        <v>29</v>
      </c>
      <c r="N389" s="1" t="s">
        <v>21</v>
      </c>
      <c r="O389">
        <f>TBL_Employees[[#This Row],[Annual Salary]]*TBL_Employees[[#This Row],[Bonus %]]</f>
        <v>16042.650000000001</v>
      </c>
      <c r="P389" t="e">
        <f>YEAR(TBL_Employees[[#This Row],[Exit Date]])</f>
        <v>#VALUE!</v>
      </c>
      <c r="Q389">
        <f>YEAR(TBL_Employees[[#This Row],[Hire Date]])</f>
        <v>2003</v>
      </c>
      <c r="R389" s="19" t="e">
        <f>TBL_Employees[[#This Row],[Exit_year]]-TBL_Employees[[#This Row],[Hire_year]]</f>
        <v>#VALUE!</v>
      </c>
    </row>
    <row r="390" spans="1:18" x14ac:dyDescent="0.35">
      <c r="A390" t="s">
        <v>1869</v>
      </c>
      <c r="B390" t="s">
        <v>1870</v>
      </c>
      <c r="C390" t="s">
        <v>61</v>
      </c>
      <c r="D390" t="s">
        <v>50</v>
      </c>
      <c r="E390" t="s">
        <v>44</v>
      </c>
      <c r="F390" t="s">
        <v>28</v>
      </c>
      <c r="G390" t="s">
        <v>51</v>
      </c>
      <c r="H390">
        <v>54</v>
      </c>
      <c r="I390" s="1">
        <v>40836</v>
      </c>
      <c r="J390" s="2">
        <v>122644</v>
      </c>
      <c r="K390" s="3">
        <v>0.12</v>
      </c>
      <c r="L390" t="s">
        <v>19</v>
      </c>
      <c r="M390" t="s">
        <v>25</v>
      </c>
      <c r="N390" s="1" t="s">
        <v>21</v>
      </c>
      <c r="O390">
        <f>TBL_Employees[[#This Row],[Annual Salary]]*TBL_Employees[[#This Row],[Bonus %]]</f>
        <v>14717.279999999999</v>
      </c>
      <c r="P390" t="e">
        <f>YEAR(TBL_Employees[[#This Row],[Exit Date]])</f>
        <v>#VALUE!</v>
      </c>
      <c r="Q390">
        <f>YEAR(TBL_Employees[[#This Row],[Hire Date]])</f>
        <v>2011</v>
      </c>
      <c r="R390" s="19" t="e">
        <f>TBL_Employees[[#This Row],[Exit_year]]-TBL_Employees[[#This Row],[Hire_year]]</f>
        <v>#VALUE!</v>
      </c>
    </row>
    <row r="391" spans="1:18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>TBL_Employees[[#This Row],[Annual Salary]]*TBL_Employees[[#This Row],[Bonus %]]</f>
        <v>46847.25</v>
      </c>
      <c r="P391" t="e">
        <f>YEAR(TBL_Employees[[#This Row],[Exit Date]])</f>
        <v>#VALUE!</v>
      </c>
      <c r="Q391">
        <f>YEAR(TBL_Employees[[#This Row],[Hire Date]])</f>
        <v>2010</v>
      </c>
      <c r="R391" s="19" t="e">
        <f>TBL_Employees[[#This Row],[Exit_year]]-TBL_Employees[[#This Row],[Hire_year]]</f>
        <v>#VALUE!</v>
      </c>
    </row>
    <row r="392" spans="1:18" x14ac:dyDescent="0.35">
      <c r="A392" t="s">
        <v>920</v>
      </c>
      <c r="B392" t="s">
        <v>921</v>
      </c>
      <c r="C392" t="s">
        <v>62</v>
      </c>
      <c r="D392" t="s">
        <v>65</v>
      </c>
      <c r="E392" t="s">
        <v>44</v>
      </c>
      <c r="F392" t="s">
        <v>28</v>
      </c>
      <c r="G392" t="s">
        <v>24</v>
      </c>
      <c r="H392">
        <v>40</v>
      </c>
      <c r="I392" s="1">
        <v>43147</v>
      </c>
      <c r="J392" s="2">
        <v>120905</v>
      </c>
      <c r="K392" s="3">
        <v>0.05</v>
      </c>
      <c r="L392" t="s">
        <v>19</v>
      </c>
      <c r="M392" t="s">
        <v>63</v>
      </c>
      <c r="N392" s="1" t="s">
        <v>21</v>
      </c>
      <c r="O392">
        <f>TBL_Employees[[#This Row],[Annual Salary]]*TBL_Employees[[#This Row],[Bonus %]]</f>
        <v>6045.25</v>
      </c>
      <c r="P392" t="e">
        <f>YEAR(TBL_Employees[[#This Row],[Exit Date]])</f>
        <v>#VALUE!</v>
      </c>
      <c r="Q392">
        <f>YEAR(TBL_Employees[[#This Row],[Hire Date]])</f>
        <v>2018</v>
      </c>
      <c r="R392" s="19" t="e">
        <f>TBL_Employees[[#This Row],[Exit_year]]-TBL_Employees[[#This Row],[Hire_year]]</f>
        <v>#VALUE!</v>
      </c>
    </row>
    <row r="393" spans="1:18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>TBL_Employees[[#This Row],[Annual Salary]]*TBL_Employees[[#This Row],[Bonus %]]</f>
        <v>0</v>
      </c>
      <c r="P393" t="e">
        <f>YEAR(TBL_Employees[[#This Row],[Exit Date]])</f>
        <v>#VALUE!</v>
      </c>
      <c r="Q393">
        <f>YEAR(TBL_Employees[[#This Row],[Hire Date]])</f>
        <v>2011</v>
      </c>
      <c r="R393" s="19" t="e">
        <f>TBL_Employees[[#This Row],[Exit_year]]-TBL_Employees[[#This Row],[Hire_year]]</f>
        <v>#VALUE!</v>
      </c>
    </row>
    <row r="394" spans="1:18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>TBL_Employees[[#This Row],[Annual Salary]]*TBL_Employees[[#This Row],[Bonus %]]</f>
        <v>18600.48</v>
      </c>
      <c r="P394" t="e">
        <f>YEAR(TBL_Employees[[#This Row],[Exit Date]])</f>
        <v>#VALUE!</v>
      </c>
      <c r="Q394">
        <f>YEAR(TBL_Employees[[#This Row],[Hire Date]])</f>
        <v>2004</v>
      </c>
      <c r="R394" s="19" t="e">
        <f>TBL_Employees[[#This Row],[Exit_year]]-TBL_Employees[[#This Row],[Hire_year]]</f>
        <v>#VALUE!</v>
      </c>
    </row>
    <row r="395" spans="1:18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>TBL_Employees[[#This Row],[Annual Salary]]*TBL_Employees[[#This Row],[Bonus %]]</f>
        <v>0</v>
      </c>
      <c r="P395" t="e">
        <f>YEAR(TBL_Employees[[#This Row],[Exit Date]])</f>
        <v>#VALUE!</v>
      </c>
      <c r="Q395">
        <f>YEAR(TBL_Employees[[#This Row],[Hire Date]])</f>
        <v>2007</v>
      </c>
      <c r="R395" s="19" t="e">
        <f>TBL_Employees[[#This Row],[Exit_year]]-TBL_Employees[[#This Row],[Hire_year]]</f>
        <v>#VALUE!</v>
      </c>
    </row>
    <row r="396" spans="1:18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>TBL_Employees[[#This Row],[Annual Salary]]*TBL_Employees[[#This Row],[Bonus %]]</f>
        <v>0</v>
      </c>
      <c r="P396" t="e">
        <f>YEAR(TBL_Employees[[#This Row],[Exit Date]])</f>
        <v>#VALUE!</v>
      </c>
      <c r="Q396">
        <f>YEAR(TBL_Employees[[#This Row],[Hire Date]])</f>
        <v>2006</v>
      </c>
      <c r="R396" s="19" t="e">
        <f>TBL_Employees[[#This Row],[Exit_year]]-TBL_Employees[[#This Row],[Hire_year]]</f>
        <v>#VALUE!</v>
      </c>
    </row>
    <row r="397" spans="1:18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>TBL_Employees[[#This Row],[Annual Salary]]*TBL_Employees[[#This Row],[Bonus %]]</f>
        <v>85324.02</v>
      </c>
      <c r="P397" t="e">
        <f>YEAR(TBL_Employees[[#This Row],[Exit Date]])</f>
        <v>#VALUE!</v>
      </c>
      <c r="Q397">
        <f>YEAR(TBL_Employees[[#This Row],[Hire Date]])</f>
        <v>2015</v>
      </c>
      <c r="R397" s="19" t="e">
        <f>TBL_Employees[[#This Row],[Exit_year]]-TBL_Employees[[#This Row],[Hire_year]]</f>
        <v>#VALUE!</v>
      </c>
    </row>
    <row r="398" spans="1:18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>TBL_Employees[[#This Row],[Annual Salary]]*TBL_Employees[[#This Row],[Bonus %]]</f>
        <v>40279.47</v>
      </c>
      <c r="P398" t="e">
        <f>YEAR(TBL_Employees[[#This Row],[Exit Date]])</f>
        <v>#VALUE!</v>
      </c>
      <c r="Q398">
        <f>YEAR(TBL_Employees[[#This Row],[Hire Date]])</f>
        <v>1999</v>
      </c>
      <c r="R398" s="19" t="e">
        <f>TBL_Employees[[#This Row],[Exit_year]]-TBL_Employees[[#This Row],[Hire_year]]</f>
        <v>#VALUE!</v>
      </c>
    </row>
    <row r="399" spans="1:18" x14ac:dyDescent="0.35">
      <c r="A399" t="s">
        <v>1617</v>
      </c>
      <c r="B399" t="s">
        <v>1618</v>
      </c>
      <c r="C399" t="s">
        <v>61</v>
      </c>
      <c r="D399" t="s">
        <v>27</v>
      </c>
      <c r="E399" t="s">
        <v>44</v>
      </c>
      <c r="F399" t="s">
        <v>17</v>
      </c>
      <c r="G399" t="s">
        <v>18</v>
      </c>
      <c r="H399">
        <v>43</v>
      </c>
      <c r="I399" s="1">
        <v>42090</v>
      </c>
      <c r="J399" s="2">
        <v>120321</v>
      </c>
      <c r="K399" s="3">
        <v>0.12</v>
      </c>
      <c r="L399" t="s">
        <v>19</v>
      </c>
      <c r="M399" t="s">
        <v>25</v>
      </c>
      <c r="N399" s="1" t="s">
        <v>21</v>
      </c>
      <c r="O399">
        <f>TBL_Employees[[#This Row],[Annual Salary]]*TBL_Employees[[#This Row],[Bonus %]]</f>
        <v>14438.519999999999</v>
      </c>
      <c r="P399" t="e">
        <f>YEAR(TBL_Employees[[#This Row],[Exit Date]])</f>
        <v>#VALUE!</v>
      </c>
      <c r="Q399">
        <f>YEAR(TBL_Employees[[#This Row],[Hire Date]])</f>
        <v>2015</v>
      </c>
      <c r="R399" s="19" t="e">
        <f>TBL_Employees[[#This Row],[Exit_year]]-TBL_Employees[[#This Row],[Hire_year]]</f>
        <v>#VALUE!</v>
      </c>
    </row>
    <row r="400" spans="1:18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>TBL_Employees[[#This Row],[Annual Salary]]*TBL_Employees[[#This Row],[Bonus %]]</f>
        <v>14330.14</v>
      </c>
      <c r="P400" t="e">
        <f>YEAR(TBL_Employees[[#This Row],[Exit Date]])</f>
        <v>#VALUE!</v>
      </c>
      <c r="Q400">
        <f>YEAR(TBL_Employees[[#This Row],[Hire Date]])</f>
        <v>2004</v>
      </c>
      <c r="R400" s="19" t="e">
        <f>TBL_Employees[[#This Row],[Exit_year]]-TBL_Employees[[#This Row],[Hire_year]]</f>
        <v>#VALUE!</v>
      </c>
    </row>
    <row r="401" spans="1:18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>TBL_Employees[[#This Row],[Annual Salary]]*TBL_Employees[[#This Row],[Bonus %]]</f>
        <v>0</v>
      </c>
      <c r="P401" t="e">
        <f>YEAR(TBL_Employees[[#This Row],[Exit Date]])</f>
        <v>#VALUE!</v>
      </c>
      <c r="Q401">
        <f>YEAR(TBL_Employees[[#This Row],[Hire Date]])</f>
        <v>2017</v>
      </c>
      <c r="R401" s="19" t="e">
        <f>TBL_Employees[[#This Row],[Exit_year]]-TBL_Employees[[#This Row],[Hire_year]]</f>
        <v>#VALUE!</v>
      </c>
    </row>
    <row r="402" spans="1:18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>TBL_Employees[[#This Row],[Annual Salary]]*TBL_Employees[[#This Row],[Bonus %]]</f>
        <v>19598.54</v>
      </c>
      <c r="P402">
        <f>YEAR(TBL_Employees[[#This Row],[Exit Date]])</f>
        <v>2007</v>
      </c>
      <c r="Q402">
        <f>YEAR(TBL_Employees[[#This Row],[Hire Date]])</f>
        <v>2006</v>
      </c>
      <c r="R402" s="19">
        <f>TBL_Employees[[#This Row],[Exit_year]]-TBL_Employees[[#This Row],[Hire_year]]</f>
        <v>1</v>
      </c>
    </row>
    <row r="403" spans="1:18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>TBL_Employees[[#This Row],[Annual Salary]]*TBL_Employees[[#This Row],[Bonus %]]</f>
        <v>36462.089999999997</v>
      </c>
      <c r="P403" t="e">
        <f>YEAR(TBL_Employees[[#This Row],[Exit Date]])</f>
        <v>#VALUE!</v>
      </c>
      <c r="Q403">
        <f>YEAR(TBL_Employees[[#This Row],[Hire Date]])</f>
        <v>2014</v>
      </c>
      <c r="R403" s="19" t="e">
        <f>TBL_Employees[[#This Row],[Exit_year]]-TBL_Employees[[#This Row],[Hire_year]]</f>
        <v>#VALUE!</v>
      </c>
    </row>
    <row r="404" spans="1:18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>TBL_Employees[[#This Row],[Annual Salary]]*TBL_Employees[[#This Row],[Bonus %]]</f>
        <v>0</v>
      </c>
      <c r="P404" t="e">
        <f>YEAR(TBL_Employees[[#This Row],[Exit Date]])</f>
        <v>#VALUE!</v>
      </c>
      <c r="Q404">
        <f>YEAR(TBL_Employees[[#This Row],[Hire Date]])</f>
        <v>1998</v>
      </c>
      <c r="R404" s="19" t="e">
        <f>TBL_Employees[[#This Row],[Exit_year]]-TBL_Employees[[#This Row],[Hire_year]]</f>
        <v>#VALUE!</v>
      </c>
    </row>
    <row r="405" spans="1:18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>TBL_Employees[[#This Row],[Annual Salary]]*TBL_Employees[[#This Row],[Bonus %]]</f>
        <v>0</v>
      </c>
      <c r="P405" t="e">
        <f>YEAR(TBL_Employees[[#This Row],[Exit Date]])</f>
        <v>#VALUE!</v>
      </c>
      <c r="Q405">
        <f>YEAR(TBL_Employees[[#This Row],[Hire Date]])</f>
        <v>2017</v>
      </c>
      <c r="R405" s="19" t="e">
        <f>TBL_Employees[[#This Row],[Exit_year]]-TBL_Employees[[#This Row],[Hire_year]]</f>
        <v>#VALUE!</v>
      </c>
    </row>
    <row r="406" spans="1:18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>TBL_Employees[[#This Row],[Annual Salary]]*TBL_Employees[[#This Row],[Bonus %]]</f>
        <v>0</v>
      </c>
      <c r="P406" t="e">
        <f>YEAR(TBL_Employees[[#This Row],[Exit Date]])</f>
        <v>#VALUE!</v>
      </c>
      <c r="Q406">
        <f>YEAR(TBL_Employees[[#This Row],[Hire Date]])</f>
        <v>2005</v>
      </c>
      <c r="R406" s="19" t="e">
        <f>TBL_Employees[[#This Row],[Exit_year]]-TBL_Employees[[#This Row],[Hire_year]]</f>
        <v>#VALUE!</v>
      </c>
    </row>
    <row r="407" spans="1:18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>TBL_Employees[[#This Row],[Annual Salary]]*TBL_Employees[[#This Row],[Bonus %]]</f>
        <v>0</v>
      </c>
      <c r="P407" t="e">
        <f>YEAR(TBL_Employees[[#This Row],[Exit Date]])</f>
        <v>#VALUE!</v>
      </c>
      <c r="Q407">
        <f>YEAR(TBL_Employees[[#This Row],[Hire Date]])</f>
        <v>2003</v>
      </c>
      <c r="R407" s="19" t="e">
        <f>TBL_Employees[[#This Row],[Exit_year]]-TBL_Employees[[#This Row],[Hire_year]]</f>
        <v>#VALUE!</v>
      </c>
    </row>
    <row r="408" spans="1:18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>TBL_Employees[[#This Row],[Annual Salary]]*TBL_Employees[[#This Row],[Bonus %]]</f>
        <v>0</v>
      </c>
      <c r="P408" t="e">
        <f>YEAR(TBL_Employees[[#This Row],[Exit Date]])</f>
        <v>#VALUE!</v>
      </c>
      <c r="Q408">
        <f>YEAR(TBL_Employees[[#This Row],[Hire Date]])</f>
        <v>2012</v>
      </c>
      <c r="R408" s="19" t="e">
        <f>TBL_Employees[[#This Row],[Exit_year]]-TBL_Employees[[#This Row],[Hire_year]]</f>
        <v>#VALUE!</v>
      </c>
    </row>
    <row r="409" spans="1:18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>TBL_Employees[[#This Row],[Annual Salary]]*TBL_Employees[[#This Row],[Bonus %]]</f>
        <v>0</v>
      </c>
      <c r="P409" t="e">
        <f>YEAR(TBL_Employees[[#This Row],[Exit Date]])</f>
        <v>#VALUE!</v>
      </c>
      <c r="Q409">
        <f>YEAR(TBL_Employees[[#This Row],[Hire Date]])</f>
        <v>2008</v>
      </c>
      <c r="R409" s="19" t="e">
        <f>TBL_Employees[[#This Row],[Exit_year]]-TBL_Employees[[#This Row],[Hire_year]]</f>
        <v>#VALUE!</v>
      </c>
    </row>
    <row r="410" spans="1:18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>TBL_Employees[[#This Row],[Annual Salary]]*TBL_Employees[[#This Row],[Bonus %]]</f>
        <v>0</v>
      </c>
      <c r="P410" t="e">
        <f>YEAR(TBL_Employees[[#This Row],[Exit Date]])</f>
        <v>#VALUE!</v>
      </c>
      <c r="Q410">
        <f>YEAR(TBL_Employees[[#This Row],[Hire Date]])</f>
        <v>2014</v>
      </c>
      <c r="R410" s="19" t="e">
        <f>TBL_Employees[[#This Row],[Exit_year]]-TBL_Employees[[#This Row],[Hire_year]]</f>
        <v>#VALUE!</v>
      </c>
    </row>
    <row r="411" spans="1:18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>TBL_Employees[[#This Row],[Annual Salary]]*TBL_Employees[[#This Row],[Bonus %]]</f>
        <v>0</v>
      </c>
      <c r="P411" t="e">
        <f>YEAR(TBL_Employees[[#This Row],[Exit Date]])</f>
        <v>#VALUE!</v>
      </c>
      <c r="Q411">
        <f>YEAR(TBL_Employees[[#This Row],[Hire Date]])</f>
        <v>2020</v>
      </c>
      <c r="R411" s="19" t="e">
        <f>TBL_Employees[[#This Row],[Exit_year]]-TBL_Employees[[#This Row],[Hire_year]]</f>
        <v>#VALUE!</v>
      </c>
    </row>
    <row r="412" spans="1:18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>TBL_Employees[[#This Row],[Annual Salary]]*TBL_Employees[[#This Row],[Bonus %]]</f>
        <v>0</v>
      </c>
      <c r="P412" t="e">
        <f>YEAR(TBL_Employees[[#This Row],[Exit Date]])</f>
        <v>#VALUE!</v>
      </c>
      <c r="Q412">
        <f>YEAR(TBL_Employees[[#This Row],[Hire Date]])</f>
        <v>2011</v>
      </c>
      <c r="R412" s="19" t="e">
        <f>TBL_Employees[[#This Row],[Exit_year]]-TBL_Employees[[#This Row],[Hire_year]]</f>
        <v>#VALUE!</v>
      </c>
    </row>
    <row r="413" spans="1:18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>TBL_Employees[[#This Row],[Annual Salary]]*TBL_Employees[[#This Row],[Bonus %]]</f>
        <v>72720.400000000009</v>
      </c>
      <c r="P413">
        <f>YEAR(TBL_Employees[[#This Row],[Exit Date]])</f>
        <v>2019</v>
      </c>
      <c r="Q413">
        <f>YEAR(TBL_Employees[[#This Row],[Hire Date]])</f>
        <v>2008</v>
      </c>
      <c r="R413" s="19">
        <f>TBL_Employees[[#This Row],[Exit_year]]-TBL_Employees[[#This Row],[Hire_year]]</f>
        <v>11</v>
      </c>
    </row>
    <row r="414" spans="1:18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>TBL_Employees[[#This Row],[Annual Salary]]*TBL_Employees[[#This Row],[Bonus %]]</f>
        <v>0</v>
      </c>
      <c r="P414" t="e">
        <f>YEAR(TBL_Employees[[#This Row],[Exit Date]])</f>
        <v>#VALUE!</v>
      </c>
      <c r="Q414">
        <f>YEAR(TBL_Employees[[#This Row],[Hire Date]])</f>
        <v>2021</v>
      </c>
      <c r="R414" s="19" t="e">
        <f>TBL_Employees[[#This Row],[Exit_year]]-TBL_Employees[[#This Row],[Hire_year]]</f>
        <v>#VALUE!</v>
      </c>
    </row>
    <row r="415" spans="1:18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>TBL_Employees[[#This Row],[Annual Salary]]*TBL_Employees[[#This Row],[Bonus %]]</f>
        <v>75298.100000000006</v>
      </c>
      <c r="P415" t="e">
        <f>YEAR(TBL_Employees[[#This Row],[Exit Date]])</f>
        <v>#VALUE!</v>
      </c>
      <c r="Q415">
        <f>YEAR(TBL_Employees[[#This Row],[Hire Date]])</f>
        <v>2018</v>
      </c>
      <c r="R415" s="19" t="e">
        <f>TBL_Employees[[#This Row],[Exit_year]]-TBL_Employees[[#This Row],[Hire_year]]</f>
        <v>#VALUE!</v>
      </c>
    </row>
    <row r="416" spans="1:18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>TBL_Employees[[#This Row],[Annual Salary]]*TBL_Employees[[#This Row],[Bonus %]]</f>
        <v>0</v>
      </c>
      <c r="P416">
        <f>YEAR(TBL_Employees[[#This Row],[Exit Date]])</f>
        <v>2019</v>
      </c>
      <c r="Q416">
        <f>YEAR(TBL_Employees[[#This Row],[Hire Date]])</f>
        <v>2013</v>
      </c>
      <c r="R416" s="19">
        <f>TBL_Employees[[#This Row],[Exit_year]]-TBL_Employees[[#This Row],[Hire_year]]</f>
        <v>6</v>
      </c>
    </row>
    <row r="417" spans="1:18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>TBL_Employees[[#This Row],[Annual Salary]]*TBL_Employees[[#This Row],[Bonus %]]</f>
        <v>0</v>
      </c>
      <c r="P417" t="e">
        <f>YEAR(TBL_Employees[[#This Row],[Exit Date]])</f>
        <v>#VALUE!</v>
      </c>
      <c r="Q417">
        <f>YEAR(TBL_Employees[[#This Row],[Hire Date]])</f>
        <v>2018</v>
      </c>
      <c r="R417" s="19" t="e">
        <f>TBL_Employees[[#This Row],[Exit_year]]-TBL_Employees[[#This Row],[Hire_year]]</f>
        <v>#VALUE!</v>
      </c>
    </row>
    <row r="418" spans="1:18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>TBL_Employees[[#This Row],[Annual Salary]]*TBL_Employees[[#This Row],[Bonus %]]</f>
        <v>13511.19</v>
      </c>
      <c r="P418" t="e">
        <f>YEAR(TBL_Employees[[#This Row],[Exit Date]])</f>
        <v>#VALUE!</v>
      </c>
      <c r="Q418">
        <f>YEAR(TBL_Employees[[#This Row],[Hire Date]])</f>
        <v>2019</v>
      </c>
      <c r="R418" s="19" t="e">
        <f>TBL_Employees[[#This Row],[Exit_year]]-TBL_Employees[[#This Row],[Hire_year]]</f>
        <v>#VALUE!</v>
      </c>
    </row>
    <row r="419" spans="1:18" x14ac:dyDescent="0.35">
      <c r="A419" t="s">
        <v>689</v>
      </c>
      <c r="B419" t="s">
        <v>690</v>
      </c>
      <c r="C419" t="s">
        <v>62</v>
      </c>
      <c r="D419" t="s">
        <v>27</v>
      </c>
      <c r="E419" t="s">
        <v>44</v>
      </c>
      <c r="F419" t="s">
        <v>28</v>
      </c>
      <c r="G419" t="s">
        <v>51</v>
      </c>
      <c r="H419">
        <v>53</v>
      </c>
      <c r="I419" s="1">
        <v>39021</v>
      </c>
      <c r="J419" s="2">
        <v>120128</v>
      </c>
      <c r="K419" s="3">
        <v>0.1</v>
      </c>
      <c r="L419" t="s">
        <v>19</v>
      </c>
      <c r="M419" t="s">
        <v>25</v>
      </c>
      <c r="N419" s="1" t="s">
        <v>21</v>
      </c>
      <c r="O419">
        <f>TBL_Employees[[#This Row],[Annual Salary]]*TBL_Employees[[#This Row],[Bonus %]]</f>
        <v>12012.800000000001</v>
      </c>
      <c r="P419" t="e">
        <f>YEAR(TBL_Employees[[#This Row],[Exit Date]])</f>
        <v>#VALUE!</v>
      </c>
      <c r="Q419">
        <f>YEAR(TBL_Employees[[#This Row],[Hire Date]])</f>
        <v>2006</v>
      </c>
      <c r="R419" s="19" t="e">
        <f>TBL_Employees[[#This Row],[Exit_year]]-TBL_Employees[[#This Row],[Hire_year]]</f>
        <v>#VALUE!</v>
      </c>
    </row>
    <row r="420" spans="1:18" x14ac:dyDescent="0.35">
      <c r="A420" t="s">
        <v>1010</v>
      </c>
      <c r="B420" t="s">
        <v>1011</v>
      </c>
      <c r="C420" t="s">
        <v>62</v>
      </c>
      <c r="D420" t="s">
        <v>50</v>
      </c>
      <c r="E420" t="s">
        <v>44</v>
      </c>
      <c r="F420" t="s">
        <v>17</v>
      </c>
      <c r="G420" t="s">
        <v>51</v>
      </c>
      <c r="H420">
        <v>38</v>
      </c>
      <c r="I420" s="1">
        <v>42999</v>
      </c>
      <c r="J420" s="2">
        <v>119647</v>
      </c>
      <c r="K420" s="3">
        <v>0.09</v>
      </c>
      <c r="L420" t="s">
        <v>52</v>
      </c>
      <c r="M420" t="s">
        <v>53</v>
      </c>
      <c r="N420" s="1" t="s">
        <v>21</v>
      </c>
      <c r="O420">
        <f>TBL_Employees[[#This Row],[Annual Salary]]*TBL_Employees[[#This Row],[Bonus %]]</f>
        <v>10768.23</v>
      </c>
      <c r="P420" t="e">
        <f>YEAR(TBL_Employees[[#This Row],[Exit Date]])</f>
        <v>#VALUE!</v>
      </c>
      <c r="Q420">
        <f>YEAR(TBL_Employees[[#This Row],[Hire Date]])</f>
        <v>2017</v>
      </c>
      <c r="R420" s="19" t="e">
        <f>TBL_Employees[[#This Row],[Exit_year]]-TBL_Employees[[#This Row],[Hire_year]]</f>
        <v>#VALUE!</v>
      </c>
    </row>
    <row r="421" spans="1:18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>TBL_Employees[[#This Row],[Annual Salary]]*TBL_Employees[[#This Row],[Bonus %]]</f>
        <v>0</v>
      </c>
      <c r="P421" t="e">
        <f>YEAR(TBL_Employees[[#This Row],[Exit Date]])</f>
        <v>#VALUE!</v>
      </c>
      <c r="Q421">
        <f>YEAR(TBL_Employees[[#This Row],[Hire Date]])</f>
        <v>1994</v>
      </c>
      <c r="R421" s="19" t="e">
        <f>TBL_Employees[[#This Row],[Exit_year]]-TBL_Employees[[#This Row],[Hire_year]]</f>
        <v>#VALUE!</v>
      </c>
    </row>
    <row r="422" spans="1:18" x14ac:dyDescent="0.35">
      <c r="A422" t="s">
        <v>1376</v>
      </c>
      <c r="B422" t="s">
        <v>1377</v>
      </c>
      <c r="C422" t="s">
        <v>62</v>
      </c>
      <c r="D422" t="s">
        <v>50</v>
      </c>
      <c r="E422" t="s">
        <v>44</v>
      </c>
      <c r="F422" t="s">
        <v>28</v>
      </c>
      <c r="G422" t="s">
        <v>18</v>
      </c>
      <c r="H422">
        <v>33</v>
      </c>
      <c r="I422" s="1">
        <v>41446</v>
      </c>
      <c r="J422" s="2">
        <v>119631</v>
      </c>
      <c r="K422" s="3">
        <v>0.06</v>
      </c>
      <c r="L422" t="s">
        <v>19</v>
      </c>
      <c r="M422" t="s">
        <v>39</v>
      </c>
      <c r="N422" s="1" t="s">
        <v>21</v>
      </c>
      <c r="O422">
        <f>TBL_Employees[[#This Row],[Annual Salary]]*TBL_Employees[[#This Row],[Bonus %]]</f>
        <v>7177.86</v>
      </c>
      <c r="P422" t="e">
        <f>YEAR(TBL_Employees[[#This Row],[Exit Date]])</f>
        <v>#VALUE!</v>
      </c>
      <c r="Q422">
        <f>YEAR(TBL_Employees[[#This Row],[Hire Date]])</f>
        <v>2013</v>
      </c>
      <c r="R422" s="19" t="e">
        <f>TBL_Employees[[#This Row],[Exit_year]]-TBL_Employees[[#This Row],[Hire_year]]</f>
        <v>#VALUE!</v>
      </c>
    </row>
    <row r="423" spans="1:18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>TBL_Employees[[#This Row],[Annual Salary]]*TBL_Employees[[#This Row],[Bonus %]]</f>
        <v>0</v>
      </c>
      <c r="P423" t="e">
        <f>YEAR(TBL_Employees[[#This Row],[Exit Date]])</f>
        <v>#VALUE!</v>
      </c>
      <c r="Q423">
        <f>YEAR(TBL_Employees[[#This Row],[Hire Date]])</f>
        <v>1995</v>
      </c>
      <c r="R423" s="19" t="e">
        <f>TBL_Employees[[#This Row],[Exit_year]]-TBL_Employees[[#This Row],[Hire_year]]</f>
        <v>#VALUE!</v>
      </c>
    </row>
    <row r="424" spans="1:18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>TBL_Employees[[#This Row],[Annual Salary]]*TBL_Employees[[#This Row],[Bonus %]]</f>
        <v>0</v>
      </c>
      <c r="P424" t="e">
        <f>YEAR(TBL_Employees[[#This Row],[Exit Date]])</f>
        <v>#VALUE!</v>
      </c>
      <c r="Q424">
        <f>YEAR(TBL_Employees[[#This Row],[Hire Date]])</f>
        <v>2001</v>
      </c>
      <c r="R424" s="19" t="e">
        <f>TBL_Employees[[#This Row],[Exit_year]]-TBL_Employees[[#This Row],[Hire_year]]</f>
        <v>#VALUE!</v>
      </c>
    </row>
    <row r="425" spans="1:18" x14ac:dyDescent="0.35">
      <c r="A425" t="s">
        <v>1952</v>
      </c>
      <c r="B425" t="s">
        <v>1953</v>
      </c>
      <c r="C425" t="s">
        <v>62</v>
      </c>
      <c r="D425" t="s">
        <v>43</v>
      </c>
      <c r="E425" t="s">
        <v>44</v>
      </c>
      <c r="F425" t="s">
        <v>28</v>
      </c>
      <c r="G425" t="s">
        <v>24</v>
      </c>
      <c r="H425">
        <v>49</v>
      </c>
      <c r="I425" s="1">
        <v>43240</v>
      </c>
      <c r="J425" s="2">
        <v>119397</v>
      </c>
      <c r="K425" s="3">
        <v>0.09</v>
      </c>
      <c r="L425" t="s">
        <v>33</v>
      </c>
      <c r="M425" t="s">
        <v>60</v>
      </c>
      <c r="N425" s="1">
        <v>43538</v>
      </c>
      <c r="O425">
        <f>TBL_Employees[[#This Row],[Annual Salary]]*TBL_Employees[[#This Row],[Bonus %]]</f>
        <v>10745.73</v>
      </c>
      <c r="P425">
        <f>YEAR(TBL_Employees[[#This Row],[Exit Date]])</f>
        <v>2019</v>
      </c>
      <c r="Q425">
        <f>YEAR(TBL_Employees[[#This Row],[Hire Date]])</f>
        <v>2018</v>
      </c>
      <c r="R425" s="19">
        <f>TBL_Employees[[#This Row],[Exit_year]]-TBL_Employees[[#This Row],[Hire_year]]</f>
        <v>1</v>
      </c>
    </row>
    <row r="426" spans="1:18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>TBL_Employees[[#This Row],[Annual Salary]]*TBL_Employees[[#This Row],[Bonus %]]</f>
        <v>0</v>
      </c>
      <c r="P426" t="e">
        <f>YEAR(TBL_Employees[[#This Row],[Exit Date]])</f>
        <v>#VALUE!</v>
      </c>
      <c r="Q426">
        <f>YEAR(TBL_Employees[[#This Row],[Hire Date]])</f>
        <v>2012</v>
      </c>
      <c r="R426" s="19" t="e">
        <f>TBL_Employees[[#This Row],[Exit_year]]-TBL_Employees[[#This Row],[Hire_year]]</f>
        <v>#VALUE!</v>
      </c>
    </row>
    <row r="427" spans="1:18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>TBL_Employees[[#This Row],[Annual Salary]]*TBL_Employees[[#This Row],[Bonus %]]</f>
        <v>19186.2</v>
      </c>
      <c r="P427" t="e">
        <f>YEAR(TBL_Employees[[#This Row],[Exit Date]])</f>
        <v>#VALUE!</v>
      </c>
      <c r="Q427">
        <f>YEAR(TBL_Employees[[#This Row],[Hire Date]])</f>
        <v>2004</v>
      </c>
      <c r="R427" s="19" t="e">
        <f>TBL_Employees[[#This Row],[Exit_year]]-TBL_Employees[[#This Row],[Hire_year]]</f>
        <v>#VALUE!</v>
      </c>
    </row>
    <row r="428" spans="1:18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>TBL_Employees[[#This Row],[Annual Salary]]*TBL_Employees[[#This Row],[Bonus %]]</f>
        <v>22990.649999999998</v>
      </c>
      <c r="P428" t="e">
        <f>YEAR(TBL_Employees[[#This Row],[Exit Date]])</f>
        <v>#VALUE!</v>
      </c>
      <c r="Q428">
        <f>YEAR(TBL_Employees[[#This Row],[Hire Date]])</f>
        <v>1995</v>
      </c>
      <c r="R428" s="19" t="e">
        <f>TBL_Employees[[#This Row],[Exit_year]]-TBL_Employees[[#This Row],[Hire_year]]</f>
        <v>#VALUE!</v>
      </c>
    </row>
    <row r="429" spans="1:18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>TBL_Employees[[#This Row],[Annual Salary]]*TBL_Employees[[#This Row],[Bonus %]]</f>
        <v>9139.36</v>
      </c>
      <c r="P429" t="e">
        <f>YEAR(TBL_Employees[[#This Row],[Exit Date]])</f>
        <v>#VALUE!</v>
      </c>
      <c r="Q429">
        <f>YEAR(TBL_Employees[[#This Row],[Hire Date]])</f>
        <v>2009</v>
      </c>
      <c r="R429" s="19" t="e">
        <f>TBL_Employees[[#This Row],[Exit_year]]-TBL_Employees[[#This Row],[Hire_year]]</f>
        <v>#VALUE!</v>
      </c>
    </row>
    <row r="430" spans="1:18" x14ac:dyDescent="0.35">
      <c r="A430" t="s">
        <v>1271</v>
      </c>
      <c r="B430" t="s">
        <v>1272</v>
      </c>
      <c r="C430" t="s">
        <v>62</v>
      </c>
      <c r="D430" t="s">
        <v>65</v>
      </c>
      <c r="E430" t="s">
        <v>44</v>
      </c>
      <c r="F430" t="s">
        <v>28</v>
      </c>
      <c r="G430" t="s">
        <v>24</v>
      </c>
      <c r="H430">
        <v>34</v>
      </c>
      <c r="I430" s="1">
        <v>40952</v>
      </c>
      <c r="J430" s="2">
        <v>118708</v>
      </c>
      <c r="K430" s="3">
        <v>7.0000000000000007E-2</v>
      </c>
      <c r="L430" t="s">
        <v>33</v>
      </c>
      <c r="M430" t="s">
        <v>74</v>
      </c>
      <c r="N430" s="1" t="s">
        <v>21</v>
      </c>
      <c r="O430">
        <f>TBL_Employees[[#This Row],[Annual Salary]]*TBL_Employees[[#This Row],[Bonus %]]</f>
        <v>8309.5600000000013</v>
      </c>
      <c r="P430" t="e">
        <f>YEAR(TBL_Employees[[#This Row],[Exit Date]])</f>
        <v>#VALUE!</v>
      </c>
      <c r="Q430">
        <f>YEAR(TBL_Employees[[#This Row],[Hire Date]])</f>
        <v>2012</v>
      </c>
      <c r="R430" s="19" t="e">
        <f>TBL_Employees[[#This Row],[Exit_year]]-TBL_Employees[[#This Row],[Hire_year]]</f>
        <v>#VALUE!</v>
      </c>
    </row>
    <row r="431" spans="1:18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>TBL_Employees[[#This Row],[Annual Salary]]*TBL_Employees[[#This Row],[Bonus %]]</f>
        <v>0</v>
      </c>
      <c r="P431" t="e">
        <f>YEAR(TBL_Employees[[#This Row],[Exit Date]])</f>
        <v>#VALUE!</v>
      </c>
      <c r="Q431">
        <f>YEAR(TBL_Employees[[#This Row],[Hire Date]])</f>
        <v>2017</v>
      </c>
      <c r="R431" s="19" t="e">
        <f>TBL_Employees[[#This Row],[Exit_year]]-TBL_Employees[[#This Row],[Hire_year]]</f>
        <v>#VALUE!</v>
      </c>
    </row>
    <row r="432" spans="1:18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>TBL_Employees[[#This Row],[Annual Salary]]*TBL_Employees[[#This Row],[Bonus %]]</f>
        <v>17730.239999999998</v>
      </c>
      <c r="P432">
        <f>YEAR(TBL_Employees[[#This Row],[Exit Date]])</f>
        <v>2011</v>
      </c>
      <c r="Q432">
        <f>YEAR(TBL_Employees[[#This Row],[Hire Date]])</f>
        <v>2001</v>
      </c>
      <c r="R432" s="19">
        <f>TBL_Employees[[#This Row],[Exit_year]]-TBL_Employees[[#This Row],[Hire_year]]</f>
        <v>10</v>
      </c>
    </row>
    <row r="433" spans="1:18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>TBL_Employees[[#This Row],[Annual Salary]]*TBL_Employees[[#This Row],[Bonus %]]</f>
        <v>19153.400000000001</v>
      </c>
      <c r="P433" t="e">
        <f>YEAR(TBL_Employees[[#This Row],[Exit Date]])</f>
        <v>#VALUE!</v>
      </c>
      <c r="Q433">
        <f>YEAR(TBL_Employees[[#This Row],[Hire Date]])</f>
        <v>2021</v>
      </c>
      <c r="R433" s="19" t="e">
        <f>TBL_Employees[[#This Row],[Exit_year]]-TBL_Employees[[#This Row],[Hire_year]]</f>
        <v>#VALUE!</v>
      </c>
    </row>
    <row r="434" spans="1:18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>TBL_Employees[[#This Row],[Annual Salary]]*TBL_Employees[[#This Row],[Bonus %]]</f>
        <v>0</v>
      </c>
      <c r="P434" t="e">
        <f>YEAR(TBL_Employees[[#This Row],[Exit Date]])</f>
        <v>#VALUE!</v>
      </c>
      <c r="Q434">
        <f>YEAR(TBL_Employees[[#This Row],[Hire Date]])</f>
        <v>2013</v>
      </c>
      <c r="R434" s="19" t="e">
        <f>TBL_Employees[[#This Row],[Exit_year]]-TBL_Employees[[#This Row],[Hire_year]]</f>
        <v>#VALUE!</v>
      </c>
    </row>
    <row r="435" spans="1:18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>TBL_Employees[[#This Row],[Annual Salary]]*TBL_Employees[[#This Row],[Bonus %]]</f>
        <v>0</v>
      </c>
      <c r="P435" t="e">
        <f>YEAR(TBL_Employees[[#This Row],[Exit Date]])</f>
        <v>#VALUE!</v>
      </c>
      <c r="Q435">
        <f>YEAR(TBL_Employees[[#This Row],[Hire Date]])</f>
        <v>2020</v>
      </c>
      <c r="R435" s="19" t="e">
        <f>TBL_Employees[[#This Row],[Exit_year]]-TBL_Employees[[#This Row],[Hire_year]]</f>
        <v>#VALUE!</v>
      </c>
    </row>
    <row r="436" spans="1:18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>TBL_Employees[[#This Row],[Annual Salary]]*TBL_Employees[[#This Row],[Bonus %]]</f>
        <v>0</v>
      </c>
      <c r="P436" t="e">
        <f>YEAR(TBL_Employees[[#This Row],[Exit Date]])</f>
        <v>#VALUE!</v>
      </c>
      <c r="Q436">
        <f>YEAR(TBL_Employees[[#This Row],[Hire Date]])</f>
        <v>2014</v>
      </c>
      <c r="R436" s="19" t="e">
        <f>TBL_Employees[[#This Row],[Exit_year]]-TBL_Employees[[#This Row],[Hire_year]]</f>
        <v>#VALUE!</v>
      </c>
    </row>
    <row r="437" spans="1:18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>TBL_Employees[[#This Row],[Annual Salary]]*TBL_Employees[[#This Row],[Bonus %]]</f>
        <v>0</v>
      </c>
      <c r="P437" t="e">
        <f>YEAR(TBL_Employees[[#This Row],[Exit Date]])</f>
        <v>#VALUE!</v>
      </c>
      <c r="Q437">
        <f>YEAR(TBL_Employees[[#This Row],[Hire Date]])</f>
        <v>2000</v>
      </c>
      <c r="R437" s="19" t="e">
        <f>TBL_Employees[[#This Row],[Exit_year]]-TBL_Employees[[#This Row],[Hire_year]]</f>
        <v>#VALUE!</v>
      </c>
    </row>
    <row r="438" spans="1:18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>TBL_Employees[[#This Row],[Annual Salary]]*TBL_Employees[[#This Row],[Bonus %]]</f>
        <v>36736.520000000004</v>
      </c>
      <c r="P438" t="e">
        <f>YEAR(TBL_Employees[[#This Row],[Exit Date]])</f>
        <v>#VALUE!</v>
      </c>
      <c r="Q438">
        <f>YEAR(TBL_Employees[[#This Row],[Hire Date]])</f>
        <v>1996</v>
      </c>
      <c r="R438" s="19" t="e">
        <f>TBL_Employees[[#This Row],[Exit_year]]-TBL_Employees[[#This Row],[Hire_year]]</f>
        <v>#VALUE!</v>
      </c>
    </row>
    <row r="439" spans="1:18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>TBL_Employees[[#This Row],[Annual Salary]]*TBL_Employees[[#This Row],[Bonus %]]</f>
        <v>65948.399999999994</v>
      </c>
      <c r="P439" t="e">
        <f>YEAR(TBL_Employees[[#This Row],[Exit Date]])</f>
        <v>#VALUE!</v>
      </c>
      <c r="Q439">
        <f>YEAR(TBL_Employees[[#This Row],[Hire Date]])</f>
        <v>2017</v>
      </c>
      <c r="R439" s="19" t="e">
        <f>TBL_Employees[[#This Row],[Exit_year]]-TBL_Employees[[#This Row],[Hire_year]]</f>
        <v>#VALUE!</v>
      </c>
    </row>
    <row r="440" spans="1:18" x14ac:dyDescent="0.35">
      <c r="A440" t="s">
        <v>803</v>
      </c>
      <c r="B440" t="s">
        <v>804</v>
      </c>
      <c r="C440" t="s">
        <v>62</v>
      </c>
      <c r="D440" t="s">
        <v>50</v>
      </c>
      <c r="E440" t="s">
        <v>44</v>
      </c>
      <c r="F440" t="s">
        <v>28</v>
      </c>
      <c r="G440" t="s">
        <v>18</v>
      </c>
      <c r="H440">
        <v>43</v>
      </c>
      <c r="I440" s="1">
        <v>38748</v>
      </c>
      <c r="J440" s="2">
        <v>117518</v>
      </c>
      <c r="K440" s="3">
        <v>7.0000000000000007E-2</v>
      </c>
      <c r="L440" t="s">
        <v>19</v>
      </c>
      <c r="M440" t="s">
        <v>63</v>
      </c>
      <c r="N440" s="1" t="s">
        <v>21</v>
      </c>
      <c r="O440">
        <f>TBL_Employees[[#This Row],[Annual Salary]]*TBL_Employees[[#This Row],[Bonus %]]</f>
        <v>8226.26</v>
      </c>
      <c r="P440" t="e">
        <f>YEAR(TBL_Employees[[#This Row],[Exit Date]])</f>
        <v>#VALUE!</v>
      </c>
      <c r="Q440">
        <f>YEAR(TBL_Employees[[#This Row],[Hire Date]])</f>
        <v>2006</v>
      </c>
      <c r="R440" s="19" t="e">
        <f>TBL_Employees[[#This Row],[Exit_year]]-TBL_Employees[[#This Row],[Hire_year]]</f>
        <v>#VALUE!</v>
      </c>
    </row>
    <row r="441" spans="1:18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>TBL_Employees[[#This Row],[Annual Salary]]*TBL_Employees[[#This Row],[Bonus %]]</f>
        <v>0</v>
      </c>
      <c r="P441" t="e">
        <f>YEAR(TBL_Employees[[#This Row],[Exit Date]])</f>
        <v>#VALUE!</v>
      </c>
      <c r="Q441">
        <f>YEAR(TBL_Employees[[#This Row],[Hire Date]])</f>
        <v>2005</v>
      </c>
      <c r="R441" s="19" t="e">
        <f>TBL_Employees[[#This Row],[Exit_year]]-TBL_Employees[[#This Row],[Hire_year]]</f>
        <v>#VALUE!</v>
      </c>
    </row>
    <row r="442" spans="1:18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>TBL_Employees[[#This Row],[Annual Salary]]*TBL_Employees[[#This Row],[Bonus %]]</f>
        <v>10555.02</v>
      </c>
      <c r="P442" t="e">
        <f>YEAR(TBL_Employees[[#This Row],[Exit Date]])</f>
        <v>#VALUE!</v>
      </c>
      <c r="Q442">
        <f>YEAR(TBL_Employees[[#This Row],[Hire Date]])</f>
        <v>2006</v>
      </c>
      <c r="R442" s="19" t="e">
        <f>TBL_Employees[[#This Row],[Exit_year]]-TBL_Employees[[#This Row],[Hire_year]]</f>
        <v>#VALUE!</v>
      </c>
    </row>
    <row r="443" spans="1:18" x14ac:dyDescent="0.35">
      <c r="A443" t="s">
        <v>1831</v>
      </c>
      <c r="B443" t="s">
        <v>1832</v>
      </c>
      <c r="C443" t="s">
        <v>62</v>
      </c>
      <c r="D443" t="s">
        <v>23</v>
      </c>
      <c r="E443" t="s">
        <v>44</v>
      </c>
      <c r="F443" t="s">
        <v>28</v>
      </c>
      <c r="G443" t="s">
        <v>24</v>
      </c>
      <c r="H443">
        <v>50</v>
      </c>
      <c r="I443" s="1">
        <v>40983</v>
      </c>
      <c r="J443" s="2">
        <v>117226</v>
      </c>
      <c r="K443" s="3">
        <v>0.08</v>
      </c>
      <c r="L443" t="s">
        <v>19</v>
      </c>
      <c r="M443" t="s">
        <v>39</v>
      </c>
      <c r="N443" s="1" t="s">
        <v>21</v>
      </c>
      <c r="O443">
        <f>TBL_Employees[[#This Row],[Annual Salary]]*TBL_Employees[[#This Row],[Bonus %]]</f>
        <v>9378.08</v>
      </c>
      <c r="P443" t="e">
        <f>YEAR(TBL_Employees[[#This Row],[Exit Date]])</f>
        <v>#VALUE!</v>
      </c>
      <c r="Q443">
        <f>YEAR(TBL_Employees[[#This Row],[Hire Date]])</f>
        <v>2012</v>
      </c>
      <c r="R443" s="19" t="e">
        <f>TBL_Employees[[#This Row],[Exit_year]]-TBL_Employees[[#This Row],[Hire_year]]</f>
        <v>#VALUE!</v>
      </c>
    </row>
    <row r="444" spans="1:18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>TBL_Employees[[#This Row],[Annual Salary]]*TBL_Employees[[#This Row],[Bonus %]]</f>
        <v>0</v>
      </c>
      <c r="P444" t="e">
        <f>YEAR(TBL_Employees[[#This Row],[Exit Date]])</f>
        <v>#VALUE!</v>
      </c>
      <c r="Q444">
        <f>YEAR(TBL_Employees[[#This Row],[Hire Date]])</f>
        <v>2018</v>
      </c>
      <c r="R444" s="19" t="e">
        <f>TBL_Employees[[#This Row],[Exit_year]]-TBL_Employees[[#This Row],[Hire_year]]</f>
        <v>#VALUE!</v>
      </c>
    </row>
    <row r="445" spans="1:18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>TBL_Employees[[#This Row],[Annual Salary]]*TBL_Employees[[#This Row],[Bonus %]]</f>
        <v>0</v>
      </c>
      <c r="P445" t="e">
        <f>YEAR(TBL_Employees[[#This Row],[Exit Date]])</f>
        <v>#VALUE!</v>
      </c>
      <c r="Q445">
        <f>YEAR(TBL_Employees[[#This Row],[Hire Date]])</f>
        <v>2011</v>
      </c>
      <c r="R445" s="19" t="e">
        <f>TBL_Employees[[#This Row],[Exit_year]]-TBL_Employees[[#This Row],[Hire_year]]</f>
        <v>#VALUE!</v>
      </c>
    </row>
    <row r="446" spans="1:18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>TBL_Employees[[#This Row],[Annual Salary]]*TBL_Employees[[#This Row],[Bonus %]]</f>
        <v>84500.28</v>
      </c>
      <c r="P446" t="e">
        <f>YEAR(TBL_Employees[[#This Row],[Exit Date]])</f>
        <v>#VALUE!</v>
      </c>
      <c r="Q446">
        <f>YEAR(TBL_Employees[[#This Row],[Hire Date]])</f>
        <v>2015</v>
      </c>
      <c r="R446" s="19" t="e">
        <f>TBL_Employees[[#This Row],[Exit_year]]-TBL_Employees[[#This Row],[Hire_year]]</f>
        <v>#VALUE!</v>
      </c>
    </row>
    <row r="447" spans="1:18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>TBL_Employees[[#This Row],[Annual Salary]]*TBL_Employees[[#This Row],[Bonus %]]</f>
        <v>0</v>
      </c>
      <c r="P447" t="e">
        <f>YEAR(TBL_Employees[[#This Row],[Exit Date]])</f>
        <v>#VALUE!</v>
      </c>
      <c r="Q447">
        <f>YEAR(TBL_Employees[[#This Row],[Hire Date]])</f>
        <v>2019</v>
      </c>
      <c r="R447" s="19" t="e">
        <f>TBL_Employees[[#This Row],[Exit_year]]-TBL_Employees[[#This Row],[Hire_year]]</f>
        <v>#VALUE!</v>
      </c>
    </row>
    <row r="448" spans="1:18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>TBL_Employees[[#This Row],[Annual Salary]]*TBL_Employees[[#This Row],[Bonus %]]</f>
        <v>0</v>
      </c>
      <c r="P448" t="e">
        <f>YEAR(TBL_Employees[[#This Row],[Exit Date]])</f>
        <v>#VALUE!</v>
      </c>
      <c r="Q448">
        <f>YEAR(TBL_Employees[[#This Row],[Hire Date]])</f>
        <v>2002</v>
      </c>
      <c r="R448" s="19" t="e">
        <f>TBL_Employees[[#This Row],[Exit_year]]-TBL_Employees[[#This Row],[Hire_year]]</f>
        <v>#VALUE!</v>
      </c>
    </row>
    <row r="449" spans="1:18" x14ac:dyDescent="0.35">
      <c r="A449" t="s">
        <v>1022</v>
      </c>
      <c r="B449" t="s">
        <v>1023</v>
      </c>
      <c r="C449" t="s">
        <v>62</v>
      </c>
      <c r="D449" t="s">
        <v>50</v>
      </c>
      <c r="E449" t="s">
        <v>44</v>
      </c>
      <c r="F449" t="s">
        <v>28</v>
      </c>
      <c r="G449" t="s">
        <v>24</v>
      </c>
      <c r="H449">
        <v>52</v>
      </c>
      <c r="I449" s="1">
        <v>41858</v>
      </c>
      <c r="J449" s="2">
        <v>117062</v>
      </c>
      <c r="K449" s="3">
        <v>7.0000000000000007E-2</v>
      </c>
      <c r="L449" t="s">
        <v>19</v>
      </c>
      <c r="M449" t="s">
        <v>39</v>
      </c>
      <c r="N449" s="1" t="s">
        <v>21</v>
      </c>
      <c r="O449">
        <f>TBL_Employees[[#This Row],[Annual Salary]]*TBL_Employees[[#This Row],[Bonus %]]</f>
        <v>8194.34</v>
      </c>
      <c r="P449" t="e">
        <f>YEAR(TBL_Employees[[#This Row],[Exit Date]])</f>
        <v>#VALUE!</v>
      </c>
      <c r="Q449">
        <f>YEAR(TBL_Employees[[#This Row],[Hire Date]])</f>
        <v>2014</v>
      </c>
      <c r="R449" s="19" t="e">
        <f>TBL_Employees[[#This Row],[Exit_year]]-TBL_Employees[[#This Row],[Hire_year]]</f>
        <v>#VALUE!</v>
      </c>
    </row>
    <row r="450" spans="1:18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>TBL_Employees[[#This Row],[Annual Salary]]*TBL_Employees[[#This Row],[Bonus %]]</f>
        <v>0</v>
      </c>
      <c r="P450" t="e">
        <f>YEAR(TBL_Employees[[#This Row],[Exit Date]])</f>
        <v>#VALUE!</v>
      </c>
      <c r="Q450">
        <f>YEAR(TBL_Employees[[#This Row],[Hire Date]])</f>
        <v>2011</v>
      </c>
      <c r="R450" s="19" t="e">
        <f>TBL_Employees[[#This Row],[Exit_year]]-TBL_Employees[[#This Row],[Hire_year]]</f>
        <v>#VALUE!</v>
      </c>
    </row>
    <row r="451" spans="1:18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>TBL_Employees[[#This Row],[Annual Salary]]*TBL_Employees[[#This Row],[Bonus %]]</f>
        <v>84445.119999999995</v>
      </c>
      <c r="P451" t="e">
        <f>YEAR(TBL_Employees[[#This Row],[Exit Date]])</f>
        <v>#VALUE!</v>
      </c>
      <c r="Q451">
        <f>YEAR(TBL_Employees[[#This Row],[Hire Date]])</f>
        <v>2000</v>
      </c>
      <c r="R451" s="19" t="e">
        <f>TBL_Employees[[#This Row],[Exit_year]]-TBL_Employees[[#This Row],[Hire_year]]</f>
        <v>#VALUE!</v>
      </c>
    </row>
    <row r="452" spans="1:18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>TBL_Employees[[#This Row],[Annual Salary]]*TBL_Employees[[#This Row],[Bonus %]]</f>
        <v>21921</v>
      </c>
      <c r="P452" t="e">
        <f>YEAR(TBL_Employees[[#This Row],[Exit Date]])</f>
        <v>#VALUE!</v>
      </c>
      <c r="Q452">
        <f>YEAR(TBL_Employees[[#This Row],[Hire Date]])</f>
        <v>2021</v>
      </c>
      <c r="R452" s="19" t="e">
        <f>TBL_Employees[[#This Row],[Exit_year]]-TBL_Employees[[#This Row],[Hire_year]]</f>
        <v>#VALUE!</v>
      </c>
    </row>
    <row r="453" spans="1:18" x14ac:dyDescent="0.35">
      <c r="A453" t="s">
        <v>1252</v>
      </c>
      <c r="B453" t="s">
        <v>1253</v>
      </c>
      <c r="C453" t="s">
        <v>59</v>
      </c>
      <c r="D453" t="s">
        <v>31</v>
      </c>
      <c r="E453" t="s">
        <v>44</v>
      </c>
      <c r="F453" t="s">
        <v>17</v>
      </c>
      <c r="G453" t="s">
        <v>18</v>
      </c>
      <c r="H453">
        <v>28</v>
      </c>
      <c r="I453" s="1">
        <v>43418</v>
      </c>
      <c r="J453" s="2">
        <v>115854</v>
      </c>
      <c r="K453" s="3">
        <v>0</v>
      </c>
      <c r="L453" t="s">
        <v>19</v>
      </c>
      <c r="M453" t="s">
        <v>39</v>
      </c>
      <c r="N453" s="1" t="s">
        <v>21</v>
      </c>
      <c r="O453">
        <f>TBL_Employees[[#This Row],[Annual Salary]]*TBL_Employees[[#This Row],[Bonus %]]</f>
        <v>0</v>
      </c>
      <c r="P453" t="e">
        <f>YEAR(TBL_Employees[[#This Row],[Exit Date]])</f>
        <v>#VALUE!</v>
      </c>
      <c r="Q453">
        <f>YEAR(TBL_Employees[[#This Row],[Hire Date]])</f>
        <v>2018</v>
      </c>
      <c r="R453" s="19" t="e">
        <f>TBL_Employees[[#This Row],[Exit_year]]-TBL_Employees[[#This Row],[Hire_year]]</f>
        <v>#VALUE!</v>
      </c>
    </row>
    <row r="454" spans="1:18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>TBL_Employees[[#This Row],[Annual Salary]]*TBL_Employees[[#This Row],[Bonus %]]</f>
        <v>25533.149999999998</v>
      </c>
      <c r="P454" t="e">
        <f>YEAR(TBL_Employees[[#This Row],[Exit Date]])</f>
        <v>#VALUE!</v>
      </c>
      <c r="Q454">
        <f>YEAR(TBL_Employees[[#This Row],[Hire Date]])</f>
        <v>2008</v>
      </c>
      <c r="R454" s="19" t="e">
        <f>TBL_Employees[[#This Row],[Exit_year]]-TBL_Employees[[#This Row],[Hire_year]]</f>
        <v>#VALUE!</v>
      </c>
    </row>
    <row r="455" spans="1:18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>TBL_Employees[[#This Row],[Annual Salary]]*TBL_Employees[[#This Row],[Bonus %]]</f>
        <v>4871.6500000000005</v>
      </c>
      <c r="P455">
        <f>YEAR(TBL_Employees[[#This Row],[Exit Date]])</f>
        <v>2015</v>
      </c>
      <c r="Q455">
        <f>YEAR(TBL_Employees[[#This Row],[Hire Date]])</f>
        <v>2006</v>
      </c>
      <c r="R455" s="19">
        <f>TBL_Employees[[#This Row],[Exit_year]]-TBL_Employees[[#This Row],[Hire_year]]</f>
        <v>9</v>
      </c>
    </row>
    <row r="456" spans="1:18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>TBL_Employees[[#This Row],[Annual Salary]]*TBL_Employees[[#This Row],[Bonus %]]</f>
        <v>0</v>
      </c>
      <c r="P456" t="e">
        <f>YEAR(TBL_Employees[[#This Row],[Exit Date]])</f>
        <v>#VALUE!</v>
      </c>
      <c r="Q456">
        <f>YEAR(TBL_Employees[[#This Row],[Hire Date]])</f>
        <v>2013</v>
      </c>
      <c r="R456" s="19" t="e">
        <f>TBL_Employees[[#This Row],[Exit_year]]-TBL_Employees[[#This Row],[Hire_year]]</f>
        <v>#VALUE!</v>
      </c>
    </row>
    <row r="457" spans="1:18" x14ac:dyDescent="0.35">
      <c r="A457" t="s">
        <v>371</v>
      </c>
      <c r="B457" t="s">
        <v>376</v>
      </c>
      <c r="C457" t="s">
        <v>62</v>
      </c>
      <c r="D457" t="s">
        <v>65</v>
      </c>
      <c r="E457" t="s">
        <v>44</v>
      </c>
      <c r="F457" t="s">
        <v>17</v>
      </c>
      <c r="G457" t="s">
        <v>18</v>
      </c>
      <c r="H457">
        <v>31</v>
      </c>
      <c r="I457" s="1">
        <v>41919</v>
      </c>
      <c r="J457" s="2">
        <v>114911</v>
      </c>
      <c r="K457" s="3">
        <v>7.0000000000000007E-2</v>
      </c>
      <c r="L457" t="s">
        <v>19</v>
      </c>
      <c r="M457" t="s">
        <v>20</v>
      </c>
      <c r="N457" s="1" t="s">
        <v>21</v>
      </c>
      <c r="O457">
        <f>TBL_Employees[[#This Row],[Annual Salary]]*TBL_Employees[[#This Row],[Bonus %]]</f>
        <v>8043.77</v>
      </c>
      <c r="P457" t="e">
        <f>YEAR(TBL_Employees[[#This Row],[Exit Date]])</f>
        <v>#VALUE!</v>
      </c>
      <c r="Q457">
        <f>YEAR(TBL_Employees[[#This Row],[Hire Date]])</f>
        <v>2014</v>
      </c>
      <c r="R457" s="19" t="e">
        <f>TBL_Employees[[#This Row],[Exit_year]]-TBL_Employees[[#This Row],[Hire_year]]</f>
        <v>#VALUE!</v>
      </c>
    </row>
    <row r="458" spans="1:18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>TBL_Employees[[#This Row],[Annual Salary]]*TBL_Employees[[#This Row],[Bonus %]]</f>
        <v>0</v>
      </c>
      <c r="P458" t="e">
        <f>YEAR(TBL_Employees[[#This Row],[Exit Date]])</f>
        <v>#VALUE!</v>
      </c>
      <c r="Q458">
        <f>YEAR(TBL_Employees[[#This Row],[Hire Date]])</f>
        <v>2018</v>
      </c>
      <c r="R458" s="19" t="e">
        <f>TBL_Employees[[#This Row],[Exit_year]]-TBL_Employees[[#This Row],[Hire_year]]</f>
        <v>#VALUE!</v>
      </c>
    </row>
    <row r="459" spans="1:18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>TBL_Employees[[#This Row],[Annual Salary]]*TBL_Employees[[#This Row],[Bonus %]]</f>
        <v>0</v>
      </c>
      <c r="P459" t="e">
        <f>YEAR(TBL_Employees[[#This Row],[Exit Date]])</f>
        <v>#VALUE!</v>
      </c>
      <c r="Q459">
        <f>YEAR(TBL_Employees[[#This Row],[Hire Date]])</f>
        <v>2013</v>
      </c>
      <c r="R459" s="19" t="e">
        <f>TBL_Employees[[#This Row],[Exit_year]]-TBL_Employees[[#This Row],[Hire_year]]</f>
        <v>#VALUE!</v>
      </c>
    </row>
    <row r="460" spans="1:18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>TBL_Employees[[#This Row],[Annual Salary]]*TBL_Employees[[#This Row],[Bonus %]]</f>
        <v>40523.040000000001</v>
      </c>
      <c r="P460" t="e">
        <f>YEAR(TBL_Employees[[#This Row],[Exit Date]])</f>
        <v>#VALUE!</v>
      </c>
      <c r="Q460">
        <f>YEAR(TBL_Employees[[#This Row],[Hire Date]])</f>
        <v>2004</v>
      </c>
      <c r="R460" s="19" t="e">
        <f>TBL_Employees[[#This Row],[Exit_year]]-TBL_Employees[[#This Row],[Hire_year]]</f>
        <v>#VALUE!</v>
      </c>
    </row>
    <row r="461" spans="1:18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>TBL_Employees[[#This Row],[Annual Salary]]*TBL_Employees[[#This Row],[Bonus %]]</f>
        <v>0</v>
      </c>
      <c r="P461">
        <f>YEAR(TBL_Employees[[#This Row],[Exit Date]])</f>
        <v>2020</v>
      </c>
      <c r="Q461">
        <f>YEAR(TBL_Employees[[#This Row],[Hire Date]])</f>
        <v>2011</v>
      </c>
      <c r="R461" s="19">
        <f>TBL_Employees[[#This Row],[Exit_year]]-TBL_Employees[[#This Row],[Hire_year]]</f>
        <v>9</v>
      </c>
    </row>
    <row r="462" spans="1:18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>TBL_Employees[[#This Row],[Annual Salary]]*TBL_Employees[[#This Row],[Bonus %]]</f>
        <v>19170.149999999998</v>
      </c>
      <c r="P462" t="e">
        <f>YEAR(TBL_Employees[[#This Row],[Exit Date]])</f>
        <v>#VALUE!</v>
      </c>
      <c r="Q462">
        <f>YEAR(TBL_Employees[[#This Row],[Hire Date]])</f>
        <v>2009</v>
      </c>
      <c r="R462" s="19" t="e">
        <f>TBL_Employees[[#This Row],[Exit_year]]-TBL_Employees[[#This Row],[Hire_year]]</f>
        <v>#VALUE!</v>
      </c>
    </row>
    <row r="463" spans="1:18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>TBL_Employees[[#This Row],[Annual Salary]]*TBL_Employees[[#This Row],[Bonus %]]</f>
        <v>0</v>
      </c>
      <c r="P463" t="e">
        <f>YEAR(TBL_Employees[[#This Row],[Exit Date]])</f>
        <v>#VALUE!</v>
      </c>
      <c r="Q463">
        <f>YEAR(TBL_Employees[[#This Row],[Hire Date]])</f>
        <v>2000</v>
      </c>
      <c r="R463" s="19" t="e">
        <f>TBL_Employees[[#This Row],[Exit_year]]-TBL_Employees[[#This Row],[Hire_year]]</f>
        <v>#VALUE!</v>
      </c>
    </row>
    <row r="464" spans="1:18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>TBL_Employees[[#This Row],[Annual Salary]]*TBL_Employees[[#This Row],[Bonus %]]</f>
        <v>95291.46</v>
      </c>
      <c r="P464" t="e">
        <f>YEAR(TBL_Employees[[#This Row],[Exit Date]])</f>
        <v>#VALUE!</v>
      </c>
      <c r="Q464">
        <f>YEAR(TBL_Employees[[#This Row],[Hire Date]])</f>
        <v>2019</v>
      </c>
      <c r="R464" s="19" t="e">
        <f>TBL_Employees[[#This Row],[Exit_year]]-TBL_Employees[[#This Row],[Hire_year]]</f>
        <v>#VALUE!</v>
      </c>
    </row>
    <row r="465" spans="1:18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>TBL_Employees[[#This Row],[Annual Salary]]*TBL_Employees[[#This Row],[Bonus %]]</f>
        <v>66916.5</v>
      </c>
      <c r="P465" t="e">
        <f>YEAR(TBL_Employees[[#This Row],[Exit Date]])</f>
        <v>#VALUE!</v>
      </c>
      <c r="Q465">
        <f>YEAR(TBL_Employees[[#This Row],[Hire Date]])</f>
        <v>2020</v>
      </c>
      <c r="R465" s="19" t="e">
        <f>TBL_Employees[[#This Row],[Exit_year]]-TBL_Employees[[#This Row],[Hire_year]]</f>
        <v>#VALUE!</v>
      </c>
    </row>
    <row r="466" spans="1:18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>TBL_Employees[[#This Row],[Annual Salary]]*TBL_Employees[[#This Row],[Bonus %]]</f>
        <v>43626.400000000001</v>
      </c>
      <c r="P466" t="e">
        <f>YEAR(TBL_Employees[[#This Row],[Exit Date]])</f>
        <v>#VALUE!</v>
      </c>
      <c r="Q466">
        <f>YEAR(TBL_Employees[[#This Row],[Hire Date]])</f>
        <v>2007</v>
      </c>
      <c r="R466" s="19" t="e">
        <f>TBL_Employees[[#This Row],[Exit_year]]-TBL_Employees[[#This Row],[Hire_year]]</f>
        <v>#VALUE!</v>
      </c>
    </row>
    <row r="467" spans="1:18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>TBL_Employees[[#This Row],[Annual Salary]]*TBL_Employees[[#This Row],[Bonus %]]</f>
        <v>0</v>
      </c>
      <c r="P467" t="e">
        <f>YEAR(TBL_Employees[[#This Row],[Exit Date]])</f>
        <v>#VALUE!</v>
      </c>
      <c r="Q467">
        <f>YEAR(TBL_Employees[[#This Row],[Hire Date]])</f>
        <v>2018</v>
      </c>
      <c r="R467" s="19" t="e">
        <f>TBL_Employees[[#This Row],[Exit_year]]-TBL_Employees[[#This Row],[Hire_year]]</f>
        <v>#VALUE!</v>
      </c>
    </row>
    <row r="468" spans="1:18" x14ac:dyDescent="0.35">
      <c r="A468" t="s">
        <v>1948</v>
      </c>
      <c r="B468" t="s">
        <v>1949</v>
      </c>
      <c r="C468" t="s">
        <v>62</v>
      </c>
      <c r="D468" t="s">
        <v>65</v>
      </c>
      <c r="E468" t="s">
        <v>44</v>
      </c>
      <c r="F468" t="s">
        <v>17</v>
      </c>
      <c r="G468" t="s">
        <v>24</v>
      </c>
      <c r="H468">
        <v>25</v>
      </c>
      <c r="I468" s="1">
        <v>44545</v>
      </c>
      <c r="J468" s="2">
        <v>114893</v>
      </c>
      <c r="K468" s="3">
        <v>0.06</v>
      </c>
      <c r="L468" t="s">
        <v>33</v>
      </c>
      <c r="M468" t="s">
        <v>34</v>
      </c>
      <c r="N468" s="1" t="s">
        <v>21</v>
      </c>
      <c r="O468">
        <f>TBL_Employees[[#This Row],[Annual Salary]]*TBL_Employees[[#This Row],[Bonus %]]</f>
        <v>6893.58</v>
      </c>
      <c r="P468" t="e">
        <f>YEAR(TBL_Employees[[#This Row],[Exit Date]])</f>
        <v>#VALUE!</v>
      </c>
      <c r="Q468">
        <f>YEAR(TBL_Employees[[#This Row],[Hire Date]])</f>
        <v>2021</v>
      </c>
      <c r="R468" s="19" t="e">
        <f>TBL_Employees[[#This Row],[Exit_year]]-TBL_Employees[[#This Row],[Hire_year]]</f>
        <v>#VALUE!</v>
      </c>
    </row>
    <row r="469" spans="1:18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>TBL_Employees[[#This Row],[Annual Salary]]*TBL_Employees[[#This Row],[Bonus %]]</f>
        <v>43947.119999999995</v>
      </c>
      <c r="P469" t="e">
        <f>YEAR(TBL_Employees[[#This Row],[Exit Date]])</f>
        <v>#VALUE!</v>
      </c>
      <c r="Q469">
        <f>YEAR(TBL_Employees[[#This Row],[Hire Date]])</f>
        <v>2019</v>
      </c>
      <c r="R469" s="19" t="e">
        <f>TBL_Employees[[#This Row],[Exit_year]]-TBL_Employees[[#This Row],[Hire_year]]</f>
        <v>#VALUE!</v>
      </c>
    </row>
    <row r="470" spans="1:18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>TBL_Employees[[#This Row],[Annual Salary]]*TBL_Employees[[#This Row],[Bonus %]]</f>
        <v>0</v>
      </c>
      <c r="P470" t="e">
        <f>YEAR(TBL_Employees[[#This Row],[Exit Date]])</f>
        <v>#VALUE!</v>
      </c>
      <c r="Q470">
        <f>YEAR(TBL_Employees[[#This Row],[Hire Date]])</f>
        <v>2020</v>
      </c>
      <c r="R470" s="19" t="e">
        <f>TBL_Employees[[#This Row],[Exit_year]]-TBL_Employees[[#This Row],[Hire_year]]</f>
        <v>#VALUE!</v>
      </c>
    </row>
    <row r="471" spans="1:18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>TBL_Employees[[#This Row],[Annual Salary]]*TBL_Employees[[#This Row],[Bonus %]]</f>
        <v>5099.5200000000004</v>
      </c>
      <c r="P471" t="e">
        <f>YEAR(TBL_Employees[[#This Row],[Exit Date]])</f>
        <v>#VALUE!</v>
      </c>
      <c r="Q471">
        <f>YEAR(TBL_Employees[[#This Row],[Hire Date]])</f>
        <v>2016</v>
      </c>
      <c r="R471" s="19" t="e">
        <f>TBL_Employees[[#This Row],[Exit_year]]-TBL_Employees[[#This Row],[Hire_year]]</f>
        <v>#VALUE!</v>
      </c>
    </row>
    <row r="472" spans="1:18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>TBL_Employees[[#This Row],[Annual Salary]]*TBL_Employees[[#This Row],[Bonus %]]</f>
        <v>0</v>
      </c>
      <c r="P472" t="e">
        <f>YEAR(TBL_Employees[[#This Row],[Exit Date]])</f>
        <v>#VALUE!</v>
      </c>
      <c r="Q472">
        <f>YEAR(TBL_Employees[[#This Row],[Hire Date]])</f>
        <v>2002</v>
      </c>
      <c r="R472" s="19" t="e">
        <f>TBL_Employees[[#This Row],[Exit_year]]-TBL_Employees[[#This Row],[Hire_year]]</f>
        <v>#VALUE!</v>
      </c>
    </row>
    <row r="473" spans="1:18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>TBL_Employees[[#This Row],[Annual Salary]]*TBL_Employees[[#This Row],[Bonus %]]</f>
        <v>18898.439999999999</v>
      </c>
      <c r="P473" t="e">
        <f>YEAR(TBL_Employees[[#This Row],[Exit Date]])</f>
        <v>#VALUE!</v>
      </c>
      <c r="Q473">
        <f>YEAR(TBL_Employees[[#This Row],[Hire Date]])</f>
        <v>2000</v>
      </c>
      <c r="R473" s="19" t="e">
        <f>TBL_Employees[[#This Row],[Exit_year]]-TBL_Employees[[#This Row],[Hire_year]]</f>
        <v>#VALUE!</v>
      </c>
    </row>
    <row r="474" spans="1:18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>TBL_Employees[[#This Row],[Annual Salary]]*TBL_Employees[[#This Row],[Bonus %]]</f>
        <v>0</v>
      </c>
      <c r="P474" t="e">
        <f>YEAR(TBL_Employees[[#This Row],[Exit Date]])</f>
        <v>#VALUE!</v>
      </c>
      <c r="Q474">
        <f>YEAR(TBL_Employees[[#This Row],[Hire Date]])</f>
        <v>2015</v>
      </c>
      <c r="R474" s="19" t="e">
        <f>TBL_Employees[[#This Row],[Exit_year]]-TBL_Employees[[#This Row],[Hire_year]]</f>
        <v>#VALUE!</v>
      </c>
    </row>
    <row r="475" spans="1:18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>TBL_Employees[[#This Row],[Annual Salary]]*TBL_Employees[[#This Row],[Bonus %]]</f>
        <v>0</v>
      </c>
      <c r="P475" t="e">
        <f>YEAR(TBL_Employees[[#This Row],[Exit Date]])</f>
        <v>#VALUE!</v>
      </c>
      <c r="Q475">
        <f>YEAR(TBL_Employees[[#This Row],[Hire Date]])</f>
        <v>2010</v>
      </c>
      <c r="R475" s="19" t="e">
        <f>TBL_Employees[[#This Row],[Exit_year]]-TBL_Employees[[#This Row],[Hire_year]]</f>
        <v>#VALUE!</v>
      </c>
    </row>
    <row r="476" spans="1:18" x14ac:dyDescent="0.35">
      <c r="A476" t="s">
        <v>1329</v>
      </c>
      <c r="B476" t="s">
        <v>1330</v>
      </c>
      <c r="C476" t="s">
        <v>97</v>
      </c>
      <c r="D476" t="s">
        <v>31</v>
      </c>
      <c r="E476" t="s">
        <v>44</v>
      </c>
      <c r="F476" t="s">
        <v>28</v>
      </c>
      <c r="G476" t="s">
        <v>24</v>
      </c>
      <c r="H476">
        <v>46</v>
      </c>
      <c r="I476" s="1">
        <v>40836</v>
      </c>
      <c r="J476" s="2">
        <v>114250</v>
      </c>
      <c r="K476" s="3">
        <v>0.14000000000000001</v>
      </c>
      <c r="L476" t="s">
        <v>33</v>
      </c>
      <c r="M476" t="s">
        <v>34</v>
      </c>
      <c r="N476" s="1" t="s">
        <v>21</v>
      </c>
      <c r="O476">
        <f>TBL_Employees[[#This Row],[Annual Salary]]*TBL_Employees[[#This Row],[Bonus %]]</f>
        <v>15995.000000000002</v>
      </c>
      <c r="P476" t="e">
        <f>YEAR(TBL_Employees[[#This Row],[Exit Date]])</f>
        <v>#VALUE!</v>
      </c>
      <c r="Q476">
        <f>YEAR(TBL_Employees[[#This Row],[Hire Date]])</f>
        <v>2011</v>
      </c>
      <c r="R476" s="19" t="e">
        <f>TBL_Employees[[#This Row],[Exit_year]]-TBL_Employees[[#This Row],[Hire_year]]</f>
        <v>#VALUE!</v>
      </c>
    </row>
    <row r="477" spans="1:18" x14ac:dyDescent="0.35">
      <c r="A477" t="s">
        <v>1751</v>
      </c>
      <c r="B477" t="s">
        <v>1752</v>
      </c>
      <c r="C477" t="s">
        <v>69</v>
      </c>
      <c r="D477" t="s">
        <v>31</v>
      </c>
      <c r="E477" t="s">
        <v>44</v>
      </c>
      <c r="F477" t="s">
        <v>28</v>
      </c>
      <c r="G477" t="s">
        <v>18</v>
      </c>
      <c r="H477">
        <v>54</v>
      </c>
      <c r="I477" s="1">
        <v>40517</v>
      </c>
      <c r="J477" s="2">
        <v>113982</v>
      </c>
      <c r="K477" s="3">
        <v>0</v>
      </c>
      <c r="L477" t="s">
        <v>19</v>
      </c>
      <c r="M477" t="s">
        <v>63</v>
      </c>
      <c r="N477" s="1" t="s">
        <v>21</v>
      </c>
      <c r="O477">
        <f>TBL_Employees[[#This Row],[Annual Salary]]*TBL_Employees[[#This Row],[Bonus %]]</f>
        <v>0</v>
      </c>
      <c r="P477" t="e">
        <f>YEAR(TBL_Employees[[#This Row],[Exit Date]])</f>
        <v>#VALUE!</v>
      </c>
      <c r="Q477">
        <f>YEAR(TBL_Employees[[#This Row],[Hire Date]])</f>
        <v>2010</v>
      </c>
      <c r="R477" s="19" t="e">
        <f>TBL_Employees[[#This Row],[Exit_year]]-TBL_Employees[[#This Row],[Hire_year]]</f>
        <v>#VALUE!</v>
      </c>
    </row>
    <row r="478" spans="1:18" x14ac:dyDescent="0.35">
      <c r="A478" t="s">
        <v>819</v>
      </c>
      <c r="B478" t="s">
        <v>820</v>
      </c>
      <c r="C478" t="s">
        <v>97</v>
      </c>
      <c r="D478" t="s">
        <v>31</v>
      </c>
      <c r="E478" t="s">
        <v>44</v>
      </c>
      <c r="F478" t="s">
        <v>17</v>
      </c>
      <c r="G478" t="s">
        <v>51</v>
      </c>
      <c r="H478">
        <v>45</v>
      </c>
      <c r="I478" s="1">
        <v>41712</v>
      </c>
      <c r="J478" s="2">
        <v>113873</v>
      </c>
      <c r="K478" s="3">
        <v>0.11</v>
      </c>
      <c r="L478" t="s">
        <v>52</v>
      </c>
      <c r="M478" t="s">
        <v>66</v>
      </c>
      <c r="N478" s="1" t="s">
        <v>21</v>
      </c>
      <c r="O478">
        <f>TBL_Employees[[#This Row],[Annual Salary]]*TBL_Employees[[#This Row],[Bonus %]]</f>
        <v>12526.03</v>
      </c>
      <c r="P478" t="e">
        <f>YEAR(TBL_Employees[[#This Row],[Exit Date]])</f>
        <v>#VALUE!</v>
      </c>
      <c r="Q478">
        <f>YEAR(TBL_Employees[[#This Row],[Hire Date]])</f>
        <v>2014</v>
      </c>
      <c r="R478" s="19" t="e">
        <f>TBL_Employees[[#This Row],[Exit_year]]-TBL_Employees[[#This Row],[Hire_year]]</f>
        <v>#VALUE!</v>
      </c>
    </row>
    <row r="479" spans="1:18" x14ac:dyDescent="0.35">
      <c r="A479" t="s">
        <v>342</v>
      </c>
      <c r="B479" t="s">
        <v>473</v>
      </c>
      <c r="C479" t="s">
        <v>62</v>
      </c>
      <c r="D479" t="s">
        <v>43</v>
      </c>
      <c r="E479" t="s">
        <v>44</v>
      </c>
      <c r="F479" t="s">
        <v>17</v>
      </c>
      <c r="G479" t="s">
        <v>18</v>
      </c>
      <c r="H479">
        <v>53</v>
      </c>
      <c r="I479" s="1">
        <v>41601</v>
      </c>
      <c r="J479" s="2">
        <v>113135</v>
      </c>
      <c r="K479" s="3">
        <v>0.05</v>
      </c>
      <c r="L479" t="s">
        <v>19</v>
      </c>
      <c r="M479" t="s">
        <v>25</v>
      </c>
      <c r="N479" s="1" t="s">
        <v>21</v>
      </c>
      <c r="O479">
        <f>TBL_Employees[[#This Row],[Annual Salary]]*TBL_Employees[[#This Row],[Bonus %]]</f>
        <v>5656.75</v>
      </c>
      <c r="P479" t="e">
        <f>YEAR(TBL_Employees[[#This Row],[Exit Date]])</f>
        <v>#VALUE!</v>
      </c>
      <c r="Q479">
        <f>YEAR(TBL_Employees[[#This Row],[Hire Date]])</f>
        <v>2013</v>
      </c>
      <c r="R479" s="19" t="e">
        <f>TBL_Employees[[#This Row],[Exit_year]]-TBL_Employees[[#This Row],[Hire_year]]</f>
        <v>#VALUE!</v>
      </c>
    </row>
    <row r="480" spans="1:18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>TBL_Employees[[#This Row],[Annual Salary]]*TBL_Employees[[#This Row],[Bonus %]]</f>
        <v>9744.119999999999</v>
      </c>
      <c r="P480">
        <f>YEAR(TBL_Employees[[#This Row],[Exit Date]])</f>
        <v>2004</v>
      </c>
      <c r="Q480">
        <f>YEAR(TBL_Employees[[#This Row],[Hire Date]])</f>
        <v>1998</v>
      </c>
      <c r="R480" s="19">
        <f>TBL_Employees[[#This Row],[Exit_year]]-TBL_Employees[[#This Row],[Hire_year]]</f>
        <v>6</v>
      </c>
    </row>
    <row r="481" spans="1:18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>TBL_Employees[[#This Row],[Annual Salary]]*TBL_Employees[[#This Row],[Bonus %]]</f>
        <v>0</v>
      </c>
      <c r="P481" t="e">
        <f>YEAR(TBL_Employees[[#This Row],[Exit Date]])</f>
        <v>#VALUE!</v>
      </c>
      <c r="Q481">
        <f>YEAR(TBL_Employees[[#This Row],[Hire Date]])</f>
        <v>2016</v>
      </c>
      <c r="R481" s="19" t="e">
        <f>TBL_Employees[[#This Row],[Exit_year]]-TBL_Employees[[#This Row],[Hire_year]]</f>
        <v>#VALUE!</v>
      </c>
    </row>
    <row r="482" spans="1:18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>TBL_Employees[[#This Row],[Annual Salary]]*TBL_Employees[[#This Row],[Bonus %]]</f>
        <v>0</v>
      </c>
      <c r="P482" t="e">
        <f>YEAR(TBL_Employees[[#This Row],[Exit Date]])</f>
        <v>#VALUE!</v>
      </c>
      <c r="Q482">
        <f>YEAR(TBL_Employees[[#This Row],[Hire Date]])</f>
        <v>2009</v>
      </c>
      <c r="R482" s="19" t="e">
        <f>TBL_Employees[[#This Row],[Exit_year]]-TBL_Employees[[#This Row],[Hire_year]]</f>
        <v>#VALUE!</v>
      </c>
    </row>
    <row r="483" spans="1:18" x14ac:dyDescent="0.35">
      <c r="A483" t="s">
        <v>372</v>
      </c>
      <c r="B483" t="s">
        <v>959</v>
      </c>
      <c r="C483" t="s">
        <v>62</v>
      </c>
      <c r="D483" t="s">
        <v>15</v>
      </c>
      <c r="E483" t="s">
        <v>44</v>
      </c>
      <c r="F483" t="s">
        <v>17</v>
      </c>
      <c r="G483" t="s">
        <v>51</v>
      </c>
      <c r="H483">
        <v>55</v>
      </c>
      <c r="I483" s="1">
        <v>40297</v>
      </c>
      <c r="J483" s="2">
        <v>111038</v>
      </c>
      <c r="K483" s="3">
        <v>0.05</v>
      </c>
      <c r="L483" t="s">
        <v>52</v>
      </c>
      <c r="M483" t="s">
        <v>53</v>
      </c>
      <c r="N483" s="1" t="s">
        <v>21</v>
      </c>
      <c r="O483">
        <f>TBL_Employees[[#This Row],[Annual Salary]]*TBL_Employees[[#This Row],[Bonus %]]</f>
        <v>5551.9000000000005</v>
      </c>
      <c r="P483" t="e">
        <f>YEAR(TBL_Employees[[#This Row],[Exit Date]])</f>
        <v>#VALUE!</v>
      </c>
      <c r="Q483">
        <f>YEAR(TBL_Employees[[#This Row],[Hire Date]])</f>
        <v>2010</v>
      </c>
      <c r="R483" s="19" t="e">
        <f>TBL_Employees[[#This Row],[Exit_year]]-TBL_Employees[[#This Row],[Hire_year]]</f>
        <v>#VALUE!</v>
      </c>
    </row>
    <row r="484" spans="1:18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>TBL_Employees[[#This Row],[Annual Salary]]*TBL_Employees[[#This Row],[Bonus %]]</f>
        <v>0</v>
      </c>
      <c r="P484" t="e">
        <f>YEAR(TBL_Employees[[#This Row],[Exit Date]])</f>
        <v>#VALUE!</v>
      </c>
      <c r="Q484">
        <f>YEAR(TBL_Employees[[#This Row],[Hire Date]])</f>
        <v>2005</v>
      </c>
      <c r="R484" s="19" t="e">
        <f>TBL_Employees[[#This Row],[Exit_year]]-TBL_Employees[[#This Row],[Hire_year]]</f>
        <v>#VALUE!</v>
      </c>
    </row>
    <row r="485" spans="1:18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>TBL_Employees[[#This Row],[Annual Salary]]*TBL_Employees[[#This Row],[Bonus %]]</f>
        <v>84955.8</v>
      </c>
      <c r="P485" t="e">
        <f>YEAR(TBL_Employees[[#This Row],[Exit Date]])</f>
        <v>#VALUE!</v>
      </c>
      <c r="Q485">
        <f>YEAR(TBL_Employees[[#This Row],[Hire Date]])</f>
        <v>2016</v>
      </c>
      <c r="R485" s="19" t="e">
        <f>TBL_Employees[[#This Row],[Exit_year]]-TBL_Employees[[#This Row],[Hire_year]]</f>
        <v>#VALUE!</v>
      </c>
    </row>
    <row r="486" spans="1:18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>TBL_Employees[[#This Row],[Annual Salary]]*TBL_Employees[[#This Row],[Bonus %]]</f>
        <v>22248.149999999998</v>
      </c>
      <c r="P486" t="e">
        <f>YEAR(TBL_Employees[[#This Row],[Exit Date]])</f>
        <v>#VALUE!</v>
      </c>
      <c r="Q486">
        <f>YEAR(TBL_Employees[[#This Row],[Hire Date]])</f>
        <v>2015</v>
      </c>
      <c r="R486" s="19" t="e">
        <f>TBL_Employees[[#This Row],[Exit_year]]-TBL_Employees[[#This Row],[Hire_year]]</f>
        <v>#VALUE!</v>
      </c>
    </row>
    <row r="487" spans="1:18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>TBL_Employees[[#This Row],[Annual Salary]]*TBL_Employees[[#This Row],[Bonus %]]</f>
        <v>0</v>
      </c>
      <c r="P487" t="e">
        <f>YEAR(TBL_Employees[[#This Row],[Exit Date]])</f>
        <v>#VALUE!</v>
      </c>
      <c r="Q487">
        <f>YEAR(TBL_Employees[[#This Row],[Hire Date]])</f>
        <v>2004</v>
      </c>
      <c r="R487" s="19" t="e">
        <f>TBL_Employees[[#This Row],[Exit_year]]-TBL_Employees[[#This Row],[Hire_year]]</f>
        <v>#VALUE!</v>
      </c>
    </row>
    <row r="488" spans="1:18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>TBL_Employees[[#This Row],[Annual Salary]]*TBL_Employees[[#This Row],[Bonus %]]</f>
        <v>0</v>
      </c>
      <c r="P488" t="e">
        <f>YEAR(TBL_Employees[[#This Row],[Exit Date]])</f>
        <v>#VALUE!</v>
      </c>
      <c r="Q488">
        <f>YEAR(TBL_Employees[[#This Row],[Hire Date]])</f>
        <v>2011</v>
      </c>
      <c r="R488" s="19" t="e">
        <f>TBL_Employees[[#This Row],[Exit_year]]-TBL_Employees[[#This Row],[Hire_year]]</f>
        <v>#VALUE!</v>
      </c>
    </row>
    <row r="489" spans="1:18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>TBL_Employees[[#This Row],[Annual Salary]]*TBL_Employees[[#This Row],[Bonus %]]</f>
        <v>0</v>
      </c>
      <c r="P489">
        <f>YEAR(TBL_Employees[[#This Row],[Exit Date]])</f>
        <v>2017</v>
      </c>
      <c r="Q489">
        <f>YEAR(TBL_Employees[[#This Row],[Hire Date]])</f>
        <v>2014</v>
      </c>
      <c r="R489" s="19">
        <f>TBL_Employees[[#This Row],[Exit_year]]-TBL_Employees[[#This Row],[Hire_year]]</f>
        <v>3</v>
      </c>
    </row>
    <row r="490" spans="1:18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>TBL_Employees[[#This Row],[Annual Salary]]*TBL_Employees[[#This Row],[Bonus %]]</f>
        <v>0</v>
      </c>
      <c r="P490" t="e">
        <f>YEAR(TBL_Employees[[#This Row],[Exit Date]])</f>
        <v>#VALUE!</v>
      </c>
      <c r="Q490">
        <f>YEAR(TBL_Employees[[#This Row],[Hire Date]])</f>
        <v>2004</v>
      </c>
      <c r="R490" s="19" t="e">
        <f>TBL_Employees[[#This Row],[Exit_year]]-TBL_Employees[[#This Row],[Hire_year]]</f>
        <v>#VALUE!</v>
      </c>
    </row>
    <row r="491" spans="1:18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>TBL_Employees[[#This Row],[Annual Salary]]*TBL_Employees[[#This Row],[Bonus %]]</f>
        <v>99082.23000000001</v>
      </c>
      <c r="P491" t="e">
        <f>YEAR(TBL_Employees[[#This Row],[Exit Date]])</f>
        <v>#VALUE!</v>
      </c>
      <c r="Q491">
        <f>YEAR(TBL_Employees[[#This Row],[Hire Date]])</f>
        <v>2019</v>
      </c>
      <c r="R491" s="19" t="e">
        <f>TBL_Employees[[#This Row],[Exit_year]]-TBL_Employees[[#This Row],[Hire_year]]</f>
        <v>#VALUE!</v>
      </c>
    </row>
    <row r="492" spans="1:18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>TBL_Employees[[#This Row],[Annual Salary]]*TBL_Employees[[#This Row],[Bonus %]]</f>
        <v>0</v>
      </c>
      <c r="P492" t="e">
        <f>YEAR(TBL_Employees[[#This Row],[Exit Date]])</f>
        <v>#VALUE!</v>
      </c>
      <c r="Q492">
        <f>YEAR(TBL_Employees[[#This Row],[Hire Date]])</f>
        <v>2010</v>
      </c>
      <c r="R492" s="19" t="e">
        <f>TBL_Employees[[#This Row],[Exit_year]]-TBL_Employees[[#This Row],[Hire_year]]</f>
        <v>#VALUE!</v>
      </c>
    </row>
    <row r="493" spans="1:18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>TBL_Employees[[#This Row],[Annual Salary]]*TBL_Employees[[#This Row],[Bonus %]]</f>
        <v>7660.7999999999993</v>
      </c>
      <c r="P493" t="e">
        <f>YEAR(TBL_Employees[[#This Row],[Exit Date]])</f>
        <v>#VALUE!</v>
      </c>
      <c r="Q493">
        <f>YEAR(TBL_Employees[[#This Row],[Hire Date]])</f>
        <v>1998</v>
      </c>
      <c r="R493" s="19" t="e">
        <f>TBL_Employees[[#This Row],[Exit_year]]-TBL_Employees[[#This Row],[Hire_year]]</f>
        <v>#VALUE!</v>
      </c>
    </row>
    <row r="494" spans="1:18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>TBL_Employees[[#This Row],[Annual Salary]]*TBL_Employees[[#This Row],[Bonus %]]</f>
        <v>0</v>
      </c>
      <c r="P494" t="e">
        <f>YEAR(TBL_Employees[[#This Row],[Exit Date]])</f>
        <v>#VALUE!</v>
      </c>
      <c r="Q494">
        <f>YEAR(TBL_Employees[[#This Row],[Hire Date]])</f>
        <v>2015</v>
      </c>
      <c r="R494" s="19" t="e">
        <f>TBL_Employees[[#This Row],[Exit_year]]-TBL_Employees[[#This Row],[Hire_year]]</f>
        <v>#VALUE!</v>
      </c>
    </row>
    <row r="495" spans="1:18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>TBL_Employees[[#This Row],[Annual Salary]]*TBL_Employees[[#This Row],[Bonus %]]</f>
        <v>16594.05</v>
      </c>
      <c r="P495" t="e">
        <f>YEAR(TBL_Employees[[#This Row],[Exit Date]])</f>
        <v>#VALUE!</v>
      </c>
      <c r="Q495">
        <f>YEAR(TBL_Employees[[#This Row],[Hire Date]])</f>
        <v>2008</v>
      </c>
      <c r="R495" s="19" t="e">
        <f>TBL_Employees[[#This Row],[Exit_year]]-TBL_Employees[[#This Row],[Hire_year]]</f>
        <v>#VALUE!</v>
      </c>
    </row>
    <row r="496" spans="1:18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>TBL_Employees[[#This Row],[Annual Salary]]*TBL_Employees[[#This Row],[Bonus %]]</f>
        <v>0</v>
      </c>
      <c r="P496" t="e">
        <f>YEAR(TBL_Employees[[#This Row],[Exit Date]])</f>
        <v>#VALUE!</v>
      </c>
      <c r="Q496">
        <f>YEAR(TBL_Employees[[#This Row],[Hire Date]])</f>
        <v>2004</v>
      </c>
      <c r="R496" s="19" t="e">
        <f>TBL_Employees[[#This Row],[Exit_year]]-TBL_Employees[[#This Row],[Hire_year]]</f>
        <v>#VALUE!</v>
      </c>
    </row>
    <row r="497" spans="1:18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>TBL_Employees[[#This Row],[Annual Salary]]*TBL_Employees[[#This Row],[Bonus %]]</f>
        <v>38889.119999999995</v>
      </c>
      <c r="P497" t="e">
        <f>YEAR(TBL_Employees[[#This Row],[Exit Date]])</f>
        <v>#VALUE!</v>
      </c>
      <c r="Q497">
        <f>YEAR(TBL_Employees[[#This Row],[Hire Date]])</f>
        <v>2007</v>
      </c>
      <c r="R497" s="19" t="e">
        <f>TBL_Employees[[#This Row],[Exit_year]]-TBL_Employees[[#This Row],[Hire_year]]</f>
        <v>#VALUE!</v>
      </c>
    </row>
    <row r="498" spans="1:18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>TBL_Employees[[#This Row],[Annual Salary]]*TBL_Employees[[#This Row],[Bonus %]]</f>
        <v>15705.7</v>
      </c>
      <c r="P498" t="e">
        <f>YEAR(TBL_Employees[[#This Row],[Exit Date]])</f>
        <v>#VALUE!</v>
      </c>
      <c r="Q498">
        <f>YEAR(TBL_Employees[[#This Row],[Hire Date]])</f>
        <v>2020</v>
      </c>
      <c r="R498" s="19" t="e">
        <f>TBL_Employees[[#This Row],[Exit_year]]-TBL_Employees[[#This Row],[Hire_year]]</f>
        <v>#VALUE!</v>
      </c>
    </row>
    <row r="499" spans="1:18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>TBL_Employees[[#This Row],[Annual Salary]]*TBL_Employees[[#This Row],[Bonus %]]</f>
        <v>12755.900000000001</v>
      </c>
      <c r="P499" t="e">
        <f>YEAR(TBL_Employees[[#This Row],[Exit Date]])</f>
        <v>#VALUE!</v>
      </c>
      <c r="Q499">
        <f>YEAR(TBL_Employees[[#This Row],[Hire Date]])</f>
        <v>2021</v>
      </c>
      <c r="R499" s="19" t="e">
        <f>TBL_Employees[[#This Row],[Exit_year]]-TBL_Employees[[#This Row],[Hire_year]]</f>
        <v>#VALUE!</v>
      </c>
    </row>
    <row r="500" spans="1:18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>TBL_Employees[[#This Row],[Annual Salary]]*TBL_Employees[[#This Row],[Bonus %]]</f>
        <v>0</v>
      </c>
      <c r="P500" t="e">
        <f>YEAR(TBL_Employees[[#This Row],[Exit Date]])</f>
        <v>#VALUE!</v>
      </c>
      <c r="Q500">
        <f>YEAR(TBL_Employees[[#This Row],[Hire Date]])</f>
        <v>2019</v>
      </c>
      <c r="R500" s="19" t="e">
        <f>TBL_Employees[[#This Row],[Exit_year]]-TBL_Employees[[#This Row],[Hire_year]]</f>
        <v>#VALUE!</v>
      </c>
    </row>
    <row r="501" spans="1:18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>TBL_Employees[[#This Row],[Annual Salary]]*TBL_Employees[[#This Row],[Bonus %]]</f>
        <v>0</v>
      </c>
      <c r="P501" t="e">
        <f>YEAR(TBL_Employees[[#This Row],[Exit Date]])</f>
        <v>#VALUE!</v>
      </c>
      <c r="Q501">
        <f>YEAR(TBL_Employees[[#This Row],[Hire Date]])</f>
        <v>2001</v>
      </c>
      <c r="R501" s="19" t="e">
        <f>TBL_Employees[[#This Row],[Exit_year]]-TBL_Employees[[#This Row],[Hire_year]]</f>
        <v>#VALUE!</v>
      </c>
    </row>
    <row r="502" spans="1:18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>TBL_Employees[[#This Row],[Annual Salary]]*TBL_Employees[[#This Row],[Bonus %]]</f>
        <v>0</v>
      </c>
      <c r="P502" t="e">
        <f>YEAR(TBL_Employees[[#This Row],[Exit Date]])</f>
        <v>#VALUE!</v>
      </c>
      <c r="Q502">
        <f>YEAR(TBL_Employees[[#This Row],[Hire Date]])</f>
        <v>2018</v>
      </c>
      <c r="R502" s="19" t="e">
        <f>TBL_Employees[[#This Row],[Exit_year]]-TBL_Employees[[#This Row],[Hire_year]]</f>
        <v>#VALUE!</v>
      </c>
    </row>
    <row r="503" spans="1:18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>TBL_Employees[[#This Row],[Annual Salary]]*TBL_Employees[[#This Row],[Bonus %]]</f>
        <v>0</v>
      </c>
      <c r="P503" t="e">
        <f>YEAR(TBL_Employees[[#This Row],[Exit Date]])</f>
        <v>#VALUE!</v>
      </c>
      <c r="Q503">
        <f>YEAR(TBL_Employees[[#This Row],[Hire Date]])</f>
        <v>2016</v>
      </c>
      <c r="R503" s="19" t="e">
        <f>TBL_Employees[[#This Row],[Exit_year]]-TBL_Employees[[#This Row],[Hire_year]]</f>
        <v>#VALUE!</v>
      </c>
    </row>
    <row r="504" spans="1:18" x14ac:dyDescent="0.35">
      <c r="A504" t="s">
        <v>1422</v>
      </c>
      <c r="B504" t="s">
        <v>1423</v>
      </c>
      <c r="C504" t="s">
        <v>62</v>
      </c>
      <c r="D504" t="s">
        <v>15</v>
      </c>
      <c r="E504" t="s">
        <v>44</v>
      </c>
      <c r="F504" t="s">
        <v>17</v>
      </c>
      <c r="G504" t="s">
        <v>47</v>
      </c>
      <c r="H504">
        <v>61</v>
      </c>
      <c r="I504" s="1">
        <v>40293</v>
      </c>
      <c r="J504" s="2">
        <v>110302</v>
      </c>
      <c r="K504" s="3">
        <v>0.06</v>
      </c>
      <c r="L504" t="s">
        <v>19</v>
      </c>
      <c r="M504" t="s">
        <v>45</v>
      </c>
      <c r="N504" s="1" t="s">
        <v>21</v>
      </c>
      <c r="O504">
        <f>TBL_Employees[[#This Row],[Annual Salary]]*TBL_Employees[[#This Row],[Bonus %]]</f>
        <v>6618.12</v>
      </c>
      <c r="P504" t="e">
        <f>YEAR(TBL_Employees[[#This Row],[Exit Date]])</f>
        <v>#VALUE!</v>
      </c>
      <c r="Q504">
        <f>YEAR(TBL_Employees[[#This Row],[Hire Date]])</f>
        <v>2010</v>
      </c>
      <c r="R504" s="19" t="e">
        <f>TBL_Employees[[#This Row],[Exit_year]]-TBL_Employees[[#This Row],[Hire_year]]</f>
        <v>#VALUE!</v>
      </c>
    </row>
    <row r="505" spans="1:18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>TBL_Employees[[#This Row],[Annual Salary]]*TBL_Employees[[#This Row],[Bonus %]]</f>
        <v>0</v>
      </c>
      <c r="P505" t="e">
        <f>YEAR(TBL_Employees[[#This Row],[Exit Date]])</f>
        <v>#VALUE!</v>
      </c>
      <c r="Q505">
        <f>YEAR(TBL_Employees[[#This Row],[Hire Date]])</f>
        <v>2011</v>
      </c>
      <c r="R505" s="19" t="e">
        <f>TBL_Employees[[#This Row],[Exit_year]]-TBL_Employees[[#This Row],[Hire_year]]</f>
        <v>#VALUE!</v>
      </c>
    </row>
    <row r="506" spans="1:18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>TBL_Employees[[#This Row],[Annual Salary]]*TBL_Employees[[#This Row],[Bonus %]]</f>
        <v>0</v>
      </c>
      <c r="P506">
        <f>YEAR(TBL_Employees[[#This Row],[Exit Date]])</f>
        <v>2022</v>
      </c>
      <c r="Q506">
        <f>YEAR(TBL_Employees[[#This Row],[Hire Date]])</f>
        <v>2019</v>
      </c>
      <c r="R506" s="19">
        <f>TBL_Employees[[#This Row],[Exit_year]]-TBL_Employees[[#This Row],[Hire_year]]</f>
        <v>3</v>
      </c>
    </row>
    <row r="507" spans="1:18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>TBL_Employees[[#This Row],[Annual Salary]]*TBL_Employees[[#This Row],[Bonus %]]</f>
        <v>15312.88</v>
      </c>
      <c r="P507" t="e">
        <f>YEAR(TBL_Employees[[#This Row],[Exit Date]])</f>
        <v>#VALUE!</v>
      </c>
      <c r="Q507">
        <f>YEAR(TBL_Employees[[#This Row],[Hire Date]])</f>
        <v>2018</v>
      </c>
      <c r="R507" s="19" t="e">
        <f>TBL_Employees[[#This Row],[Exit_year]]-TBL_Employees[[#This Row],[Hire_year]]</f>
        <v>#VALUE!</v>
      </c>
    </row>
    <row r="508" spans="1:18" x14ac:dyDescent="0.35">
      <c r="A508" t="s">
        <v>207</v>
      </c>
      <c r="B508" t="s">
        <v>669</v>
      </c>
      <c r="C508" t="s">
        <v>97</v>
      </c>
      <c r="D508" t="s">
        <v>31</v>
      </c>
      <c r="E508" t="s">
        <v>44</v>
      </c>
      <c r="F508" t="s">
        <v>28</v>
      </c>
      <c r="G508" t="s">
        <v>24</v>
      </c>
      <c r="H508">
        <v>34</v>
      </c>
      <c r="I508" s="1">
        <v>43055</v>
      </c>
      <c r="J508" s="2">
        <v>110054</v>
      </c>
      <c r="K508" s="3">
        <v>0.15</v>
      </c>
      <c r="L508" t="s">
        <v>19</v>
      </c>
      <c r="M508" t="s">
        <v>45</v>
      </c>
      <c r="N508" s="1" t="s">
        <v>21</v>
      </c>
      <c r="O508">
        <f>TBL_Employees[[#This Row],[Annual Salary]]*TBL_Employees[[#This Row],[Bonus %]]</f>
        <v>16508.099999999999</v>
      </c>
      <c r="P508" t="e">
        <f>YEAR(TBL_Employees[[#This Row],[Exit Date]])</f>
        <v>#VALUE!</v>
      </c>
      <c r="Q508">
        <f>YEAR(TBL_Employees[[#This Row],[Hire Date]])</f>
        <v>2017</v>
      </c>
      <c r="R508" s="19" t="e">
        <f>TBL_Employees[[#This Row],[Exit_year]]-TBL_Employees[[#This Row],[Hire_year]]</f>
        <v>#VALUE!</v>
      </c>
    </row>
    <row r="509" spans="1:18" x14ac:dyDescent="0.35">
      <c r="A509" t="s">
        <v>425</v>
      </c>
      <c r="B509" t="s">
        <v>426</v>
      </c>
      <c r="C509" t="s">
        <v>84</v>
      </c>
      <c r="D509" t="s">
        <v>31</v>
      </c>
      <c r="E509" t="s">
        <v>44</v>
      </c>
      <c r="F509" t="s">
        <v>17</v>
      </c>
      <c r="G509" t="s">
        <v>18</v>
      </c>
      <c r="H509">
        <v>27</v>
      </c>
      <c r="I509" s="1">
        <v>44490</v>
      </c>
      <c r="J509" s="2">
        <v>109851</v>
      </c>
      <c r="K509" s="3">
        <v>0</v>
      </c>
      <c r="L509" t="s">
        <v>19</v>
      </c>
      <c r="M509" t="s">
        <v>63</v>
      </c>
      <c r="N509" s="1" t="s">
        <v>21</v>
      </c>
      <c r="O509">
        <f>TBL_Employees[[#This Row],[Annual Salary]]*TBL_Employees[[#This Row],[Bonus %]]</f>
        <v>0</v>
      </c>
      <c r="P509" t="e">
        <f>YEAR(TBL_Employees[[#This Row],[Exit Date]])</f>
        <v>#VALUE!</v>
      </c>
      <c r="Q509">
        <f>YEAR(TBL_Employees[[#This Row],[Hire Date]])</f>
        <v>2021</v>
      </c>
      <c r="R509" s="19" t="e">
        <f>TBL_Employees[[#This Row],[Exit_year]]-TBL_Employees[[#This Row],[Hire_year]]</f>
        <v>#VALUE!</v>
      </c>
    </row>
    <row r="510" spans="1:18" x14ac:dyDescent="0.35">
      <c r="A510" t="s">
        <v>524</v>
      </c>
      <c r="B510" t="s">
        <v>525</v>
      </c>
      <c r="C510" t="s">
        <v>62</v>
      </c>
      <c r="D510" t="s">
        <v>65</v>
      </c>
      <c r="E510" t="s">
        <v>44</v>
      </c>
      <c r="F510" t="s">
        <v>17</v>
      </c>
      <c r="G510" t="s">
        <v>51</v>
      </c>
      <c r="H510">
        <v>38</v>
      </c>
      <c r="I510" s="1">
        <v>44516</v>
      </c>
      <c r="J510" s="2">
        <v>109812</v>
      </c>
      <c r="K510" s="3">
        <v>0.09</v>
      </c>
      <c r="L510" t="s">
        <v>52</v>
      </c>
      <c r="M510" t="s">
        <v>81</v>
      </c>
      <c r="N510" s="1" t="s">
        <v>21</v>
      </c>
      <c r="O510">
        <f>TBL_Employees[[#This Row],[Annual Salary]]*TBL_Employees[[#This Row],[Bonus %]]</f>
        <v>9883.08</v>
      </c>
      <c r="P510" t="e">
        <f>YEAR(TBL_Employees[[#This Row],[Exit Date]])</f>
        <v>#VALUE!</v>
      </c>
      <c r="Q510">
        <f>YEAR(TBL_Employees[[#This Row],[Hire Date]])</f>
        <v>2021</v>
      </c>
      <c r="R510" s="19" t="e">
        <f>TBL_Employees[[#This Row],[Exit_year]]-TBL_Employees[[#This Row],[Hire_year]]</f>
        <v>#VALUE!</v>
      </c>
    </row>
    <row r="511" spans="1:18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>TBL_Employees[[#This Row],[Annual Salary]]*TBL_Employees[[#This Row],[Bonus %]]</f>
        <v>0</v>
      </c>
      <c r="P511" t="e">
        <f>YEAR(TBL_Employees[[#This Row],[Exit Date]])</f>
        <v>#VALUE!</v>
      </c>
      <c r="Q511">
        <f>YEAR(TBL_Employees[[#This Row],[Hire Date]])</f>
        <v>2018</v>
      </c>
      <c r="R511" s="19" t="e">
        <f>TBL_Employees[[#This Row],[Exit_year]]-TBL_Employees[[#This Row],[Hire_year]]</f>
        <v>#VALUE!</v>
      </c>
    </row>
    <row r="512" spans="1:18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>TBL_Employees[[#This Row],[Annual Salary]]*TBL_Employees[[#This Row],[Bonus %]]</f>
        <v>7450.5900000000011</v>
      </c>
      <c r="P512" t="e">
        <f>YEAR(TBL_Employees[[#This Row],[Exit Date]])</f>
        <v>#VALUE!</v>
      </c>
      <c r="Q512">
        <f>YEAR(TBL_Employees[[#This Row],[Hire Date]])</f>
        <v>2018</v>
      </c>
      <c r="R512" s="19" t="e">
        <f>TBL_Employees[[#This Row],[Exit_year]]-TBL_Employees[[#This Row],[Hire_year]]</f>
        <v>#VALUE!</v>
      </c>
    </row>
    <row r="513" spans="1:18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>TBL_Employees[[#This Row],[Annual Salary]]*TBL_Employees[[#This Row],[Bonus %]]</f>
        <v>0</v>
      </c>
      <c r="P513" t="e">
        <f>YEAR(TBL_Employees[[#This Row],[Exit Date]])</f>
        <v>#VALUE!</v>
      </c>
      <c r="Q513">
        <f>YEAR(TBL_Employees[[#This Row],[Hire Date]])</f>
        <v>2015</v>
      </c>
      <c r="R513" s="19" t="e">
        <f>TBL_Employees[[#This Row],[Exit_year]]-TBL_Employees[[#This Row],[Hire_year]]</f>
        <v>#VALUE!</v>
      </c>
    </row>
    <row r="514" spans="1:18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>TBL_Employees[[#This Row],[Annual Salary]]*TBL_Employees[[#This Row],[Bonus %]]</f>
        <v>51654</v>
      </c>
      <c r="P514" t="e">
        <f>YEAR(TBL_Employees[[#This Row],[Exit Date]])</f>
        <v>#VALUE!</v>
      </c>
      <c r="Q514">
        <f>YEAR(TBL_Employees[[#This Row],[Hire Date]])</f>
        <v>2021</v>
      </c>
      <c r="R514" s="19" t="e">
        <f>TBL_Employees[[#This Row],[Exit_year]]-TBL_Employees[[#This Row],[Hire_year]]</f>
        <v>#VALUE!</v>
      </c>
    </row>
    <row r="515" spans="1:18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>TBL_Employees[[#This Row],[Annual Salary]]*TBL_Employees[[#This Row],[Bonus %]]</f>
        <v>0</v>
      </c>
      <c r="P515" t="e">
        <f>YEAR(TBL_Employees[[#This Row],[Exit Date]])</f>
        <v>#VALUE!</v>
      </c>
      <c r="Q515">
        <f>YEAR(TBL_Employees[[#This Row],[Hire Date]])</f>
        <v>2012</v>
      </c>
      <c r="R515" s="19" t="e">
        <f>TBL_Employees[[#This Row],[Exit_year]]-TBL_Employees[[#This Row],[Hire_year]]</f>
        <v>#VALUE!</v>
      </c>
    </row>
    <row r="516" spans="1:18" x14ac:dyDescent="0.35">
      <c r="A516" t="s">
        <v>334</v>
      </c>
      <c r="B516" t="s">
        <v>1130</v>
      </c>
      <c r="C516" t="s">
        <v>97</v>
      </c>
      <c r="D516" t="s">
        <v>31</v>
      </c>
      <c r="E516" t="s">
        <v>44</v>
      </c>
      <c r="F516" t="s">
        <v>17</v>
      </c>
      <c r="G516" t="s">
        <v>18</v>
      </c>
      <c r="H516">
        <v>64</v>
      </c>
      <c r="I516" s="1">
        <v>34505</v>
      </c>
      <c r="J516" s="2">
        <v>109456</v>
      </c>
      <c r="K516" s="3">
        <v>0.1</v>
      </c>
      <c r="L516" t="s">
        <v>19</v>
      </c>
      <c r="M516" t="s">
        <v>20</v>
      </c>
      <c r="N516" s="1" t="s">
        <v>21</v>
      </c>
      <c r="O516">
        <f>TBL_Employees[[#This Row],[Annual Salary]]*TBL_Employees[[#This Row],[Bonus %]]</f>
        <v>10945.6</v>
      </c>
      <c r="P516" t="e">
        <f>YEAR(TBL_Employees[[#This Row],[Exit Date]])</f>
        <v>#VALUE!</v>
      </c>
      <c r="Q516">
        <f>YEAR(TBL_Employees[[#This Row],[Hire Date]])</f>
        <v>1994</v>
      </c>
      <c r="R516" s="19" t="e">
        <f>TBL_Employees[[#This Row],[Exit_year]]-TBL_Employees[[#This Row],[Hire_year]]</f>
        <v>#VALUE!</v>
      </c>
    </row>
    <row r="517" spans="1:18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>TBL_Employees[[#This Row],[Annual Salary]]*TBL_Employees[[#This Row],[Bonus %]]</f>
        <v>5142.3500000000004</v>
      </c>
      <c r="P517" t="e">
        <f>YEAR(TBL_Employees[[#This Row],[Exit Date]])</f>
        <v>#VALUE!</v>
      </c>
      <c r="Q517">
        <f>YEAR(TBL_Employees[[#This Row],[Hire Date]])</f>
        <v>1999</v>
      </c>
      <c r="R517" s="19" t="e">
        <f>TBL_Employees[[#This Row],[Exit_year]]-TBL_Employees[[#This Row],[Hire_year]]</f>
        <v>#VALUE!</v>
      </c>
    </row>
    <row r="518" spans="1:18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>TBL_Employees[[#This Row],[Annual Salary]]*TBL_Employees[[#This Row],[Bonus %]]</f>
        <v>20232.149999999998</v>
      </c>
      <c r="P518" t="e">
        <f>YEAR(TBL_Employees[[#This Row],[Exit Date]])</f>
        <v>#VALUE!</v>
      </c>
      <c r="Q518">
        <f>YEAR(TBL_Employees[[#This Row],[Hire Date]])</f>
        <v>2010</v>
      </c>
      <c r="R518" s="19" t="e">
        <f>TBL_Employees[[#This Row],[Exit_year]]-TBL_Employees[[#This Row],[Hire_year]]</f>
        <v>#VALUE!</v>
      </c>
    </row>
    <row r="519" spans="1:18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>TBL_Employees[[#This Row],[Annual Salary]]*TBL_Employees[[#This Row],[Bonus %]]</f>
        <v>0</v>
      </c>
      <c r="P519">
        <f>YEAR(TBL_Employees[[#This Row],[Exit Date]])</f>
        <v>2015</v>
      </c>
      <c r="Q519">
        <f>YEAR(TBL_Employees[[#This Row],[Hire Date]])</f>
        <v>1999</v>
      </c>
      <c r="R519" s="19">
        <f>TBL_Employees[[#This Row],[Exit_year]]-TBL_Employees[[#This Row],[Hire_year]]</f>
        <v>16</v>
      </c>
    </row>
    <row r="520" spans="1:18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>TBL_Employees[[#This Row],[Annual Salary]]*TBL_Employees[[#This Row],[Bonus %]]</f>
        <v>82375.92</v>
      </c>
      <c r="P520" t="e">
        <f>YEAR(TBL_Employees[[#This Row],[Exit Date]])</f>
        <v>#VALUE!</v>
      </c>
      <c r="Q520">
        <f>YEAR(TBL_Employees[[#This Row],[Hire Date]])</f>
        <v>2006</v>
      </c>
      <c r="R520" s="19" t="e">
        <f>TBL_Employees[[#This Row],[Exit_year]]-TBL_Employees[[#This Row],[Hire_year]]</f>
        <v>#VALUE!</v>
      </c>
    </row>
    <row r="521" spans="1:18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>TBL_Employees[[#This Row],[Annual Salary]]*TBL_Employees[[#This Row],[Bonus %]]</f>
        <v>0</v>
      </c>
      <c r="P521" t="e">
        <f>YEAR(TBL_Employees[[#This Row],[Exit Date]])</f>
        <v>#VALUE!</v>
      </c>
      <c r="Q521">
        <f>YEAR(TBL_Employees[[#This Row],[Hire Date]])</f>
        <v>2021</v>
      </c>
      <c r="R521" s="19" t="e">
        <f>TBL_Employees[[#This Row],[Exit_year]]-TBL_Employees[[#This Row],[Hire_year]]</f>
        <v>#VALUE!</v>
      </c>
    </row>
    <row r="522" spans="1:18" x14ac:dyDescent="0.35">
      <c r="A522" t="s">
        <v>1077</v>
      </c>
      <c r="B522" t="s">
        <v>1078</v>
      </c>
      <c r="C522" t="s">
        <v>62</v>
      </c>
      <c r="D522" t="s">
        <v>50</v>
      </c>
      <c r="E522" t="s">
        <v>44</v>
      </c>
      <c r="F522" t="s">
        <v>17</v>
      </c>
      <c r="G522" t="s">
        <v>24</v>
      </c>
      <c r="H522">
        <v>55</v>
      </c>
      <c r="I522" s="1">
        <v>41202</v>
      </c>
      <c r="J522" s="2">
        <v>108686</v>
      </c>
      <c r="K522" s="3">
        <v>0.06</v>
      </c>
      <c r="L522" t="s">
        <v>19</v>
      </c>
      <c r="M522" t="s">
        <v>29</v>
      </c>
      <c r="N522" s="1" t="s">
        <v>21</v>
      </c>
      <c r="O522">
        <f>TBL_Employees[[#This Row],[Annual Salary]]*TBL_Employees[[#This Row],[Bonus %]]</f>
        <v>6521.16</v>
      </c>
      <c r="P522" t="e">
        <f>YEAR(TBL_Employees[[#This Row],[Exit Date]])</f>
        <v>#VALUE!</v>
      </c>
      <c r="Q522">
        <f>YEAR(TBL_Employees[[#This Row],[Hire Date]])</f>
        <v>2012</v>
      </c>
      <c r="R522" s="19" t="e">
        <f>TBL_Employees[[#This Row],[Exit_year]]-TBL_Employees[[#This Row],[Hire_year]]</f>
        <v>#VALUE!</v>
      </c>
    </row>
    <row r="523" spans="1:18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>TBL_Employees[[#This Row],[Annual Salary]]*TBL_Employees[[#This Row],[Bonus %]]</f>
        <v>65607.47</v>
      </c>
      <c r="P523" t="e">
        <f>YEAR(TBL_Employees[[#This Row],[Exit Date]])</f>
        <v>#VALUE!</v>
      </c>
      <c r="Q523">
        <f>YEAR(TBL_Employees[[#This Row],[Hire Date]])</f>
        <v>2016</v>
      </c>
      <c r="R523" s="19" t="e">
        <f>TBL_Employees[[#This Row],[Exit_year]]-TBL_Employees[[#This Row],[Hire_year]]</f>
        <v>#VALUE!</v>
      </c>
    </row>
    <row r="524" spans="1:18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>TBL_Employees[[#This Row],[Annual Salary]]*TBL_Employees[[#This Row],[Bonus %]]</f>
        <v>6592.95</v>
      </c>
      <c r="P524" t="e">
        <f>YEAR(TBL_Employees[[#This Row],[Exit Date]])</f>
        <v>#VALUE!</v>
      </c>
      <c r="Q524">
        <f>YEAR(TBL_Employees[[#This Row],[Hire Date]])</f>
        <v>2020</v>
      </c>
      <c r="R524" s="19" t="e">
        <f>TBL_Employees[[#This Row],[Exit_year]]-TBL_Employees[[#This Row],[Hire_year]]</f>
        <v>#VALUE!</v>
      </c>
    </row>
    <row r="525" spans="1:18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>TBL_Employees[[#This Row],[Annual Salary]]*TBL_Employees[[#This Row],[Bonus %]]</f>
        <v>10882.6</v>
      </c>
      <c r="P525" t="e">
        <f>YEAR(TBL_Employees[[#This Row],[Exit Date]])</f>
        <v>#VALUE!</v>
      </c>
      <c r="Q525">
        <f>YEAR(TBL_Employees[[#This Row],[Hire Date]])</f>
        <v>2021</v>
      </c>
      <c r="R525" s="19" t="e">
        <f>TBL_Employees[[#This Row],[Exit_year]]-TBL_Employees[[#This Row],[Hire_year]]</f>
        <v>#VALUE!</v>
      </c>
    </row>
    <row r="526" spans="1:18" x14ac:dyDescent="0.35">
      <c r="A526" t="s">
        <v>1653</v>
      </c>
      <c r="B526" t="s">
        <v>1654</v>
      </c>
      <c r="C526" t="s">
        <v>62</v>
      </c>
      <c r="D526" t="s">
        <v>15</v>
      </c>
      <c r="E526" t="s">
        <v>44</v>
      </c>
      <c r="F526" t="s">
        <v>17</v>
      </c>
      <c r="G526" t="s">
        <v>51</v>
      </c>
      <c r="H526">
        <v>51</v>
      </c>
      <c r="I526" s="1">
        <v>41439</v>
      </c>
      <c r="J526" s="2">
        <v>108221</v>
      </c>
      <c r="K526" s="3">
        <v>0.05</v>
      </c>
      <c r="L526" t="s">
        <v>52</v>
      </c>
      <c r="M526" t="s">
        <v>81</v>
      </c>
      <c r="N526" s="1" t="s">
        <v>21</v>
      </c>
      <c r="O526">
        <f>TBL_Employees[[#This Row],[Annual Salary]]*TBL_Employees[[#This Row],[Bonus %]]</f>
        <v>5411.05</v>
      </c>
      <c r="P526" t="e">
        <f>YEAR(TBL_Employees[[#This Row],[Exit Date]])</f>
        <v>#VALUE!</v>
      </c>
      <c r="Q526">
        <f>YEAR(TBL_Employees[[#This Row],[Hire Date]])</f>
        <v>2013</v>
      </c>
      <c r="R526" s="19" t="e">
        <f>TBL_Employees[[#This Row],[Exit_year]]-TBL_Employees[[#This Row],[Hire_year]]</f>
        <v>#VALUE!</v>
      </c>
    </row>
    <row r="527" spans="1:18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>TBL_Employees[[#This Row],[Annual Salary]]*TBL_Employees[[#This Row],[Bonus %]]</f>
        <v>0</v>
      </c>
      <c r="P527" t="e">
        <f>YEAR(TBL_Employees[[#This Row],[Exit Date]])</f>
        <v>#VALUE!</v>
      </c>
      <c r="Q527">
        <f>YEAR(TBL_Employees[[#This Row],[Hire Date]])</f>
        <v>1994</v>
      </c>
      <c r="R527" s="19" t="e">
        <f>TBL_Employees[[#This Row],[Exit_year]]-TBL_Employees[[#This Row],[Hire_year]]</f>
        <v>#VALUE!</v>
      </c>
    </row>
    <row r="528" spans="1:18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>TBL_Employees[[#This Row],[Annual Salary]]*TBL_Employees[[#This Row],[Bonus %]]</f>
        <v>6834.54</v>
      </c>
      <c r="P528" t="e">
        <f>YEAR(TBL_Employees[[#This Row],[Exit Date]])</f>
        <v>#VALUE!</v>
      </c>
      <c r="Q528">
        <f>YEAR(TBL_Employees[[#This Row],[Hire Date]])</f>
        <v>2013</v>
      </c>
      <c r="R528" s="19" t="e">
        <f>TBL_Employees[[#This Row],[Exit_year]]-TBL_Employees[[#This Row],[Hire_year]]</f>
        <v>#VALUE!</v>
      </c>
    </row>
    <row r="529" spans="1:18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>TBL_Employees[[#This Row],[Annual Salary]]*TBL_Employees[[#This Row],[Bonus %]]</f>
        <v>0</v>
      </c>
      <c r="P529" t="e">
        <f>YEAR(TBL_Employees[[#This Row],[Exit Date]])</f>
        <v>#VALUE!</v>
      </c>
      <c r="Q529">
        <f>YEAR(TBL_Employees[[#This Row],[Hire Date]])</f>
        <v>2020</v>
      </c>
      <c r="R529" s="19" t="e">
        <f>TBL_Employees[[#This Row],[Exit_year]]-TBL_Employees[[#This Row],[Hire_year]]</f>
        <v>#VALUE!</v>
      </c>
    </row>
    <row r="530" spans="1:18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>TBL_Employees[[#This Row],[Annual Salary]]*TBL_Employees[[#This Row],[Bonus %]]</f>
        <v>8960.1299999999992</v>
      </c>
      <c r="P530" t="e">
        <f>YEAR(TBL_Employees[[#This Row],[Exit Date]])</f>
        <v>#VALUE!</v>
      </c>
      <c r="Q530">
        <f>YEAR(TBL_Employees[[#This Row],[Hire Date]])</f>
        <v>2013</v>
      </c>
      <c r="R530" s="19" t="e">
        <f>TBL_Employees[[#This Row],[Exit_year]]-TBL_Employees[[#This Row],[Hire_year]]</f>
        <v>#VALUE!</v>
      </c>
    </row>
    <row r="531" spans="1:18" x14ac:dyDescent="0.35">
      <c r="A531" t="s">
        <v>48</v>
      </c>
      <c r="B531" t="s">
        <v>1763</v>
      </c>
      <c r="C531" t="s">
        <v>62</v>
      </c>
      <c r="D531" t="s">
        <v>27</v>
      </c>
      <c r="E531" t="s">
        <v>44</v>
      </c>
      <c r="F531" t="s">
        <v>17</v>
      </c>
      <c r="G531" t="s">
        <v>18</v>
      </c>
      <c r="H531">
        <v>51</v>
      </c>
      <c r="I531" s="1">
        <v>43903</v>
      </c>
      <c r="J531" s="2">
        <v>107195</v>
      </c>
      <c r="K531" s="3">
        <v>0.09</v>
      </c>
      <c r="L531" t="s">
        <v>19</v>
      </c>
      <c r="M531" t="s">
        <v>25</v>
      </c>
      <c r="N531" s="1" t="s">
        <v>21</v>
      </c>
      <c r="O531">
        <f>TBL_Employees[[#This Row],[Annual Salary]]*TBL_Employees[[#This Row],[Bonus %]]</f>
        <v>9647.5499999999993</v>
      </c>
      <c r="P531" t="e">
        <f>YEAR(TBL_Employees[[#This Row],[Exit Date]])</f>
        <v>#VALUE!</v>
      </c>
      <c r="Q531">
        <f>YEAR(TBL_Employees[[#This Row],[Hire Date]])</f>
        <v>2020</v>
      </c>
      <c r="R531" s="19" t="e">
        <f>TBL_Employees[[#This Row],[Exit_year]]-TBL_Employees[[#This Row],[Hire_year]]</f>
        <v>#VALUE!</v>
      </c>
    </row>
    <row r="532" spans="1:18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>TBL_Employees[[#This Row],[Annual Salary]]*TBL_Employees[[#This Row],[Bonus %]]</f>
        <v>0</v>
      </c>
      <c r="P532" t="e">
        <f>YEAR(TBL_Employees[[#This Row],[Exit Date]])</f>
        <v>#VALUE!</v>
      </c>
      <c r="Q532">
        <f>YEAR(TBL_Employees[[#This Row],[Hire Date]])</f>
        <v>2011</v>
      </c>
      <c r="R532" s="19" t="e">
        <f>TBL_Employees[[#This Row],[Exit_year]]-TBL_Employees[[#This Row],[Hire_year]]</f>
        <v>#VALUE!</v>
      </c>
    </row>
    <row r="533" spans="1:18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>TBL_Employees[[#This Row],[Annual Salary]]*TBL_Employees[[#This Row],[Bonus %]]</f>
        <v>63511.360000000001</v>
      </c>
      <c r="P533" t="e">
        <f>YEAR(TBL_Employees[[#This Row],[Exit Date]])</f>
        <v>#VALUE!</v>
      </c>
      <c r="Q533">
        <f>YEAR(TBL_Employees[[#This Row],[Hire Date]])</f>
        <v>2011</v>
      </c>
      <c r="R533" s="19" t="e">
        <f>TBL_Employees[[#This Row],[Exit_year]]-TBL_Employees[[#This Row],[Hire_year]]</f>
        <v>#VALUE!</v>
      </c>
    </row>
    <row r="534" spans="1:18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>TBL_Employees[[#This Row],[Annual Salary]]*TBL_Employees[[#This Row],[Bonus %]]</f>
        <v>16884.12</v>
      </c>
      <c r="P534" t="e">
        <f>YEAR(TBL_Employees[[#This Row],[Exit Date]])</f>
        <v>#VALUE!</v>
      </c>
      <c r="Q534">
        <f>YEAR(TBL_Employees[[#This Row],[Hire Date]])</f>
        <v>2006</v>
      </c>
      <c r="R534" s="19" t="e">
        <f>TBL_Employees[[#This Row],[Exit_year]]-TBL_Employees[[#This Row],[Hire_year]]</f>
        <v>#VALUE!</v>
      </c>
    </row>
    <row r="535" spans="1:18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>TBL_Employees[[#This Row],[Annual Salary]]*TBL_Employees[[#This Row],[Bonus %]]</f>
        <v>62463</v>
      </c>
      <c r="P535" t="e">
        <f>YEAR(TBL_Employees[[#This Row],[Exit Date]])</f>
        <v>#VALUE!</v>
      </c>
      <c r="Q535">
        <f>YEAR(TBL_Employees[[#This Row],[Hire Date]])</f>
        <v>2018</v>
      </c>
      <c r="R535" s="19" t="e">
        <f>TBL_Employees[[#This Row],[Exit_year]]-TBL_Employees[[#This Row],[Hire_year]]</f>
        <v>#VALUE!</v>
      </c>
    </row>
    <row r="536" spans="1:18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>TBL_Employees[[#This Row],[Annual Salary]]*TBL_Employees[[#This Row],[Bonus %]]</f>
        <v>0</v>
      </c>
      <c r="P536" t="e">
        <f>YEAR(TBL_Employees[[#This Row],[Exit Date]])</f>
        <v>#VALUE!</v>
      </c>
      <c r="Q536">
        <f>YEAR(TBL_Employees[[#This Row],[Hire Date]])</f>
        <v>2015</v>
      </c>
      <c r="R536" s="19" t="e">
        <f>TBL_Employees[[#This Row],[Exit_year]]-TBL_Employees[[#This Row],[Hire_year]]</f>
        <v>#VALUE!</v>
      </c>
    </row>
    <row r="537" spans="1:18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>TBL_Employees[[#This Row],[Annual Salary]]*TBL_Employees[[#This Row],[Bonus %]]</f>
        <v>0</v>
      </c>
      <c r="P537" t="e">
        <f>YEAR(TBL_Employees[[#This Row],[Exit Date]])</f>
        <v>#VALUE!</v>
      </c>
      <c r="Q537">
        <f>YEAR(TBL_Employees[[#This Row],[Hire Date]])</f>
        <v>2017</v>
      </c>
      <c r="R537" s="19" t="e">
        <f>TBL_Employees[[#This Row],[Exit_year]]-TBL_Employees[[#This Row],[Hire_year]]</f>
        <v>#VALUE!</v>
      </c>
    </row>
    <row r="538" spans="1:18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>TBL_Employees[[#This Row],[Annual Salary]]*TBL_Employees[[#This Row],[Bonus %]]</f>
        <v>8880.48</v>
      </c>
      <c r="P538" t="e">
        <f>YEAR(TBL_Employees[[#This Row],[Exit Date]])</f>
        <v>#VALUE!</v>
      </c>
      <c r="Q538">
        <f>YEAR(TBL_Employees[[#This Row],[Hire Date]])</f>
        <v>2021</v>
      </c>
      <c r="R538" s="19" t="e">
        <f>TBL_Employees[[#This Row],[Exit_year]]-TBL_Employees[[#This Row],[Hire_year]]</f>
        <v>#VALUE!</v>
      </c>
    </row>
    <row r="539" spans="1:18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>TBL_Employees[[#This Row],[Annual Salary]]*TBL_Employees[[#This Row],[Bonus %]]</f>
        <v>0</v>
      </c>
      <c r="P539" t="e">
        <f>YEAR(TBL_Employees[[#This Row],[Exit Date]])</f>
        <v>#VALUE!</v>
      </c>
      <c r="Q539">
        <f>YEAR(TBL_Employees[[#This Row],[Hire Date]])</f>
        <v>1994</v>
      </c>
      <c r="R539" s="19" t="e">
        <f>TBL_Employees[[#This Row],[Exit_year]]-TBL_Employees[[#This Row],[Hire_year]]</f>
        <v>#VALUE!</v>
      </c>
    </row>
    <row r="540" spans="1:18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>TBL_Employees[[#This Row],[Annual Salary]]*TBL_Employees[[#This Row],[Bonus %]]</f>
        <v>44315.519999999997</v>
      </c>
      <c r="P540" t="e">
        <f>YEAR(TBL_Employees[[#This Row],[Exit Date]])</f>
        <v>#VALUE!</v>
      </c>
      <c r="Q540">
        <f>YEAR(TBL_Employees[[#This Row],[Hire Date]])</f>
        <v>2007</v>
      </c>
      <c r="R540" s="19" t="e">
        <f>TBL_Employees[[#This Row],[Exit_year]]-TBL_Employees[[#This Row],[Hire_year]]</f>
        <v>#VALUE!</v>
      </c>
    </row>
    <row r="541" spans="1:18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>TBL_Employees[[#This Row],[Annual Salary]]*TBL_Employees[[#This Row],[Bonus %]]</f>
        <v>81798.42</v>
      </c>
      <c r="P541" t="e">
        <f>YEAR(TBL_Employees[[#This Row],[Exit Date]])</f>
        <v>#VALUE!</v>
      </c>
      <c r="Q541">
        <f>YEAR(TBL_Employees[[#This Row],[Hire Date]])</f>
        <v>2001</v>
      </c>
      <c r="R541" s="19" t="e">
        <f>TBL_Employees[[#This Row],[Exit_year]]-TBL_Employees[[#This Row],[Hire_year]]</f>
        <v>#VALUE!</v>
      </c>
    </row>
    <row r="542" spans="1:18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>TBL_Employees[[#This Row],[Annual Salary]]*TBL_Employees[[#This Row],[Bonus %]]</f>
        <v>0</v>
      </c>
      <c r="P542" t="e">
        <f>YEAR(TBL_Employees[[#This Row],[Exit Date]])</f>
        <v>#VALUE!</v>
      </c>
      <c r="Q542">
        <f>YEAR(TBL_Employees[[#This Row],[Hire Date]])</f>
        <v>2009</v>
      </c>
      <c r="R542" s="19" t="e">
        <f>TBL_Employees[[#This Row],[Exit_year]]-TBL_Employees[[#This Row],[Hire_year]]</f>
        <v>#VALUE!</v>
      </c>
    </row>
    <row r="543" spans="1:18" x14ac:dyDescent="0.35">
      <c r="A543" t="s">
        <v>153</v>
      </c>
      <c r="B543" t="s">
        <v>1666</v>
      </c>
      <c r="C543" t="s">
        <v>62</v>
      </c>
      <c r="D543" t="s">
        <v>15</v>
      </c>
      <c r="E543" t="s">
        <v>44</v>
      </c>
      <c r="F543" t="s">
        <v>28</v>
      </c>
      <c r="G543" t="s">
        <v>18</v>
      </c>
      <c r="H543">
        <v>60</v>
      </c>
      <c r="I543" s="1">
        <v>40344</v>
      </c>
      <c r="J543" s="2">
        <v>106578</v>
      </c>
      <c r="K543" s="3">
        <v>0.09</v>
      </c>
      <c r="L543" t="s">
        <v>19</v>
      </c>
      <c r="M543" t="s">
        <v>45</v>
      </c>
      <c r="N543" s="1" t="s">
        <v>21</v>
      </c>
      <c r="O543">
        <f>TBL_Employees[[#This Row],[Annual Salary]]*TBL_Employees[[#This Row],[Bonus %]]</f>
        <v>9592.02</v>
      </c>
      <c r="P543" t="e">
        <f>YEAR(TBL_Employees[[#This Row],[Exit Date]])</f>
        <v>#VALUE!</v>
      </c>
      <c r="Q543">
        <f>YEAR(TBL_Employees[[#This Row],[Hire Date]])</f>
        <v>2010</v>
      </c>
      <c r="R543" s="19" t="e">
        <f>TBL_Employees[[#This Row],[Exit_year]]-TBL_Employees[[#This Row],[Hire_year]]</f>
        <v>#VALUE!</v>
      </c>
    </row>
    <row r="544" spans="1:18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>TBL_Employees[[#This Row],[Annual Salary]]*TBL_Employees[[#This Row],[Bonus %]]</f>
        <v>13858.8</v>
      </c>
      <c r="P544" t="e">
        <f>YEAR(TBL_Employees[[#This Row],[Exit Date]])</f>
        <v>#VALUE!</v>
      </c>
      <c r="Q544">
        <f>YEAR(TBL_Employees[[#This Row],[Hire Date]])</f>
        <v>2018</v>
      </c>
      <c r="R544" s="19" t="e">
        <f>TBL_Employees[[#This Row],[Exit_year]]-TBL_Employees[[#This Row],[Hire_year]]</f>
        <v>#VALUE!</v>
      </c>
    </row>
    <row r="545" spans="1:18" x14ac:dyDescent="0.35">
      <c r="A545" t="s">
        <v>1532</v>
      </c>
      <c r="B545" t="s">
        <v>1851</v>
      </c>
      <c r="C545" t="s">
        <v>62</v>
      </c>
      <c r="D545" t="s">
        <v>50</v>
      </c>
      <c r="E545" t="s">
        <v>44</v>
      </c>
      <c r="F545" t="s">
        <v>17</v>
      </c>
      <c r="G545" t="s">
        <v>24</v>
      </c>
      <c r="H545">
        <v>64</v>
      </c>
      <c r="I545" s="1">
        <v>37762</v>
      </c>
      <c r="J545" s="2">
        <v>106444</v>
      </c>
      <c r="K545" s="3">
        <v>0.05</v>
      </c>
      <c r="L545" t="s">
        <v>19</v>
      </c>
      <c r="M545" t="s">
        <v>39</v>
      </c>
      <c r="N545" s="1" t="s">
        <v>21</v>
      </c>
      <c r="O545">
        <f>TBL_Employees[[#This Row],[Annual Salary]]*TBL_Employees[[#This Row],[Bonus %]]</f>
        <v>5322.2000000000007</v>
      </c>
      <c r="P545" t="e">
        <f>YEAR(TBL_Employees[[#This Row],[Exit Date]])</f>
        <v>#VALUE!</v>
      </c>
      <c r="Q545">
        <f>YEAR(TBL_Employees[[#This Row],[Hire Date]])</f>
        <v>2003</v>
      </c>
      <c r="R545" s="19" t="e">
        <f>TBL_Employees[[#This Row],[Exit_year]]-TBL_Employees[[#This Row],[Hire_year]]</f>
        <v>#VALUE!</v>
      </c>
    </row>
    <row r="546" spans="1:18" x14ac:dyDescent="0.35">
      <c r="A546" t="s">
        <v>1733</v>
      </c>
      <c r="B546" t="s">
        <v>1734</v>
      </c>
      <c r="C546" t="s">
        <v>62</v>
      </c>
      <c r="D546" t="s">
        <v>23</v>
      </c>
      <c r="E546" t="s">
        <v>44</v>
      </c>
      <c r="F546" t="s">
        <v>17</v>
      </c>
      <c r="G546" t="s">
        <v>47</v>
      </c>
      <c r="H546">
        <v>33</v>
      </c>
      <c r="I546" s="1">
        <v>41507</v>
      </c>
      <c r="J546" s="2">
        <v>105390</v>
      </c>
      <c r="K546" s="3">
        <v>0.06</v>
      </c>
      <c r="L546" t="s">
        <v>19</v>
      </c>
      <c r="M546" t="s">
        <v>29</v>
      </c>
      <c r="N546" s="1" t="s">
        <v>21</v>
      </c>
      <c r="O546">
        <f>TBL_Employees[[#This Row],[Annual Salary]]*TBL_Employees[[#This Row],[Bonus %]]</f>
        <v>6323.4</v>
      </c>
      <c r="P546" t="e">
        <f>YEAR(TBL_Employees[[#This Row],[Exit Date]])</f>
        <v>#VALUE!</v>
      </c>
      <c r="Q546">
        <f>YEAR(TBL_Employees[[#This Row],[Hire Date]])</f>
        <v>2013</v>
      </c>
      <c r="R546" s="19" t="e">
        <f>TBL_Employees[[#This Row],[Exit_year]]-TBL_Employees[[#This Row],[Hire_year]]</f>
        <v>#VALUE!</v>
      </c>
    </row>
    <row r="547" spans="1:18" x14ac:dyDescent="0.35">
      <c r="A547" t="s">
        <v>989</v>
      </c>
      <c r="B547" t="s">
        <v>990</v>
      </c>
      <c r="C547" t="s">
        <v>62</v>
      </c>
      <c r="D547" t="s">
        <v>65</v>
      </c>
      <c r="E547" t="s">
        <v>44</v>
      </c>
      <c r="F547" t="s">
        <v>28</v>
      </c>
      <c r="G547" t="s">
        <v>24</v>
      </c>
      <c r="H547">
        <v>63</v>
      </c>
      <c r="I547" s="1">
        <v>42214</v>
      </c>
      <c r="J547" s="2">
        <v>103724</v>
      </c>
      <c r="K547" s="3">
        <v>0.05</v>
      </c>
      <c r="L547" t="s">
        <v>33</v>
      </c>
      <c r="M547" t="s">
        <v>74</v>
      </c>
      <c r="N547" s="1" t="s">
        <v>21</v>
      </c>
      <c r="O547">
        <f>TBL_Employees[[#This Row],[Annual Salary]]*TBL_Employees[[#This Row],[Bonus %]]</f>
        <v>5186.2000000000007</v>
      </c>
      <c r="P547" t="e">
        <f>YEAR(TBL_Employees[[#This Row],[Exit Date]])</f>
        <v>#VALUE!</v>
      </c>
      <c r="Q547">
        <f>YEAR(TBL_Employees[[#This Row],[Hire Date]])</f>
        <v>2015</v>
      </c>
      <c r="R547" s="19" t="e">
        <f>TBL_Employees[[#This Row],[Exit_year]]-TBL_Employees[[#This Row],[Hire_year]]</f>
        <v>#VALUE!</v>
      </c>
    </row>
    <row r="548" spans="1:18" x14ac:dyDescent="0.35">
      <c r="A548" t="s">
        <v>1359</v>
      </c>
      <c r="B548" t="s">
        <v>1360</v>
      </c>
      <c r="C548" t="s">
        <v>62</v>
      </c>
      <c r="D548" t="s">
        <v>23</v>
      </c>
      <c r="E548" t="s">
        <v>44</v>
      </c>
      <c r="F548" t="s">
        <v>17</v>
      </c>
      <c r="G548" t="s">
        <v>51</v>
      </c>
      <c r="H548">
        <v>55</v>
      </c>
      <c r="I548" s="1">
        <v>40233</v>
      </c>
      <c r="J548" s="2">
        <v>102839</v>
      </c>
      <c r="K548" s="3">
        <v>0.05</v>
      </c>
      <c r="L548" t="s">
        <v>19</v>
      </c>
      <c r="M548" t="s">
        <v>45</v>
      </c>
      <c r="N548" s="1" t="s">
        <v>21</v>
      </c>
      <c r="O548">
        <f>TBL_Employees[[#This Row],[Annual Salary]]*TBL_Employees[[#This Row],[Bonus %]]</f>
        <v>5141.9500000000007</v>
      </c>
      <c r="P548" t="e">
        <f>YEAR(TBL_Employees[[#This Row],[Exit Date]])</f>
        <v>#VALUE!</v>
      </c>
      <c r="Q548">
        <f>YEAR(TBL_Employees[[#This Row],[Hire Date]])</f>
        <v>2010</v>
      </c>
      <c r="R548" s="19" t="e">
        <f>TBL_Employees[[#This Row],[Exit_year]]-TBL_Employees[[#This Row],[Hire_year]]</f>
        <v>#VALUE!</v>
      </c>
    </row>
    <row r="549" spans="1:18" x14ac:dyDescent="0.35">
      <c r="A549" t="s">
        <v>1215</v>
      </c>
      <c r="B549" t="s">
        <v>1216</v>
      </c>
      <c r="C549" t="s">
        <v>62</v>
      </c>
      <c r="D549" t="s">
        <v>65</v>
      </c>
      <c r="E549" t="s">
        <v>44</v>
      </c>
      <c r="F549" t="s">
        <v>17</v>
      </c>
      <c r="G549" t="s">
        <v>51</v>
      </c>
      <c r="H549">
        <v>46</v>
      </c>
      <c r="I549" s="1">
        <v>40292</v>
      </c>
      <c r="J549" s="2">
        <v>102636</v>
      </c>
      <c r="K549" s="3">
        <v>0.06</v>
      </c>
      <c r="L549" t="s">
        <v>19</v>
      </c>
      <c r="M549" t="s">
        <v>63</v>
      </c>
      <c r="N549" s="1" t="s">
        <v>21</v>
      </c>
      <c r="O549">
        <f>TBL_Employees[[#This Row],[Annual Salary]]*TBL_Employees[[#This Row],[Bonus %]]</f>
        <v>6158.16</v>
      </c>
      <c r="P549" t="e">
        <f>YEAR(TBL_Employees[[#This Row],[Exit Date]])</f>
        <v>#VALUE!</v>
      </c>
      <c r="Q549">
        <f>YEAR(TBL_Employees[[#This Row],[Hire Date]])</f>
        <v>2010</v>
      </c>
      <c r="R549" s="19" t="e">
        <f>TBL_Employees[[#This Row],[Exit_year]]-TBL_Employees[[#This Row],[Hire_year]]</f>
        <v>#VALUE!</v>
      </c>
    </row>
    <row r="550" spans="1:18" x14ac:dyDescent="0.35">
      <c r="A550" t="s">
        <v>206</v>
      </c>
      <c r="B550" t="s">
        <v>1858</v>
      </c>
      <c r="C550" t="s">
        <v>97</v>
      </c>
      <c r="D550" t="s">
        <v>31</v>
      </c>
      <c r="E550" t="s">
        <v>44</v>
      </c>
      <c r="F550" t="s">
        <v>28</v>
      </c>
      <c r="G550" t="s">
        <v>51</v>
      </c>
      <c r="H550">
        <v>32</v>
      </c>
      <c r="I550" s="1">
        <v>44478</v>
      </c>
      <c r="J550" s="2">
        <v>102298</v>
      </c>
      <c r="K550" s="3">
        <v>0.13</v>
      </c>
      <c r="L550" t="s">
        <v>52</v>
      </c>
      <c r="M550" t="s">
        <v>66</v>
      </c>
      <c r="N550" s="1" t="s">
        <v>21</v>
      </c>
      <c r="O550">
        <f>TBL_Employees[[#This Row],[Annual Salary]]*TBL_Employees[[#This Row],[Bonus %]]</f>
        <v>13298.74</v>
      </c>
      <c r="P550" t="e">
        <f>YEAR(TBL_Employees[[#This Row],[Exit Date]])</f>
        <v>#VALUE!</v>
      </c>
      <c r="Q550">
        <f>YEAR(TBL_Employees[[#This Row],[Hire Date]])</f>
        <v>2021</v>
      </c>
      <c r="R550" s="19" t="e">
        <f>TBL_Employees[[#This Row],[Exit_year]]-TBL_Employees[[#This Row],[Hire_year]]</f>
        <v>#VALUE!</v>
      </c>
    </row>
    <row r="551" spans="1:18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>TBL_Employees[[#This Row],[Annual Salary]]*TBL_Employees[[#This Row],[Bonus %]]</f>
        <v>90017.9</v>
      </c>
      <c r="P551" t="e">
        <f>YEAR(TBL_Employees[[#This Row],[Exit Date]])</f>
        <v>#VALUE!</v>
      </c>
      <c r="Q551">
        <f>YEAR(TBL_Employees[[#This Row],[Hire Date]])</f>
        <v>2014</v>
      </c>
      <c r="R551" s="19" t="e">
        <f>TBL_Employees[[#This Row],[Exit_year]]-TBL_Employees[[#This Row],[Hire_year]]</f>
        <v>#VALUE!</v>
      </c>
    </row>
    <row r="552" spans="1:18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>TBL_Employees[[#This Row],[Annual Salary]]*TBL_Employees[[#This Row],[Bonus %]]</f>
        <v>0</v>
      </c>
      <c r="P552" t="e">
        <f>YEAR(TBL_Employees[[#This Row],[Exit Date]])</f>
        <v>#VALUE!</v>
      </c>
      <c r="Q552">
        <f>YEAR(TBL_Employees[[#This Row],[Hire Date]])</f>
        <v>2012</v>
      </c>
      <c r="R552" s="19" t="e">
        <f>TBL_Employees[[#This Row],[Exit_year]]-TBL_Employees[[#This Row],[Hire_year]]</f>
        <v>#VALUE!</v>
      </c>
    </row>
    <row r="553" spans="1:18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>TBL_Employees[[#This Row],[Annual Salary]]*TBL_Employees[[#This Row],[Bonus %]]</f>
        <v>0</v>
      </c>
      <c r="P553" t="e">
        <f>YEAR(TBL_Employees[[#This Row],[Exit Date]])</f>
        <v>#VALUE!</v>
      </c>
      <c r="Q553">
        <f>YEAR(TBL_Employees[[#This Row],[Hire Date]])</f>
        <v>2011</v>
      </c>
      <c r="R553" s="19" t="e">
        <f>TBL_Employees[[#This Row],[Exit_year]]-TBL_Employees[[#This Row],[Hire_year]]</f>
        <v>#VALUE!</v>
      </c>
    </row>
    <row r="554" spans="1:18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>TBL_Employees[[#This Row],[Annual Salary]]*TBL_Employees[[#This Row],[Bonus %]]</f>
        <v>0</v>
      </c>
      <c r="P554" t="e">
        <f>YEAR(TBL_Employees[[#This Row],[Exit Date]])</f>
        <v>#VALUE!</v>
      </c>
      <c r="Q554">
        <f>YEAR(TBL_Employees[[#This Row],[Hire Date]])</f>
        <v>2015</v>
      </c>
      <c r="R554" s="19" t="e">
        <f>TBL_Employees[[#This Row],[Exit_year]]-TBL_Employees[[#This Row],[Hire_year]]</f>
        <v>#VALUE!</v>
      </c>
    </row>
    <row r="555" spans="1:18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>TBL_Employees[[#This Row],[Annual Salary]]*TBL_Employees[[#This Row],[Bonus %]]</f>
        <v>35898.800000000003</v>
      </c>
      <c r="P555" t="e">
        <f>YEAR(TBL_Employees[[#This Row],[Exit Date]])</f>
        <v>#VALUE!</v>
      </c>
      <c r="Q555">
        <f>YEAR(TBL_Employees[[#This Row],[Hire Date]])</f>
        <v>2002</v>
      </c>
      <c r="R555" s="19" t="e">
        <f>TBL_Employees[[#This Row],[Exit_year]]-TBL_Employees[[#This Row],[Hire_year]]</f>
        <v>#VALUE!</v>
      </c>
    </row>
    <row r="556" spans="1:18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>TBL_Employees[[#This Row],[Annual Salary]]*TBL_Employees[[#This Row],[Bonus %]]</f>
        <v>0</v>
      </c>
      <c r="P556" t="e">
        <f>YEAR(TBL_Employees[[#This Row],[Exit Date]])</f>
        <v>#VALUE!</v>
      </c>
      <c r="Q556">
        <f>YEAR(TBL_Employees[[#This Row],[Hire Date]])</f>
        <v>2016</v>
      </c>
      <c r="R556" s="19" t="e">
        <f>TBL_Employees[[#This Row],[Exit_year]]-TBL_Employees[[#This Row],[Hire_year]]</f>
        <v>#VALUE!</v>
      </c>
    </row>
    <row r="557" spans="1:18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>TBL_Employees[[#This Row],[Annual Salary]]*TBL_Employees[[#This Row],[Bonus %]]</f>
        <v>17398.32</v>
      </c>
      <c r="P557" t="e">
        <f>YEAR(TBL_Employees[[#This Row],[Exit Date]])</f>
        <v>#VALUE!</v>
      </c>
      <c r="Q557">
        <f>YEAR(TBL_Employees[[#This Row],[Hire Date]])</f>
        <v>2017</v>
      </c>
      <c r="R557" s="19" t="e">
        <f>TBL_Employees[[#This Row],[Exit_year]]-TBL_Employees[[#This Row],[Hire_year]]</f>
        <v>#VALUE!</v>
      </c>
    </row>
    <row r="558" spans="1:18" x14ac:dyDescent="0.35">
      <c r="A558" t="s">
        <v>1383</v>
      </c>
      <c r="B558" t="s">
        <v>1739</v>
      </c>
      <c r="C558" t="s">
        <v>62</v>
      </c>
      <c r="D558" t="s">
        <v>23</v>
      </c>
      <c r="E558" t="s">
        <v>44</v>
      </c>
      <c r="F558" t="s">
        <v>28</v>
      </c>
      <c r="G558" t="s">
        <v>51</v>
      </c>
      <c r="H558">
        <v>59</v>
      </c>
      <c r="I558" s="1">
        <v>42165</v>
      </c>
      <c r="J558" s="2">
        <v>101985</v>
      </c>
      <c r="K558" s="3">
        <v>7.0000000000000007E-2</v>
      </c>
      <c r="L558" t="s">
        <v>19</v>
      </c>
      <c r="M558" t="s">
        <v>45</v>
      </c>
      <c r="N558" s="1" t="s">
        <v>21</v>
      </c>
      <c r="O558">
        <f>TBL_Employees[[#This Row],[Annual Salary]]*TBL_Employees[[#This Row],[Bonus %]]</f>
        <v>7138.9500000000007</v>
      </c>
      <c r="P558" t="e">
        <f>YEAR(TBL_Employees[[#This Row],[Exit Date]])</f>
        <v>#VALUE!</v>
      </c>
      <c r="Q558">
        <f>YEAR(TBL_Employees[[#This Row],[Hire Date]])</f>
        <v>2015</v>
      </c>
      <c r="R558" s="19" t="e">
        <f>TBL_Employees[[#This Row],[Exit_year]]-TBL_Employees[[#This Row],[Hire_year]]</f>
        <v>#VALUE!</v>
      </c>
    </row>
    <row r="559" spans="1:18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>TBL_Employees[[#This Row],[Annual Salary]]*TBL_Employees[[#This Row],[Bonus %]]</f>
        <v>0</v>
      </c>
      <c r="P559" t="e">
        <f>YEAR(TBL_Employees[[#This Row],[Exit Date]])</f>
        <v>#VALUE!</v>
      </c>
      <c r="Q559">
        <f>YEAR(TBL_Employees[[#This Row],[Hire Date]])</f>
        <v>2021</v>
      </c>
      <c r="R559" s="19" t="e">
        <f>TBL_Employees[[#This Row],[Exit_year]]-TBL_Employees[[#This Row],[Hire_year]]</f>
        <v>#VALUE!</v>
      </c>
    </row>
    <row r="560" spans="1:18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>TBL_Employees[[#This Row],[Annual Salary]]*TBL_Employees[[#This Row],[Bonus %]]</f>
        <v>0</v>
      </c>
      <c r="P560" t="e">
        <f>YEAR(TBL_Employees[[#This Row],[Exit Date]])</f>
        <v>#VALUE!</v>
      </c>
      <c r="Q560">
        <f>YEAR(TBL_Employees[[#This Row],[Hire Date]])</f>
        <v>2020</v>
      </c>
      <c r="R560" s="19" t="e">
        <f>TBL_Employees[[#This Row],[Exit_year]]-TBL_Employees[[#This Row],[Hire_year]]</f>
        <v>#VALUE!</v>
      </c>
    </row>
    <row r="561" spans="1:18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>TBL_Employees[[#This Row],[Annual Salary]]*TBL_Employees[[#This Row],[Bonus %]]</f>
        <v>0</v>
      </c>
      <c r="P561" t="e">
        <f>YEAR(TBL_Employees[[#This Row],[Exit Date]])</f>
        <v>#VALUE!</v>
      </c>
      <c r="Q561">
        <f>YEAR(TBL_Employees[[#This Row],[Hire Date]])</f>
        <v>2014</v>
      </c>
      <c r="R561" s="19" t="e">
        <f>TBL_Employees[[#This Row],[Exit_year]]-TBL_Employees[[#This Row],[Hire_year]]</f>
        <v>#VALUE!</v>
      </c>
    </row>
    <row r="562" spans="1:18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>TBL_Employees[[#This Row],[Annual Salary]]*TBL_Employees[[#This Row],[Bonus %]]</f>
        <v>8162.64</v>
      </c>
      <c r="P562" t="e">
        <f>YEAR(TBL_Employees[[#This Row],[Exit Date]])</f>
        <v>#VALUE!</v>
      </c>
      <c r="Q562">
        <f>YEAR(TBL_Employees[[#This Row],[Hire Date]])</f>
        <v>2012</v>
      </c>
      <c r="R562" s="19" t="e">
        <f>TBL_Employees[[#This Row],[Exit_year]]-TBL_Employees[[#This Row],[Hire_year]]</f>
        <v>#VALUE!</v>
      </c>
    </row>
    <row r="563" spans="1:18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>TBL_Employees[[#This Row],[Annual Salary]]*TBL_Employees[[#This Row],[Bonus %]]</f>
        <v>39463.58</v>
      </c>
      <c r="P563" t="e">
        <f>YEAR(TBL_Employees[[#This Row],[Exit Date]])</f>
        <v>#VALUE!</v>
      </c>
      <c r="Q563">
        <f>YEAR(TBL_Employees[[#This Row],[Hire Date]])</f>
        <v>2021</v>
      </c>
      <c r="R563" s="19" t="e">
        <f>TBL_Employees[[#This Row],[Exit_year]]-TBL_Employees[[#This Row],[Hire_year]]</f>
        <v>#VALUE!</v>
      </c>
    </row>
    <row r="564" spans="1:18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>TBL_Employees[[#This Row],[Annual Salary]]*TBL_Employees[[#This Row],[Bonus %]]</f>
        <v>28927.88</v>
      </c>
      <c r="P564" t="e">
        <f>YEAR(TBL_Employees[[#This Row],[Exit Date]])</f>
        <v>#VALUE!</v>
      </c>
      <c r="Q564">
        <f>YEAR(TBL_Employees[[#This Row],[Hire Date]])</f>
        <v>2018</v>
      </c>
      <c r="R564" s="19" t="e">
        <f>TBL_Employees[[#This Row],[Exit_year]]-TBL_Employees[[#This Row],[Hire_year]]</f>
        <v>#VALUE!</v>
      </c>
    </row>
    <row r="565" spans="1:18" x14ac:dyDescent="0.35">
      <c r="A565" t="s">
        <v>1704</v>
      </c>
      <c r="B565" t="s">
        <v>1705</v>
      </c>
      <c r="C565" t="s">
        <v>62</v>
      </c>
      <c r="D565" t="s">
        <v>23</v>
      </c>
      <c r="E565" t="s">
        <v>44</v>
      </c>
      <c r="F565" t="s">
        <v>17</v>
      </c>
      <c r="G565" t="s">
        <v>24</v>
      </c>
      <c r="H565">
        <v>32</v>
      </c>
      <c r="I565" s="1">
        <v>42738</v>
      </c>
      <c r="J565" s="2">
        <v>101870</v>
      </c>
      <c r="K565" s="3">
        <v>0.1</v>
      </c>
      <c r="L565" t="s">
        <v>19</v>
      </c>
      <c r="M565" t="s">
        <v>39</v>
      </c>
      <c r="N565" s="1" t="s">
        <v>21</v>
      </c>
      <c r="O565">
        <f>TBL_Employees[[#This Row],[Annual Salary]]*TBL_Employees[[#This Row],[Bonus %]]</f>
        <v>10187</v>
      </c>
      <c r="P565" t="e">
        <f>YEAR(TBL_Employees[[#This Row],[Exit Date]])</f>
        <v>#VALUE!</v>
      </c>
      <c r="Q565">
        <f>YEAR(TBL_Employees[[#This Row],[Hire Date]])</f>
        <v>2017</v>
      </c>
      <c r="R565" s="19" t="e">
        <f>TBL_Employees[[#This Row],[Exit_year]]-TBL_Employees[[#This Row],[Hire_year]]</f>
        <v>#VALUE!</v>
      </c>
    </row>
    <row r="566" spans="1:18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>TBL_Employees[[#This Row],[Annual Salary]]*TBL_Employees[[#This Row],[Bonus %]]</f>
        <v>0</v>
      </c>
      <c r="P566" t="e">
        <f>YEAR(TBL_Employees[[#This Row],[Exit Date]])</f>
        <v>#VALUE!</v>
      </c>
      <c r="Q566">
        <f>YEAR(TBL_Employees[[#This Row],[Hire Date]])</f>
        <v>2016</v>
      </c>
      <c r="R566" s="19" t="e">
        <f>TBL_Employees[[#This Row],[Exit_year]]-TBL_Employees[[#This Row],[Hire_year]]</f>
        <v>#VALUE!</v>
      </c>
    </row>
    <row r="567" spans="1:18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>TBL_Employees[[#This Row],[Annual Salary]]*TBL_Employees[[#This Row],[Bonus %]]</f>
        <v>0</v>
      </c>
      <c r="P567" t="e">
        <f>YEAR(TBL_Employees[[#This Row],[Exit Date]])</f>
        <v>#VALUE!</v>
      </c>
      <c r="Q567">
        <f>YEAR(TBL_Employees[[#This Row],[Hire Date]])</f>
        <v>2017</v>
      </c>
      <c r="R567" s="19" t="e">
        <f>TBL_Employees[[#This Row],[Exit_year]]-TBL_Employees[[#This Row],[Hire_year]]</f>
        <v>#VALUE!</v>
      </c>
    </row>
    <row r="568" spans="1:18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>TBL_Employees[[#This Row],[Annual Salary]]*TBL_Employees[[#This Row],[Bonus %]]</f>
        <v>0</v>
      </c>
      <c r="P568" t="e">
        <f>YEAR(TBL_Employees[[#This Row],[Exit Date]])</f>
        <v>#VALUE!</v>
      </c>
      <c r="Q568">
        <f>YEAR(TBL_Employees[[#This Row],[Hire Date]])</f>
        <v>1992</v>
      </c>
      <c r="R568" s="19" t="e">
        <f>TBL_Employees[[#This Row],[Exit_year]]-TBL_Employees[[#This Row],[Hire_year]]</f>
        <v>#VALUE!</v>
      </c>
    </row>
    <row r="569" spans="1:18" x14ac:dyDescent="0.35">
      <c r="A569" t="s">
        <v>452</v>
      </c>
      <c r="B569" t="s">
        <v>453</v>
      </c>
      <c r="C569" t="s">
        <v>97</v>
      </c>
      <c r="D569" t="s">
        <v>31</v>
      </c>
      <c r="E569" t="s">
        <v>44</v>
      </c>
      <c r="F569" t="s">
        <v>28</v>
      </c>
      <c r="G569" t="s">
        <v>24</v>
      </c>
      <c r="H569">
        <v>64</v>
      </c>
      <c r="I569" s="1">
        <v>35403</v>
      </c>
      <c r="J569" s="2">
        <v>99354</v>
      </c>
      <c r="K569" s="3">
        <v>0.12</v>
      </c>
      <c r="L569" t="s">
        <v>33</v>
      </c>
      <c r="M569" t="s">
        <v>60</v>
      </c>
      <c r="N569" s="1" t="s">
        <v>21</v>
      </c>
      <c r="O569">
        <f>TBL_Employees[[#This Row],[Annual Salary]]*TBL_Employees[[#This Row],[Bonus %]]</f>
        <v>11922.48</v>
      </c>
      <c r="P569" t="e">
        <f>YEAR(TBL_Employees[[#This Row],[Exit Date]])</f>
        <v>#VALUE!</v>
      </c>
      <c r="Q569">
        <f>YEAR(TBL_Employees[[#This Row],[Hire Date]])</f>
        <v>1996</v>
      </c>
      <c r="R569" s="19" t="e">
        <f>TBL_Employees[[#This Row],[Exit_year]]-TBL_Employees[[#This Row],[Hire_year]]</f>
        <v>#VALUE!</v>
      </c>
    </row>
    <row r="570" spans="1:18" x14ac:dyDescent="0.35">
      <c r="A570" t="s">
        <v>1973</v>
      </c>
      <c r="B570" t="s">
        <v>1974</v>
      </c>
      <c r="C570" t="s">
        <v>42</v>
      </c>
      <c r="D570" t="s">
        <v>43</v>
      </c>
      <c r="E570" t="s">
        <v>44</v>
      </c>
      <c r="F570" t="s">
        <v>28</v>
      </c>
      <c r="G570" t="s">
        <v>18</v>
      </c>
      <c r="H570">
        <v>33</v>
      </c>
      <c r="I570" s="1">
        <v>42631</v>
      </c>
      <c r="J570" s="2">
        <v>98427</v>
      </c>
      <c r="K570" s="3">
        <v>0</v>
      </c>
      <c r="L570" t="s">
        <v>19</v>
      </c>
      <c r="M570" t="s">
        <v>29</v>
      </c>
      <c r="N570" s="1" t="s">
        <v>21</v>
      </c>
      <c r="O570">
        <f>TBL_Employees[[#This Row],[Annual Salary]]*TBL_Employees[[#This Row],[Bonus %]]</f>
        <v>0</v>
      </c>
      <c r="P570" t="e">
        <f>YEAR(TBL_Employees[[#This Row],[Exit Date]])</f>
        <v>#VALUE!</v>
      </c>
      <c r="Q570">
        <f>YEAR(TBL_Employees[[#This Row],[Hire Date]])</f>
        <v>2016</v>
      </c>
      <c r="R570" s="19" t="e">
        <f>TBL_Employees[[#This Row],[Exit_year]]-TBL_Employees[[#This Row],[Hire_year]]</f>
        <v>#VALUE!</v>
      </c>
    </row>
    <row r="571" spans="1:18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>TBL_Employees[[#This Row],[Annual Salary]]*TBL_Employees[[#This Row],[Bonus %]]</f>
        <v>0</v>
      </c>
      <c r="P571" t="e">
        <f>YEAR(TBL_Employees[[#This Row],[Exit Date]])</f>
        <v>#VALUE!</v>
      </c>
      <c r="Q571">
        <f>YEAR(TBL_Employees[[#This Row],[Hire Date]])</f>
        <v>1994</v>
      </c>
      <c r="R571" s="19" t="e">
        <f>TBL_Employees[[#This Row],[Exit_year]]-TBL_Employees[[#This Row],[Hire_year]]</f>
        <v>#VALUE!</v>
      </c>
    </row>
    <row r="572" spans="1:18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>TBL_Employees[[#This Row],[Annual Salary]]*TBL_Employees[[#This Row],[Bonus %]]</f>
        <v>0</v>
      </c>
      <c r="P572" t="e">
        <f>YEAR(TBL_Employees[[#This Row],[Exit Date]])</f>
        <v>#VALUE!</v>
      </c>
      <c r="Q572">
        <f>YEAR(TBL_Employees[[#This Row],[Hire Date]])</f>
        <v>2018</v>
      </c>
      <c r="R572" s="19" t="e">
        <f>TBL_Employees[[#This Row],[Exit_year]]-TBL_Employees[[#This Row],[Hire_year]]</f>
        <v>#VALUE!</v>
      </c>
    </row>
    <row r="573" spans="1:18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>TBL_Employees[[#This Row],[Annual Salary]]*TBL_Employees[[#This Row],[Bonus %]]</f>
        <v>0</v>
      </c>
      <c r="P573" t="e">
        <f>YEAR(TBL_Employees[[#This Row],[Exit Date]])</f>
        <v>#VALUE!</v>
      </c>
      <c r="Q573">
        <f>YEAR(TBL_Employees[[#This Row],[Hire Date]])</f>
        <v>2020</v>
      </c>
      <c r="R573" s="19" t="e">
        <f>TBL_Employees[[#This Row],[Exit_year]]-TBL_Employees[[#This Row],[Hire_year]]</f>
        <v>#VALUE!</v>
      </c>
    </row>
    <row r="574" spans="1:18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>TBL_Employees[[#This Row],[Annual Salary]]*TBL_Employees[[#This Row],[Bonus %]]</f>
        <v>86695.069999999992</v>
      </c>
      <c r="P574" t="e">
        <f>YEAR(TBL_Employees[[#This Row],[Exit Date]])</f>
        <v>#VALUE!</v>
      </c>
      <c r="Q574">
        <f>YEAR(TBL_Employees[[#This Row],[Hire Date]])</f>
        <v>2007</v>
      </c>
      <c r="R574" s="19" t="e">
        <f>TBL_Employees[[#This Row],[Exit_year]]-TBL_Employees[[#This Row],[Hire_year]]</f>
        <v>#VALUE!</v>
      </c>
    </row>
    <row r="575" spans="1:18" x14ac:dyDescent="0.35">
      <c r="A575" t="s">
        <v>365</v>
      </c>
      <c r="B575" t="s">
        <v>1605</v>
      </c>
      <c r="C575" t="s">
        <v>129</v>
      </c>
      <c r="D575" t="s">
        <v>31</v>
      </c>
      <c r="E575" t="s">
        <v>44</v>
      </c>
      <c r="F575" t="s">
        <v>17</v>
      </c>
      <c r="G575" t="s">
        <v>51</v>
      </c>
      <c r="H575">
        <v>52</v>
      </c>
      <c r="I575" s="1">
        <v>39532</v>
      </c>
      <c r="J575" s="2">
        <v>97398</v>
      </c>
      <c r="K575" s="3">
        <v>0</v>
      </c>
      <c r="L575" t="s">
        <v>52</v>
      </c>
      <c r="M575" t="s">
        <v>81</v>
      </c>
      <c r="N575" s="1" t="s">
        <v>21</v>
      </c>
      <c r="O575">
        <f>TBL_Employees[[#This Row],[Annual Salary]]*TBL_Employees[[#This Row],[Bonus %]]</f>
        <v>0</v>
      </c>
      <c r="P575" t="e">
        <f>YEAR(TBL_Employees[[#This Row],[Exit Date]])</f>
        <v>#VALUE!</v>
      </c>
      <c r="Q575">
        <f>YEAR(TBL_Employees[[#This Row],[Hire Date]])</f>
        <v>2008</v>
      </c>
      <c r="R575" s="19" t="e">
        <f>TBL_Employees[[#This Row],[Exit_year]]-TBL_Employees[[#This Row],[Hire_year]]</f>
        <v>#VALUE!</v>
      </c>
    </row>
    <row r="576" spans="1:18" x14ac:dyDescent="0.35">
      <c r="A576" t="s">
        <v>430</v>
      </c>
      <c r="B576" t="s">
        <v>431</v>
      </c>
      <c r="C576" t="s">
        <v>42</v>
      </c>
      <c r="D576" t="s">
        <v>65</v>
      </c>
      <c r="E576" t="s">
        <v>44</v>
      </c>
      <c r="F576" t="s">
        <v>28</v>
      </c>
      <c r="G576" t="s">
        <v>24</v>
      </c>
      <c r="H576">
        <v>31</v>
      </c>
      <c r="I576" s="1">
        <v>43043</v>
      </c>
      <c r="J576" s="2">
        <v>97078</v>
      </c>
      <c r="K576" s="3">
        <v>0</v>
      </c>
      <c r="L576" t="s">
        <v>19</v>
      </c>
      <c r="M576" t="s">
        <v>25</v>
      </c>
      <c r="N576" s="1">
        <v>43899</v>
      </c>
      <c r="O576">
        <f>TBL_Employees[[#This Row],[Annual Salary]]*TBL_Employees[[#This Row],[Bonus %]]</f>
        <v>0</v>
      </c>
      <c r="P576">
        <f>YEAR(TBL_Employees[[#This Row],[Exit Date]])</f>
        <v>2020</v>
      </c>
      <c r="Q576">
        <f>YEAR(TBL_Employees[[#This Row],[Hire Date]])</f>
        <v>2017</v>
      </c>
      <c r="R576" s="19">
        <f>TBL_Employees[[#This Row],[Exit_year]]-TBL_Employees[[#This Row],[Hire_year]]</f>
        <v>3</v>
      </c>
    </row>
    <row r="577" spans="1:18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>TBL_Employees[[#This Row],[Annual Salary]]*TBL_Employees[[#This Row],[Bonus %]]</f>
        <v>43979.600000000006</v>
      </c>
      <c r="P577" t="e">
        <f>YEAR(TBL_Employees[[#This Row],[Exit Date]])</f>
        <v>#VALUE!</v>
      </c>
      <c r="Q577">
        <f>YEAR(TBL_Employees[[#This Row],[Hire Date]])</f>
        <v>2010</v>
      </c>
      <c r="R577" s="19" t="e">
        <f>TBL_Employees[[#This Row],[Exit_year]]-TBL_Employees[[#This Row],[Hire_year]]</f>
        <v>#VALUE!</v>
      </c>
    </row>
    <row r="578" spans="1:18" x14ac:dyDescent="0.35">
      <c r="A578" t="s">
        <v>622</v>
      </c>
      <c r="B578" t="s">
        <v>623</v>
      </c>
      <c r="C578" t="s">
        <v>129</v>
      </c>
      <c r="D578" t="s">
        <v>31</v>
      </c>
      <c r="E578" t="s">
        <v>44</v>
      </c>
      <c r="F578" t="s">
        <v>28</v>
      </c>
      <c r="G578" t="s">
        <v>51</v>
      </c>
      <c r="H578">
        <v>46</v>
      </c>
      <c r="I578" s="1">
        <v>36331</v>
      </c>
      <c r="J578" s="2">
        <v>96997</v>
      </c>
      <c r="K578" s="3">
        <v>0</v>
      </c>
      <c r="L578" t="s">
        <v>52</v>
      </c>
      <c r="M578" t="s">
        <v>53</v>
      </c>
      <c r="N578" s="1" t="s">
        <v>21</v>
      </c>
      <c r="O578">
        <f>TBL_Employees[[#This Row],[Annual Salary]]*TBL_Employees[[#This Row],[Bonus %]]</f>
        <v>0</v>
      </c>
      <c r="P578" t="e">
        <f>YEAR(TBL_Employees[[#This Row],[Exit Date]])</f>
        <v>#VALUE!</v>
      </c>
      <c r="Q578">
        <f>YEAR(TBL_Employees[[#This Row],[Hire Date]])</f>
        <v>1999</v>
      </c>
      <c r="R578" s="19" t="e">
        <f>TBL_Employees[[#This Row],[Exit_year]]-TBL_Employees[[#This Row],[Hire_year]]</f>
        <v>#VALUE!</v>
      </c>
    </row>
    <row r="579" spans="1:18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>TBL_Employees[[#This Row],[Annual Salary]]*TBL_Employees[[#This Row],[Bonus %]]</f>
        <v>6526.8</v>
      </c>
      <c r="P579" t="e">
        <f>YEAR(TBL_Employees[[#This Row],[Exit Date]])</f>
        <v>#VALUE!</v>
      </c>
      <c r="Q579">
        <f>YEAR(TBL_Employees[[#This Row],[Hire Date]])</f>
        <v>2019</v>
      </c>
      <c r="R579" s="19" t="e">
        <f>TBL_Employees[[#This Row],[Exit_year]]-TBL_Employees[[#This Row],[Hire_year]]</f>
        <v>#VALUE!</v>
      </c>
    </row>
    <row r="580" spans="1:18" x14ac:dyDescent="0.35">
      <c r="A580" t="s">
        <v>1277</v>
      </c>
      <c r="B580" t="s">
        <v>1278</v>
      </c>
      <c r="C580" t="s">
        <v>84</v>
      </c>
      <c r="D580" t="s">
        <v>31</v>
      </c>
      <c r="E580" t="s">
        <v>44</v>
      </c>
      <c r="F580" t="s">
        <v>17</v>
      </c>
      <c r="G580" t="s">
        <v>18</v>
      </c>
      <c r="H580">
        <v>48</v>
      </c>
      <c r="I580" s="1">
        <v>41907</v>
      </c>
      <c r="J580" s="2">
        <v>96693</v>
      </c>
      <c r="K580" s="3">
        <v>0</v>
      </c>
      <c r="L580" t="s">
        <v>19</v>
      </c>
      <c r="M580" t="s">
        <v>20</v>
      </c>
      <c r="N580" s="1" t="s">
        <v>21</v>
      </c>
      <c r="O580">
        <f>TBL_Employees[[#This Row],[Annual Salary]]*TBL_Employees[[#This Row],[Bonus %]]</f>
        <v>0</v>
      </c>
      <c r="P580" t="e">
        <f>YEAR(TBL_Employees[[#This Row],[Exit Date]])</f>
        <v>#VALUE!</v>
      </c>
      <c r="Q580">
        <f>YEAR(TBL_Employees[[#This Row],[Hire Date]])</f>
        <v>2014</v>
      </c>
      <c r="R580" s="19" t="e">
        <f>TBL_Employees[[#This Row],[Exit_year]]-TBL_Employees[[#This Row],[Hire_year]]</f>
        <v>#VALUE!</v>
      </c>
    </row>
    <row r="581" spans="1:18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>TBL_Employees[[#This Row],[Annual Salary]]*TBL_Employees[[#This Row],[Bonus %]]</f>
        <v>0</v>
      </c>
      <c r="P581" t="e">
        <f>YEAR(TBL_Employees[[#This Row],[Exit Date]])</f>
        <v>#VALUE!</v>
      </c>
      <c r="Q581">
        <f>YEAR(TBL_Employees[[#This Row],[Hire Date]])</f>
        <v>2006</v>
      </c>
      <c r="R581" s="19" t="e">
        <f>TBL_Employees[[#This Row],[Exit_year]]-TBL_Employees[[#This Row],[Hire_year]]</f>
        <v>#VALUE!</v>
      </c>
    </row>
    <row r="582" spans="1:18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>TBL_Employees[[#This Row],[Annual Salary]]*TBL_Employees[[#This Row],[Bonus %]]</f>
        <v>0</v>
      </c>
      <c r="P582" t="e">
        <f>YEAR(TBL_Employees[[#This Row],[Exit Date]])</f>
        <v>#VALUE!</v>
      </c>
      <c r="Q582">
        <f>YEAR(TBL_Employees[[#This Row],[Hire Date]])</f>
        <v>2008</v>
      </c>
      <c r="R582" s="19" t="e">
        <f>TBL_Employees[[#This Row],[Exit_year]]-TBL_Employees[[#This Row],[Hire_year]]</f>
        <v>#VALUE!</v>
      </c>
    </row>
    <row r="583" spans="1:18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>TBL_Employees[[#This Row],[Annual Salary]]*TBL_Employees[[#This Row],[Bonus %]]</f>
        <v>0</v>
      </c>
      <c r="P583" t="e">
        <f>YEAR(TBL_Employees[[#This Row],[Exit Date]])</f>
        <v>#VALUE!</v>
      </c>
      <c r="Q583">
        <f>YEAR(TBL_Employees[[#This Row],[Hire Date]])</f>
        <v>2001</v>
      </c>
      <c r="R583" s="19" t="e">
        <f>TBL_Employees[[#This Row],[Exit_year]]-TBL_Employees[[#This Row],[Hire_year]]</f>
        <v>#VALUE!</v>
      </c>
    </row>
    <row r="584" spans="1:18" x14ac:dyDescent="0.35">
      <c r="A584" t="s">
        <v>1849</v>
      </c>
      <c r="B584" t="s">
        <v>1850</v>
      </c>
      <c r="C584" t="s">
        <v>49</v>
      </c>
      <c r="D584" t="s">
        <v>50</v>
      </c>
      <c r="E584" t="s">
        <v>44</v>
      </c>
      <c r="F584" t="s">
        <v>28</v>
      </c>
      <c r="G584" t="s">
        <v>18</v>
      </c>
      <c r="H584">
        <v>32</v>
      </c>
      <c r="I584" s="1">
        <v>43864</v>
      </c>
      <c r="J584" s="2">
        <v>96598</v>
      </c>
      <c r="K584" s="3">
        <v>0</v>
      </c>
      <c r="L584" t="s">
        <v>19</v>
      </c>
      <c r="M584" t="s">
        <v>39</v>
      </c>
      <c r="N584" s="1" t="s">
        <v>21</v>
      </c>
      <c r="O584">
        <f>TBL_Employees[[#This Row],[Annual Salary]]*TBL_Employees[[#This Row],[Bonus %]]</f>
        <v>0</v>
      </c>
      <c r="P584" t="e">
        <f>YEAR(TBL_Employees[[#This Row],[Exit Date]])</f>
        <v>#VALUE!</v>
      </c>
      <c r="Q584">
        <f>YEAR(TBL_Employees[[#This Row],[Hire Date]])</f>
        <v>2020</v>
      </c>
      <c r="R584" s="19" t="e">
        <f>TBL_Employees[[#This Row],[Exit_year]]-TBL_Employees[[#This Row],[Hire_year]]</f>
        <v>#VALUE!</v>
      </c>
    </row>
    <row r="585" spans="1:18" x14ac:dyDescent="0.35">
      <c r="A585" t="s">
        <v>1328</v>
      </c>
      <c r="B585" t="s">
        <v>133</v>
      </c>
      <c r="C585" t="s">
        <v>30</v>
      </c>
      <c r="D585" t="s">
        <v>31</v>
      </c>
      <c r="E585" t="s">
        <v>44</v>
      </c>
      <c r="F585" t="s">
        <v>28</v>
      </c>
      <c r="G585" t="s">
        <v>51</v>
      </c>
      <c r="H585">
        <v>54</v>
      </c>
      <c r="I585" s="1">
        <v>41028</v>
      </c>
      <c r="J585" s="2">
        <v>96441</v>
      </c>
      <c r="K585" s="3">
        <v>0</v>
      </c>
      <c r="L585" t="s">
        <v>52</v>
      </c>
      <c r="M585" t="s">
        <v>53</v>
      </c>
      <c r="N585" s="1" t="s">
        <v>21</v>
      </c>
      <c r="O585">
        <f>TBL_Employees[[#This Row],[Annual Salary]]*TBL_Employees[[#This Row],[Bonus %]]</f>
        <v>0</v>
      </c>
      <c r="P585" t="e">
        <f>YEAR(TBL_Employees[[#This Row],[Exit Date]])</f>
        <v>#VALUE!</v>
      </c>
      <c r="Q585">
        <f>YEAR(TBL_Employees[[#This Row],[Hire Date]])</f>
        <v>2012</v>
      </c>
      <c r="R585" s="19" t="e">
        <f>TBL_Employees[[#This Row],[Exit_year]]-TBL_Employees[[#This Row],[Hire_year]]</f>
        <v>#VALUE!</v>
      </c>
    </row>
    <row r="586" spans="1:18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>TBL_Employees[[#This Row],[Annual Salary]]*TBL_Employees[[#This Row],[Bonus %]]</f>
        <v>4911.55</v>
      </c>
      <c r="P586" t="e">
        <f>YEAR(TBL_Employees[[#This Row],[Exit Date]])</f>
        <v>#VALUE!</v>
      </c>
      <c r="Q586">
        <f>YEAR(TBL_Employees[[#This Row],[Hire Date]])</f>
        <v>2020</v>
      </c>
      <c r="R586" s="19" t="e">
        <f>TBL_Employees[[#This Row],[Exit_year]]-TBL_Employees[[#This Row],[Hire_year]]</f>
        <v>#VALUE!</v>
      </c>
    </row>
    <row r="587" spans="1:18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>TBL_Employees[[#This Row],[Annual Salary]]*TBL_Employees[[#This Row],[Bonus %]]</f>
        <v>7634.130000000001</v>
      </c>
      <c r="P587" t="e">
        <f>YEAR(TBL_Employees[[#This Row],[Exit Date]])</f>
        <v>#VALUE!</v>
      </c>
      <c r="Q587">
        <f>YEAR(TBL_Employees[[#This Row],[Hire Date]])</f>
        <v>2000</v>
      </c>
      <c r="R587" s="19" t="e">
        <f>TBL_Employees[[#This Row],[Exit_year]]-TBL_Employees[[#This Row],[Hire_year]]</f>
        <v>#VALUE!</v>
      </c>
    </row>
    <row r="588" spans="1:18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>TBL_Employees[[#This Row],[Annual Salary]]*TBL_Employees[[#This Row],[Bonus %]]</f>
        <v>0</v>
      </c>
      <c r="P588" t="e">
        <f>YEAR(TBL_Employees[[#This Row],[Exit Date]])</f>
        <v>#VALUE!</v>
      </c>
      <c r="Q588">
        <f>YEAR(TBL_Employees[[#This Row],[Hire Date]])</f>
        <v>2015</v>
      </c>
      <c r="R588" s="19" t="e">
        <f>TBL_Employees[[#This Row],[Exit_year]]-TBL_Employees[[#This Row],[Hire_year]]</f>
        <v>#VALUE!</v>
      </c>
    </row>
    <row r="589" spans="1:18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>TBL_Employees[[#This Row],[Annual Salary]]*TBL_Employees[[#This Row],[Bonus %]]</f>
        <v>0</v>
      </c>
      <c r="P589" t="e">
        <f>YEAR(TBL_Employees[[#This Row],[Exit Date]])</f>
        <v>#VALUE!</v>
      </c>
      <c r="Q589">
        <f>YEAR(TBL_Employees[[#This Row],[Hire Date]])</f>
        <v>2012</v>
      </c>
      <c r="R589" s="19" t="e">
        <f>TBL_Employees[[#This Row],[Exit_year]]-TBL_Employees[[#This Row],[Hire_year]]</f>
        <v>#VALUE!</v>
      </c>
    </row>
    <row r="590" spans="1:18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>TBL_Employees[[#This Row],[Annual Salary]]*TBL_Employees[[#This Row],[Bonus %]]</f>
        <v>0</v>
      </c>
      <c r="P590" t="e">
        <f>YEAR(TBL_Employees[[#This Row],[Exit Date]])</f>
        <v>#VALUE!</v>
      </c>
      <c r="Q590">
        <f>YEAR(TBL_Employees[[#This Row],[Hire Date]])</f>
        <v>2013</v>
      </c>
      <c r="R590" s="19" t="e">
        <f>TBL_Employees[[#This Row],[Exit_year]]-TBL_Employees[[#This Row],[Hire_year]]</f>
        <v>#VALUE!</v>
      </c>
    </row>
    <row r="591" spans="1:18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>TBL_Employees[[#This Row],[Annual Salary]]*TBL_Employees[[#This Row],[Bonus %]]</f>
        <v>0</v>
      </c>
      <c r="P591" t="e">
        <f>YEAR(TBL_Employees[[#This Row],[Exit Date]])</f>
        <v>#VALUE!</v>
      </c>
      <c r="Q591">
        <f>YEAR(TBL_Employees[[#This Row],[Hire Date]])</f>
        <v>2009</v>
      </c>
      <c r="R591" s="19" t="e">
        <f>TBL_Employees[[#This Row],[Exit_year]]-TBL_Employees[[#This Row],[Hire_year]]</f>
        <v>#VALUE!</v>
      </c>
    </row>
    <row r="592" spans="1:18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>TBL_Employees[[#This Row],[Annual Salary]]*TBL_Employees[[#This Row],[Bonus %]]</f>
        <v>36888.550000000003</v>
      </c>
      <c r="P592">
        <f>YEAR(TBL_Employees[[#This Row],[Exit Date]])</f>
        <v>2021</v>
      </c>
      <c r="Q592">
        <f>YEAR(TBL_Employees[[#This Row],[Hire Date]])</f>
        <v>2021</v>
      </c>
      <c r="R592" s="19">
        <f>TBL_Employees[[#This Row],[Exit_year]]-TBL_Employees[[#This Row],[Hire_year]]</f>
        <v>0</v>
      </c>
    </row>
    <row r="593" spans="1:18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>TBL_Employees[[#This Row],[Annual Salary]]*TBL_Employees[[#This Row],[Bonus %]]</f>
        <v>78905.97</v>
      </c>
      <c r="P593" t="e">
        <f>YEAR(TBL_Employees[[#This Row],[Exit Date]])</f>
        <v>#VALUE!</v>
      </c>
      <c r="Q593">
        <f>YEAR(TBL_Employees[[#This Row],[Hire Date]])</f>
        <v>2014</v>
      </c>
      <c r="R593" s="19" t="e">
        <f>TBL_Employees[[#This Row],[Exit_year]]-TBL_Employees[[#This Row],[Hire_year]]</f>
        <v>#VALUE!</v>
      </c>
    </row>
    <row r="594" spans="1:18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>TBL_Employees[[#This Row],[Annual Salary]]*TBL_Employees[[#This Row],[Bonus %]]</f>
        <v>15571.05</v>
      </c>
      <c r="P594" t="e">
        <f>YEAR(TBL_Employees[[#This Row],[Exit Date]])</f>
        <v>#VALUE!</v>
      </c>
      <c r="Q594">
        <f>YEAR(TBL_Employees[[#This Row],[Hire Date]])</f>
        <v>2020</v>
      </c>
      <c r="R594" s="19" t="e">
        <f>TBL_Employees[[#This Row],[Exit_year]]-TBL_Employees[[#This Row],[Hire_year]]</f>
        <v>#VALUE!</v>
      </c>
    </row>
    <row r="595" spans="1:18" x14ac:dyDescent="0.35">
      <c r="A595" t="s">
        <v>957</v>
      </c>
      <c r="B595" t="s">
        <v>958</v>
      </c>
      <c r="C595" t="s">
        <v>82</v>
      </c>
      <c r="D595" t="s">
        <v>27</v>
      </c>
      <c r="E595" t="s">
        <v>44</v>
      </c>
      <c r="F595" t="s">
        <v>28</v>
      </c>
      <c r="G595" t="s">
        <v>24</v>
      </c>
      <c r="H595">
        <v>31</v>
      </c>
      <c r="I595" s="1">
        <v>42780</v>
      </c>
      <c r="J595" s="2">
        <v>95963</v>
      </c>
      <c r="K595" s="3">
        <v>0</v>
      </c>
      <c r="L595" t="s">
        <v>33</v>
      </c>
      <c r="M595" t="s">
        <v>34</v>
      </c>
      <c r="N595" s="1" t="s">
        <v>21</v>
      </c>
      <c r="O595">
        <f>TBL_Employees[[#This Row],[Annual Salary]]*TBL_Employees[[#This Row],[Bonus %]]</f>
        <v>0</v>
      </c>
      <c r="P595" t="e">
        <f>YEAR(TBL_Employees[[#This Row],[Exit Date]])</f>
        <v>#VALUE!</v>
      </c>
      <c r="Q595">
        <f>YEAR(TBL_Employees[[#This Row],[Hire Date]])</f>
        <v>2017</v>
      </c>
      <c r="R595" s="19" t="e">
        <f>TBL_Employees[[#This Row],[Exit_year]]-TBL_Employees[[#This Row],[Hire_year]]</f>
        <v>#VALUE!</v>
      </c>
    </row>
    <row r="596" spans="1:18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>TBL_Employees[[#This Row],[Annual Salary]]*TBL_Employees[[#This Row],[Bonus %]]</f>
        <v>68693.52</v>
      </c>
      <c r="P596" t="e">
        <f>YEAR(TBL_Employees[[#This Row],[Exit Date]])</f>
        <v>#VALUE!</v>
      </c>
      <c r="Q596">
        <f>YEAR(TBL_Employees[[#This Row],[Hire Date]])</f>
        <v>2011</v>
      </c>
      <c r="R596" s="19" t="e">
        <f>TBL_Employees[[#This Row],[Exit_year]]-TBL_Employees[[#This Row],[Hire_year]]</f>
        <v>#VALUE!</v>
      </c>
    </row>
    <row r="597" spans="1:18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>TBL_Employees[[#This Row],[Annual Salary]]*TBL_Employees[[#This Row],[Bonus %]]</f>
        <v>0</v>
      </c>
      <c r="P597" t="e">
        <f>YEAR(TBL_Employees[[#This Row],[Exit Date]])</f>
        <v>#VALUE!</v>
      </c>
      <c r="Q597">
        <f>YEAR(TBL_Employees[[#This Row],[Hire Date]])</f>
        <v>2009</v>
      </c>
      <c r="R597" s="19" t="e">
        <f>TBL_Employees[[#This Row],[Exit_year]]-TBL_Employees[[#This Row],[Hire_year]]</f>
        <v>#VALUE!</v>
      </c>
    </row>
    <row r="598" spans="1:18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>TBL_Employees[[#This Row],[Annual Salary]]*TBL_Employees[[#This Row],[Bonus %]]</f>
        <v>0</v>
      </c>
      <c r="P598" t="e">
        <f>YEAR(TBL_Employees[[#This Row],[Exit Date]])</f>
        <v>#VALUE!</v>
      </c>
      <c r="Q598">
        <f>YEAR(TBL_Employees[[#This Row],[Hire Date]])</f>
        <v>2000</v>
      </c>
      <c r="R598" s="19" t="e">
        <f>TBL_Employees[[#This Row],[Exit_year]]-TBL_Employees[[#This Row],[Hire_year]]</f>
        <v>#VALUE!</v>
      </c>
    </row>
    <row r="599" spans="1:18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>TBL_Employees[[#This Row],[Annual Salary]]*TBL_Employees[[#This Row],[Bonus %]]</f>
        <v>18205.46</v>
      </c>
      <c r="P599" t="e">
        <f>YEAR(TBL_Employees[[#This Row],[Exit Date]])</f>
        <v>#VALUE!</v>
      </c>
      <c r="Q599">
        <f>YEAR(TBL_Employees[[#This Row],[Hire Date]])</f>
        <v>2017</v>
      </c>
      <c r="R599" s="19" t="e">
        <f>TBL_Employees[[#This Row],[Exit_year]]-TBL_Employees[[#This Row],[Hire_year]]</f>
        <v>#VALUE!</v>
      </c>
    </row>
    <row r="600" spans="1:18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>TBL_Employees[[#This Row],[Annual Salary]]*TBL_Employees[[#This Row],[Bonus %]]</f>
        <v>0</v>
      </c>
      <c r="P600" t="e">
        <f>YEAR(TBL_Employees[[#This Row],[Exit Date]])</f>
        <v>#VALUE!</v>
      </c>
      <c r="Q600">
        <f>YEAR(TBL_Employees[[#This Row],[Hire Date]])</f>
        <v>2018</v>
      </c>
      <c r="R600" s="19" t="e">
        <f>TBL_Employees[[#This Row],[Exit_year]]-TBL_Employees[[#This Row],[Hire_year]]</f>
        <v>#VALUE!</v>
      </c>
    </row>
    <row r="601" spans="1:18" x14ac:dyDescent="0.35">
      <c r="A601" t="s">
        <v>1979</v>
      </c>
      <c r="B601" t="s">
        <v>1980</v>
      </c>
      <c r="C601" t="s">
        <v>42</v>
      </c>
      <c r="D601" t="s">
        <v>15</v>
      </c>
      <c r="E601" t="s">
        <v>44</v>
      </c>
      <c r="F601" t="s">
        <v>17</v>
      </c>
      <c r="G601" t="s">
        <v>24</v>
      </c>
      <c r="H601">
        <v>33</v>
      </c>
      <c r="I601" s="1">
        <v>40936</v>
      </c>
      <c r="J601" s="2">
        <v>95960</v>
      </c>
      <c r="K601" s="3">
        <v>0</v>
      </c>
      <c r="L601" t="s">
        <v>33</v>
      </c>
      <c r="M601" t="s">
        <v>34</v>
      </c>
      <c r="N601" s="1" t="s">
        <v>21</v>
      </c>
      <c r="O601">
        <f>TBL_Employees[[#This Row],[Annual Salary]]*TBL_Employees[[#This Row],[Bonus %]]</f>
        <v>0</v>
      </c>
      <c r="P601" t="e">
        <f>YEAR(TBL_Employees[[#This Row],[Exit Date]])</f>
        <v>#VALUE!</v>
      </c>
      <c r="Q601">
        <f>YEAR(TBL_Employees[[#This Row],[Hire Date]])</f>
        <v>2012</v>
      </c>
      <c r="R601" s="19" t="e">
        <f>TBL_Employees[[#This Row],[Exit_year]]-TBL_Employees[[#This Row],[Hire_year]]</f>
        <v>#VALUE!</v>
      </c>
    </row>
    <row r="602" spans="1:18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>TBL_Employees[[#This Row],[Annual Salary]]*TBL_Employees[[#This Row],[Bonus %]]</f>
        <v>41954.43</v>
      </c>
      <c r="P602">
        <f>YEAR(TBL_Employees[[#This Row],[Exit Date]])</f>
        <v>2022</v>
      </c>
      <c r="Q602">
        <f>YEAR(TBL_Employees[[#This Row],[Hire Date]])</f>
        <v>2021</v>
      </c>
      <c r="R602" s="19">
        <f>TBL_Employees[[#This Row],[Exit_year]]-TBL_Employees[[#This Row],[Hire_year]]</f>
        <v>1</v>
      </c>
    </row>
    <row r="603" spans="1:18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>TBL_Employees[[#This Row],[Annual Salary]]*TBL_Employees[[#This Row],[Bonus %]]</f>
        <v>0</v>
      </c>
      <c r="P603" t="e">
        <f>YEAR(TBL_Employees[[#This Row],[Exit Date]])</f>
        <v>#VALUE!</v>
      </c>
      <c r="Q603">
        <f>YEAR(TBL_Employees[[#This Row],[Hire Date]])</f>
        <v>2021</v>
      </c>
      <c r="R603" s="19" t="e">
        <f>TBL_Employees[[#This Row],[Exit_year]]-TBL_Employees[[#This Row],[Hire_year]]</f>
        <v>#VALUE!</v>
      </c>
    </row>
    <row r="604" spans="1:18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>TBL_Employees[[#This Row],[Annual Salary]]*TBL_Employees[[#This Row],[Bonus %]]</f>
        <v>7310.170000000001</v>
      </c>
      <c r="P604" t="e">
        <f>YEAR(TBL_Employees[[#This Row],[Exit Date]])</f>
        <v>#VALUE!</v>
      </c>
      <c r="Q604">
        <f>YEAR(TBL_Employees[[#This Row],[Hire Date]])</f>
        <v>1997</v>
      </c>
      <c r="R604" s="19" t="e">
        <f>TBL_Employees[[#This Row],[Exit_year]]-TBL_Employees[[#This Row],[Hire_year]]</f>
        <v>#VALUE!</v>
      </c>
    </row>
    <row r="605" spans="1:18" x14ac:dyDescent="0.35">
      <c r="A605" t="s">
        <v>739</v>
      </c>
      <c r="B605" t="s">
        <v>740</v>
      </c>
      <c r="C605" t="s">
        <v>69</v>
      </c>
      <c r="D605" t="s">
        <v>31</v>
      </c>
      <c r="E605" t="s">
        <v>44</v>
      </c>
      <c r="F605" t="s">
        <v>28</v>
      </c>
      <c r="G605" t="s">
        <v>18</v>
      </c>
      <c r="H605">
        <v>51</v>
      </c>
      <c r="I605" s="1">
        <v>36442</v>
      </c>
      <c r="J605" s="2">
        <v>95639</v>
      </c>
      <c r="K605" s="3">
        <v>0</v>
      </c>
      <c r="L605" t="s">
        <v>19</v>
      </c>
      <c r="M605" t="s">
        <v>25</v>
      </c>
      <c r="N605" s="1" t="s">
        <v>21</v>
      </c>
      <c r="O605">
        <f>TBL_Employees[[#This Row],[Annual Salary]]*TBL_Employees[[#This Row],[Bonus %]]</f>
        <v>0</v>
      </c>
      <c r="P605" t="e">
        <f>YEAR(TBL_Employees[[#This Row],[Exit Date]])</f>
        <v>#VALUE!</v>
      </c>
      <c r="Q605">
        <f>YEAR(TBL_Employees[[#This Row],[Hire Date]])</f>
        <v>1999</v>
      </c>
      <c r="R605" s="19" t="e">
        <f>TBL_Employees[[#This Row],[Exit_year]]-TBL_Employees[[#This Row],[Hire_year]]</f>
        <v>#VALUE!</v>
      </c>
    </row>
    <row r="606" spans="1:18" x14ac:dyDescent="0.35">
      <c r="A606" t="s">
        <v>610</v>
      </c>
      <c r="B606" t="s">
        <v>1305</v>
      </c>
      <c r="C606" t="s">
        <v>42</v>
      </c>
      <c r="D606" t="s">
        <v>15</v>
      </c>
      <c r="E606" t="s">
        <v>44</v>
      </c>
      <c r="F606" t="s">
        <v>17</v>
      </c>
      <c r="G606" t="s">
        <v>24</v>
      </c>
      <c r="H606">
        <v>33</v>
      </c>
      <c r="I606" s="1">
        <v>42285</v>
      </c>
      <c r="J606" s="2">
        <v>94876</v>
      </c>
      <c r="K606" s="3">
        <v>0</v>
      </c>
      <c r="L606" t="s">
        <v>19</v>
      </c>
      <c r="M606" t="s">
        <v>45</v>
      </c>
      <c r="N606" s="1" t="s">
        <v>21</v>
      </c>
      <c r="O606">
        <f>TBL_Employees[[#This Row],[Annual Salary]]*TBL_Employees[[#This Row],[Bonus %]]</f>
        <v>0</v>
      </c>
      <c r="P606" t="e">
        <f>YEAR(TBL_Employees[[#This Row],[Exit Date]])</f>
        <v>#VALUE!</v>
      </c>
      <c r="Q606">
        <f>YEAR(TBL_Employees[[#This Row],[Hire Date]])</f>
        <v>2015</v>
      </c>
      <c r="R606" s="19" t="e">
        <f>TBL_Employees[[#This Row],[Exit_year]]-TBL_Employees[[#This Row],[Hire_year]]</f>
        <v>#VALUE!</v>
      </c>
    </row>
    <row r="607" spans="1:18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>TBL_Employees[[#This Row],[Annual Salary]]*TBL_Employees[[#This Row],[Bonus %]]</f>
        <v>52118.640000000007</v>
      </c>
      <c r="P607" t="e">
        <f>YEAR(TBL_Employees[[#This Row],[Exit Date]])</f>
        <v>#VALUE!</v>
      </c>
      <c r="Q607">
        <f>YEAR(TBL_Employees[[#This Row],[Hire Date]])</f>
        <v>2008</v>
      </c>
      <c r="R607" s="19" t="e">
        <f>TBL_Employees[[#This Row],[Exit_year]]-TBL_Employees[[#This Row],[Hire_year]]</f>
        <v>#VALUE!</v>
      </c>
    </row>
    <row r="608" spans="1:18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>TBL_Employees[[#This Row],[Annual Salary]]*TBL_Employees[[#This Row],[Bonus %]]</f>
        <v>0</v>
      </c>
      <c r="P608" t="e">
        <f>YEAR(TBL_Employees[[#This Row],[Exit Date]])</f>
        <v>#VALUE!</v>
      </c>
      <c r="Q608">
        <f>YEAR(TBL_Employees[[#This Row],[Hire Date]])</f>
        <v>2010</v>
      </c>
      <c r="R608" s="19" t="e">
        <f>TBL_Employees[[#This Row],[Exit_year]]-TBL_Employees[[#This Row],[Hire_year]]</f>
        <v>#VALUE!</v>
      </c>
    </row>
    <row r="609" spans="1:18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>TBL_Employees[[#This Row],[Annual Salary]]*TBL_Employees[[#This Row],[Bonus %]]</f>
        <v>17971.32</v>
      </c>
      <c r="P609" t="e">
        <f>YEAR(TBL_Employees[[#This Row],[Exit Date]])</f>
        <v>#VALUE!</v>
      </c>
      <c r="Q609">
        <f>YEAR(TBL_Employees[[#This Row],[Hire Date]])</f>
        <v>2016</v>
      </c>
      <c r="R609" s="19" t="e">
        <f>TBL_Employees[[#This Row],[Exit_year]]-TBL_Employees[[#This Row],[Hire_year]]</f>
        <v>#VALUE!</v>
      </c>
    </row>
    <row r="610" spans="1:18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>TBL_Employees[[#This Row],[Annual Salary]]*TBL_Employees[[#This Row],[Bonus %]]</f>
        <v>16416.010000000002</v>
      </c>
      <c r="P610" t="e">
        <f>YEAR(TBL_Employees[[#This Row],[Exit Date]])</f>
        <v>#VALUE!</v>
      </c>
      <c r="Q610">
        <f>YEAR(TBL_Employees[[#This Row],[Hire Date]])</f>
        <v>2007</v>
      </c>
      <c r="R610" s="19" t="e">
        <f>TBL_Employees[[#This Row],[Exit_year]]-TBL_Employees[[#This Row],[Hire_year]]</f>
        <v>#VALUE!</v>
      </c>
    </row>
    <row r="611" spans="1:18" x14ac:dyDescent="0.35">
      <c r="A611" t="s">
        <v>213</v>
      </c>
      <c r="B611" t="s">
        <v>1893</v>
      </c>
      <c r="C611" t="s">
        <v>91</v>
      </c>
      <c r="D611" t="s">
        <v>27</v>
      </c>
      <c r="E611" t="s">
        <v>44</v>
      </c>
      <c r="F611" t="s">
        <v>28</v>
      </c>
      <c r="G611" t="s">
        <v>24</v>
      </c>
      <c r="H611">
        <v>34</v>
      </c>
      <c r="I611" s="1">
        <v>43728</v>
      </c>
      <c r="J611" s="2">
        <v>94735</v>
      </c>
      <c r="K611" s="3">
        <v>0</v>
      </c>
      <c r="L611" t="s">
        <v>33</v>
      </c>
      <c r="M611" t="s">
        <v>60</v>
      </c>
      <c r="N611" s="1" t="s">
        <v>21</v>
      </c>
      <c r="O611">
        <f>TBL_Employees[[#This Row],[Annual Salary]]*TBL_Employees[[#This Row],[Bonus %]]</f>
        <v>0</v>
      </c>
      <c r="P611" t="e">
        <f>YEAR(TBL_Employees[[#This Row],[Exit Date]])</f>
        <v>#VALUE!</v>
      </c>
      <c r="Q611">
        <f>YEAR(TBL_Employees[[#This Row],[Hire Date]])</f>
        <v>2019</v>
      </c>
      <c r="R611" s="19" t="e">
        <f>TBL_Employees[[#This Row],[Exit_year]]-TBL_Employees[[#This Row],[Hire_year]]</f>
        <v>#VALUE!</v>
      </c>
    </row>
    <row r="612" spans="1:18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>TBL_Employees[[#This Row],[Annual Salary]]*TBL_Employees[[#This Row],[Bonus %]]</f>
        <v>100058.79000000001</v>
      </c>
      <c r="P612" t="e">
        <f>YEAR(TBL_Employees[[#This Row],[Exit Date]])</f>
        <v>#VALUE!</v>
      </c>
      <c r="Q612">
        <f>YEAR(TBL_Employees[[#This Row],[Hire Date]])</f>
        <v>2020</v>
      </c>
      <c r="R612" s="19" t="e">
        <f>TBL_Employees[[#This Row],[Exit_year]]-TBL_Employees[[#This Row],[Hire_year]]</f>
        <v>#VALUE!</v>
      </c>
    </row>
    <row r="613" spans="1:18" x14ac:dyDescent="0.35">
      <c r="A613" t="s">
        <v>260</v>
      </c>
      <c r="B613" t="s">
        <v>1920</v>
      </c>
      <c r="C613" t="s">
        <v>71</v>
      </c>
      <c r="D613" t="s">
        <v>27</v>
      </c>
      <c r="E613" t="s">
        <v>44</v>
      </c>
      <c r="F613" t="s">
        <v>17</v>
      </c>
      <c r="G613" t="s">
        <v>51</v>
      </c>
      <c r="H613">
        <v>36</v>
      </c>
      <c r="I613" s="1">
        <v>42677</v>
      </c>
      <c r="J613" s="2">
        <v>94618</v>
      </c>
      <c r="K613" s="3">
        <v>0</v>
      </c>
      <c r="L613" t="s">
        <v>19</v>
      </c>
      <c r="M613" t="s">
        <v>29</v>
      </c>
      <c r="N613" s="1" t="s">
        <v>21</v>
      </c>
      <c r="O613">
        <f>TBL_Employees[[#This Row],[Annual Salary]]*TBL_Employees[[#This Row],[Bonus %]]</f>
        <v>0</v>
      </c>
      <c r="P613" t="e">
        <f>YEAR(TBL_Employees[[#This Row],[Exit Date]])</f>
        <v>#VALUE!</v>
      </c>
      <c r="Q613">
        <f>YEAR(TBL_Employees[[#This Row],[Hire Date]])</f>
        <v>2016</v>
      </c>
      <c r="R613" s="19" t="e">
        <f>TBL_Employees[[#This Row],[Exit_year]]-TBL_Employees[[#This Row],[Hire_year]]</f>
        <v>#VALUE!</v>
      </c>
    </row>
    <row r="614" spans="1:18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>TBL_Employees[[#This Row],[Annual Salary]]*TBL_Employees[[#This Row],[Bonus %]]</f>
        <v>15889.7</v>
      </c>
      <c r="P614" t="e">
        <f>YEAR(TBL_Employees[[#This Row],[Exit Date]])</f>
        <v>#VALUE!</v>
      </c>
      <c r="Q614">
        <f>YEAR(TBL_Employees[[#This Row],[Hire Date]])</f>
        <v>2004</v>
      </c>
      <c r="R614" s="19" t="e">
        <f>TBL_Employees[[#This Row],[Exit_year]]-TBL_Employees[[#This Row],[Hire_year]]</f>
        <v>#VALUE!</v>
      </c>
    </row>
    <row r="615" spans="1:18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>TBL_Employees[[#This Row],[Annual Salary]]*TBL_Employees[[#This Row],[Bonus %]]</f>
        <v>0</v>
      </c>
      <c r="P615" t="e">
        <f>YEAR(TBL_Employees[[#This Row],[Exit Date]])</f>
        <v>#VALUE!</v>
      </c>
      <c r="Q615">
        <f>YEAR(TBL_Employees[[#This Row],[Hire Date]])</f>
        <v>2008</v>
      </c>
      <c r="R615" s="19" t="e">
        <f>TBL_Employees[[#This Row],[Exit_year]]-TBL_Employees[[#This Row],[Hire_year]]</f>
        <v>#VALUE!</v>
      </c>
    </row>
    <row r="616" spans="1:18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>TBL_Employees[[#This Row],[Annual Salary]]*TBL_Employees[[#This Row],[Bonus %]]</f>
        <v>0</v>
      </c>
      <c r="P616">
        <f>YEAR(TBL_Employees[[#This Row],[Exit Date]])</f>
        <v>2019</v>
      </c>
      <c r="Q616">
        <f>YEAR(TBL_Employees[[#This Row],[Hire Date]])</f>
        <v>2014</v>
      </c>
      <c r="R616" s="19">
        <f>TBL_Employees[[#This Row],[Exit_year]]-TBL_Employees[[#This Row],[Hire_year]]</f>
        <v>5</v>
      </c>
    </row>
    <row r="617" spans="1:18" x14ac:dyDescent="0.35">
      <c r="A617" t="s">
        <v>1532</v>
      </c>
      <c r="B617" t="s">
        <v>67</v>
      </c>
      <c r="C617" t="s">
        <v>42</v>
      </c>
      <c r="D617" t="s">
        <v>65</v>
      </c>
      <c r="E617" t="s">
        <v>44</v>
      </c>
      <c r="F617" t="s">
        <v>28</v>
      </c>
      <c r="G617" t="s">
        <v>51</v>
      </c>
      <c r="H617">
        <v>62</v>
      </c>
      <c r="I617" s="1">
        <v>40591</v>
      </c>
      <c r="J617" s="2">
        <v>94422</v>
      </c>
      <c r="K617" s="3">
        <v>0</v>
      </c>
      <c r="L617" t="s">
        <v>19</v>
      </c>
      <c r="M617" t="s">
        <v>39</v>
      </c>
      <c r="N617" s="1" t="s">
        <v>21</v>
      </c>
      <c r="O617">
        <f>TBL_Employees[[#This Row],[Annual Salary]]*TBL_Employees[[#This Row],[Bonus %]]</f>
        <v>0</v>
      </c>
      <c r="P617" t="e">
        <f>YEAR(TBL_Employees[[#This Row],[Exit Date]])</f>
        <v>#VALUE!</v>
      </c>
      <c r="Q617">
        <f>YEAR(TBL_Employees[[#This Row],[Hire Date]])</f>
        <v>2011</v>
      </c>
      <c r="R617" s="19" t="e">
        <f>TBL_Employees[[#This Row],[Exit_year]]-TBL_Employees[[#This Row],[Hire_year]]</f>
        <v>#VALUE!</v>
      </c>
    </row>
    <row r="618" spans="1:18" x14ac:dyDescent="0.35">
      <c r="A618" t="s">
        <v>1566</v>
      </c>
      <c r="B618" t="s">
        <v>1567</v>
      </c>
      <c r="C618" t="s">
        <v>86</v>
      </c>
      <c r="D618" t="s">
        <v>31</v>
      </c>
      <c r="E618" t="s">
        <v>44</v>
      </c>
      <c r="F618" t="s">
        <v>28</v>
      </c>
      <c r="G618" t="s">
        <v>51</v>
      </c>
      <c r="H618">
        <v>54</v>
      </c>
      <c r="I618" s="1">
        <v>41237</v>
      </c>
      <c r="J618" s="2">
        <v>94407</v>
      </c>
      <c r="K618" s="3">
        <v>0</v>
      </c>
      <c r="L618" t="s">
        <v>52</v>
      </c>
      <c r="M618" t="s">
        <v>53</v>
      </c>
      <c r="N618" s="1" t="s">
        <v>21</v>
      </c>
      <c r="O618">
        <f>TBL_Employees[[#This Row],[Annual Salary]]*TBL_Employees[[#This Row],[Bonus %]]</f>
        <v>0</v>
      </c>
      <c r="P618" t="e">
        <f>YEAR(TBL_Employees[[#This Row],[Exit Date]])</f>
        <v>#VALUE!</v>
      </c>
      <c r="Q618">
        <f>YEAR(TBL_Employees[[#This Row],[Hire Date]])</f>
        <v>2012</v>
      </c>
      <c r="R618" s="19" t="e">
        <f>TBL_Employees[[#This Row],[Exit_year]]-TBL_Employees[[#This Row],[Hire_year]]</f>
        <v>#VALUE!</v>
      </c>
    </row>
    <row r="619" spans="1:18" x14ac:dyDescent="0.35">
      <c r="A619" t="s">
        <v>1244</v>
      </c>
      <c r="B619" t="s">
        <v>1245</v>
      </c>
      <c r="C619" t="s">
        <v>88</v>
      </c>
      <c r="D619" t="s">
        <v>27</v>
      </c>
      <c r="E619" t="s">
        <v>44</v>
      </c>
      <c r="F619" t="s">
        <v>28</v>
      </c>
      <c r="G619" t="s">
        <v>18</v>
      </c>
      <c r="H619">
        <v>34</v>
      </c>
      <c r="I619" s="1">
        <v>42514</v>
      </c>
      <c r="J619" s="2">
        <v>94352</v>
      </c>
      <c r="K619" s="3">
        <v>0</v>
      </c>
      <c r="L619" t="s">
        <v>19</v>
      </c>
      <c r="M619" t="s">
        <v>45</v>
      </c>
      <c r="N619" s="1" t="s">
        <v>21</v>
      </c>
      <c r="O619">
        <f>TBL_Employees[[#This Row],[Annual Salary]]*TBL_Employees[[#This Row],[Bonus %]]</f>
        <v>0</v>
      </c>
      <c r="P619" t="e">
        <f>YEAR(TBL_Employees[[#This Row],[Exit Date]])</f>
        <v>#VALUE!</v>
      </c>
      <c r="Q619">
        <f>YEAR(TBL_Employees[[#This Row],[Hire Date]])</f>
        <v>2016</v>
      </c>
      <c r="R619" s="19" t="e">
        <f>TBL_Employees[[#This Row],[Exit_year]]-TBL_Employees[[#This Row],[Hire_year]]</f>
        <v>#VALUE!</v>
      </c>
    </row>
    <row r="620" spans="1:18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>TBL_Employees[[#This Row],[Annual Salary]]*TBL_Employees[[#This Row],[Bonus %]]</f>
        <v>0</v>
      </c>
      <c r="P620" t="e">
        <f>YEAR(TBL_Employees[[#This Row],[Exit Date]])</f>
        <v>#VALUE!</v>
      </c>
      <c r="Q620">
        <f>YEAR(TBL_Employees[[#This Row],[Hire Date]])</f>
        <v>2007</v>
      </c>
      <c r="R620" s="19" t="e">
        <f>TBL_Employees[[#This Row],[Exit_year]]-TBL_Employees[[#This Row],[Hire_year]]</f>
        <v>#VALUE!</v>
      </c>
    </row>
    <row r="621" spans="1:18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>TBL_Employees[[#This Row],[Annual Salary]]*TBL_Employees[[#This Row],[Bonus %]]</f>
        <v>25713.899999999998</v>
      </c>
      <c r="P621">
        <f>YEAR(TBL_Employees[[#This Row],[Exit Date]])</f>
        <v>2017</v>
      </c>
      <c r="Q621">
        <f>YEAR(TBL_Employees[[#This Row],[Hire Date]])</f>
        <v>2017</v>
      </c>
      <c r="R621" s="19">
        <f>TBL_Employees[[#This Row],[Exit_year]]-TBL_Employees[[#This Row],[Hire_year]]</f>
        <v>0</v>
      </c>
    </row>
    <row r="622" spans="1:18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>TBL_Employees[[#This Row],[Annual Salary]]*TBL_Employees[[#This Row],[Bonus %]]</f>
        <v>0</v>
      </c>
      <c r="P622" t="e">
        <f>YEAR(TBL_Employees[[#This Row],[Exit Date]])</f>
        <v>#VALUE!</v>
      </c>
      <c r="Q622">
        <f>YEAR(TBL_Employees[[#This Row],[Hire Date]])</f>
        <v>2021</v>
      </c>
      <c r="R622" s="19" t="e">
        <f>TBL_Employees[[#This Row],[Exit_year]]-TBL_Employees[[#This Row],[Hire_year]]</f>
        <v>#VALUE!</v>
      </c>
    </row>
    <row r="623" spans="1:18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>TBL_Employees[[#This Row],[Annual Salary]]*TBL_Employees[[#This Row],[Bonus %]]</f>
        <v>71489.279999999999</v>
      </c>
      <c r="P623" t="e">
        <f>YEAR(TBL_Employees[[#This Row],[Exit Date]])</f>
        <v>#VALUE!</v>
      </c>
      <c r="Q623">
        <f>YEAR(TBL_Employees[[#This Row],[Hire Date]])</f>
        <v>2018</v>
      </c>
      <c r="R623" s="19" t="e">
        <f>TBL_Employees[[#This Row],[Exit_year]]-TBL_Employees[[#This Row],[Hire_year]]</f>
        <v>#VALUE!</v>
      </c>
    </row>
    <row r="624" spans="1:18" x14ac:dyDescent="0.35">
      <c r="A624" t="s">
        <v>135</v>
      </c>
      <c r="B624" t="s">
        <v>1591</v>
      </c>
      <c r="C624" t="s">
        <v>42</v>
      </c>
      <c r="D624" t="s">
        <v>65</v>
      </c>
      <c r="E624" t="s">
        <v>44</v>
      </c>
      <c r="F624" t="s">
        <v>28</v>
      </c>
      <c r="G624" t="s">
        <v>24</v>
      </c>
      <c r="H624">
        <v>54</v>
      </c>
      <c r="I624" s="1">
        <v>42494</v>
      </c>
      <c r="J624" s="2">
        <v>93668</v>
      </c>
      <c r="K624" s="3">
        <v>0</v>
      </c>
      <c r="L624" t="s">
        <v>19</v>
      </c>
      <c r="M624" t="s">
        <v>20</v>
      </c>
      <c r="N624" s="1" t="s">
        <v>21</v>
      </c>
      <c r="O624">
        <f>TBL_Employees[[#This Row],[Annual Salary]]*TBL_Employees[[#This Row],[Bonus %]]</f>
        <v>0</v>
      </c>
      <c r="P624" t="e">
        <f>YEAR(TBL_Employees[[#This Row],[Exit Date]])</f>
        <v>#VALUE!</v>
      </c>
      <c r="Q624">
        <f>YEAR(TBL_Employees[[#This Row],[Hire Date]])</f>
        <v>2016</v>
      </c>
      <c r="R624" s="19" t="e">
        <f>TBL_Employees[[#This Row],[Exit_year]]-TBL_Employees[[#This Row],[Hire_year]]</f>
        <v>#VALUE!</v>
      </c>
    </row>
    <row r="625" spans="1:18" x14ac:dyDescent="0.35">
      <c r="A625" t="s">
        <v>1819</v>
      </c>
      <c r="B625" t="s">
        <v>1820</v>
      </c>
      <c r="C625" t="s">
        <v>42</v>
      </c>
      <c r="D625" t="s">
        <v>43</v>
      </c>
      <c r="E625" t="s">
        <v>44</v>
      </c>
      <c r="F625" t="s">
        <v>28</v>
      </c>
      <c r="G625" t="s">
        <v>24</v>
      </c>
      <c r="H625">
        <v>55</v>
      </c>
      <c r="I625" s="1">
        <v>38909</v>
      </c>
      <c r="J625" s="2">
        <v>93343</v>
      </c>
      <c r="K625" s="3">
        <v>0</v>
      </c>
      <c r="L625" t="s">
        <v>33</v>
      </c>
      <c r="M625" t="s">
        <v>80</v>
      </c>
      <c r="N625" s="1" t="s">
        <v>21</v>
      </c>
      <c r="O625">
        <f>TBL_Employees[[#This Row],[Annual Salary]]*TBL_Employees[[#This Row],[Bonus %]]</f>
        <v>0</v>
      </c>
      <c r="P625" t="e">
        <f>YEAR(TBL_Employees[[#This Row],[Exit Date]])</f>
        <v>#VALUE!</v>
      </c>
      <c r="Q625">
        <f>YEAR(TBL_Employees[[#This Row],[Hire Date]])</f>
        <v>2006</v>
      </c>
      <c r="R625" s="19" t="e">
        <f>TBL_Employees[[#This Row],[Exit_year]]-TBL_Employees[[#This Row],[Hire_year]]</f>
        <v>#VALUE!</v>
      </c>
    </row>
    <row r="626" spans="1:18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>TBL_Employees[[#This Row],[Annual Salary]]*TBL_Employees[[#This Row],[Bonus %]]</f>
        <v>0</v>
      </c>
      <c r="P626" t="e">
        <f>YEAR(TBL_Employees[[#This Row],[Exit Date]])</f>
        <v>#VALUE!</v>
      </c>
      <c r="Q626">
        <f>YEAR(TBL_Employees[[#This Row],[Hire Date]])</f>
        <v>2004</v>
      </c>
      <c r="R626" s="19" t="e">
        <f>TBL_Employees[[#This Row],[Exit_year]]-TBL_Employees[[#This Row],[Hire_year]]</f>
        <v>#VALUE!</v>
      </c>
    </row>
    <row r="627" spans="1:18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>TBL_Employees[[#This Row],[Annual Salary]]*TBL_Employees[[#This Row],[Bonus %]]</f>
        <v>0</v>
      </c>
      <c r="P627" t="e">
        <f>YEAR(TBL_Employees[[#This Row],[Exit Date]])</f>
        <v>#VALUE!</v>
      </c>
      <c r="Q627">
        <f>YEAR(TBL_Employees[[#This Row],[Hire Date]])</f>
        <v>2007</v>
      </c>
      <c r="R627" s="19" t="e">
        <f>TBL_Employees[[#This Row],[Exit_year]]-TBL_Employees[[#This Row],[Hire_year]]</f>
        <v>#VALUE!</v>
      </c>
    </row>
    <row r="628" spans="1:18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>TBL_Employees[[#This Row],[Annual Salary]]*TBL_Employees[[#This Row],[Bonus %]]</f>
        <v>0</v>
      </c>
      <c r="P628" t="e">
        <f>YEAR(TBL_Employees[[#This Row],[Exit Date]])</f>
        <v>#VALUE!</v>
      </c>
      <c r="Q628">
        <f>YEAR(TBL_Employees[[#This Row],[Hire Date]])</f>
        <v>2018</v>
      </c>
      <c r="R628" s="19" t="e">
        <f>TBL_Employees[[#This Row],[Exit_year]]-TBL_Employees[[#This Row],[Hire_year]]</f>
        <v>#VALUE!</v>
      </c>
    </row>
    <row r="629" spans="1:18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>TBL_Employees[[#This Row],[Annual Salary]]*TBL_Employees[[#This Row],[Bonus %]]</f>
        <v>0</v>
      </c>
      <c r="P629">
        <f>YEAR(TBL_Employees[[#This Row],[Exit Date]])</f>
        <v>2021</v>
      </c>
      <c r="Q629">
        <f>YEAR(TBL_Employees[[#This Row],[Hire Date]])</f>
        <v>2020</v>
      </c>
      <c r="R629" s="19">
        <f>TBL_Employees[[#This Row],[Exit_year]]-TBL_Employees[[#This Row],[Hire_year]]</f>
        <v>1</v>
      </c>
    </row>
    <row r="630" spans="1:18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>TBL_Employees[[#This Row],[Annual Salary]]*TBL_Employees[[#This Row],[Bonus %]]</f>
        <v>28956.6</v>
      </c>
      <c r="P630" t="e">
        <f>YEAR(TBL_Employees[[#This Row],[Exit Date]])</f>
        <v>#VALUE!</v>
      </c>
      <c r="Q630">
        <f>YEAR(TBL_Employees[[#This Row],[Hire Date]])</f>
        <v>2007</v>
      </c>
      <c r="R630" s="19" t="e">
        <f>TBL_Employees[[#This Row],[Exit_year]]-TBL_Employees[[#This Row],[Hire_year]]</f>
        <v>#VALUE!</v>
      </c>
    </row>
    <row r="631" spans="1:18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>TBL_Employees[[#This Row],[Annual Salary]]*TBL_Employees[[#This Row],[Bonus %]]</f>
        <v>0</v>
      </c>
      <c r="P631">
        <f>YEAR(TBL_Employees[[#This Row],[Exit Date]])</f>
        <v>2015</v>
      </c>
      <c r="Q631">
        <f>YEAR(TBL_Employees[[#This Row],[Hire Date]])</f>
        <v>2011</v>
      </c>
      <c r="R631" s="19">
        <f>TBL_Employees[[#This Row],[Exit_year]]-TBL_Employees[[#This Row],[Hire_year]]</f>
        <v>4</v>
      </c>
    </row>
    <row r="632" spans="1:18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>TBL_Employees[[#This Row],[Annual Salary]]*TBL_Employees[[#This Row],[Bonus %]]</f>
        <v>14481.72</v>
      </c>
      <c r="P632" t="e">
        <f>YEAR(TBL_Employees[[#This Row],[Exit Date]])</f>
        <v>#VALUE!</v>
      </c>
      <c r="Q632">
        <f>YEAR(TBL_Employees[[#This Row],[Hire Date]])</f>
        <v>2019</v>
      </c>
      <c r="R632" s="19" t="e">
        <f>TBL_Employees[[#This Row],[Exit_year]]-TBL_Employees[[#This Row],[Hire_year]]</f>
        <v>#VALUE!</v>
      </c>
    </row>
    <row r="633" spans="1:18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>TBL_Employees[[#This Row],[Annual Salary]]*TBL_Employees[[#This Row],[Bonus %]]</f>
        <v>37644.25</v>
      </c>
      <c r="P633" t="e">
        <f>YEAR(TBL_Employees[[#This Row],[Exit Date]])</f>
        <v>#VALUE!</v>
      </c>
      <c r="Q633">
        <f>YEAR(TBL_Employees[[#This Row],[Hire Date]])</f>
        <v>2008</v>
      </c>
      <c r="R633" s="19" t="e">
        <f>TBL_Employees[[#This Row],[Exit_year]]-TBL_Employees[[#This Row],[Hire_year]]</f>
        <v>#VALUE!</v>
      </c>
    </row>
    <row r="634" spans="1:18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>TBL_Employees[[#This Row],[Annual Salary]]*TBL_Employees[[#This Row],[Bonus %]]</f>
        <v>9609.49</v>
      </c>
      <c r="P634" t="e">
        <f>YEAR(TBL_Employees[[#This Row],[Exit Date]])</f>
        <v>#VALUE!</v>
      </c>
      <c r="Q634">
        <f>YEAR(TBL_Employees[[#This Row],[Hire Date]])</f>
        <v>2018</v>
      </c>
      <c r="R634" s="19" t="e">
        <f>TBL_Employees[[#This Row],[Exit_year]]-TBL_Employees[[#This Row],[Hire_year]]</f>
        <v>#VALUE!</v>
      </c>
    </row>
    <row r="635" spans="1:18" x14ac:dyDescent="0.35">
      <c r="A635" t="s">
        <v>364</v>
      </c>
      <c r="B635" t="s">
        <v>1239</v>
      </c>
      <c r="C635" t="s">
        <v>30</v>
      </c>
      <c r="D635" t="s">
        <v>31</v>
      </c>
      <c r="E635" t="s">
        <v>44</v>
      </c>
      <c r="F635" t="s">
        <v>28</v>
      </c>
      <c r="G635" t="s">
        <v>24</v>
      </c>
      <c r="H635">
        <v>29</v>
      </c>
      <c r="I635" s="1">
        <v>44515</v>
      </c>
      <c r="J635" s="2">
        <v>91782</v>
      </c>
      <c r="K635" s="3">
        <v>0</v>
      </c>
      <c r="L635" t="s">
        <v>33</v>
      </c>
      <c r="M635" t="s">
        <v>80</v>
      </c>
      <c r="N635" s="1" t="s">
        <v>21</v>
      </c>
      <c r="O635">
        <f>TBL_Employees[[#This Row],[Annual Salary]]*TBL_Employees[[#This Row],[Bonus %]]</f>
        <v>0</v>
      </c>
      <c r="P635" t="e">
        <f>YEAR(TBL_Employees[[#This Row],[Exit Date]])</f>
        <v>#VALUE!</v>
      </c>
      <c r="Q635">
        <f>YEAR(TBL_Employees[[#This Row],[Hire Date]])</f>
        <v>2021</v>
      </c>
      <c r="R635" s="19" t="e">
        <f>TBL_Employees[[#This Row],[Exit_year]]-TBL_Employees[[#This Row],[Hire_year]]</f>
        <v>#VALUE!</v>
      </c>
    </row>
    <row r="636" spans="1:18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>TBL_Employees[[#This Row],[Annual Salary]]*TBL_Employees[[#This Row],[Bonus %]]</f>
        <v>0</v>
      </c>
      <c r="P636" t="e">
        <f>YEAR(TBL_Employees[[#This Row],[Exit Date]])</f>
        <v>#VALUE!</v>
      </c>
      <c r="Q636">
        <f>YEAR(TBL_Employees[[#This Row],[Hire Date]])</f>
        <v>2017</v>
      </c>
      <c r="R636" s="19" t="e">
        <f>TBL_Employees[[#This Row],[Exit_year]]-TBL_Employees[[#This Row],[Hire_year]]</f>
        <v>#VALUE!</v>
      </c>
    </row>
    <row r="637" spans="1:18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>TBL_Employees[[#This Row],[Annual Salary]]*TBL_Employees[[#This Row],[Bonus %]]</f>
        <v>0</v>
      </c>
      <c r="P637" t="e">
        <f>YEAR(TBL_Employees[[#This Row],[Exit Date]])</f>
        <v>#VALUE!</v>
      </c>
      <c r="Q637">
        <f>YEAR(TBL_Employees[[#This Row],[Hire Date]])</f>
        <v>2003</v>
      </c>
      <c r="R637" s="19" t="e">
        <f>TBL_Employees[[#This Row],[Exit_year]]-TBL_Employees[[#This Row],[Hire_year]]</f>
        <v>#VALUE!</v>
      </c>
    </row>
    <row r="638" spans="1:18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>TBL_Employees[[#This Row],[Annual Salary]]*TBL_Employees[[#This Row],[Bonus %]]</f>
        <v>0</v>
      </c>
      <c r="P638" t="e">
        <f>YEAR(TBL_Employees[[#This Row],[Exit Date]])</f>
        <v>#VALUE!</v>
      </c>
      <c r="Q638">
        <f>YEAR(TBL_Employees[[#This Row],[Hire Date]])</f>
        <v>2014</v>
      </c>
      <c r="R638" s="19" t="e">
        <f>TBL_Employees[[#This Row],[Exit_year]]-TBL_Employees[[#This Row],[Hire_year]]</f>
        <v>#VALUE!</v>
      </c>
    </row>
    <row r="639" spans="1:18" x14ac:dyDescent="0.35">
      <c r="A639" t="s">
        <v>1787</v>
      </c>
      <c r="B639" t="s">
        <v>1788</v>
      </c>
      <c r="C639" t="s">
        <v>56</v>
      </c>
      <c r="D639" t="s">
        <v>27</v>
      </c>
      <c r="E639" t="s">
        <v>44</v>
      </c>
      <c r="F639" t="s">
        <v>17</v>
      </c>
      <c r="G639" t="s">
        <v>24</v>
      </c>
      <c r="H639">
        <v>48</v>
      </c>
      <c r="I639" s="1">
        <v>41749</v>
      </c>
      <c r="J639" s="2">
        <v>91679</v>
      </c>
      <c r="K639" s="3">
        <v>7.0000000000000007E-2</v>
      </c>
      <c r="L639" t="s">
        <v>33</v>
      </c>
      <c r="M639" t="s">
        <v>80</v>
      </c>
      <c r="N639" s="1" t="s">
        <v>21</v>
      </c>
      <c r="O639">
        <f>TBL_Employees[[#This Row],[Annual Salary]]*TBL_Employees[[#This Row],[Bonus %]]</f>
        <v>6417.5300000000007</v>
      </c>
      <c r="P639" t="e">
        <f>YEAR(TBL_Employees[[#This Row],[Exit Date]])</f>
        <v>#VALUE!</v>
      </c>
      <c r="Q639">
        <f>YEAR(TBL_Employees[[#This Row],[Hire Date]])</f>
        <v>2014</v>
      </c>
      <c r="R639" s="19" t="e">
        <f>TBL_Employees[[#This Row],[Exit_year]]-TBL_Employees[[#This Row],[Hire_year]]</f>
        <v>#VALUE!</v>
      </c>
    </row>
    <row r="640" spans="1:18" x14ac:dyDescent="0.35">
      <c r="A640" t="s">
        <v>672</v>
      </c>
      <c r="B640" t="s">
        <v>673</v>
      </c>
      <c r="C640" t="s">
        <v>42</v>
      </c>
      <c r="D640" t="s">
        <v>50</v>
      </c>
      <c r="E640" t="s">
        <v>44</v>
      </c>
      <c r="F640" t="s">
        <v>28</v>
      </c>
      <c r="G640" t="s">
        <v>51</v>
      </c>
      <c r="H640">
        <v>61</v>
      </c>
      <c r="I640" s="1">
        <v>42858</v>
      </c>
      <c r="J640" s="2">
        <v>90855</v>
      </c>
      <c r="K640" s="3">
        <v>0</v>
      </c>
      <c r="L640" t="s">
        <v>52</v>
      </c>
      <c r="M640" t="s">
        <v>53</v>
      </c>
      <c r="N640" s="1" t="s">
        <v>21</v>
      </c>
      <c r="O640">
        <f>TBL_Employees[[#This Row],[Annual Salary]]*TBL_Employees[[#This Row],[Bonus %]]</f>
        <v>0</v>
      </c>
      <c r="P640" t="e">
        <f>YEAR(TBL_Employees[[#This Row],[Exit Date]])</f>
        <v>#VALUE!</v>
      </c>
      <c r="Q640">
        <f>YEAR(TBL_Employees[[#This Row],[Hire Date]])</f>
        <v>2017</v>
      </c>
      <c r="R640" s="19" t="e">
        <f>TBL_Employees[[#This Row],[Exit_year]]-TBL_Employees[[#This Row],[Hire_year]]</f>
        <v>#VALUE!</v>
      </c>
    </row>
    <row r="641" spans="1:18" x14ac:dyDescent="0.35">
      <c r="A641" t="s">
        <v>217</v>
      </c>
      <c r="B641" t="s">
        <v>1818</v>
      </c>
      <c r="C641" t="s">
        <v>88</v>
      </c>
      <c r="D641" t="s">
        <v>27</v>
      </c>
      <c r="E641" t="s">
        <v>44</v>
      </c>
      <c r="F641" t="s">
        <v>17</v>
      </c>
      <c r="G641" t="s">
        <v>24</v>
      </c>
      <c r="H641">
        <v>39</v>
      </c>
      <c r="I641" s="1">
        <v>43943</v>
      </c>
      <c r="J641" s="2">
        <v>90535</v>
      </c>
      <c r="K641" s="3">
        <v>0</v>
      </c>
      <c r="L641" t="s">
        <v>19</v>
      </c>
      <c r="M641" t="s">
        <v>45</v>
      </c>
      <c r="N641" s="1" t="s">
        <v>21</v>
      </c>
      <c r="O641">
        <f>TBL_Employees[[#This Row],[Annual Salary]]*TBL_Employees[[#This Row],[Bonus %]]</f>
        <v>0</v>
      </c>
      <c r="P641" t="e">
        <f>YEAR(TBL_Employees[[#This Row],[Exit Date]])</f>
        <v>#VALUE!</v>
      </c>
      <c r="Q641">
        <f>YEAR(TBL_Employees[[#This Row],[Hire Date]])</f>
        <v>2020</v>
      </c>
      <c r="R641" s="19" t="e">
        <f>TBL_Employees[[#This Row],[Exit_year]]-TBL_Employees[[#This Row],[Hire_year]]</f>
        <v>#VALUE!</v>
      </c>
    </row>
    <row r="642" spans="1:18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>TBL_Employees[[#This Row],[Annual Salary]]*TBL_Employees[[#This Row],[Bonus %]]</f>
        <v>0</v>
      </c>
      <c r="P642" t="e">
        <f>YEAR(TBL_Employees[[#This Row],[Exit Date]])</f>
        <v>#VALUE!</v>
      </c>
      <c r="Q642">
        <f>YEAR(TBL_Employees[[#This Row],[Hire Date]])</f>
        <v>2011</v>
      </c>
      <c r="R642" s="19" t="e">
        <f>TBL_Employees[[#This Row],[Exit_year]]-TBL_Employees[[#This Row],[Hire_year]]</f>
        <v>#VALUE!</v>
      </c>
    </row>
    <row r="643" spans="1:18" x14ac:dyDescent="0.35">
      <c r="A643" t="s">
        <v>1804</v>
      </c>
      <c r="B643" t="s">
        <v>1805</v>
      </c>
      <c r="C643" t="s">
        <v>71</v>
      </c>
      <c r="D643" t="s">
        <v>27</v>
      </c>
      <c r="E643" t="s">
        <v>44</v>
      </c>
      <c r="F643" t="s">
        <v>17</v>
      </c>
      <c r="G643" t="s">
        <v>51</v>
      </c>
      <c r="H643">
        <v>36</v>
      </c>
      <c r="I643" s="1">
        <v>44217</v>
      </c>
      <c r="J643" s="2">
        <v>90333</v>
      </c>
      <c r="K643" s="3">
        <v>0</v>
      </c>
      <c r="L643" t="s">
        <v>52</v>
      </c>
      <c r="M643" t="s">
        <v>66</v>
      </c>
      <c r="N643" s="1" t="s">
        <v>21</v>
      </c>
      <c r="O643">
        <f>TBL_Employees[[#This Row],[Annual Salary]]*TBL_Employees[[#This Row],[Bonus %]]</f>
        <v>0</v>
      </c>
      <c r="P643" t="e">
        <f>YEAR(TBL_Employees[[#This Row],[Exit Date]])</f>
        <v>#VALUE!</v>
      </c>
      <c r="Q643">
        <f>YEAR(TBL_Employees[[#This Row],[Hire Date]])</f>
        <v>2021</v>
      </c>
      <c r="R643" s="19" t="e">
        <f>TBL_Employees[[#This Row],[Exit_year]]-TBL_Employees[[#This Row],[Hire_year]]</f>
        <v>#VALUE!</v>
      </c>
    </row>
    <row r="644" spans="1:18" x14ac:dyDescent="0.35">
      <c r="A644" t="s">
        <v>367</v>
      </c>
      <c r="B644" t="s">
        <v>608</v>
      </c>
      <c r="C644" t="s">
        <v>38</v>
      </c>
      <c r="D644" t="s">
        <v>27</v>
      </c>
      <c r="E644" t="s">
        <v>44</v>
      </c>
      <c r="F644" t="s">
        <v>28</v>
      </c>
      <c r="G644" t="s">
        <v>47</v>
      </c>
      <c r="H644">
        <v>28</v>
      </c>
      <c r="I644" s="1">
        <v>43530</v>
      </c>
      <c r="J644" s="2">
        <v>90304</v>
      </c>
      <c r="K644" s="3">
        <v>0</v>
      </c>
      <c r="L644" t="s">
        <v>19</v>
      </c>
      <c r="M644" t="s">
        <v>20</v>
      </c>
      <c r="N644" s="1" t="s">
        <v>21</v>
      </c>
      <c r="O644">
        <f>TBL_Employees[[#This Row],[Annual Salary]]*TBL_Employees[[#This Row],[Bonus %]]</f>
        <v>0</v>
      </c>
      <c r="P644" t="e">
        <f>YEAR(TBL_Employees[[#This Row],[Exit Date]])</f>
        <v>#VALUE!</v>
      </c>
      <c r="Q644">
        <f>YEAR(TBL_Employees[[#This Row],[Hire Date]])</f>
        <v>2019</v>
      </c>
      <c r="R644" s="19" t="e">
        <f>TBL_Employees[[#This Row],[Exit_year]]-TBL_Employees[[#This Row],[Hire_year]]</f>
        <v>#VALUE!</v>
      </c>
    </row>
    <row r="645" spans="1:18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>TBL_Employees[[#This Row],[Annual Salary]]*TBL_Employees[[#This Row],[Bonus %]]</f>
        <v>25881.440000000002</v>
      </c>
      <c r="P645" t="e">
        <f>YEAR(TBL_Employees[[#This Row],[Exit Date]])</f>
        <v>#VALUE!</v>
      </c>
      <c r="Q645">
        <f>YEAR(TBL_Employees[[#This Row],[Hire Date]])</f>
        <v>2021</v>
      </c>
      <c r="R645" s="19" t="e">
        <f>TBL_Employees[[#This Row],[Exit_year]]-TBL_Employees[[#This Row],[Hire_year]]</f>
        <v>#VALUE!</v>
      </c>
    </row>
    <row r="646" spans="1:18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>TBL_Employees[[#This Row],[Annual Salary]]*TBL_Employees[[#This Row],[Bonus %]]</f>
        <v>9589.9</v>
      </c>
      <c r="P646">
        <f>YEAR(TBL_Employees[[#This Row],[Exit Date]])</f>
        <v>2021</v>
      </c>
      <c r="Q646">
        <f>YEAR(TBL_Employees[[#This Row],[Hire Date]])</f>
        <v>2019</v>
      </c>
      <c r="R646" s="19">
        <f>TBL_Employees[[#This Row],[Exit_year]]-TBL_Employees[[#This Row],[Hire_year]]</f>
        <v>2</v>
      </c>
    </row>
    <row r="647" spans="1:18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>TBL_Employees[[#This Row],[Annual Salary]]*TBL_Employees[[#This Row],[Bonus %]]</f>
        <v>0</v>
      </c>
      <c r="P647" t="e">
        <f>YEAR(TBL_Employees[[#This Row],[Exit Date]])</f>
        <v>#VALUE!</v>
      </c>
      <c r="Q647">
        <f>YEAR(TBL_Employees[[#This Row],[Hire Date]])</f>
        <v>2019</v>
      </c>
      <c r="R647" s="19" t="e">
        <f>TBL_Employees[[#This Row],[Exit_year]]-TBL_Employees[[#This Row],[Hire_year]]</f>
        <v>#VALUE!</v>
      </c>
    </row>
    <row r="648" spans="1:18" x14ac:dyDescent="0.35">
      <c r="A648" t="s">
        <v>337</v>
      </c>
      <c r="B648" t="s">
        <v>1275</v>
      </c>
      <c r="C648" t="s">
        <v>42</v>
      </c>
      <c r="D648" t="s">
        <v>65</v>
      </c>
      <c r="E648" t="s">
        <v>44</v>
      </c>
      <c r="F648" t="s">
        <v>17</v>
      </c>
      <c r="G648" t="s">
        <v>24</v>
      </c>
      <c r="H648">
        <v>45</v>
      </c>
      <c r="I648" s="1">
        <v>43999</v>
      </c>
      <c r="J648" s="2">
        <v>89841</v>
      </c>
      <c r="K648" s="3">
        <v>0</v>
      </c>
      <c r="L648" t="s">
        <v>33</v>
      </c>
      <c r="M648" t="s">
        <v>60</v>
      </c>
      <c r="N648" s="1" t="s">
        <v>21</v>
      </c>
      <c r="O648">
        <f>TBL_Employees[[#This Row],[Annual Salary]]*TBL_Employees[[#This Row],[Bonus %]]</f>
        <v>0</v>
      </c>
      <c r="P648" t="e">
        <f>YEAR(TBL_Employees[[#This Row],[Exit Date]])</f>
        <v>#VALUE!</v>
      </c>
      <c r="Q648">
        <f>YEAR(TBL_Employees[[#This Row],[Hire Date]])</f>
        <v>2020</v>
      </c>
      <c r="R648" s="19" t="e">
        <f>TBL_Employees[[#This Row],[Exit_year]]-TBL_Employees[[#This Row],[Hire_year]]</f>
        <v>#VALUE!</v>
      </c>
    </row>
    <row r="649" spans="1:18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>TBL_Employees[[#This Row],[Annual Salary]]*TBL_Employees[[#This Row],[Bonus %]]</f>
        <v>0</v>
      </c>
      <c r="P649" t="e">
        <f>YEAR(TBL_Employees[[#This Row],[Exit Date]])</f>
        <v>#VALUE!</v>
      </c>
      <c r="Q649">
        <f>YEAR(TBL_Employees[[#This Row],[Hire Date]])</f>
        <v>2017</v>
      </c>
      <c r="R649" s="19" t="e">
        <f>TBL_Employees[[#This Row],[Exit_year]]-TBL_Employees[[#This Row],[Hire_year]]</f>
        <v>#VALUE!</v>
      </c>
    </row>
    <row r="650" spans="1:18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>TBL_Employees[[#This Row],[Annual Salary]]*TBL_Employees[[#This Row],[Bonus %]]</f>
        <v>0</v>
      </c>
      <c r="P650">
        <f>YEAR(TBL_Employees[[#This Row],[Exit Date]])</f>
        <v>1994</v>
      </c>
      <c r="Q650">
        <f>YEAR(TBL_Employees[[#This Row],[Hire Date]])</f>
        <v>1992</v>
      </c>
      <c r="R650" s="19">
        <f>TBL_Employees[[#This Row],[Exit_year]]-TBL_Employees[[#This Row],[Hire_year]]</f>
        <v>2</v>
      </c>
    </row>
    <row r="651" spans="1:18" x14ac:dyDescent="0.35">
      <c r="A651" t="s">
        <v>142</v>
      </c>
      <c r="B651" t="s">
        <v>1123</v>
      </c>
      <c r="C651" t="s">
        <v>42</v>
      </c>
      <c r="D651" t="s">
        <v>15</v>
      </c>
      <c r="E651" t="s">
        <v>44</v>
      </c>
      <c r="F651" t="s">
        <v>17</v>
      </c>
      <c r="G651" t="s">
        <v>24</v>
      </c>
      <c r="H651">
        <v>63</v>
      </c>
      <c r="I651" s="1">
        <v>36525</v>
      </c>
      <c r="J651" s="2">
        <v>89523</v>
      </c>
      <c r="K651" s="3">
        <v>0</v>
      </c>
      <c r="L651" t="s">
        <v>19</v>
      </c>
      <c r="M651" t="s">
        <v>39</v>
      </c>
      <c r="N651" s="1" t="s">
        <v>21</v>
      </c>
      <c r="O651">
        <f>TBL_Employees[[#This Row],[Annual Salary]]*TBL_Employees[[#This Row],[Bonus %]]</f>
        <v>0</v>
      </c>
      <c r="P651" t="e">
        <f>YEAR(TBL_Employees[[#This Row],[Exit Date]])</f>
        <v>#VALUE!</v>
      </c>
      <c r="Q651">
        <f>YEAR(TBL_Employees[[#This Row],[Hire Date]])</f>
        <v>1999</v>
      </c>
      <c r="R651" s="19" t="e">
        <f>TBL_Employees[[#This Row],[Exit_year]]-TBL_Employees[[#This Row],[Hire_year]]</f>
        <v>#VALUE!</v>
      </c>
    </row>
    <row r="652" spans="1:18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>TBL_Employees[[#This Row],[Annual Salary]]*TBL_Employees[[#This Row],[Bonus %]]</f>
        <v>0</v>
      </c>
      <c r="P652" t="e">
        <f>YEAR(TBL_Employees[[#This Row],[Exit Date]])</f>
        <v>#VALUE!</v>
      </c>
      <c r="Q652">
        <f>YEAR(TBL_Employees[[#This Row],[Hire Date]])</f>
        <v>2016</v>
      </c>
      <c r="R652" s="19" t="e">
        <f>TBL_Employees[[#This Row],[Exit_year]]-TBL_Employees[[#This Row],[Hire_year]]</f>
        <v>#VALUE!</v>
      </c>
    </row>
    <row r="653" spans="1:18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>TBL_Employees[[#This Row],[Annual Salary]]*TBL_Employees[[#This Row],[Bonus %]]</f>
        <v>0</v>
      </c>
      <c r="P653" t="e">
        <f>YEAR(TBL_Employees[[#This Row],[Exit Date]])</f>
        <v>#VALUE!</v>
      </c>
      <c r="Q653">
        <f>YEAR(TBL_Employees[[#This Row],[Hire Date]])</f>
        <v>2020</v>
      </c>
      <c r="R653" s="19" t="e">
        <f>TBL_Employees[[#This Row],[Exit_year]]-TBL_Employees[[#This Row],[Hire_year]]</f>
        <v>#VALUE!</v>
      </c>
    </row>
    <row r="654" spans="1:18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>TBL_Employees[[#This Row],[Annual Salary]]*TBL_Employees[[#This Row],[Bonus %]]</f>
        <v>0</v>
      </c>
      <c r="P654" t="e">
        <f>YEAR(TBL_Employees[[#This Row],[Exit Date]])</f>
        <v>#VALUE!</v>
      </c>
      <c r="Q654">
        <f>YEAR(TBL_Employees[[#This Row],[Hire Date]])</f>
        <v>2016</v>
      </c>
      <c r="R654" s="19" t="e">
        <f>TBL_Employees[[#This Row],[Exit_year]]-TBL_Employees[[#This Row],[Hire_year]]</f>
        <v>#VALUE!</v>
      </c>
    </row>
    <row r="655" spans="1:18" x14ac:dyDescent="0.35">
      <c r="A655" t="s">
        <v>1689</v>
      </c>
      <c r="B655" t="s">
        <v>1690</v>
      </c>
      <c r="C655" t="s">
        <v>42</v>
      </c>
      <c r="D655" t="s">
        <v>65</v>
      </c>
      <c r="E655" t="s">
        <v>44</v>
      </c>
      <c r="F655" t="s">
        <v>17</v>
      </c>
      <c r="G655" t="s">
        <v>18</v>
      </c>
      <c r="H655">
        <v>38</v>
      </c>
      <c r="I655" s="1">
        <v>44036</v>
      </c>
      <c r="J655" s="2">
        <v>89390</v>
      </c>
      <c r="K655" s="3">
        <v>0</v>
      </c>
      <c r="L655" t="s">
        <v>19</v>
      </c>
      <c r="M655" t="s">
        <v>63</v>
      </c>
      <c r="N655" s="1" t="s">
        <v>21</v>
      </c>
      <c r="O655">
        <f>TBL_Employees[[#This Row],[Annual Salary]]*TBL_Employees[[#This Row],[Bonus %]]</f>
        <v>0</v>
      </c>
      <c r="P655" t="e">
        <f>YEAR(TBL_Employees[[#This Row],[Exit Date]])</f>
        <v>#VALUE!</v>
      </c>
      <c r="Q655">
        <f>YEAR(TBL_Employees[[#This Row],[Hire Date]])</f>
        <v>2020</v>
      </c>
      <c r="R655" s="19" t="e">
        <f>TBL_Employees[[#This Row],[Exit_year]]-TBL_Employees[[#This Row],[Hire_year]]</f>
        <v>#VALUE!</v>
      </c>
    </row>
    <row r="656" spans="1:18" x14ac:dyDescent="0.35">
      <c r="A656" t="s">
        <v>146</v>
      </c>
      <c r="B656" t="s">
        <v>649</v>
      </c>
      <c r="C656" t="s">
        <v>129</v>
      </c>
      <c r="D656" t="s">
        <v>31</v>
      </c>
      <c r="E656" t="s">
        <v>44</v>
      </c>
      <c r="F656" t="s">
        <v>28</v>
      </c>
      <c r="G656" t="s">
        <v>18</v>
      </c>
      <c r="H656">
        <v>30</v>
      </c>
      <c r="I656" s="1">
        <v>44471</v>
      </c>
      <c r="J656" s="2">
        <v>88758</v>
      </c>
      <c r="K656" s="3">
        <v>0</v>
      </c>
      <c r="L656" t="s">
        <v>19</v>
      </c>
      <c r="M656" t="s">
        <v>63</v>
      </c>
      <c r="N656" s="1" t="s">
        <v>21</v>
      </c>
      <c r="O656">
        <f>TBL_Employees[[#This Row],[Annual Salary]]*TBL_Employees[[#This Row],[Bonus %]]</f>
        <v>0</v>
      </c>
      <c r="P656" t="e">
        <f>YEAR(TBL_Employees[[#This Row],[Exit Date]])</f>
        <v>#VALUE!</v>
      </c>
      <c r="Q656">
        <f>YEAR(TBL_Employees[[#This Row],[Hire Date]])</f>
        <v>2021</v>
      </c>
      <c r="R656" s="19" t="e">
        <f>TBL_Employees[[#This Row],[Exit_year]]-TBL_Employees[[#This Row],[Hire_year]]</f>
        <v>#VALUE!</v>
      </c>
    </row>
    <row r="657" spans="1:18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>TBL_Employees[[#This Row],[Annual Salary]]*TBL_Employees[[#This Row],[Bonus %]]</f>
        <v>0</v>
      </c>
      <c r="P657" t="e">
        <f>YEAR(TBL_Employees[[#This Row],[Exit Date]])</f>
        <v>#VALUE!</v>
      </c>
      <c r="Q657">
        <f>YEAR(TBL_Employees[[#This Row],[Hire Date]])</f>
        <v>2021</v>
      </c>
      <c r="R657" s="19" t="e">
        <f>TBL_Employees[[#This Row],[Exit_year]]-TBL_Employees[[#This Row],[Hire_year]]</f>
        <v>#VALUE!</v>
      </c>
    </row>
    <row r="658" spans="1:18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>TBL_Employees[[#This Row],[Annual Salary]]*TBL_Employees[[#This Row],[Bonus %]]</f>
        <v>0</v>
      </c>
      <c r="P658" t="e">
        <f>YEAR(TBL_Employees[[#This Row],[Exit Date]])</f>
        <v>#VALUE!</v>
      </c>
      <c r="Q658">
        <f>YEAR(TBL_Employees[[#This Row],[Hire Date]])</f>
        <v>2019</v>
      </c>
      <c r="R658" s="19" t="e">
        <f>TBL_Employees[[#This Row],[Exit_year]]-TBL_Employees[[#This Row],[Hire_year]]</f>
        <v>#VALUE!</v>
      </c>
    </row>
    <row r="659" spans="1:18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>TBL_Employees[[#This Row],[Annual Salary]]*TBL_Employees[[#This Row],[Bonus %]]</f>
        <v>99172.71</v>
      </c>
      <c r="P659" t="e">
        <f>YEAR(TBL_Employees[[#This Row],[Exit Date]])</f>
        <v>#VALUE!</v>
      </c>
      <c r="Q659">
        <f>YEAR(TBL_Employees[[#This Row],[Hire Date]])</f>
        <v>2013</v>
      </c>
      <c r="R659" s="19" t="e">
        <f>TBL_Employees[[#This Row],[Exit_year]]-TBL_Employees[[#This Row],[Hire_year]]</f>
        <v>#VALUE!</v>
      </c>
    </row>
    <row r="660" spans="1:18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>TBL_Employees[[#This Row],[Annual Salary]]*TBL_Employees[[#This Row],[Bonus %]]</f>
        <v>3455.5</v>
      </c>
      <c r="P660" t="e">
        <f>YEAR(TBL_Employees[[#This Row],[Exit Date]])</f>
        <v>#VALUE!</v>
      </c>
      <c r="Q660">
        <f>YEAR(TBL_Employees[[#This Row],[Hire Date]])</f>
        <v>2019</v>
      </c>
      <c r="R660" s="19" t="e">
        <f>TBL_Employees[[#This Row],[Exit_year]]-TBL_Employees[[#This Row],[Hire_year]]</f>
        <v>#VALUE!</v>
      </c>
    </row>
    <row r="661" spans="1:18" x14ac:dyDescent="0.35">
      <c r="A661" t="s">
        <v>204</v>
      </c>
      <c r="B661" t="s">
        <v>1905</v>
      </c>
      <c r="C661" t="s">
        <v>56</v>
      </c>
      <c r="D661" t="s">
        <v>27</v>
      </c>
      <c r="E661" t="s">
        <v>44</v>
      </c>
      <c r="F661" t="s">
        <v>17</v>
      </c>
      <c r="G661" t="s">
        <v>24</v>
      </c>
      <c r="H661">
        <v>36</v>
      </c>
      <c r="I661" s="1">
        <v>41972</v>
      </c>
      <c r="J661" s="2">
        <v>88730</v>
      </c>
      <c r="K661" s="3">
        <v>0.08</v>
      </c>
      <c r="L661" t="s">
        <v>33</v>
      </c>
      <c r="M661" t="s">
        <v>80</v>
      </c>
      <c r="N661" s="1" t="s">
        <v>21</v>
      </c>
      <c r="O661">
        <f>TBL_Employees[[#This Row],[Annual Salary]]*TBL_Employees[[#This Row],[Bonus %]]</f>
        <v>7098.4000000000005</v>
      </c>
      <c r="P661" t="e">
        <f>YEAR(TBL_Employees[[#This Row],[Exit Date]])</f>
        <v>#VALUE!</v>
      </c>
      <c r="Q661">
        <f>YEAR(TBL_Employees[[#This Row],[Hire Date]])</f>
        <v>2014</v>
      </c>
      <c r="R661" s="19" t="e">
        <f>TBL_Employees[[#This Row],[Exit_year]]-TBL_Employees[[#This Row],[Hire_year]]</f>
        <v>#VALUE!</v>
      </c>
    </row>
    <row r="662" spans="1:18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>TBL_Employees[[#This Row],[Annual Salary]]*TBL_Employees[[#This Row],[Bonus %]]</f>
        <v>0</v>
      </c>
      <c r="P662" t="e">
        <f>YEAR(TBL_Employees[[#This Row],[Exit Date]])</f>
        <v>#VALUE!</v>
      </c>
      <c r="Q662">
        <f>YEAR(TBL_Employees[[#This Row],[Hire Date]])</f>
        <v>2007</v>
      </c>
      <c r="R662" s="19" t="e">
        <f>TBL_Employees[[#This Row],[Exit_year]]-TBL_Employees[[#This Row],[Hire_year]]</f>
        <v>#VALUE!</v>
      </c>
    </row>
    <row r="663" spans="1:18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>TBL_Employees[[#This Row],[Annual Salary]]*TBL_Employees[[#This Row],[Bonus %]]</f>
        <v>69533.64</v>
      </c>
      <c r="P663" t="e">
        <f>YEAR(TBL_Employees[[#This Row],[Exit Date]])</f>
        <v>#VALUE!</v>
      </c>
      <c r="Q663">
        <f>YEAR(TBL_Employees[[#This Row],[Hire Date]])</f>
        <v>2021</v>
      </c>
      <c r="R663" s="19" t="e">
        <f>TBL_Employees[[#This Row],[Exit_year]]-TBL_Employees[[#This Row],[Hire_year]]</f>
        <v>#VALUE!</v>
      </c>
    </row>
    <row r="664" spans="1:18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>TBL_Employees[[#This Row],[Annual Salary]]*TBL_Employees[[#This Row],[Bonus %]]</f>
        <v>0</v>
      </c>
      <c r="P664" t="e">
        <f>YEAR(TBL_Employees[[#This Row],[Exit Date]])</f>
        <v>#VALUE!</v>
      </c>
      <c r="Q664">
        <f>YEAR(TBL_Employees[[#This Row],[Hire Date]])</f>
        <v>2021</v>
      </c>
      <c r="R664" s="19" t="e">
        <f>TBL_Employees[[#This Row],[Exit_year]]-TBL_Employees[[#This Row],[Hire_year]]</f>
        <v>#VALUE!</v>
      </c>
    </row>
    <row r="665" spans="1:18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>TBL_Employees[[#This Row],[Annual Salary]]*TBL_Employees[[#This Row],[Bonus %]]</f>
        <v>5342.9000000000005</v>
      </c>
      <c r="P665" t="e">
        <f>YEAR(TBL_Employees[[#This Row],[Exit Date]])</f>
        <v>#VALUE!</v>
      </c>
      <c r="Q665">
        <f>YEAR(TBL_Employees[[#This Row],[Hire Date]])</f>
        <v>2015</v>
      </c>
      <c r="R665" s="19" t="e">
        <f>TBL_Employees[[#This Row],[Exit_year]]-TBL_Employees[[#This Row],[Hire_year]]</f>
        <v>#VALUE!</v>
      </c>
    </row>
    <row r="666" spans="1:18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>TBL_Employees[[#This Row],[Annual Salary]]*TBL_Employees[[#This Row],[Bonus %]]</f>
        <v>26483.960000000003</v>
      </c>
      <c r="P666" t="e">
        <f>YEAR(TBL_Employees[[#This Row],[Exit Date]])</f>
        <v>#VALUE!</v>
      </c>
      <c r="Q666">
        <f>YEAR(TBL_Employees[[#This Row],[Hire Date]])</f>
        <v>2015</v>
      </c>
      <c r="R666" s="19" t="e">
        <f>TBL_Employees[[#This Row],[Exit_year]]-TBL_Employees[[#This Row],[Hire_year]]</f>
        <v>#VALUE!</v>
      </c>
    </row>
    <row r="667" spans="1:18" x14ac:dyDescent="0.35">
      <c r="A667" t="s">
        <v>1217</v>
      </c>
      <c r="B667" t="s">
        <v>1218</v>
      </c>
      <c r="C667" t="s">
        <v>49</v>
      </c>
      <c r="D667" t="s">
        <v>50</v>
      </c>
      <c r="E667" t="s">
        <v>44</v>
      </c>
      <c r="F667" t="s">
        <v>17</v>
      </c>
      <c r="G667" t="s">
        <v>51</v>
      </c>
      <c r="H667">
        <v>26</v>
      </c>
      <c r="I667" s="1">
        <v>44236</v>
      </c>
      <c r="J667" s="2">
        <v>87427</v>
      </c>
      <c r="K667" s="3">
        <v>0</v>
      </c>
      <c r="L667" t="s">
        <v>52</v>
      </c>
      <c r="M667" t="s">
        <v>53</v>
      </c>
      <c r="N667" s="1" t="s">
        <v>21</v>
      </c>
      <c r="O667">
        <f>TBL_Employees[[#This Row],[Annual Salary]]*TBL_Employees[[#This Row],[Bonus %]]</f>
        <v>0</v>
      </c>
      <c r="P667" t="e">
        <f>YEAR(TBL_Employees[[#This Row],[Exit Date]])</f>
        <v>#VALUE!</v>
      </c>
      <c r="Q667">
        <f>YEAR(TBL_Employees[[#This Row],[Hire Date]])</f>
        <v>2021</v>
      </c>
      <c r="R667" s="19" t="e">
        <f>TBL_Employees[[#This Row],[Exit_year]]-TBL_Employees[[#This Row],[Hire_year]]</f>
        <v>#VALUE!</v>
      </c>
    </row>
    <row r="668" spans="1:18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>TBL_Employees[[#This Row],[Annual Salary]]*TBL_Employees[[#This Row],[Bonus %]]</f>
        <v>0</v>
      </c>
      <c r="P668" t="e">
        <f>YEAR(TBL_Employees[[#This Row],[Exit Date]])</f>
        <v>#VALUE!</v>
      </c>
      <c r="Q668">
        <f>YEAR(TBL_Employees[[#This Row],[Hire Date]])</f>
        <v>2021</v>
      </c>
      <c r="R668" s="19" t="e">
        <f>TBL_Employees[[#This Row],[Exit_year]]-TBL_Employees[[#This Row],[Hire_year]]</f>
        <v>#VALUE!</v>
      </c>
    </row>
    <row r="669" spans="1:18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>TBL_Employees[[#This Row],[Annual Salary]]*TBL_Employees[[#This Row],[Bonus %]]</f>
        <v>0</v>
      </c>
      <c r="P669" t="e">
        <f>YEAR(TBL_Employees[[#This Row],[Exit Date]])</f>
        <v>#VALUE!</v>
      </c>
      <c r="Q669">
        <f>YEAR(TBL_Employees[[#This Row],[Hire Date]])</f>
        <v>2000</v>
      </c>
      <c r="R669" s="19" t="e">
        <f>TBL_Employees[[#This Row],[Exit_year]]-TBL_Employees[[#This Row],[Hire_year]]</f>
        <v>#VALUE!</v>
      </c>
    </row>
    <row r="670" spans="1:18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>TBL_Employees[[#This Row],[Annual Salary]]*TBL_Employees[[#This Row],[Bonus %]]</f>
        <v>0</v>
      </c>
      <c r="P670" t="e">
        <f>YEAR(TBL_Employees[[#This Row],[Exit Date]])</f>
        <v>#VALUE!</v>
      </c>
      <c r="Q670">
        <f>YEAR(TBL_Employees[[#This Row],[Hire Date]])</f>
        <v>2010</v>
      </c>
      <c r="R670" s="19" t="e">
        <f>TBL_Employees[[#This Row],[Exit_year]]-TBL_Employees[[#This Row],[Hire_year]]</f>
        <v>#VALUE!</v>
      </c>
    </row>
    <row r="671" spans="1:18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>TBL_Employees[[#This Row],[Annual Salary]]*TBL_Employees[[#This Row],[Bonus %]]</f>
        <v>0</v>
      </c>
      <c r="P671" t="e">
        <f>YEAR(TBL_Employees[[#This Row],[Exit Date]])</f>
        <v>#VALUE!</v>
      </c>
      <c r="Q671">
        <f>YEAR(TBL_Employees[[#This Row],[Hire Date]])</f>
        <v>1994</v>
      </c>
      <c r="R671" s="19" t="e">
        <f>TBL_Employees[[#This Row],[Exit_year]]-TBL_Employees[[#This Row],[Hire_year]]</f>
        <v>#VALUE!</v>
      </c>
    </row>
    <row r="672" spans="1:18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>TBL_Employees[[#This Row],[Annual Salary]]*TBL_Employees[[#This Row],[Bonus %]]</f>
        <v>0</v>
      </c>
      <c r="P672">
        <f>YEAR(TBL_Employees[[#This Row],[Exit Date]])</f>
        <v>2021</v>
      </c>
      <c r="Q672">
        <f>YEAR(TBL_Employees[[#This Row],[Hire Date]])</f>
        <v>2015</v>
      </c>
      <c r="R672" s="19">
        <f>TBL_Employees[[#This Row],[Exit_year]]-TBL_Employees[[#This Row],[Hire_year]]</f>
        <v>6</v>
      </c>
    </row>
    <row r="673" spans="1:18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>TBL_Employees[[#This Row],[Annual Salary]]*TBL_Employees[[#This Row],[Bonus %]]</f>
        <v>0</v>
      </c>
      <c r="P673" t="e">
        <f>YEAR(TBL_Employees[[#This Row],[Exit Date]])</f>
        <v>#VALUE!</v>
      </c>
      <c r="Q673">
        <f>YEAR(TBL_Employees[[#This Row],[Hire Date]])</f>
        <v>2003</v>
      </c>
      <c r="R673" s="19" t="e">
        <f>TBL_Employees[[#This Row],[Exit_year]]-TBL_Employees[[#This Row],[Hire_year]]</f>
        <v>#VALUE!</v>
      </c>
    </row>
    <row r="674" spans="1:18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>TBL_Employees[[#This Row],[Annual Salary]]*TBL_Employees[[#This Row],[Bonus %]]</f>
        <v>101317.6</v>
      </c>
      <c r="P674" t="e">
        <f>YEAR(TBL_Employees[[#This Row],[Exit Date]])</f>
        <v>#VALUE!</v>
      </c>
      <c r="Q674">
        <f>YEAR(TBL_Employees[[#This Row],[Hire Date]])</f>
        <v>2020</v>
      </c>
      <c r="R674" s="19" t="e">
        <f>TBL_Employees[[#This Row],[Exit_year]]-TBL_Employees[[#This Row],[Hire_year]]</f>
        <v>#VALUE!</v>
      </c>
    </row>
    <row r="675" spans="1:18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>TBL_Employees[[#This Row],[Annual Salary]]*TBL_Employees[[#This Row],[Bonus %]]</f>
        <v>0</v>
      </c>
      <c r="P675" t="e">
        <f>YEAR(TBL_Employees[[#This Row],[Exit Date]])</f>
        <v>#VALUE!</v>
      </c>
      <c r="Q675">
        <f>YEAR(TBL_Employees[[#This Row],[Hire Date]])</f>
        <v>2007</v>
      </c>
      <c r="R675" s="19" t="e">
        <f>TBL_Employees[[#This Row],[Exit_year]]-TBL_Employees[[#This Row],[Hire_year]]</f>
        <v>#VALUE!</v>
      </c>
    </row>
    <row r="676" spans="1:18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>TBL_Employees[[#This Row],[Annual Salary]]*TBL_Employees[[#This Row],[Bonus %]]</f>
        <v>0</v>
      </c>
      <c r="P676" t="e">
        <f>YEAR(TBL_Employees[[#This Row],[Exit Date]])</f>
        <v>#VALUE!</v>
      </c>
      <c r="Q676">
        <f>YEAR(TBL_Employees[[#This Row],[Hire Date]])</f>
        <v>2018</v>
      </c>
      <c r="R676" s="19" t="e">
        <f>TBL_Employees[[#This Row],[Exit_year]]-TBL_Employees[[#This Row],[Hire_year]]</f>
        <v>#VALUE!</v>
      </c>
    </row>
    <row r="677" spans="1:18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>TBL_Employees[[#This Row],[Annual Salary]]*TBL_Employees[[#This Row],[Bonus %]]</f>
        <v>0</v>
      </c>
      <c r="P677">
        <f>YEAR(TBL_Employees[[#This Row],[Exit Date]])</f>
        <v>2019</v>
      </c>
      <c r="Q677">
        <f>YEAR(TBL_Employees[[#This Row],[Hire Date]])</f>
        <v>2017</v>
      </c>
      <c r="R677" s="19">
        <f>TBL_Employees[[#This Row],[Exit_year]]-TBL_Employees[[#This Row],[Hire_year]]</f>
        <v>2</v>
      </c>
    </row>
    <row r="678" spans="1:18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>TBL_Employees[[#This Row],[Annual Salary]]*TBL_Employees[[#This Row],[Bonus %]]</f>
        <v>7323.24</v>
      </c>
      <c r="P678" t="e">
        <f>YEAR(TBL_Employees[[#This Row],[Exit Date]])</f>
        <v>#VALUE!</v>
      </c>
      <c r="Q678">
        <f>YEAR(TBL_Employees[[#This Row],[Hire Date]])</f>
        <v>2016</v>
      </c>
      <c r="R678" s="19" t="e">
        <f>TBL_Employees[[#This Row],[Exit_year]]-TBL_Employees[[#This Row],[Hire_year]]</f>
        <v>#VALUE!</v>
      </c>
    </row>
    <row r="679" spans="1:18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>TBL_Employees[[#This Row],[Annual Salary]]*TBL_Employees[[#This Row],[Bonus %]]</f>
        <v>33420</v>
      </c>
      <c r="P679" t="e">
        <f>YEAR(TBL_Employees[[#This Row],[Exit Date]])</f>
        <v>#VALUE!</v>
      </c>
      <c r="Q679">
        <f>YEAR(TBL_Employees[[#This Row],[Hire Date]])</f>
        <v>2018</v>
      </c>
      <c r="R679" s="19" t="e">
        <f>TBL_Employees[[#This Row],[Exit_year]]-TBL_Employees[[#This Row],[Hire_year]]</f>
        <v>#VALUE!</v>
      </c>
    </row>
    <row r="680" spans="1:18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>TBL_Employees[[#This Row],[Annual Salary]]*TBL_Employees[[#This Row],[Bonus %]]</f>
        <v>0</v>
      </c>
      <c r="P680" t="e">
        <f>YEAR(TBL_Employees[[#This Row],[Exit Date]])</f>
        <v>#VALUE!</v>
      </c>
      <c r="Q680">
        <f>YEAR(TBL_Employees[[#This Row],[Hire Date]])</f>
        <v>1997</v>
      </c>
      <c r="R680" s="19" t="e">
        <f>TBL_Employees[[#This Row],[Exit_year]]-TBL_Employees[[#This Row],[Hire_year]]</f>
        <v>#VALUE!</v>
      </c>
    </row>
    <row r="681" spans="1:18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>TBL_Employees[[#This Row],[Annual Salary]]*TBL_Employees[[#This Row],[Bonus %]]</f>
        <v>9317.16</v>
      </c>
      <c r="P681" t="e">
        <f>YEAR(TBL_Employees[[#This Row],[Exit Date]])</f>
        <v>#VALUE!</v>
      </c>
      <c r="Q681">
        <f>YEAR(TBL_Employees[[#This Row],[Hire Date]])</f>
        <v>2020</v>
      </c>
      <c r="R681" s="19" t="e">
        <f>TBL_Employees[[#This Row],[Exit_year]]-TBL_Employees[[#This Row],[Hire_year]]</f>
        <v>#VALUE!</v>
      </c>
    </row>
    <row r="682" spans="1:18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>TBL_Employees[[#This Row],[Annual Salary]]*TBL_Employees[[#This Row],[Bonus %]]</f>
        <v>5995.3</v>
      </c>
      <c r="P682" t="e">
        <f>YEAR(TBL_Employees[[#This Row],[Exit Date]])</f>
        <v>#VALUE!</v>
      </c>
      <c r="Q682">
        <f>YEAR(TBL_Employees[[#This Row],[Hire Date]])</f>
        <v>2017</v>
      </c>
      <c r="R682" s="19" t="e">
        <f>TBL_Employees[[#This Row],[Exit_year]]-TBL_Employees[[#This Row],[Hire_year]]</f>
        <v>#VALUE!</v>
      </c>
    </row>
    <row r="683" spans="1:18" x14ac:dyDescent="0.35">
      <c r="A683" t="s">
        <v>1534</v>
      </c>
      <c r="B683" t="s">
        <v>1535</v>
      </c>
      <c r="C683" t="s">
        <v>129</v>
      </c>
      <c r="D683" t="s">
        <v>31</v>
      </c>
      <c r="E683" t="s">
        <v>44</v>
      </c>
      <c r="F683" t="s">
        <v>28</v>
      </c>
      <c r="G683" t="s">
        <v>18</v>
      </c>
      <c r="H683">
        <v>45</v>
      </c>
      <c r="I683" s="1">
        <v>42329</v>
      </c>
      <c r="J683" s="2">
        <v>87292</v>
      </c>
      <c r="K683" s="3">
        <v>0</v>
      </c>
      <c r="L683" t="s">
        <v>19</v>
      </c>
      <c r="M683" t="s">
        <v>29</v>
      </c>
      <c r="N683" s="1" t="s">
        <v>21</v>
      </c>
      <c r="O683">
        <f>TBL_Employees[[#This Row],[Annual Salary]]*TBL_Employees[[#This Row],[Bonus %]]</f>
        <v>0</v>
      </c>
      <c r="P683" t="e">
        <f>YEAR(TBL_Employees[[#This Row],[Exit Date]])</f>
        <v>#VALUE!</v>
      </c>
      <c r="Q683">
        <f>YEAR(TBL_Employees[[#This Row],[Hire Date]])</f>
        <v>2015</v>
      </c>
      <c r="R683" s="19" t="e">
        <f>TBL_Employees[[#This Row],[Exit_year]]-TBL_Employees[[#This Row],[Hire_year]]</f>
        <v>#VALUE!</v>
      </c>
    </row>
    <row r="684" spans="1:18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>TBL_Employees[[#This Row],[Annual Salary]]*TBL_Employees[[#This Row],[Bonus %]]</f>
        <v>0</v>
      </c>
      <c r="P684" t="e">
        <f>YEAR(TBL_Employees[[#This Row],[Exit Date]])</f>
        <v>#VALUE!</v>
      </c>
      <c r="Q684">
        <f>YEAR(TBL_Employees[[#This Row],[Hire Date]])</f>
        <v>2003</v>
      </c>
      <c r="R684" s="19" t="e">
        <f>TBL_Employees[[#This Row],[Exit_year]]-TBL_Employees[[#This Row],[Hire_year]]</f>
        <v>#VALUE!</v>
      </c>
    </row>
    <row r="685" spans="1:18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>TBL_Employees[[#This Row],[Annual Salary]]*TBL_Employees[[#This Row],[Bonus %]]</f>
        <v>0</v>
      </c>
      <c r="P685" t="e">
        <f>YEAR(TBL_Employees[[#This Row],[Exit Date]])</f>
        <v>#VALUE!</v>
      </c>
      <c r="Q685">
        <f>YEAR(TBL_Employees[[#This Row],[Hire Date]])</f>
        <v>2017</v>
      </c>
      <c r="R685" s="19" t="e">
        <f>TBL_Employees[[#This Row],[Exit_year]]-TBL_Employees[[#This Row],[Hire_year]]</f>
        <v>#VALUE!</v>
      </c>
    </row>
    <row r="686" spans="1:18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>TBL_Employees[[#This Row],[Annual Salary]]*TBL_Employees[[#This Row],[Bonus %]]</f>
        <v>12462.900000000001</v>
      </c>
      <c r="P686" t="e">
        <f>YEAR(TBL_Employees[[#This Row],[Exit Date]])</f>
        <v>#VALUE!</v>
      </c>
      <c r="Q686">
        <f>YEAR(TBL_Employees[[#This Row],[Hire Date]])</f>
        <v>2017</v>
      </c>
      <c r="R686" s="19" t="e">
        <f>TBL_Employees[[#This Row],[Exit_year]]-TBL_Employees[[#This Row],[Hire_year]]</f>
        <v>#VALUE!</v>
      </c>
    </row>
    <row r="687" spans="1:18" x14ac:dyDescent="0.35">
      <c r="A687" t="s">
        <v>1548</v>
      </c>
      <c r="B687" t="s">
        <v>1549</v>
      </c>
      <c r="C687" t="s">
        <v>86</v>
      </c>
      <c r="D687" t="s">
        <v>31</v>
      </c>
      <c r="E687" t="s">
        <v>44</v>
      </c>
      <c r="F687" t="s">
        <v>17</v>
      </c>
      <c r="G687" t="s">
        <v>24</v>
      </c>
      <c r="H687">
        <v>51</v>
      </c>
      <c r="I687" s="1">
        <v>42777</v>
      </c>
      <c r="J687" s="2">
        <v>87036</v>
      </c>
      <c r="K687" s="3">
        <v>0</v>
      </c>
      <c r="L687" t="s">
        <v>33</v>
      </c>
      <c r="M687" t="s">
        <v>80</v>
      </c>
      <c r="N687" s="1" t="s">
        <v>21</v>
      </c>
      <c r="O687">
        <f>TBL_Employees[[#This Row],[Annual Salary]]*TBL_Employees[[#This Row],[Bonus %]]</f>
        <v>0</v>
      </c>
      <c r="P687" t="e">
        <f>YEAR(TBL_Employees[[#This Row],[Exit Date]])</f>
        <v>#VALUE!</v>
      </c>
      <c r="Q687">
        <f>YEAR(TBL_Employees[[#This Row],[Hire Date]])</f>
        <v>2017</v>
      </c>
      <c r="R687" s="19" t="e">
        <f>TBL_Employees[[#This Row],[Exit_year]]-TBL_Employees[[#This Row],[Hire_year]]</f>
        <v>#VALUE!</v>
      </c>
    </row>
    <row r="688" spans="1:18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>TBL_Employees[[#This Row],[Annual Salary]]*TBL_Employees[[#This Row],[Bonus %]]</f>
        <v>10266.32</v>
      </c>
      <c r="P688" t="e">
        <f>YEAR(TBL_Employees[[#This Row],[Exit Date]])</f>
        <v>#VALUE!</v>
      </c>
      <c r="Q688">
        <f>YEAR(TBL_Employees[[#This Row],[Hire Date]])</f>
        <v>2018</v>
      </c>
      <c r="R688" s="19" t="e">
        <f>TBL_Employees[[#This Row],[Exit_year]]-TBL_Employees[[#This Row],[Hire_year]]</f>
        <v>#VALUE!</v>
      </c>
    </row>
    <row r="689" spans="1:18" x14ac:dyDescent="0.35">
      <c r="A689" t="s">
        <v>393</v>
      </c>
      <c r="B689" t="s">
        <v>1015</v>
      </c>
      <c r="C689" t="s">
        <v>71</v>
      </c>
      <c r="D689" t="s">
        <v>27</v>
      </c>
      <c r="E689" t="s">
        <v>44</v>
      </c>
      <c r="F689" t="s">
        <v>17</v>
      </c>
      <c r="G689" t="s">
        <v>18</v>
      </c>
      <c r="H689">
        <v>59</v>
      </c>
      <c r="I689" s="1">
        <v>43028</v>
      </c>
      <c r="J689" s="2">
        <v>86831</v>
      </c>
      <c r="K689" s="3">
        <v>0</v>
      </c>
      <c r="L689" t="s">
        <v>19</v>
      </c>
      <c r="M689" t="s">
        <v>39</v>
      </c>
      <c r="N689" s="1" t="s">
        <v>21</v>
      </c>
      <c r="O689">
        <f>TBL_Employees[[#This Row],[Annual Salary]]*TBL_Employees[[#This Row],[Bonus %]]</f>
        <v>0</v>
      </c>
      <c r="P689" t="e">
        <f>YEAR(TBL_Employees[[#This Row],[Exit Date]])</f>
        <v>#VALUE!</v>
      </c>
      <c r="Q689">
        <f>YEAR(TBL_Employees[[#This Row],[Hire Date]])</f>
        <v>2017</v>
      </c>
      <c r="R689" s="19" t="e">
        <f>TBL_Employees[[#This Row],[Exit_year]]-TBL_Employees[[#This Row],[Hire_year]]</f>
        <v>#VALUE!</v>
      </c>
    </row>
    <row r="690" spans="1:18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>TBL_Employees[[#This Row],[Annual Salary]]*TBL_Employees[[#This Row],[Bonus %]]</f>
        <v>17007.2</v>
      </c>
      <c r="P690" t="e">
        <f>YEAR(TBL_Employees[[#This Row],[Exit Date]])</f>
        <v>#VALUE!</v>
      </c>
      <c r="Q690">
        <f>YEAR(TBL_Employees[[#This Row],[Hire Date]])</f>
        <v>2021</v>
      </c>
      <c r="R690" s="19" t="e">
        <f>TBL_Employees[[#This Row],[Exit_year]]-TBL_Employees[[#This Row],[Hire_year]]</f>
        <v>#VALUE!</v>
      </c>
    </row>
    <row r="691" spans="1:18" x14ac:dyDescent="0.35">
      <c r="A691" t="s">
        <v>654</v>
      </c>
      <c r="B691" t="s">
        <v>655</v>
      </c>
      <c r="C691" t="s">
        <v>42</v>
      </c>
      <c r="D691" t="s">
        <v>50</v>
      </c>
      <c r="E691" t="s">
        <v>44</v>
      </c>
      <c r="F691" t="s">
        <v>17</v>
      </c>
      <c r="G691" t="s">
        <v>18</v>
      </c>
      <c r="H691">
        <v>49</v>
      </c>
      <c r="I691" s="1">
        <v>35200</v>
      </c>
      <c r="J691" s="2">
        <v>86658</v>
      </c>
      <c r="K691" s="3">
        <v>0</v>
      </c>
      <c r="L691" t="s">
        <v>19</v>
      </c>
      <c r="M691" t="s">
        <v>39</v>
      </c>
      <c r="N691" s="1" t="s">
        <v>21</v>
      </c>
      <c r="O691">
        <f>TBL_Employees[[#This Row],[Annual Salary]]*TBL_Employees[[#This Row],[Bonus %]]</f>
        <v>0</v>
      </c>
      <c r="P691" t="e">
        <f>YEAR(TBL_Employees[[#This Row],[Exit Date]])</f>
        <v>#VALUE!</v>
      </c>
      <c r="Q691">
        <f>YEAR(TBL_Employees[[#This Row],[Hire Date]])</f>
        <v>1996</v>
      </c>
      <c r="R691" s="19" t="e">
        <f>TBL_Employees[[#This Row],[Exit_year]]-TBL_Employees[[#This Row],[Hire_year]]</f>
        <v>#VALUE!</v>
      </c>
    </row>
    <row r="692" spans="1:18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>TBL_Employees[[#This Row],[Annual Salary]]*TBL_Employees[[#This Row],[Bonus %]]</f>
        <v>0</v>
      </c>
      <c r="P692" t="e">
        <f>YEAR(TBL_Employees[[#This Row],[Exit Date]])</f>
        <v>#VALUE!</v>
      </c>
      <c r="Q692">
        <f>YEAR(TBL_Employees[[#This Row],[Hire Date]])</f>
        <v>2020</v>
      </c>
      <c r="R692" s="19" t="e">
        <f>TBL_Employees[[#This Row],[Exit_year]]-TBL_Employees[[#This Row],[Hire_year]]</f>
        <v>#VALUE!</v>
      </c>
    </row>
    <row r="693" spans="1:18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>TBL_Employees[[#This Row],[Annual Salary]]*TBL_Employees[[#This Row],[Bonus %]]</f>
        <v>76606.080000000002</v>
      </c>
      <c r="P693" t="e">
        <f>YEAR(TBL_Employees[[#This Row],[Exit Date]])</f>
        <v>#VALUE!</v>
      </c>
      <c r="Q693">
        <f>YEAR(TBL_Employees[[#This Row],[Hire Date]])</f>
        <v>1999</v>
      </c>
      <c r="R693" s="19" t="e">
        <f>TBL_Employees[[#This Row],[Exit_year]]-TBL_Employees[[#This Row],[Hire_year]]</f>
        <v>#VALUE!</v>
      </c>
    </row>
    <row r="694" spans="1:18" x14ac:dyDescent="0.35">
      <c r="A694" t="s">
        <v>75</v>
      </c>
      <c r="B694" t="s">
        <v>930</v>
      </c>
      <c r="C694" t="s">
        <v>56</v>
      </c>
      <c r="D694" t="s">
        <v>27</v>
      </c>
      <c r="E694" t="s">
        <v>44</v>
      </c>
      <c r="F694" t="s">
        <v>17</v>
      </c>
      <c r="G694" t="s">
        <v>47</v>
      </c>
      <c r="H694">
        <v>45</v>
      </c>
      <c r="I694" s="1">
        <v>43185</v>
      </c>
      <c r="J694" s="2">
        <v>86478</v>
      </c>
      <c r="K694" s="3">
        <v>0.06</v>
      </c>
      <c r="L694" t="s">
        <v>19</v>
      </c>
      <c r="M694" t="s">
        <v>25</v>
      </c>
      <c r="N694" s="1" t="s">
        <v>21</v>
      </c>
      <c r="O694">
        <f>TBL_Employees[[#This Row],[Annual Salary]]*TBL_Employees[[#This Row],[Bonus %]]</f>
        <v>5188.6799999999994</v>
      </c>
      <c r="P694" t="e">
        <f>YEAR(TBL_Employees[[#This Row],[Exit Date]])</f>
        <v>#VALUE!</v>
      </c>
      <c r="Q694">
        <f>YEAR(TBL_Employees[[#This Row],[Hire Date]])</f>
        <v>2018</v>
      </c>
      <c r="R694" s="19" t="e">
        <f>TBL_Employees[[#This Row],[Exit_year]]-TBL_Employees[[#This Row],[Hire_year]]</f>
        <v>#VALUE!</v>
      </c>
    </row>
    <row r="695" spans="1:18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>TBL_Employees[[#This Row],[Annual Salary]]*TBL_Employees[[#This Row],[Bonus %]]</f>
        <v>0</v>
      </c>
      <c r="P695" t="e">
        <f>YEAR(TBL_Employees[[#This Row],[Exit Date]])</f>
        <v>#VALUE!</v>
      </c>
      <c r="Q695">
        <f>YEAR(TBL_Employees[[#This Row],[Hire Date]])</f>
        <v>2018</v>
      </c>
      <c r="R695" s="19" t="e">
        <f>TBL_Employees[[#This Row],[Exit_year]]-TBL_Employees[[#This Row],[Hire_year]]</f>
        <v>#VALUE!</v>
      </c>
    </row>
    <row r="696" spans="1:18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>TBL_Employees[[#This Row],[Annual Salary]]*TBL_Employees[[#This Row],[Bonus %]]</f>
        <v>44552.119999999995</v>
      </c>
      <c r="P696">
        <f>YEAR(TBL_Employees[[#This Row],[Exit Date]])</f>
        <v>2020</v>
      </c>
      <c r="Q696">
        <f>YEAR(TBL_Employees[[#This Row],[Hire Date]])</f>
        <v>2020</v>
      </c>
      <c r="R696" s="19">
        <f>TBL_Employees[[#This Row],[Exit_year]]-TBL_Employees[[#This Row],[Hire_year]]</f>
        <v>0</v>
      </c>
    </row>
    <row r="697" spans="1:18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>TBL_Employees[[#This Row],[Annual Salary]]*TBL_Employees[[#This Row],[Bonus %]]</f>
        <v>15700.41</v>
      </c>
      <c r="P697">
        <f>YEAR(TBL_Employees[[#This Row],[Exit Date]])</f>
        <v>2022</v>
      </c>
      <c r="Q697">
        <f>YEAR(TBL_Employees[[#This Row],[Hire Date]])</f>
        <v>2021</v>
      </c>
      <c r="R697" s="19">
        <f>TBL_Employees[[#This Row],[Exit_year]]-TBL_Employees[[#This Row],[Hire_year]]</f>
        <v>1</v>
      </c>
    </row>
    <row r="698" spans="1:18" x14ac:dyDescent="0.35">
      <c r="A698" t="s">
        <v>333</v>
      </c>
      <c r="B698" t="s">
        <v>472</v>
      </c>
      <c r="C698" t="s">
        <v>77</v>
      </c>
      <c r="D698" t="s">
        <v>23</v>
      </c>
      <c r="E698" t="s">
        <v>44</v>
      </c>
      <c r="F698" t="s">
        <v>28</v>
      </c>
      <c r="G698" t="s">
        <v>24</v>
      </c>
      <c r="H698">
        <v>30</v>
      </c>
      <c r="I698" s="1">
        <v>42884</v>
      </c>
      <c r="J698" s="2">
        <v>86317</v>
      </c>
      <c r="K698" s="3">
        <v>0</v>
      </c>
      <c r="L698" t="s">
        <v>33</v>
      </c>
      <c r="M698" t="s">
        <v>34</v>
      </c>
      <c r="N698" s="1">
        <v>42932</v>
      </c>
      <c r="O698">
        <f>TBL_Employees[[#This Row],[Annual Salary]]*TBL_Employees[[#This Row],[Bonus %]]</f>
        <v>0</v>
      </c>
      <c r="P698">
        <f>YEAR(TBL_Employees[[#This Row],[Exit Date]])</f>
        <v>2017</v>
      </c>
      <c r="Q698">
        <f>YEAR(TBL_Employees[[#This Row],[Hire Date]])</f>
        <v>2017</v>
      </c>
      <c r="R698" s="19">
        <f>TBL_Employees[[#This Row],[Exit_year]]-TBL_Employees[[#This Row],[Hire_year]]</f>
        <v>0</v>
      </c>
    </row>
    <row r="699" spans="1:18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>TBL_Employees[[#This Row],[Annual Salary]]*TBL_Employees[[#This Row],[Bonus %]]</f>
        <v>58636.480000000003</v>
      </c>
      <c r="P699" t="e">
        <f>YEAR(TBL_Employees[[#This Row],[Exit Date]])</f>
        <v>#VALUE!</v>
      </c>
      <c r="Q699">
        <f>YEAR(TBL_Employees[[#This Row],[Hire Date]])</f>
        <v>2007</v>
      </c>
      <c r="R699" s="19" t="e">
        <f>TBL_Employees[[#This Row],[Exit_year]]-TBL_Employees[[#This Row],[Hire_year]]</f>
        <v>#VALUE!</v>
      </c>
    </row>
    <row r="700" spans="1:18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>TBL_Employees[[#This Row],[Annual Salary]]*TBL_Employees[[#This Row],[Bonus %]]</f>
        <v>0</v>
      </c>
      <c r="P700" t="e">
        <f>YEAR(TBL_Employees[[#This Row],[Exit Date]])</f>
        <v>#VALUE!</v>
      </c>
      <c r="Q700">
        <f>YEAR(TBL_Employees[[#This Row],[Hire Date]])</f>
        <v>2019</v>
      </c>
      <c r="R700" s="19" t="e">
        <f>TBL_Employees[[#This Row],[Exit_year]]-TBL_Employees[[#This Row],[Hire_year]]</f>
        <v>#VALUE!</v>
      </c>
    </row>
    <row r="701" spans="1:18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>TBL_Employees[[#This Row],[Annual Salary]]*TBL_Employees[[#This Row],[Bonus %]]</f>
        <v>0</v>
      </c>
      <c r="P701" t="e">
        <f>YEAR(TBL_Employees[[#This Row],[Exit Date]])</f>
        <v>#VALUE!</v>
      </c>
      <c r="Q701">
        <f>YEAR(TBL_Employees[[#This Row],[Hire Date]])</f>
        <v>2006</v>
      </c>
      <c r="R701" s="19" t="e">
        <f>TBL_Employees[[#This Row],[Exit_year]]-TBL_Employees[[#This Row],[Hire_year]]</f>
        <v>#VALUE!</v>
      </c>
    </row>
    <row r="702" spans="1:18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>TBL_Employees[[#This Row],[Annual Salary]]*TBL_Employees[[#This Row],[Bonus %]]</f>
        <v>10813.400000000001</v>
      </c>
      <c r="P702" t="e">
        <f>YEAR(TBL_Employees[[#This Row],[Exit Date]])</f>
        <v>#VALUE!</v>
      </c>
      <c r="Q702">
        <f>YEAR(TBL_Employees[[#This Row],[Hire Date]])</f>
        <v>2012</v>
      </c>
      <c r="R702" s="19" t="e">
        <f>TBL_Employees[[#This Row],[Exit_year]]-TBL_Employees[[#This Row],[Hire_year]]</f>
        <v>#VALUE!</v>
      </c>
    </row>
    <row r="703" spans="1:18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>TBL_Employees[[#This Row],[Annual Salary]]*TBL_Employees[[#This Row],[Bonus %]]</f>
        <v>10255.5</v>
      </c>
      <c r="P703" t="e">
        <f>YEAR(TBL_Employees[[#This Row],[Exit Date]])</f>
        <v>#VALUE!</v>
      </c>
      <c r="Q703">
        <f>YEAR(TBL_Employees[[#This Row],[Hire Date]])</f>
        <v>1992</v>
      </c>
      <c r="R703" s="19" t="e">
        <f>TBL_Employees[[#This Row],[Exit_year]]-TBL_Employees[[#This Row],[Hire_year]]</f>
        <v>#VALUE!</v>
      </c>
    </row>
    <row r="704" spans="1:18" x14ac:dyDescent="0.35">
      <c r="A704" t="s">
        <v>1007</v>
      </c>
      <c r="B704" t="s">
        <v>1008</v>
      </c>
      <c r="C704" t="s">
        <v>129</v>
      </c>
      <c r="D704" t="s">
        <v>31</v>
      </c>
      <c r="E704" t="s">
        <v>44</v>
      </c>
      <c r="F704" t="s">
        <v>17</v>
      </c>
      <c r="G704" t="s">
        <v>51</v>
      </c>
      <c r="H704">
        <v>36</v>
      </c>
      <c r="I704" s="1">
        <v>42443</v>
      </c>
      <c r="J704" s="2">
        <v>85870</v>
      </c>
      <c r="K704" s="3">
        <v>0</v>
      </c>
      <c r="L704" t="s">
        <v>52</v>
      </c>
      <c r="M704" t="s">
        <v>53</v>
      </c>
      <c r="N704" s="1" t="s">
        <v>21</v>
      </c>
      <c r="O704">
        <f>TBL_Employees[[#This Row],[Annual Salary]]*TBL_Employees[[#This Row],[Bonus %]]</f>
        <v>0</v>
      </c>
      <c r="P704" t="e">
        <f>YEAR(TBL_Employees[[#This Row],[Exit Date]])</f>
        <v>#VALUE!</v>
      </c>
      <c r="Q704">
        <f>YEAR(TBL_Employees[[#This Row],[Hire Date]])</f>
        <v>2016</v>
      </c>
      <c r="R704" s="19" t="e">
        <f>TBL_Employees[[#This Row],[Exit_year]]-TBL_Employees[[#This Row],[Hire_year]]</f>
        <v>#VALUE!</v>
      </c>
    </row>
    <row r="705" spans="1:18" x14ac:dyDescent="0.35">
      <c r="A705" t="s">
        <v>1111</v>
      </c>
      <c r="B705" t="s">
        <v>1112</v>
      </c>
      <c r="C705" t="s">
        <v>56</v>
      </c>
      <c r="D705" t="s">
        <v>27</v>
      </c>
      <c r="E705" t="s">
        <v>44</v>
      </c>
      <c r="F705" t="s">
        <v>28</v>
      </c>
      <c r="G705" t="s">
        <v>24</v>
      </c>
      <c r="H705">
        <v>53</v>
      </c>
      <c r="I705" s="1">
        <v>39487</v>
      </c>
      <c r="J705" s="2">
        <v>84193</v>
      </c>
      <c r="K705" s="3">
        <v>0.09</v>
      </c>
      <c r="L705" t="s">
        <v>33</v>
      </c>
      <c r="M705" t="s">
        <v>74</v>
      </c>
      <c r="N705" s="1" t="s">
        <v>21</v>
      </c>
      <c r="O705">
        <f>TBL_Employees[[#This Row],[Annual Salary]]*TBL_Employees[[#This Row],[Bonus %]]</f>
        <v>7577.37</v>
      </c>
      <c r="P705" t="e">
        <f>YEAR(TBL_Employees[[#This Row],[Exit Date]])</f>
        <v>#VALUE!</v>
      </c>
      <c r="Q705">
        <f>YEAR(TBL_Employees[[#This Row],[Hire Date]])</f>
        <v>2008</v>
      </c>
      <c r="R705" s="19" t="e">
        <f>TBL_Employees[[#This Row],[Exit_year]]-TBL_Employees[[#This Row],[Hire_year]]</f>
        <v>#VALUE!</v>
      </c>
    </row>
    <row r="706" spans="1:18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>TBL_Employees[[#This Row],[Annual Salary]]*TBL_Employees[[#This Row],[Bonus %]]</f>
        <v>0</v>
      </c>
      <c r="P706" t="e">
        <f>YEAR(TBL_Employees[[#This Row],[Exit Date]])</f>
        <v>#VALUE!</v>
      </c>
      <c r="Q706">
        <f>YEAR(TBL_Employees[[#This Row],[Hire Date]])</f>
        <v>2019</v>
      </c>
      <c r="R706" s="19" t="e">
        <f>TBL_Employees[[#This Row],[Exit_year]]-TBL_Employees[[#This Row],[Hire_year]]</f>
        <v>#VALUE!</v>
      </c>
    </row>
    <row r="707" spans="1:18" x14ac:dyDescent="0.35">
      <c r="A707" t="s">
        <v>888</v>
      </c>
      <c r="B707" t="s">
        <v>889</v>
      </c>
      <c r="C707" t="s">
        <v>97</v>
      </c>
      <c r="D707" t="s">
        <v>31</v>
      </c>
      <c r="E707" t="s">
        <v>44</v>
      </c>
      <c r="F707" t="s">
        <v>17</v>
      </c>
      <c r="G707" t="s">
        <v>24</v>
      </c>
      <c r="H707">
        <v>65</v>
      </c>
      <c r="I707" s="1">
        <v>38792</v>
      </c>
      <c r="J707" s="2">
        <v>83756</v>
      </c>
      <c r="K707" s="3">
        <v>0.14000000000000001</v>
      </c>
      <c r="L707" t="s">
        <v>33</v>
      </c>
      <c r="M707" t="s">
        <v>74</v>
      </c>
      <c r="N707" s="1" t="s">
        <v>21</v>
      </c>
      <c r="O707">
        <f>TBL_Employees[[#This Row],[Annual Salary]]*TBL_Employees[[#This Row],[Bonus %]]</f>
        <v>11725.840000000002</v>
      </c>
      <c r="P707" t="e">
        <f>YEAR(TBL_Employees[[#This Row],[Exit Date]])</f>
        <v>#VALUE!</v>
      </c>
      <c r="Q707">
        <f>YEAR(TBL_Employees[[#This Row],[Hire Date]])</f>
        <v>2006</v>
      </c>
      <c r="R707" s="19" t="e">
        <f>TBL_Employees[[#This Row],[Exit_year]]-TBL_Employees[[#This Row],[Hire_year]]</f>
        <v>#VALUE!</v>
      </c>
    </row>
    <row r="708" spans="1:18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>TBL_Employees[[#This Row],[Annual Salary]]*TBL_Employees[[#This Row],[Bonus %]]</f>
        <v>0</v>
      </c>
      <c r="P708" t="e">
        <f>YEAR(TBL_Employees[[#This Row],[Exit Date]])</f>
        <v>#VALUE!</v>
      </c>
      <c r="Q708">
        <f>YEAR(TBL_Employees[[#This Row],[Hire Date]])</f>
        <v>2018</v>
      </c>
      <c r="R708" s="19" t="e">
        <f>TBL_Employees[[#This Row],[Exit_year]]-TBL_Employees[[#This Row],[Hire_year]]</f>
        <v>#VALUE!</v>
      </c>
    </row>
    <row r="709" spans="1:18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>TBL_Employees[[#This Row],[Annual Salary]]*TBL_Employees[[#This Row],[Bonus %]]</f>
        <v>0</v>
      </c>
      <c r="P709" t="e">
        <f>YEAR(TBL_Employees[[#This Row],[Exit Date]])</f>
        <v>#VALUE!</v>
      </c>
      <c r="Q709">
        <f>YEAR(TBL_Employees[[#This Row],[Hire Date]])</f>
        <v>2005</v>
      </c>
      <c r="R709" s="19" t="e">
        <f>TBL_Employees[[#This Row],[Exit_year]]-TBL_Employees[[#This Row],[Hire_year]]</f>
        <v>#VALUE!</v>
      </c>
    </row>
    <row r="710" spans="1:18" x14ac:dyDescent="0.35">
      <c r="A710" t="s">
        <v>1668</v>
      </c>
      <c r="B710" t="s">
        <v>1669</v>
      </c>
      <c r="C710" t="s">
        <v>42</v>
      </c>
      <c r="D710" t="s">
        <v>50</v>
      </c>
      <c r="E710" t="s">
        <v>44</v>
      </c>
      <c r="F710" t="s">
        <v>28</v>
      </c>
      <c r="G710" t="s">
        <v>24</v>
      </c>
      <c r="H710">
        <v>59</v>
      </c>
      <c r="I710" s="1">
        <v>35502</v>
      </c>
      <c r="J710" s="2">
        <v>83685</v>
      </c>
      <c r="K710" s="3">
        <v>0</v>
      </c>
      <c r="L710" t="s">
        <v>33</v>
      </c>
      <c r="M710" t="s">
        <v>60</v>
      </c>
      <c r="N710" s="1" t="s">
        <v>21</v>
      </c>
      <c r="O710">
        <f>TBL_Employees[[#This Row],[Annual Salary]]*TBL_Employees[[#This Row],[Bonus %]]</f>
        <v>0</v>
      </c>
      <c r="P710" t="e">
        <f>YEAR(TBL_Employees[[#This Row],[Exit Date]])</f>
        <v>#VALUE!</v>
      </c>
      <c r="Q710">
        <f>YEAR(TBL_Employees[[#This Row],[Hire Date]])</f>
        <v>1997</v>
      </c>
      <c r="R710" s="19" t="e">
        <f>TBL_Employees[[#This Row],[Exit_year]]-TBL_Employees[[#This Row],[Hire_year]]</f>
        <v>#VALUE!</v>
      </c>
    </row>
    <row r="711" spans="1:18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>TBL_Employees[[#This Row],[Annual Salary]]*TBL_Employees[[#This Row],[Bonus %]]</f>
        <v>6146.4</v>
      </c>
      <c r="P711" t="e">
        <f>YEAR(TBL_Employees[[#This Row],[Exit Date]])</f>
        <v>#VALUE!</v>
      </c>
      <c r="Q711">
        <f>YEAR(TBL_Employees[[#This Row],[Hire Date]])</f>
        <v>2011</v>
      </c>
      <c r="R711" s="19" t="e">
        <f>TBL_Employees[[#This Row],[Exit_year]]-TBL_Employees[[#This Row],[Hire_year]]</f>
        <v>#VALUE!</v>
      </c>
    </row>
    <row r="712" spans="1:18" x14ac:dyDescent="0.35">
      <c r="A712" t="s">
        <v>1279</v>
      </c>
      <c r="B712" t="s">
        <v>1280</v>
      </c>
      <c r="C712" t="s">
        <v>58</v>
      </c>
      <c r="D712" t="s">
        <v>31</v>
      </c>
      <c r="E712" t="s">
        <v>44</v>
      </c>
      <c r="F712" t="s">
        <v>17</v>
      </c>
      <c r="G712" t="s">
        <v>51</v>
      </c>
      <c r="H712">
        <v>48</v>
      </c>
      <c r="I712" s="1">
        <v>39991</v>
      </c>
      <c r="J712" s="2">
        <v>82907</v>
      </c>
      <c r="K712" s="3">
        <v>0</v>
      </c>
      <c r="L712" t="s">
        <v>19</v>
      </c>
      <c r="M712" t="s">
        <v>63</v>
      </c>
      <c r="N712" s="1" t="s">
        <v>21</v>
      </c>
      <c r="O712">
        <f>TBL_Employees[[#This Row],[Annual Salary]]*TBL_Employees[[#This Row],[Bonus %]]</f>
        <v>0</v>
      </c>
      <c r="P712" t="e">
        <f>YEAR(TBL_Employees[[#This Row],[Exit Date]])</f>
        <v>#VALUE!</v>
      </c>
      <c r="Q712">
        <f>YEAR(TBL_Employees[[#This Row],[Hire Date]])</f>
        <v>2009</v>
      </c>
      <c r="R712" s="19" t="e">
        <f>TBL_Employees[[#This Row],[Exit_year]]-TBL_Employees[[#This Row],[Hire_year]]</f>
        <v>#VALUE!</v>
      </c>
    </row>
    <row r="713" spans="1:18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>TBL_Employees[[#This Row],[Annual Salary]]*TBL_Employees[[#This Row],[Bonus %]]</f>
        <v>6068.58</v>
      </c>
      <c r="P713" t="e">
        <f>YEAR(TBL_Employees[[#This Row],[Exit Date]])</f>
        <v>#VALUE!</v>
      </c>
      <c r="Q713">
        <f>YEAR(TBL_Employees[[#This Row],[Hire Date]])</f>
        <v>2017</v>
      </c>
      <c r="R713" s="19" t="e">
        <f>TBL_Employees[[#This Row],[Exit_year]]-TBL_Employees[[#This Row],[Hire_year]]</f>
        <v>#VALUE!</v>
      </c>
    </row>
    <row r="714" spans="1:18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>TBL_Employees[[#This Row],[Annual Salary]]*TBL_Employees[[#This Row],[Bonus %]]</f>
        <v>0</v>
      </c>
      <c r="P714">
        <f>YEAR(TBL_Employees[[#This Row],[Exit Date]])</f>
        <v>2009</v>
      </c>
      <c r="Q714">
        <f>YEAR(TBL_Employees[[#This Row],[Hire Date]])</f>
        <v>2005</v>
      </c>
      <c r="R714" s="19">
        <f>TBL_Employees[[#This Row],[Exit_year]]-TBL_Employees[[#This Row],[Hire_year]]</f>
        <v>4</v>
      </c>
    </row>
    <row r="715" spans="1:18" x14ac:dyDescent="0.35">
      <c r="A715" t="s">
        <v>483</v>
      </c>
      <c r="B715" t="s">
        <v>1682</v>
      </c>
      <c r="C715" t="s">
        <v>55</v>
      </c>
      <c r="D715" t="s">
        <v>27</v>
      </c>
      <c r="E715" t="s">
        <v>44</v>
      </c>
      <c r="F715" t="s">
        <v>17</v>
      </c>
      <c r="G715" t="s">
        <v>24</v>
      </c>
      <c r="H715">
        <v>56</v>
      </c>
      <c r="I715" s="1">
        <v>35238</v>
      </c>
      <c r="J715" s="2">
        <v>82806</v>
      </c>
      <c r="K715" s="3">
        <v>0</v>
      </c>
      <c r="L715" t="s">
        <v>19</v>
      </c>
      <c r="M715" t="s">
        <v>63</v>
      </c>
      <c r="N715" s="1" t="s">
        <v>21</v>
      </c>
      <c r="O715">
        <f>TBL_Employees[[#This Row],[Annual Salary]]*TBL_Employees[[#This Row],[Bonus %]]</f>
        <v>0</v>
      </c>
      <c r="P715" t="e">
        <f>YEAR(TBL_Employees[[#This Row],[Exit Date]])</f>
        <v>#VALUE!</v>
      </c>
      <c r="Q715">
        <f>YEAR(TBL_Employees[[#This Row],[Hire Date]])</f>
        <v>1996</v>
      </c>
      <c r="R715" s="19" t="e">
        <f>TBL_Employees[[#This Row],[Exit_year]]-TBL_Employees[[#This Row],[Hire_year]]</f>
        <v>#VALUE!</v>
      </c>
    </row>
    <row r="716" spans="1:18" x14ac:dyDescent="0.35">
      <c r="A716" t="s">
        <v>1862</v>
      </c>
      <c r="B716" t="s">
        <v>1863</v>
      </c>
      <c r="C716" t="s">
        <v>42</v>
      </c>
      <c r="D716" t="s">
        <v>50</v>
      </c>
      <c r="E716" t="s">
        <v>44</v>
      </c>
      <c r="F716" t="s">
        <v>28</v>
      </c>
      <c r="G716" t="s">
        <v>18</v>
      </c>
      <c r="H716">
        <v>31</v>
      </c>
      <c r="I716" s="1">
        <v>43325</v>
      </c>
      <c r="J716" s="2">
        <v>81828</v>
      </c>
      <c r="K716" s="3">
        <v>0</v>
      </c>
      <c r="L716" t="s">
        <v>19</v>
      </c>
      <c r="M716" t="s">
        <v>45</v>
      </c>
      <c r="N716" s="1" t="s">
        <v>21</v>
      </c>
      <c r="O716">
        <f>TBL_Employees[[#This Row],[Annual Salary]]*TBL_Employees[[#This Row],[Bonus %]]</f>
        <v>0</v>
      </c>
      <c r="P716" t="e">
        <f>YEAR(TBL_Employees[[#This Row],[Exit Date]])</f>
        <v>#VALUE!</v>
      </c>
      <c r="Q716">
        <f>YEAR(TBL_Employees[[#This Row],[Hire Date]])</f>
        <v>2018</v>
      </c>
      <c r="R716" s="19" t="e">
        <f>TBL_Employees[[#This Row],[Exit_year]]-TBL_Employees[[#This Row],[Hire_year]]</f>
        <v>#VALUE!</v>
      </c>
    </row>
    <row r="717" spans="1:18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>TBL_Employees[[#This Row],[Annual Salary]]*TBL_Employees[[#This Row],[Bonus %]]</f>
        <v>0</v>
      </c>
      <c r="P717">
        <f>YEAR(TBL_Employees[[#This Row],[Exit Date]])</f>
        <v>2017</v>
      </c>
      <c r="Q717">
        <f>YEAR(TBL_Employees[[#This Row],[Hire Date]])</f>
        <v>2014</v>
      </c>
      <c r="R717" s="19">
        <f>TBL_Employees[[#This Row],[Exit_year]]-TBL_Employees[[#This Row],[Hire_year]]</f>
        <v>3</v>
      </c>
    </row>
    <row r="718" spans="1:18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>TBL_Employees[[#This Row],[Annual Salary]]*TBL_Employees[[#This Row],[Bonus %]]</f>
        <v>61302.720000000001</v>
      </c>
      <c r="P718" t="e">
        <f>YEAR(TBL_Employees[[#This Row],[Exit Date]])</f>
        <v>#VALUE!</v>
      </c>
      <c r="Q718">
        <f>YEAR(TBL_Employees[[#This Row],[Hire Date]])</f>
        <v>2012</v>
      </c>
      <c r="R718" s="19" t="e">
        <f>TBL_Employees[[#This Row],[Exit_year]]-TBL_Employees[[#This Row],[Hire_year]]</f>
        <v>#VALUE!</v>
      </c>
    </row>
    <row r="719" spans="1:18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>TBL_Employees[[#This Row],[Annual Salary]]*TBL_Employees[[#This Row],[Bonus %]]</f>
        <v>19572.150000000001</v>
      </c>
      <c r="P719" t="e">
        <f>YEAR(TBL_Employees[[#This Row],[Exit Date]])</f>
        <v>#VALUE!</v>
      </c>
      <c r="Q719">
        <f>YEAR(TBL_Employees[[#This Row],[Hire Date]])</f>
        <v>2009</v>
      </c>
      <c r="R719" s="19" t="e">
        <f>TBL_Employees[[#This Row],[Exit_year]]-TBL_Employees[[#This Row],[Hire_year]]</f>
        <v>#VALUE!</v>
      </c>
    </row>
    <row r="720" spans="1:18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>TBL_Employees[[#This Row],[Annual Salary]]*TBL_Employees[[#This Row],[Bonus %]]</f>
        <v>8602.3000000000011</v>
      </c>
      <c r="P720" t="e">
        <f>YEAR(TBL_Employees[[#This Row],[Exit Date]])</f>
        <v>#VALUE!</v>
      </c>
      <c r="Q720">
        <f>YEAR(TBL_Employees[[#This Row],[Hire Date]])</f>
        <v>2009</v>
      </c>
      <c r="R720" s="19" t="e">
        <f>TBL_Employees[[#This Row],[Exit_year]]-TBL_Employees[[#This Row],[Hire_year]]</f>
        <v>#VALUE!</v>
      </c>
    </row>
    <row r="721" spans="1:18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>TBL_Employees[[#This Row],[Annual Salary]]*TBL_Employees[[#This Row],[Bonus %]]</f>
        <v>80289.63</v>
      </c>
      <c r="P721" t="e">
        <f>YEAR(TBL_Employees[[#This Row],[Exit Date]])</f>
        <v>#VALUE!</v>
      </c>
      <c r="Q721">
        <f>YEAR(TBL_Employees[[#This Row],[Hire Date]])</f>
        <v>1997</v>
      </c>
      <c r="R721" s="19" t="e">
        <f>TBL_Employees[[#This Row],[Exit_year]]-TBL_Employees[[#This Row],[Hire_year]]</f>
        <v>#VALUE!</v>
      </c>
    </row>
    <row r="722" spans="1:18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>TBL_Employees[[#This Row],[Annual Salary]]*TBL_Employees[[#This Row],[Bonus %]]</f>
        <v>9950.85</v>
      </c>
      <c r="P722" t="e">
        <f>YEAR(TBL_Employees[[#This Row],[Exit Date]])</f>
        <v>#VALUE!</v>
      </c>
      <c r="Q722">
        <f>YEAR(TBL_Employees[[#This Row],[Hire Date]])</f>
        <v>2015</v>
      </c>
      <c r="R722" s="19" t="e">
        <f>TBL_Employees[[#This Row],[Exit_year]]-TBL_Employees[[#This Row],[Hire_year]]</f>
        <v>#VALUE!</v>
      </c>
    </row>
    <row r="723" spans="1:18" x14ac:dyDescent="0.35">
      <c r="A723" t="s">
        <v>244</v>
      </c>
      <c r="B723" t="s">
        <v>634</v>
      </c>
      <c r="C723" t="s">
        <v>30</v>
      </c>
      <c r="D723" t="s">
        <v>31</v>
      </c>
      <c r="E723" t="s">
        <v>44</v>
      </c>
      <c r="F723" t="s">
        <v>28</v>
      </c>
      <c r="G723" t="s">
        <v>24</v>
      </c>
      <c r="H723">
        <v>61</v>
      </c>
      <c r="I723" s="1">
        <v>37582</v>
      </c>
      <c r="J723" s="2">
        <v>80950</v>
      </c>
      <c r="K723" s="3">
        <v>0</v>
      </c>
      <c r="L723" t="s">
        <v>33</v>
      </c>
      <c r="M723" t="s">
        <v>80</v>
      </c>
      <c r="N723" s="1" t="s">
        <v>21</v>
      </c>
      <c r="O723">
        <f>TBL_Employees[[#This Row],[Annual Salary]]*TBL_Employees[[#This Row],[Bonus %]]</f>
        <v>0</v>
      </c>
      <c r="P723" t="e">
        <f>YEAR(TBL_Employees[[#This Row],[Exit Date]])</f>
        <v>#VALUE!</v>
      </c>
      <c r="Q723">
        <f>YEAR(TBL_Employees[[#This Row],[Hire Date]])</f>
        <v>2002</v>
      </c>
      <c r="R723" s="19" t="e">
        <f>TBL_Employees[[#This Row],[Exit_year]]-TBL_Employees[[#This Row],[Hire_year]]</f>
        <v>#VALUE!</v>
      </c>
    </row>
    <row r="724" spans="1:18" x14ac:dyDescent="0.35">
      <c r="A724" t="s">
        <v>403</v>
      </c>
      <c r="B724" t="s">
        <v>1950</v>
      </c>
      <c r="C724" t="s">
        <v>42</v>
      </c>
      <c r="D724" t="s">
        <v>43</v>
      </c>
      <c r="E724" t="s">
        <v>44</v>
      </c>
      <c r="F724" t="s">
        <v>17</v>
      </c>
      <c r="G724" t="s">
        <v>51</v>
      </c>
      <c r="H724">
        <v>35</v>
      </c>
      <c r="I724" s="1">
        <v>42745</v>
      </c>
      <c r="J724" s="2">
        <v>80622</v>
      </c>
      <c r="K724" s="3">
        <v>0</v>
      </c>
      <c r="L724" t="s">
        <v>19</v>
      </c>
      <c r="M724" t="s">
        <v>25</v>
      </c>
      <c r="N724" s="1" t="s">
        <v>21</v>
      </c>
      <c r="O724">
        <f>TBL_Employees[[#This Row],[Annual Salary]]*TBL_Employees[[#This Row],[Bonus %]]</f>
        <v>0</v>
      </c>
      <c r="P724" t="e">
        <f>YEAR(TBL_Employees[[#This Row],[Exit Date]])</f>
        <v>#VALUE!</v>
      </c>
      <c r="Q724">
        <f>YEAR(TBL_Employees[[#This Row],[Hire Date]])</f>
        <v>2017</v>
      </c>
      <c r="R724" s="19" t="e">
        <f>TBL_Employees[[#This Row],[Exit_year]]-TBL_Employees[[#This Row],[Hire_year]]</f>
        <v>#VALUE!</v>
      </c>
    </row>
    <row r="725" spans="1:18" x14ac:dyDescent="0.35">
      <c r="A725" t="s">
        <v>1913</v>
      </c>
      <c r="B725" t="s">
        <v>1914</v>
      </c>
      <c r="C725" t="s">
        <v>88</v>
      </c>
      <c r="D725" t="s">
        <v>27</v>
      </c>
      <c r="E725" t="s">
        <v>44</v>
      </c>
      <c r="F725" t="s">
        <v>28</v>
      </c>
      <c r="G725" t="s">
        <v>51</v>
      </c>
      <c r="H725">
        <v>55</v>
      </c>
      <c r="I725" s="1">
        <v>34290</v>
      </c>
      <c r="J725" s="2">
        <v>80170</v>
      </c>
      <c r="K725" s="3">
        <v>0</v>
      </c>
      <c r="L725" t="s">
        <v>19</v>
      </c>
      <c r="M725" t="s">
        <v>45</v>
      </c>
      <c r="N725" s="1" t="s">
        <v>21</v>
      </c>
      <c r="O725">
        <f>TBL_Employees[[#This Row],[Annual Salary]]*TBL_Employees[[#This Row],[Bonus %]]</f>
        <v>0</v>
      </c>
      <c r="P725" t="e">
        <f>YEAR(TBL_Employees[[#This Row],[Exit Date]])</f>
        <v>#VALUE!</v>
      </c>
      <c r="Q725">
        <f>YEAR(TBL_Employees[[#This Row],[Hire Date]])</f>
        <v>1993</v>
      </c>
      <c r="R725" s="19" t="e">
        <f>TBL_Employees[[#This Row],[Exit_year]]-TBL_Employees[[#This Row],[Hire_year]]</f>
        <v>#VALUE!</v>
      </c>
    </row>
    <row r="726" spans="1:18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>TBL_Employees[[#This Row],[Annual Salary]]*TBL_Employees[[#This Row],[Bonus %]]</f>
        <v>0</v>
      </c>
      <c r="P726" t="e">
        <f>YEAR(TBL_Employees[[#This Row],[Exit Date]])</f>
        <v>#VALUE!</v>
      </c>
      <c r="Q726">
        <f>YEAR(TBL_Employees[[#This Row],[Hire Date]])</f>
        <v>2016</v>
      </c>
      <c r="R726" s="19" t="e">
        <f>TBL_Employees[[#This Row],[Exit_year]]-TBL_Employees[[#This Row],[Hire_year]]</f>
        <v>#VALUE!</v>
      </c>
    </row>
    <row r="727" spans="1:18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>TBL_Employees[[#This Row],[Annual Salary]]*TBL_Employees[[#This Row],[Bonus %]]</f>
        <v>0</v>
      </c>
      <c r="P727" t="e">
        <f>YEAR(TBL_Employees[[#This Row],[Exit Date]])</f>
        <v>#VALUE!</v>
      </c>
      <c r="Q727">
        <f>YEAR(TBL_Employees[[#This Row],[Hire Date]])</f>
        <v>2019</v>
      </c>
      <c r="R727" s="19" t="e">
        <f>TBL_Employees[[#This Row],[Exit_year]]-TBL_Employees[[#This Row],[Hire_year]]</f>
        <v>#VALUE!</v>
      </c>
    </row>
    <row r="728" spans="1:18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>TBL_Employees[[#This Row],[Annual Salary]]*TBL_Employees[[#This Row],[Bonus %]]</f>
        <v>10912.22</v>
      </c>
      <c r="P728" t="e">
        <f>YEAR(TBL_Employees[[#This Row],[Exit Date]])</f>
        <v>#VALUE!</v>
      </c>
      <c r="Q728">
        <f>YEAR(TBL_Employees[[#This Row],[Hire Date]])</f>
        <v>2014</v>
      </c>
      <c r="R728" s="19" t="e">
        <f>TBL_Employees[[#This Row],[Exit_year]]-TBL_Employees[[#This Row],[Hire_year]]</f>
        <v>#VALUE!</v>
      </c>
    </row>
    <row r="729" spans="1:18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>TBL_Employees[[#This Row],[Annual Salary]]*TBL_Employees[[#This Row],[Bonus %]]</f>
        <v>0</v>
      </c>
      <c r="P729" t="e">
        <f>YEAR(TBL_Employees[[#This Row],[Exit Date]])</f>
        <v>#VALUE!</v>
      </c>
      <c r="Q729">
        <f>YEAR(TBL_Employees[[#This Row],[Hire Date]])</f>
        <v>2007</v>
      </c>
      <c r="R729" s="19" t="e">
        <f>TBL_Employees[[#This Row],[Exit_year]]-TBL_Employees[[#This Row],[Hire_year]]</f>
        <v>#VALUE!</v>
      </c>
    </row>
    <row r="730" spans="1:18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>TBL_Employees[[#This Row],[Annual Salary]]*TBL_Employees[[#This Row],[Bonus %]]</f>
        <v>0</v>
      </c>
      <c r="P730">
        <f>YEAR(TBL_Employees[[#This Row],[Exit Date]])</f>
        <v>2014</v>
      </c>
      <c r="Q730">
        <f>YEAR(TBL_Employees[[#This Row],[Hire Date]])</f>
        <v>1992</v>
      </c>
      <c r="R730" s="19">
        <f>TBL_Employees[[#This Row],[Exit_year]]-TBL_Employees[[#This Row],[Hire_year]]</f>
        <v>22</v>
      </c>
    </row>
    <row r="731" spans="1:18" x14ac:dyDescent="0.35">
      <c r="A731" t="s">
        <v>761</v>
      </c>
      <c r="B731" t="s">
        <v>762</v>
      </c>
      <c r="C731" t="s">
        <v>49</v>
      </c>
      <c r="D731" t="s">
        <v>50</v>
      </c>
      <c r="E731" t="s">
        <v>44</v>
      </c>
      <c r="F731" t="s">
        <v>28</v>
      </c>
      <c r="G731" t="s">
        <v>51</v>
      </c>
      <c r="H731">
        <v>45</v>
      </c>
      <c r="I731" s="1">
        <v>44237</v>
      </c>
      <c r="J731" s="2">
        <v>79882</v>
      </c>
      <c r="K731" s="3">
        <v>0</v>
      </c>
      <c r="L731" t="s">
        <v>19</v>
      </c>
      <c r="M731" t="s">
        <v>39</v>
      </c>
      <c r="N731" s="1" t="s">
        <v>21</v>
      </c>
      <c r="O731">
        <f>TBL_Employees[[#This Row],[Annual Salary]]*TBL_Employees[[#This Row],[Bonus %]]</f>
        <v>0</v>
      </c>
      <c r="P731" t="e">
        <f>YEAR(TBL_Employees[[#This Row],[Exit Date]])</f>
        <v>#VALUE!</v>
      </c>
      <c r="Q731">
        <f>YEAR(TBL_Employees[[#This Row],[Hire Date]])</f>
        <v>2021</v>
      </c>
      <c r="R731" s="19" t="e">
        <f>TBL_Employees[[#This Row],[Exit_year]]-TBL_Employees[[#This Row],[Hire_year]]</f>
        <v>#VALUE!</v>
      </c>
    </row>
    <row r="732" spans="1:18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>TBL_Employees[[#This Row],[Annual Salary]]*TBL_Employees[[#This Row],[Bonus %]]</f>
        <v>64857.599999999999</v>
      </c>
      <c r="P732">
        <f>YEAR(TBL_Employees[[#This Row],[Exit Date]])</f>
        <v>2022</v>
      </c>
      <c r="Q732">
        <f>YEAR(TBL_Employees[[#This Row],[Hire Date]])</f>
        <v>2015</v>
      </c>
      <c r="R732" s="19">
        <f>TBL_Employees[[#This Row],[Exit_year]]-TBL_Employees[[#This Row],[Hire_year]]</f>
        <v>7</v>
      </c>
    </row>
    <row r="733" spans="1:18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>TBL_Employees[[#This Row],[Annual Salary]]*TBL_Employees[[#This Row],[Bonus %]]</f>
        <v>6971.49</v>
      </c>
      <c r="P733" t="e">
        <f>YEAR(TBL_Employees[[#This Row],[Exit Date]])</f>
        <v>#VALUE!</v>
      </c>
      <c r="Q733">
        <f>YEAR(TBL_Employees[[#This Row],[Hire Date]])</f>
        <v>2017</v>
      </c>
      <c r="R733" s="19" t="e">
        <f>TBL_Employees[[#This Row],[Exit_year]]-TBL_Employees[[#This Row],[Hire_year]]</f>
        <v>#VALUE!</v>
      </c>
    </row>
    <row r="734" spans="1:18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>TBL_Employees[[#This Row],[Annual Salary]]*TBL_Employees[[#This Row],[Bonus %]]</f>
        <v>0</v>
      </c>
      <c r="P734" t="e">
        <f>YEAR(TBL_Employees[[#This Row],[Exit Date]])</f>
        <v>#VALUE!</v>
      </c>
      <c r="Q734">
        <f>YEAR(TBL_Employees[[#This Row],[Hire Date]])</f>
        <v>2016</v>
      </c>
      <c r="R734" s="19" t="e">
        <f>TBL_Employees[[#This Row],[Exit_year]]-TBL_Employees[[#This Row],[Hire_year]]</f>
        <v>#VALUE!</v>
      </c>
    </row>
    <row r="735" spans="1:18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>TBL_Employees[[#This Row],[Annual Salary]]*TBL_Employees[[#This Row],[Bonus %]]</f>
        <v>44678.76</v>
      </c>
      <c r="P735" t="e">
        <f>YEAR(TBL_Employees[[#This Row],[Exit Date]])</f>
        <v>#VALUE!</v>
      </c>
      <c r="Q735">
        <f>YEAR(TBL_Employees[[#This Row],[Hire Date]])</f>
        <v>1997</v>
      </c>
      <c r="R735" s="19" t="e">
        <f>TBL_Employees[[#This Row],[Exit_year]]-TBL_Employees[[#This Row],[Hire_year]]</f>
        <v>#VALUE!</v>
      </c>
    </row>
    <row r="736" spans="1:18" x14ac:dyDescent="0.35">
      <c r="A736" t="s">
        <v>844</v>
      </c>
      <c r="B736" t="s">
        <v>845</v>
      </c>
      <c r="C736" t="s">
        <v>42</v>
      </c>
      <c r="D736" t="s">
        <v>50</v>
      </c>
      <c r="E736" t="s">
        <v>44</v>
      </c>
      <c r="F736" t="s">
        <v>17</v>
      </c>
      <c r="G736" t="s">
        <v>18</v>
      </c>
      <c r="H736">
        <v>26</v>
      </c>
      <c r="I736" s="1">
        <v>43752</v>
      </c>
      <c r="J736" s="2">
        <v>79356</v>
      </c>
      <c r="K736" s="3">
        <v>0</v>
      </c>
      <c r="L736" t="s">
        <v>19</v>
      </c>
      <c r="M736" t="s">
        <v>39</v>
      </c>
      <c r="N736" s="1" t="s">
        <v>21</v>
      </c>
      <c r="O736">
        <f>TBL_Employees[[#This Row],[Annual Salary]]*TBL_Employees[[#This Row],[Bonus %]]</f>
        <v>0</v>
      </c>
      <c r="P736" t="e">
        <f>YEAR(TBL_Employees[[#This Row],[Exit Date]])</f>
        <v>#VALUE!</v>
      </c>
      <c r="Q736">
        <f>YEAR(TBL_Employees[[#This Row],[Hire Date]])</f>
        <v>2019</v>
      </c>
      <c r="R736" s="19" t="e">
        <f>TBL_Employees[[#This Row],[Exit_year]]-TBL_Employees[[#This Row],[Hire_year]]</f>
        <v>#VALUE!</v>
      </c>
    </row>
    <row r="737" spans="1:18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>TBL_Employees[[#This Row],[Annual Salary]]*TBL_Employees[[#This Row],[Bonus %]]</f>
        <v>77416.02</v>
      </c>
      <c r="P737" t="e">
        <f>YEAR(TBL_Employees[[#This Row],[Exit Date]])</f>
        <v>#VALUE!</v>
      </c>
      <c r="Q737">
        <f>YEAR(TBL_Employees[[#This Row],[Hire Date]])</f>
        <v>2002</v>
      </c>
      <c r="R737" s="19" t="e">
        <f>TBL_Employees[[#This Row],[Exit_year]]-TBL_Employees[[#This Row],[Hire_year]]</f>
        <v>#VALUE!</v>
      </c>
    </row>
    <row r="738" spans="1:18" x14ac:dyDescent="0.35">
      <c r="A738" t="s">
        <v>519</v>
      </c>
      <c r="B738" t="s">
        <v>520</v>
      </c>
      <c r="C738" t="s">
        <v>38</v>
      </c>
      <c r="D738" t="s">
        <v>27</v>
      </c>
      <c r="E738" t="s">
        <v>44</v>
      </c>
      <c r="F738" t="s">
        <v>17</v>
      </c>
      <c r="G738" t="s">
        <v>24</v>
      </c>
      <c r="H738">
        <v>32</v>
      </c>
      <c r="I738" s="1">
        <v>43835</v>
      </c>
      <c r="J738" s="2">
        <v>78844</v>
      </c>
      <c r="K738" s="3">
        <v>0</v>
      </c>
      <c r="L738" t="s">
        <v>19</v>
      </c>
      <c r="M738" t="s">
        <v>63</v>
      </c>
      <c r="N738" s="1" t="s">
        <v>21</v>
      </c>
      <c r="O738">
        <f>TBL_Employees[[#This Row],[Annual Salary]]*TBL_Employees[[#This Row],[Bonus %]]</f>
        <v>0</v>
      </c>
      <c r="P738" t="e">
        <f>YEAR(TBL_Employees[[#This Row],[Exit Date]])</f>
        <v>#VALUE!</v>
      </c>
      <c r="Q738">
        <f>YEAR(TBL_Employees[[#This Row],[Hire Date]])</f>
        <v>2020</v>
      </c>
      <c r="R738" s="19" t="e">
        <f>TBL_Employees[[#This Row],[Exit_year]]-TBL_Employees[[#This Row],[Hire_year]]</f>
        <v>#VALUE!</v>
      </c>
    </row>
    <row r="739" spans="1:18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>TBL_Employees[[#This Row],[Annual Salary]]*TBL_Employees[[#This Row],[Bonus %]]</f>
        <v>10363.280000000001</v>
      </c>
      <c r="P739">
        <f>YEAR(TBL_Employees[[#This Row],[Exit Date]])</f>
        <v>2021</v>
      </c>
      <c r="Q739">
        <f>YEAR(TBL_Employees[[#This Row],[Hire Date]])</f>
        <v>2021</v>
      </c>
      <c r="R739" s="19">
        <f>TBL_Employees[[#This Row],[Exit_year]]-TBL_Employees[[#This Row],[Hire_year]]</f>
        <v>0</v>
      </c>
    </row>
    <row r="740" spans="1:18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>TBL_Employees[[#This Row],[Annual Salary]]*TBL_Employees[[#This Row],[Bonus %]]</f>
        <v>46411.680000000008</v>
      </c>
      <c r="P740">
        <f>YEAR(TBL_Employees[[#This Row],[Exit Date]])</f>
        <v>2020</v>
      </c>
      <c r="Q740">
        <f>YEAR(TBL_Employees[[#This Row],[Hire Date]])</f>
        <v>2013</v>
      </c>
      <c r="R740" s="19">
        <f>TBL_Employees[[#This Row],[Exit_year]]-TBL_Employees[[#This Row],[Hire_year]]</f>
        <v>7</v>
      </c>
    </row>
    <row r="741" spans="1:18" x14ac:dyDescent="0.35">
      <c r="A741" t="s">
        <v>296</v>
      </c>
      <c r="B741" t="s">
        <v>858</v>
      </c>
      <c r="C741" t="s">
        <v>59</v>
      </c>
      <c r="D741" t="s">
        <v>31</v>
      </c>
      <c r="E741" t="s">
        <v>44</v>
      </c>
      <c r="F741" t="s">
        <v>28</v>
      </c>
      <c r="G741" t="s">
        <v>18</v>
      </c>
      <c r="H741">
        <v>38</v>
      </c>
      <c r="I741" s="1">
        <v>40360</v>
      </c>
      <c r="J741" s="2">
        <v>78237</v>
      </c>
      <c r="K741" s="3">
        <v>0</v>
      </c>
      <c r="L741" t="s">
        <v>19</v>
      </c>
      <c r="M741" t="s">
        <v>39</v>
      </c>
      <c r="N741" s="1" t="s">
        <v>21</v>
      </c>
      <c r="O741">
        <f>TBL_Employees[[#This Row],[Annual Salary]]*TBL_Employees[[#This Row],[Bonus %]]</f>
        <v>0</v>
      </c>
      <c r="P741" t="e">
        <f>YEAR(TBL_Employees[[#This Row],[Exit Date]])</f>
        <v>#VALUE!</v>
      </c>
      <c r="Q741">
        <f>YEAR(TBL_Employees[[#This Row],[Hire Date]])</f>
        <v>2010</v>
      </c>
      <c r="R741" s="19" t="e">
        <f>TBL_Employees[[#This Row],[Exit_year]]-TBL_Employees[[#This Row],[Hire_year]]</f>
        <v>#VALUE!</v>
      </c>
    </row>
    <row r="742" spans="1:18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>TBL_Employees[[#This Row],[Annual Salary]]*TBL_Employees[[#This Row],[Bonus %]]</f>
        <v>52637.760000000002</v>
      </c>
      <c r="P742" t="e">
        <f>YEAR(TBL_Employees[[#This Row],[Exit Date]])</f>
        <v>#VALUE!</v>
      </c>
      <c r="Q742">
        <f>YEAR(TBL_Employees[[#This Row],[Hire Date]])</f>
        <v>2006</v>
      </c>
      <c r="R742" s="19" t="e">
        <f>TBL_Employees[[#This Row],[Exit_year]]-TBL_Employees[[#This Row],[Hire_year]]</f>
        <v>#VALUE!</v>
      </c>
    </row>
    <row r="743" spans="1:18" x14ac:dyDescent="0.35">
      <c r="A743" t="s">
        <v>422</v>
      </c>
      <c r="B743" t="s">
        <v>423</v>
      </c>
      <c r="C743" t="s">
        <v>42</v>
      </c>
      <c r="D743" t="s">
        <v>15</v>
      </c>
      <c r="E743" t="s">
        <v>44</v>
      </c>
      <c r="F743" t="s">
        <v>17</v>
      </c>
      <c r="G743" t="s">
        <v>18</v>
      </c>
      <c r="H743">
        <v>34</v>
      </c>
      <c r="I743" s="1">
        <v>43264</v>
      </c>
      <c r="J743" s="2">
        <v>77203</v>
      </c>
      <c r="K743" s="3">
        <v>0</v>
      </c>
      <c r="L743" t="s">
        <v>19</v>
      </c>
      <c r="M743" t="s">
        <v>20</v>
      </c>
      <c r="N743" s="1" t="s">
        <v>21</v>
      </c>
      <c r="O743">
        <f>TBL_Employees[[#This Row],[Annual Salary]]*TBL_Employees[[#This Row],[Bonus %]]</f>
        <v>0</v>
      </c>
      <c r="P743" t="e">
        <f>YEAR(TBL_Employees[[#This Row],[Exit Date]])</f>
        <v>#VALUE!</v>
      </c>
      <c r="Q743">
        <f>YEAR(TBL_Employees[[#This Row],[Hire Date]])</f>
        <v>2018</v>
      </c>
      <c r="R743" s="19" t="e">
        <f>TBL_Employees[[#This Row],[Exit_year]]-TBL_Employees[[#This Row],[Hire_year]]</f>
        <v>#VALUE!</v>
      </c>
    </row>
    <row r="744" spans="1:18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>TBL_Employees[[#This Row],[Annual Salary]]*TBL_Employees[[#This Row],[Bonus %]]</f>
        <v>0</v>
      </c>
      <c r="P744">
        <f>YEAR(TBL_Employees[[#This Row],[Exit Date]])</f>
        <v>2007</v>
      </c>
      <c r="Q744">
        <f>YEAR(TBL_Employees[[#This Row],[Hire Date]])</f>
        <v>2006</v>
      </c>
      <c r="R744" s="19">
        <f>TBL_Employees[[#This Row],[Exit_year]]-TBL_Employees[[#This Row],[Hire_year]]</f>
        <v>1</v>
      </c>
    </row>
    <row r="745" spans="1:18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>TBL_Employees[[#This Row],[Annual Salary]]*TBL_Employees[[#This Row],[Bonus %]]</f>
        <v>0</v>
      </c>
      <c r="P745" t="e">
        <f>YEAR(TBL_Employees[[#This Row],[Exit Date]])</f>
        <v>#VALUE!</v>
      </c>
      <c r="Q745">
        <f>YEAR(TBL_Employees[[#This Row],[Hire Date]])</f>
        <v>2016</v>
      </c>
      <c r="R745" s="19" t="e">
        <f>TBL_Employees[[#This Row],[Exit_year]]-TBL_Employees[[#This Row],[Hire_year]]</f>
        <v>#VALUE!</v>
      </c>
    </row>
    <row r="746" spans="1:18" x14ac:dyDescent="0.35">
      <c r="A746" t="s">
        <v>1523</v>
      </c>
      <c r="B746" t="s">
        <v>306</v>
      </c>
      <c r="C746" t="s">
        <v>88</v>
      </c>
      <c r="D746" t="s">
        <v>27</v>
      </c>
      <c r="E746" t="s">
        <v>44</v>
      </c>
      <c r="F746" t="s">
        <v>17</v>
      </c>
      <c r="G746" t="s">
        <v>51</v>
      </c>
      <c r="H746">
        <v>43</v>
      </c>
      <c r="I746" s="1">
        <v>40290</v>
      </c>
      <c r="J746" s="2">
        <v>76912</v>
      </c>
      <c r="K746" s="3">
        <v>0</v>
      </c>
      <c r="L746" t="s">
        <v>52</v>
      </c>
      <c r="M746" t="s">
        <v>53</v>
      </c>
      <c r="N746" s="1" t="s">
        <v>21</v>
      </c>
      <c r="O746">
        <f>TBL_Employees[[#This Row],[Annual Salary]]*TBL_Employees[[#This Row],[Bonus %]]</f>
        <v>0</v>
      </c>
      <c r="P746" t="e">
        <f>YEAR(TBL_Employees[[#This Row],[Exit Date]])</f>
        <v>#VALUE!</v>
      </c>
      <c r="Q746">
        <f>YEAR(TBL_Employees[[#This Row],[Hire Date]])</f>
        <v>2010</v>
      </c>
      <c r="R746" s="19" t="e">
        <f>TBL_Employees[[#This Row],[Exit_year]]-TBL_Employees[[#This Row],[Hire_year]]</f>
        <v>#VALUE!</v>
      </c>
    </row>
    <row r="747" spans="1:18" x14ac:dyDescent="0.35">
      <c r="A747" t="s">
        <v>750</v>
      </c>
      <c r="B747" t="s">
        <v>751</v>
      </c>
      <c r="C747" t="s">
        <v>42</v>
      </c>
      <c r="D747" t="s">
        <v>65</v>
      </c>
      <c r="E747" t="s">
        <v>44</v>
      </c>
      <c r="F747" t="s">
        <v>28</v>
      </c>
      <c r="G747" t="s">
        <v>18</v>
      </c>
      <c r="H747">
        <v>62</v>
      </c>
      <c r="I747" s="1">
        <v>37733</v>
      </c>
      <c r="J747" s="2">
        <v>76906</v>
      </c>
      <c r="K747" s="3">
        <v>0</v>
      </c>
      <c r="L747" t="s">
        <v>19</v>
      </c>
      <c r="M747" t="s">
        <v>63</v>
      </c>
      <c r="N747" s="1" t="s">
        <v>21</v>
      </c>
      <c r="O747">
        <f>TBL_Employees[[#This Row],[Annual Salary]]*TBL_Employees[[#This Row],[Bonus %]]</f>
        <v>0</v>
      </c>
      <c r="P747" t="e">
        <f>YEAR(TBL_Employees[[#This Row],[Exit Date]])</f>
        <v>#VALUE!</v>
      </c>
      <c r="Q747">
        <f>YEAR(TBL_Employees[[#This Row],[Hire Date]])</f>
        <v>2003</v>
      </c>
      <c r="R747" s="19" t="e">
        <f>TBL_Employees[[#This Row],[Exit_year]]-TBL_Employees[[#This Row],[Hire_year]]</f>
        <v>#VALUE!</v>
      </c>
    </row>
    <row r="748" spans="1:18" x14ac:dyDescent="0.35">
      <c r="A748" t="s">
        <v>1152</v>
      </c>
      <c r="B748" t="s">
        <v>1153</v>
      </c>
      <c r="C748" t="s">
        <v>55</v>
      </c>
      <c r="D748" t="s">
        <v>27</v>
      </c>
      <c r="E748" t="s">
        <v>44</v>
      </c>
      <c r="F748" t="s">
        <v>17</v>
      </c>
      <c r="G748" t="s">
        <v>18</v>
      </c>
      <c r="H748">
        <v>59</v>
      </c>
      <c r="I748" s="1">
        <v>40272</v>
      </c>
      <c r="J748" s="2">
        <v>76027</v>
      </c>
      <c r="K748" s="3">
        <v>0</v>
      </c>
      <c r="L748" t="s">
        <v>19</v>
      </c>
      <c r="M748" t="s">
        <v>63</v>
      </c>
      <c r="N748" s="1" t="s">
        <v>21</v>
      </c>
      <c r="O748">
        <f>TBL_Employees[[#This Row],[Annual Salary]]*TBL_Employees[[#This Row],[Bonus %]]</f>
        <v>0</v>
      </c>
      <c r="P748" t="e">
        <f>YEAR(TBL_Employees[[#This Row],[Exit Date]])</f>
        <v>#VALUE!</v>
      </c>
      <c r="Q748">
        <f>YEAR(TBL_Employees[[#This Row],[Hire Date]])</f>
        <v>2010</v>
      </c>
      <c r="R748" s="19" t="e">
        <f>TBL_Employees[[#This Row],[Exit_year]]-TBL_Employees[[#This Row],[Hire_year]]</f>
        <v>#VALUE!</v>
      </c>
    </row>
    <row r="749" spans="1:18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>TBL_Employees[[#This Row],[Annual Salary]]*TBL_Employees[[#This Row],[Bonus %]]</f>
        <v>0</v>
      </c>
      <c r="P749">
        <f>YEAR(TBL_Employees[[#This Row],[Exit Date]])</f>
        <v>2006</v>
      </c>
      <c r="Q749">
        <f>YEAR(TBL_Employees[[#This Row],[Hire Date]])</f>
        <v>2005</v>
      </c>
      <c r="R749" s="19">
        <f>TBL_Employees[[#This Row],[Exit_year]]-TBL_Employees[[#This Row],[Hire_year]]</f>
        <v>1</v>
      </c>
    </row>
    <row r="750" spans="1:18" x14ac:dyDescent="0.35">
      <c r="A750" t="s">
        <v>163</v>
      </c>
      <c r="B750" t="s">
        <v>1772</v>
      </c>
      <c r="C750" t="s">
        <v>26</v>
      </c>
      <c r="D750" t="s">
        <v>27</v>
      </c>
      <c r="E750" t="s">
        <v>44</v>
      </c>
      <c r="F750" t="s">
        <v>28</v>
      </c>
      <c r="G750" t="s">
        <v>18</v>
      </c>
      <c r="H750">
        <v>61</v>
      </c>
      <c r="I750" s="1">
        <v>43703</v>
      </c>
      <c r="J750" s="2">
        <v>75780</v>
      </c>
      <c r="K750" s="3">
        <v>0</v>
      </c>
      <c r="L750" t="s">
        <v>19</v>
      </c>
      <c r="M750" t="s">
        <v>63</v>
      </c>
      <c r="N750" s="1" t="s">
        <v>21</v>
      </c>
      <c r="O750">
        <f>TBL_Employees[[#This Row],[Annual Salary]]*TBL_Employees[[#This Row],[Bonus %]]</f>
        <v>0</v>
      </c>
      <c r="P750" t="e">
        <f>YEAR(TBL_Employees[[#This Row],[Exit Date]])</f>
        <v>#VALUE!</v>
      </c>
      <c r="Q750">
        <f>YEAR(TBL_Employees[[#This Row],[Hire Date]])</f>
        <v>2019</v>
      </c>
      <c r="R750" s="19" t="e">
        <f>TBL_Employees[[#This Row],[Exit_year]]-TBL_Employees[[#This Row],[Hire_year]]</f>
        <v>#VALUE!</v>
      </c>
    </row>
    <row r="751" spans="1:18" x14ac:dyDescent="0.35">
      <c r="A751" t="s">
        <v>1583</v>
      </c>
      <c r="B751" t="s">
        <v>1584</v>
      </c>
      <c r="C751" t="s">
        <v>42</v>
      </c>
      <c r="D751" t="s">
        <v>50</v>
      </c>
      <c r="E751" t="s">
        <v>44</v>
      </c>
      <c r="F751" t="s">
        <v>17</v>
      </c>
      <c r="G751" t="s">
        <v>51</v>
      </c>
      <c r="H751">
        <v>53</v>
      </c>
      <c r="I751" s="1">
        <v>42744</v>
      </c>
      <c r="J751" s="2">
        <v>75769</v>
      </c>
      <c r="K751" s="3">
        <v>0</v>
      </c>
      <c r="L751" t="s">
        <v>52</v>
      </c>
      <c r="M751" t="s">
        <v>81</v>
      </c>
      <c r="N751" s="1">
        <v>44029</v>
      </c>
      <c r="O751">
        <f>TBL_Employees[[#This Row],[Annual Salary]]*TBL_Employees[[#This Row],[Bonus %]]</f>
        <v>0</v>
      </c>
      <c r="P751">
        <f>YEAR(TBL_Employees[[#This Row],[Exit Date]])</f>
        <v>2020</v>
      </c>
      <c r="Q751">
        <f>YEAR(TBL_Employees[[#This Row],[Hire Date]])</f>
        <v>2017</v>
      </c>
      <c r="R751" s="19">
        <f>TBL_Employees[[#This Row],[Exit_year]]-TBL_Employees[[#This Row],[Hire_year]]</f>
        <v>3</v>
      </c>
    </row>
    <row r="752" spans="1:18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>TBL_Employees[[#This Row],[Annual Salary]]*TBL_Employees[[#This Row],[Bonus %]]</f>
        <v>0</v>
      </c>
      <c r="P752">
        <f>YEAR(TBL_Employees[[#This Row],[Exit Date]])</f>
        <v>2022</v>
      </c>
      <c r="Q752">
        <f>YEAR(TBL_Employees[[#This Row],[Hire Date]])</f>
        <v>2019</v>
      </c>
      <c r="R752" s="19">
        <f>TBL_Employees[[#This Row],[Exit_year]]-TBL_Employees[[#This Row],[Hire_year]]</f>
        <v>3</v>
      </c>
    </row>
    <row r="753" spans="1:18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>TBL_Employees[[#This Row],[Annual Salary]]*TBL_Employees[[#This Row],[Bonus %]]</f>
        <v>0</v>
      </c>
      <c r="P753" t="e">
        <f>YEAR(TBL_Employees[[#This Row],[Exit Date]])</f>
        <v>#VALUE!</v>
      </c>
      <c r="Q753">
        <f>YEAR(TBL_Employees[[#This Row],[Hire Date]])</f>
        <v>2003</v>
      </c>
      <c r="R753" s="19" t="e">
        <f>TBL_Employees[[#This Row],[Exit_year]]-TBL_Employees[[#This Row],[Hire_year]]</f>
        <v>#VALUE!</v>
      </c>
    </row>
    <row r="754" spans="1:18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>TBL_Employees[[#This Row],[Annual Salary]]*TBL_Employees[[#This Row],[Bonus %]]</f>
        <v>0</v>
      </c>
      <c r="P754" t="e">
        <f>YEAR(TBL_Employees[[#This Row],[Exit Date]])</f>
        <v>#VALUE!</v>
      </c>
      <c r="Q754">
        <f>YEAR(TBL_Employees[[#This Row],[Hire Date]])</f>
        <v>2017</v>
      </c>
      <c r="R754" s="19" t="e">
        <f>TBL_Employees[[#This Row],[Exit_year]]-TBL_Employees[[#This Row],[Hire_year]]</f>
        <v>#VALUE!</v>
      </c>
    </row>
    <row r="755" spans="1:18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>TBL_Employees[[#This Row],[Annual Salary]]*TBL_Employees[[#This Row],[Bonus %]]</f>
        <v>20821.2</v>
      </c>
      <c r="P755" t="e">
        <f>YEAR(TBL_Employees[[#This Row],[Exit Date]])</f>
        <v>#VALUE!</v>
      </c>
      <c r="Q755">
        <f>YEAR(TBL_Employees[[#This Row],[Hire Date]])</f>
        <v>2017</v>
      </c>
      <c r="R755" s="19" t="e">
        <f>TBL_Employees[[#This Row],[Exit_year]]-TBL_Employees[[#This Row],[Hire_year]]</f>
        <v>#VALUE!</v>
      </c>
    </row>
    <row r="756" spans="1:18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>TBL_Employees[[#This Row],[Annual Salary]]*TBL_Employees[[#This Row],[Bonus %]]</f>
        <v>0</v>
      </c>
      <c r="P756" t="e">
        <f>YEAR(TBL_Employees[[#This Row],[Exit Date]])</f>
        <v>#VALUE!</v>
      </c>
      <c r="Q756">
        <f>YEAR(TBL_Employees[[#This Row],[Hire Date]])</f>
        <v>2014</v>
      </c>
      <c r="R756" s="19" t="e">
        <f>TBL_Employees[[#This Row],[Exit_year]]-TBL_Employees[[#This Row],[Hire_year]]</f>
        <v>#VALUE!</v>
      </c>
    </row>
    <row r="757" spans="1:18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>TBL_Employees[[#This Row],[Annual Salary]]*TBL_Employees[[#This Row],[Bonus %]]</f>
        <v>48458.28</v>
      </c>
      <c r="P757" t="e">
        <f>YEAR(TBL_Employees[[#This Row],[Exit Date]])</f>
        <v>#VALUE!</v>
      </c>
      <c r="Q757">
        <f>YEAR(TBL_Employees[[#This Row],[Hire Date]])</f>
        <v>2004</v>
      </c>
      <c r="R757" s="19" t="e">
        <f>TBL_Employees[[#This Row],[Exit_year]]-TBL_Employees[[#This Row],[Hire_year]]</f>
        <v>#VALUE!</v>
      </c>
    </row>
    <row r="758" spans="1:18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>TBL_Employees[[#This Row],[Annual Salary]]*TBL_Employees[[#This Row],[Bonus %]]</f>
        <v>0</v>
      </c>
      <c r="P758" t="e">
        <f>YEAR(TBL_Employees[[#This Row],[Exit Date]])</f>
        <v>#VALUE!</v>
      </c>
      <c r="Q758">
        <f>YEAR(TBL_Employees[[#This Row],[Hire Date]])</f>
        <v>2015</v>
      </c>
      <c r="R758" s="19" t="e">
        <f>TBL_Employees[[#This Row],[Exit_year]]-TBL_Employees[[#This Row],[Hire_year]]</f>
        <v>#VALUE!</v>
      </c>
    </row>
    <row r="759" spans="1:18" x14ac:dyDescent="0.35">
      <c r="A759" t="s">
        <v>202</v>
      </c>
      <c r="B759" t="s">
        <v>1463</v>
      </c>
      <c r="C759" t="s">
        <v>77</v>
      </c>
      <c r="D759" t="s">
        <v>23</v>
      </c>
      <c r="E759" t="s">
        <v>44</v>
      </c>
      <c r="F759" t="s">
        <v>17</v>
      </c>
      <c r="G759" t="s">
        <v>51</v>
      </c>
      <c r="H759">
        <v>45</v>
      </c>
      <c r="I759" s="1">
        <v>43581</v>
      </c>
      <c r="J759" s="2">
        <v>74891</v>
      </c>
      <c r="K759" s="3">
        <v>0</v>
      </c>
      <c r="L759" t="s">
        <v>52</v>
      </c>
      <c r="M759" t="s">
        <v>66</v>
      </c>
      <c r="N759" s="1" t="s">
        <v>21</v>
      </c>
      <c r="O759">
        <f>TBL_Employees[[#This Row],[Annual Salary]]*TBL_Employees[[#This Row],[Bonus %]]</f>
        <v>0</v>
      </c>
      <c r="P759" t="e">
        <f>YEAR(TBL_Employees[[#This Row],[Exit Date]])</f>
        <v>#VALUE!</v>
      </c>
      <c r="Q759">
        <f>YEAR(TBL_Employees[[#This Row],[Hire Date]])</f>
        <v>2019</v>
      </c>
      <c r="R759" s="19" t="e">
        <f>TBL_Employees[[#This Row],[Exit_year]]-TBL_Employees[[#This Row],[Hire_year]]</f>
        <v>#VALUE!</v>
      </c>
    </row>
    <row r="760" spans="1:18" x14ac:dyDescent="0.35">
      <c r="A760" t="s">
        <v>1395</v>
      </c>
      <c r="B760" t="s">
        <v>1396</v>
      </c>
      <c r="C760" t="s">
        <v>98</v>
      </c>
      <c r="D760" t="s">
        <v>27</v>
      </c>
      <c r="E760" t="s">
        <v>44</v>
      </c>
      <c r="F760" t="s">
        <v>17</v>
      </c>
      <c r="G760" t="s">
        <v>24</v>
      </c>
      <c r="H760">
        <v>57</v>
      </c>
      <c r="I760" s="1">
        <v>41649</v>
      </c>
      <c r="J760" s="2">
        <v>74854</v>
      </c>
      <c r="K760" s="3">
        <v>0</v>
      </c>
      <c r="L760" t="s">
        <v>19</v>
      </c>
      <c r="M760" t="s">
        <v>63</v>
      </c>
      <c r="N760" s="1" t="s">
        <v>21</v>
      </c>
      <c r="O760">
        <f>TBL_Employees[[#This Row],[Annual Salary]]*TBL_Employees[[#This Row],[Bonus %]]</f>
        <v>0</v>
      </c>
      <c r="P760" t="e">
        <f>YEAR(TBL_Employees[[#This Row],[Exit Date]])</f>
        <v>#VALUE!</v>
      </c>
      <c r="Q760">
        <f>YEAR(TBL_Employees[[#This Row],[Hire Date]])</f>
        <v>2014</v>
      </c>
      <c r="R760" s="19" t="e">
        <f>TBL_Employees[[#This Row],[Exit_year]]-TBL_Employees[[#This Row],[Hire_year]]</f>
        <v>#VALUE!</v>
      </c>
    </row>
    <row r="761" spans="1:18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>TBL_Employees[[#This Row],[Annual Salary]]*TBL_Employees[[#This Row],[Bonus %]]</f>
        <v>0</v>
      </c>
      <c r="P761" t="e">
        <f>YEAR(TBL_Employees[[#This Row],[Exit Date]])</f>
        <v>#VALUE!</v>
      </c>
      <c r="Q761">
        <f>YEAR(TBL_Employees[[#This Row],[Hire Date]])</f>
        <v>2007</v>
      </c>
      <c r="R761" s="19" t="e">
        <f>TBL_Employees[[#This Row],[Exit_year]]-TBL_Employees[[#This Row],[Hire_year]]</f>
        <v>#VALUE!</v>
      </c>
    </row>
    <row r="762" spans="1:18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>TBL_Employees[[#This Row],[Annual Salary]]*TBL_Employees[[#This Row],[Bonus %]]</f>
        <v>0</v>
      </c>
      <c r="P762" t="e">
        <f>YEAR(TBL_Employees[[#This Row],[Exit Date]])</f>
        <v>#VALUE!</v>
      </c>
      <c r="Q762">
        <f>YEAR(TBL_Employees[[#This Row],[Hire Date]])</f>
        <v>2021</v>
      </c>
      <c r="R762" s="19" t="e">
        <f>TBL_Employees[[#This Row],[Exit_year]]-TBL_Employees[[#This Row],[Hire_year]]</f>
        <v>#VALUE!</v>
      </c>
    </row>
    <row r="763" spans="1:18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>TBL_Employees[[#This Row],[Annual Salary]]*TBL_Employees[[#This Row],[Bonus %]]</f>
        <v>8373.44</v>
      </c>
      <c r="P763" t="e">
        <f>YEAR(TBL_Employees[[#This Row],[Exit Date]])</f>
        <v>#VALUE!</v>
      </c>
      <c r="Q763">
        <f>YEAR(TBL_Employees[[#This Row],[Hire Date]])</f>
        <v>1992</v>
      </c>
      <c r="R763" s="19" t="e">
        <f>TBL_Employees[[#This Row],[Exit_year]]-TBL_Employees[[#This Row],[Hire_year]]</f>
        <v>#VALUE!</v>
      </c>
    </row>
    <row r="764" spans="1:18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>TBL_Employees[[#This Row],[Annual Salary]]*TBL_Employees[[#This Row],[Bonus %]]</f>
        <v>0</v>
      </c>
      <c r="P764" t="e">
        <f>YEAR(TBL_Employees[[#This Row],[Exit Date]])</f>
        <v>#VALUE!</v>
      </c>
      <c r="Q764">
        <f>YEAR(TBL_Employees[[#This Row],[Hire Date]])</f>
        <v>2017</v>
      </c>
      <c r="R764" s="19" t="e">
        <f>TBL_Employees[[#This Row],[Exit_year]]-TBL_Employees[[#This Row],[Hire_year]]</f>
        <v>#VALUE!</v>
      </c>
    </row>
    <row r="765" spans="1:18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>TBL_Employees[[#This Row],[Annual Salary]]*TBL_Employees[[#This Row],[Bonus %]]</f>
        <v>8933.1200000000008</v>
      </c>
      <c r="P765" t="e">
        <f>YEAR(TBL_Employees[[#This Row],[Exit Date]])</f>
        <v>#VALUE!</v>
      </c>
      <c r="Q765">
        <f>YEAR(TBL_Employees[[#This Row],[Hire Date]])</f>
        <v>2018</v>
      </c>
      <c r="R765" s="19" t="e">
        <f>TBL_Employees[[#This Row],[Exit_year]]-TBL_Employees[[#This Row],[Hire_year]]</f>
        <v>#VALUE!</v>
      </c>
    </row>
    <row r="766" spans="1:18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>TBL_Employees[[#This Row],[Annual Salary]]*TBL_Employees[[#This Row],[Bonus %]]</f>
        <v>7691.81</v>
      </c>
      <c r="P766" t="e">
        <f>YEAR(TBL_Employees[[#This Row],[Exit Date]])</f>
        <v>#VALUE!</v>
      </c>
      <c r="Q766">
        <f>YEAR(TBL_Employees[[#This Row],[Hire Date]])</f>
        <v>2012</v>
      </c>
      <c r="R766" s="19" t="e">
        <f>TBL_Employees[[#This Row],[Exit_year]]-TBL_Employees[[#This Row],[Hire_year]]</f>
        <v>#VALUE!</v>
      </c>
    </row>
    <row r="767" spans="1:18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>TBL_Employees[[#This Row],[Annual Salary]]*TBL_Employees[[#This Row],[Bonus %]]</f>
        <v>0</v>
      </c>
      <c r="P767" t="e">
        <f>YEAR(TBL_Employees[[#This Row],[Exit Date]])</f>
        <v>#VALUE!</v>
      </c>
      <c r="Q767">
        <f>YEAR(TBL_Employees[[#This Row],[Hire Date]])</f>
        <v>2021</v>
      </c>
      <c r="R767" s="19" t="e">
        <f>TBL_Employees[[#This Row],[Exit_year]]-TBL_Employees[[#This Row],[Hire_year]]</f>
        <v>#VALUE!</v>
      </c>
    </row>
    <row r="768" spans="1:18" x14ac:dyDescent="0.35">
      <c r="A768" t="s">
        <v>400</v>
      </c>
      <c r="B768" t="s">
        <v>574</v>
      </c>
      <c r="C768" t="s">
        <v>56</v>
      </c>
      <c r="D768" t="s">
        <v>27</v>
      </c>
      <c r="E768" t="s">
        <v>44</v>
      </c>
      <c r="F768" t="s">
        <v>17</v>
      </c>
      <c r="G768" t="s">
        <v>24</v>
      </c>
      <c r="H768">
        <v>48</v>
      </c>
      <c r="I768" s="1">
        <v>39091</v>
      </c>
      <c r="J768" s="2">
        <v>74546</v>
      </c>
      <c r="K768" s="3">
        <v>0.09</v>
      </c>
      <c r="L768" t="s">
        <v>19</v>
      </c>
      <c r="M768" t="s">
        <v>63</v>
      </c>
      <c r="N768" s="1" t="s">
        <v>21</v>
      </c>
      <c r="O768">
        <f>TBL_Employees[[#This Row],[Annual Salary]]*TBL_Employees[[#This Row],[Bonus %]]</f>
        <v>6709.1399999999994</v>
      </c>
      <c r="P768" t="e">
        <f>YEAR(TBL_Employees[[#This Row],[Exit Date]])</f>
        <v>#VALUE!</v>
      </c>
      <c r="Q768">
        <f>YEAR(TBL_Employees[[#This Row],[Hire Date]])</f>
        <v>2007</v>
      </c>
      <c r="R768" s="19" t="e">
        <f>TBL_Employees[[#This Row],[Exit_year]]-TBL_Employees[[#This Row],[Hire_year]]</f>
        <v>#VALUE!</v>
      </c>
    </row>
    <row r="769" spans="1:18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>TBL_Employees[[#This Row],[Annual Salary]]*TBL_Employees[[#This Row],[Bonus %]]</f>
        <v>0</v>
      </c>
      <c r="P769" t="e">
        <f>YEAR(TBL_Employees[[#This Row],[Exit Date]])</f>
        <v>#VALUE!</v>
      </c>
      <c r="Q769">
        <f>YEAR(TBL_Employees[[#This Row],[Hire Date]])</f>
        <v>2014</v>
      </c>
      <c r="R769" s="19" t="e">
        <f>TBL_Employees[[#This Row],[Exit_year]]-TBL_Employees[[#This Row],[Hire_year]]</f>
        <v>#VALUE!</v>
      </c>
    </row>
    <row r="770" spans="1:18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>TBL_Employees[[#This Row],[Annual Salary]]*TBL_Employees[[#This Row],[Bonus %]]</f>
        <v>45265.74</v>
      </c>
      <c r="P770" t="e">
        <f>YEAR(TBL_Employees[[#This Row],[Exit Date]])</f>
        <v>#VALUE!</v>
      </c>
      <c r="Q770">
        <f>YEAR(TBL_Employees[[#This Row],[Hire Date]])</f>
        <v>2009</v>
      </c>
      <c r="R770" s="19" t="e">
        <f>TBL_Employees[[#This Row],[Exit_year]]-TBL_Employees[[#This Row],[Hire_year]]</f>
        <v>#VALUE!</v>
      </c>
    </row>
    <row r="771" spans="1:18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>TBL_Employees[[#This Row],[Annual Salary]]*TBL_Employees[[#This Row],[Bonus %]]</f>
        <v>16731.39</v>
      </c>
      <c r="P771" t="e">
        <f>YEAR(TBL_Employees[[#This Row],[Exit Date]])</f>
        <v>#VALUE!</v>
      </c>
      <c r="Q771">
        <f>YEAR(TBL_Employees[[#This Row],[Hire Date]])</f>
        <v>2002</v>
      </c>
      <c r="R771" s="19" t="e">
        <f>TBL_Employees[[#This Row],[Exit_year]]-TBL_Employees[[#This Row],[Hire_year]]</f>
        <v>#VALUE!</v>
      </c>
    </row>
    <row r="772" spans="1:18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>TBL_Employees[[#This Row],[Annual Salary]]*TBL_Employees[[#This Row],[Bonus %]]</f>
        <v>0</v>
      </c>
      <c r="P772" t="e">
        <f>YEAR(TBL_Employees[[#This Row],[Exit Date]])</f>
        <v>#VALUE!</v>
      </c>
      <c r="Q772">
        <f>YEAR(TBL_Employees[[#This Row],[Hire Date]])</f>
        <v>2015</v>
      </c>
      <c r="R772" s="19" t="e">
        <f>TBL_Employees[[#This Row],[Exit_year]]-TBL_Employees[[#This Row],[Hire_year]]</f>
        <v>#VALUE!</v>
      </c>
    </row>
    <row r="773" spans="1:18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>TBL_Employees[[#This Row],[Annual Salary]]*TBL_Employees[[#This Row],[Bonus %]]</f>
        <v>0</v>
      </c>
      <c r="P773" t="e">
        <f>YEAR(TBL_Employees[[#This Row],[Exit Date]])</f>
        <v>#VALUE!</v>
      </c>
      <c r="Q773">
        <f>YEAR(TBL_Employees[[#This Row],[Hire Date]])</f>
        <v>2018</v>
      </c>
      <c r="R773" s="19" t="e">
        <f>TBL_Employees[[#This Row],[Exit_year]]-TBL_Employees[[#This Row],[Hire_year]]</f>
        <v>#VALUE!</v>
      </c>
    </row>
    <row r="774" spans="1:18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>TBL_Employees[[#This Row],[Annual Salary]]*TBL_Employees[[#This Row],[Bonus %]]</f>
        <v>9460.24</v>
      </c>
      <c r="P774" t="e">
        <f>YEAR(TBL_Employees[[#This Row],[Exit Date]])</f>
        <v>#VALUE!</v>
      </c>
      <c r="Q774">
        <f>YEAR(TBL_Employees[[#This Row],[Hire Date]])</f>
        <v>2012</v>
      </c>
      <c r="R774" s="19" t="e">
        <f>TBL_Employees[[#This Row],[Exit_year]]-TBL_Employees[[#This Row],[Hire_year]]</f>
        <v>#VALUE!</v>
      </c>
    </row>
    <row r="775" spans="1:18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>TBL_Employees[[#This Row],[Annual Salary]]*TBL_Employees[[#This Row],[Bonus %]]</f>
        <v>0</v>
      </c>
      <c r="P775" t="e">
        <f>YEAR(TBL_Employees[[#This Row],[Exit Date]])</f>
        <v>#VALUE!</v>
      </c>
      <c r="Q775">
        <f>YEAR(TBL_Employees[[#This Row],[Hire Date]])</f>
        <v>2004</v>
      </c>
      <c r="R775" s="19" t="e">
        <f>TBL_Employees[[#This Row],[Exit_year]]-TBL_Employees[[#This Row],[Hire_year]]</f>
        <v>#VALUE!</v>
      </c>
    </row>
    <row r="776" spans="1:18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>TBL_Employees[[#This Row],[Annual Salary]]*TBL_Employees[[#This Row],[Bonus %]]</f>
        <v>12695</v>
      </c>
      <c r="P776" t="e">
        <f>YEAR(TBL_Employees[[#This Row],[Exit Date]])</f>
        <v>#VALUE!</v>
      </c>
      <c r="Q776">
        <f>YEAR(TBL_Employees[[#This Row],[Hire Date]])</f>
        <v>2019</v>
      </c>
      <c r="R776" s="19" t="e">
        <f>TBL_Employees[[#This Row],[Exit_year]]-TBL_Employees[[#This Row],[Hire_year]]</f>
        <v>#VALUE!</v>
      </c>
    </row>
    <row r="777" spans="1:18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>TBL_Employees[[#This Row],[Annual Salary]]*TBL_Employees[[#This Row],[Bonus %]]</f>
        <v>0</v>
      </c>
      <c r="P777" t="e">
        <f>YEAR(TBL_Employees[[#This Row],[Exit Date]])</f>
        <v>#VALUE!</v>
      </c>
      <c r="Q777">
        <f>YEAR(TBL_Employees[[#This Row],[Hire Date]])</f>
        <v>2014</v>
      </c>
      <c r="R777" s="19" t="e">
        <f>TBL_Employees[[#This Row],[Exit_year]]-TBL_Employees[[#This Row],[Hire_year]]</f>
        <v>#VALUE!</v>
      </c>
    </row>
    <row r="778" spans="1:18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>TBL_Employees[[#This Row],[Annual Salary]]*TBL_Employees[[#This Row],[Bonus %]]</f>
        <v>0</v>
      </c>
      <c r="P778" t="e">
        <f>YEAR(TBL_Employees[[#This Row],[Exit Date]])</f>
        <v>#VALUE!</v>
      </c>
      <c r="Q778">
        <f>YEAR(TBL_Employees[[#This Row],[Hire Date]])</f>
        <v>2021</v>
      </c>
      <c r="R778" s="19" t="e">
        <f>TBL_Employees[[#This Row],[Exit_year]]-TBL_Employees[[#This Row],[Hire_year]]</f>
        <v>#VALUE!</v>
      </c>
    </row>
    <row r="779" spans="1:18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>TBL_Employees[[#This Row],[Annual Salary]]*TBL_Employees[[#This Row],[Bonus %]]</f>
        <v>0</v>
      </c>
      <c r="P779" t="e">
        <f>YEAR(TBL_Employees[[#This Row],[Exit Date]])</f>
        <v>#VALUE!</v>
      </c>
      <c r="Q779">
        <f>YEAR(TBL_Employees[[#This Row],[Hire Date]])</f>
        <v>2014</v>
      </c>
      <c r="R779" s="19" t="e">
        <f>TBL_Employees[[#This Row],[Exit_year]]-TBL_Employees[[#This Row],[Hire_year]]</f>
        <v>#VALUE!</v>
      </c>
    </row>
    <row r="780" spans="1:18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>TBL_Employees[[#This Row],[Annual Salary]]*TBL_Employees[[#This Row],[Bonus %]]</f>
        <v>0</v>
      </c>
      <c r="P780">
        <f>YEAR(TBL_Employees[[#This Row],[Exit Date]])</f>
        <v>2021</v>
      </c>
      <c r="Q780">
        <f>YEAR(TBL_Employees[[#This Row],[Hire Date]])</f>
        <v>2015</v>
      </c>
      <c r="R780" s="19">
        <f>TBL_Employees[[#This Row],[Exit_year]]-TBL_Employees[[#This Row],[Hire_year]]</f>
        <v>6</v>
      </c>
    </row>
    <row r="781" spans="1:18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>TBL_Employees[[#This Row],[Annual Salary]]*TBL_Employees[[#This Row],[Bonus %]]</f>
        <v>0</v>
      </c>
      <c r="P781">
        <f>YEAR(TBL_Employees[[#This Row],[Exit Date]])</f>
        <v>2014</v>
      </c>
      <c r="Q781">
        <f>YEAR(TBL_Employees[[#This Row],[Hire Date]])</f>
        <v>2010</v>
      </c>
      <c r="R781" s="19">
        <f>TBL_Employees[[#This Row],[Exit_year]]-TBL_Employees[[#This Row],[Hire_year]]</f>
        <v>4</v>
      </c>
    </row>
    <row r="782" spans="1:18" x14ac:dyDescent="0.35">
      <c r="A782" t="s">
        <v>1028</v>
      </c>
      <c r="B782" t="s">
        <v>1029</v>
      </c>
      <c r="C782" t="s">
        <v>64</v>
      </c>
      <c r="D782" t="s">
        <v>15</v>
      </c>
      <c r="E782" t="s">
        <v>44</v>
      </c>
      <c r="F782" t="s">
        <v>28</v>
      </c>
      <c r="G782" t="s">
        <v>18</v>
      </c>
      <c r="H782">
        <v>31</v>
      </c>
      <c r="I782" s="1">
        <v>44308</v>
      </c>
      <c r="J782" s="2">
        <v>74215</v>
      </c>
      <c r="K782" s="3">
        <v>0</v>
      </c>
      <c r="L782" t="s">
        <v>19</v>
      </c>
      <c r="M782" t="s">
        <v>39</v>
      </c>
      <c r="N782" s="1" t="s">
        <v>21</v>
      </c>
      <c r="O782">
        <f>TBL_Employees[[#This Row],[Annual Salary]]*TBL_Employees[[#This Row],[Bonus %]]</f>
        <v>0</v>
      </c>
      <c r="P782" t="e">
        <f>YEAR(TBL_Employees[[#This Row],[Exit Date]])</f>
        <v>#VALUE!</v>
      </c>
      <c r="Q782">
        <f>YEAR(TBL_Employees[[#This Row],[Hire Date]])</f>
        <v>2021</v>
      </c>
      <c r="R782" s="19" t="e">
        <f>TBL_Employees[[#This Row],[Exit_year]]-TBL_Employees[[#This Row],[Hire_year]]</f>
        <v>#VALUE!</v>
      </c>
    </row>
    <row r="783" spans="1:18" x14ac:dyDescent="0.35">
      <c r="A783" t="s">
        <v>1759</v>
      </c>
      <c r="B783" t="s">
        <v>1760</v>
      </c>
      <c r="C783" t="s">
        <v>91</v>
      </c>
      <c r="D783" t="s">
        <v>27</v>
      </c>
      <c r="E783" t="s">
        <v>44</v>
      </c>
      <c r="F783" t="s">
        <v>17</v>
      </c>
      <c r="G783" t="s">
        <v>18</v>
      </c>
      <c r="H783">
        <v>26</v>
      </c>
      <c r="I783" s="1">
        <v>44266</v>
      </c>
      <c r="J783" s="2">
        <v>74170</v>
      </c>
      <c r="K783" s="3">
        <v>0</v>
      </c>
      <c r="L783" t="s">
        <v>19</v>
      </c>
      <c r="M783" t="s">
        <v>25</v>
      </c>
      <c r="N783" s="1" t="s">
        <v>21</v>
      </c>
      <c r="O783">
        <f>TBL_Employees[[#This Row],[Annual Salary]]*TBL_Employees[[#This Row],[Bonus %]]</f>
        <v>0</v>
      </c>
      <c r="P783" t="e">
        <f>YEAR(TBL_Employees[[#This Row],[Exit Date]])</f>
        <v>#VALUE!</v>
      </c>
      <c r="Q783">
        <f>YEAR(TBL_Employees[[#This Row],[Hire Date]])</f>
        <v>2021</v>
      </c>
      <c r="R783" s="19" t="e">
        <f>TBL_Employees[[#This Row],[Exit_year]]-TBL_Employees[[#This Row],[Hire_year]]</f>
        <v>#VALUE!</v>
      </c>
    </row>
    <row r="784" spans="1:18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>TBL_Employees[[#This Row],[Annual Salary]]*TBL_Employees[[#This Row],[Bonus %]]</f>
        <v>0</v>
      </c>
      <c r="P784" t="e">
        <f>YEAR(TBL_Employees[[#This Row],[Exit Date]])</f>
        <v>#VALUE!</v>
      </c>
      <c r="Q784">
        <f>YEAR(TBL_Employees[[#This Row],[Hire Date]])</f>
        <v>2004</v>
      </c>
      <c r="R784" s="19" t="e">
        <f>TBL_Employees[[#This Row],[Exit_year]]-TBL_Employees[[#This Row],[Hire_year]]</f>
        <v>#VALUE!</v>
      </c>
    </row>
    <row r="785" spans="1:18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>TBL_Employees[[#This Row],[Annual Salary]]*TBL_Employees[[#This Row],[Bonus %]]</f>
        <v>0</v>
      </c>
      <c r="P785">
        <f>YEAR(TBL_Employees[[#This Row],[Exit Date]])</f>
        <v>2021</v>
      </c>
      <c r="Q785">
        <f>YEAR(TBL_Employees[[#This Row],[Hire Date]])</f>
        <v>2018</v>
      </c>
      <c r="R785" s="19">
        <f>TBL_Employees[[#This Row],[Exit_year]]-TBL_Employees[[#This Row],[Hire_year]]</f>
        <v>3</v>
      </c>
    </row>
    <row r="786" spans="1:18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>TBL_Employees[[#This Row],[Annual Salary]]*TBL_Employees[[#This Row],[Bonus %]]</f>
        <v>0</v>
      </c>
      <c r="P786" t="e">
        <f>YEAR(TBL_Employees[[#This Row],[Exit Date]])</f>
        <v>#VALUE!</v>
      </c>
      <c r="Q786">
        <f>YEAR(TBL_Employees[[#This Row],[Hire Date]])</f>
        <v>1998</v>
      </c>
      <c r="R786" s="19" t="e">
        <f>TBL_Employees[[#This Row],[Exit_year]]-TBL_Employees[[#This Row],[Hire_year]]</f>
        <v>#VALUE!</v>
      </c>
    </row>
    <row r="787" spans="1:18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>TBL_Employees[[#This Row],[Annual Salary]]*TBL_Employees[[#This Row],[Bonus %]]</f>
        <v>0</v>
      </c>
      <c r="P787" t="e">
        <f>YEAR(TBL_Employees[[#This Row],[Exit Date]])</f>
        <v>#VALUE!</v>
      </c>
      <c r="Q787">
        <f>YEAR(TBL_Employees[[#This Row],[Hire Date]])</f>
        <v>2019</v>
      </c>
      <c r="R787" s="19" t="e">
        <f>TBL_Employees[[#This Row],[Exit_year]]-TBL_Employees[[#This Row],[Hire_year]]</f>
        <v>#VALUE!</v>
      </c>
    </row>
    <row r="788" spans="1:18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>TBL_Employees[[#This Row],[Annual Salary]]*TBL_Employees[[#This Row],[Bonus %]]</f>
        <v>0</v>
      </c>
      <c r="P788" t="e">
        <f>YEAR(TBL_Employees[[#This Row],[Exit Date]])</f>
        <v>#VALUE!</v>
      </c>
      <c r="Q788">
        <f>YEAR(TBL_Employees[[#This Row],[Hire Date]])</f>
        <v>2014</v>
      </c>
      <c r="R788" s="19" t="e">
        <f>TBL_Employees[[#This Row],[Exit_year]]-TBL_Employees[[#This Row],[Hire_year]]</f>
        <v>#VALUE!</v>
      </c>
    </row>
    <row r="789" spans="1:18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>TBL_Employees[[#This Row],[Annual Salary]]*TBL_Employees[[#This Row],[Bonus %]]</f>
        <v>0</v>
      </c>
      <c r="P789" t="e">
        <f>YEAR(TBL_Employees[[#This Row],[Exit Date]])</f>
        <v>#VALUE!</v>
      </c>
      <c r="Q789">
        <f>YEAR(TBL_Employees[[#This Row],[Hire Date]])</f>
        <v>2014</v>
      </c>
      <c r="R789" s="19" t="e">
        <f>TBL_Employees[[#This Row],[Exit_year]]-TBL_Employees[[#This Row],[Hire_year]]</f>
        <v>#VALUE!</v>
      </c>
    </row>
    <row r="790" spans="1:18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>TBL_Employees[[#This Row],[Annual Salary]]*TBL_Employees[[#This Row],[Bonus %]]</f>
        <v>7495.6799999999994</v>
      </c>
      <c r="P790" t="e">
        <f>YEAR(TBL_Employees[[#This Row],[Exit Date]])</f>
        <v>#VALUE!</v>
      </c>
      <c r="Q790">
        <f>YEAR(TBL_Employees[[#This Row],[Hire Date]])</f>
        <v>2016</v>
      </c>
      <c r="R790" s="19" t="e">
        <f>TBL_Employees[[#This Row],[Exit_year]]-TBL_Employees[[#This Row],[Hire_year]]</f>
        <v>#VALUE!</v>
      </c>
    </row>
    <row r="791" spans="1:18" x14ac:dyDescent="0.35">
      <c r="A791" t="s">
        <v>892</v>
      </c>
      <c r="B791" t="s">
        <v>893</v>
      </c>
      <c r="C791" t="s">
        <v>42</v>
      </c>
      <c r="D791" t="s">
        <v>65</v>
      </c>
      <c r="E791" t="s">
        <v>44</v>
      </c>
      <c r="F791" t="s">
        <v>28</v>
      </c>
      <c r="G791" t="s">
        <v>18</v>
      </c>
      <c r="H791">
        <v>27</v>
      </c>
      <c r="I791" s="1">
        <v>44482</v>
      </c>
      <c r="J791" s="2">
        <v>74077</v>
      </c>
      <c r="K791" s="3">
        <v>0</v>
      </c>
      <c r="L791" t="s">
        <v>19</v>
      </c>
      <c r="M791" t="s">
        <v>63</v>
      </c>
      <c r="N791" s="1" t="s">
        <v>21</v>
      </c>
      <c r="O791">
        <f>TBL_Employees[[#This Row],[Annual Salary]]*TBL_Employees[[#This Row],[Bonus %]]</f>
        <v>0</v>
      </c>
      <c r="P791" t="e">
        <f>YEAR(TBL_Employees[[#This Row],[Exit Date]])</f>
        <v>#VALUE!</v>
      </c>
      <c r="Q791">
        <f>YEAR(TBL_Employees[[#This Row],[Hire Date]])</f>
        <v>2021</v>
      </c>
      <c r="R791" s="19" t="e">
        <f>TBL_Employees[[#This Row],[Exit_year]]-TBL_Employees[[#This Row],[Hire_year]]</f>
        <v>#VALUE!</v>
      </c>
    </row>
    <row r="792" spans="1:18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>TBL_Employees[[#This Row],[Annual Salary]]*TBL_Employees[[#This Row],[Bonus %]]</f>
        <v>0</v>
      </c>
      <c r="P792" t="e">
        <f>YEAR(TBL_Employees[[#This Row],[Exit Date]])</f>
        <v>#VALUE!</v>
      </c>
      <c r="Q792">
        <f>YEAR(TBL_Employees[[#This Row],[Hire Date]])</f>
        <v>2007</v>
      </c>
      <c r="R792" s="19" t="e">
        <f>TBL_Employees[[#This Row],[Exit_year]]-TBL_Employees[[#This Row],[Hire_year]]</f>
        <v>#VALUE!</v>
      </c>
    </row>
    <row r="793" spans="1:18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>TBL_Employees[[#This Row],[Annual Salary]]*TBL_Employees[[#This Row],[Bonus %]]</f>
        <v>16887.39</v>
      </c>
      <c r="P793" t="e">
        <f>YEAR(TBL_Employees[[#This Row],[Exit Date]])</f>
        <v>#VALUE!</v>
      </c>
      <c r="Q793">
        <f>YEAR(TBL_Employees[[#This Row],[Hire Date]])</f>
        <v>2015</v>
      </c>
      <c r="R793" s="19" t="e">
        <f>TBL_Employees[[#This Row],[Exit_year]]-TBL_Employees[[#This Row],[Hire_year]]</f>
        <v>#VALUE!</v>
      </c>
    </row>
    <row r="794" spans="1:18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>TBL_Employees[[#This Row],[Annual Salary]]*TBL_Employees[[#This Row],[Bonus %]]</f>
        <v>37374</v>
      </c>
      <c r="P794" t="e">
        <f>YEAR(TBL_Employees[[#This Row],[Exit Date]])</f>
        <v>#VALUE!</v>
      </c>
      <c r="Q794">
        <f>YEAR(TBL_Employees[[#This Row],[Hire Date]])</f>
        <v>2021</v>
      </c>
      <c r="R794" s="19" t="e">
        <f>TBL_Employees[[#This Row],[Exit_year]]-TBL_Employees[[#This Row],[Hire_year]]</f>
        <v>#VALUE!</v>
      </c>
    </row>
    <row r="795" spans="1:18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>TBL_Employees[[#This Row],[Annual Salary]]*TBL_Employees[[#This Row],[Bonus %]]</f>
        <v>0</v>
      </c>
      <c r="P795" t="e">
        <f>YEAR(TBL_Employees[[#This Row],[Exit Date]])</f>
        <v>#VALUE!</v>
      </c>
      <c r="Q795">
        <f>YEAR(TBL_Employees[[#This Row],[Hire Date]])</f>
        <v>2010</v>
      </c>
      <c r="R795" s="19" t="e">
        <f>TBL_Employees[[#This Row],[Exit_year]]-TBL_Employees[[#This Row],[Hire_year]]</f>
        <v>#VALUE!</v>
      </c>
    </row>
    <row r="796" spans="1:18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>TBL_Employees[[#This Row],[Annual Salary]]*TBL_Employees[[#This Row],[Bonus %]]</f>
        <v>0</v>
      </c>
      <c r="P796" t="e">
        <f>YEAR(TBL_Employees[[#This Row],[Exit Date]])</f>
        <v>#VALUE!</v>
      </c>
      <c r="Q796">
        <f>YEAR(TBL_Employees[[#This Row],[Hire Date]])</f>
        <v>2011</v>
      </c>
      <c r="R796" s="19" t="e">
        <f>TBL_Employees[[#This Row],[Exit_year]]-TBL_Employees[[#This Row],[Hire_year]]</f>
        <v>#VALUE!</v>
      </c>
    </row>
    <row r="797" spans="1:18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>TBL_Employees[[#This Row],[Annual Salary]]*TBL_Employees[[#This Row],[Bonus %]]</f>
        <v>0</v>
      </c>
      <c r="P797" t="e">
        <f>YEAR(TBL_Employees[[#This Row],[Exit Date]])</f>
        <v>#VALUE!</v>
      </c>
      <c r="Q797">
        <f>YEAR(TBL_Employees[[#This Row],[Hire Date]])</f>
        <v>2012</v>
      </c>
      <c r="R797" s="19" t="e">
        <f>TBL_Employees[[#This Row],[Exit_year]]-TBL_Employees[[#This Row],[Hire_year]]</f>
        <v>#VALUE!</v>
      </c>
    </row>
    <row r="798" spans="1:18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>TBL_Employees[[#This Row],[Annual Salary]]*TBL_Employees[[#This Row],[Bonus %]]</f>
        <v>0</v>
      </c>
      <c r="P798" t="e">
        <f>YEAR(TBL_Employees[[#This Row],[Exit Date]])</f>
        <v>#VALUE!</v>
      </c>
      <c r="Q798">
        <f>YEAR(TBL_Employees[[#This Row],[Hire Date]])</f>
        <v>2015</v>
      </c>
      <c r="R798" s="19" t="e">
        <f>TBL_Employees[[#This Row],[Exit_year]]-TBL_Employees[[#This Row],[Hire_year]]</f>
        <v>#VALUE!</v>
      </c>
    </row>
    <row r="799" spans="1:18" x14ac:dyDescent="0.35">
      <c r="A799" t="s">
        <v>1673</v>
      </c>
      <c r="B799" t="s">
        <v>1674</v>
      </c>
      <c r="C799" t="s">
        <v>56</v>
      </c>
      <c r="D799" t="s">
        <v>27</v>
      </c>
      <c r="E799" t="s">
        <v>44</v>
      </c>
      <c r="F799" t="s">
        <v>28</v>
      </c>
      <c r="G799" t="s">
        <v>24</v>
      </c>
      <c r="H799">
        <v>35</v>
      </c>
      <c r="I799" s="1">
        <v>42493</v>
      </c>
      <c r="J799" s="2">
        <v>73899</v>
      </c>
      <c r="K799" s="3">
        <v>0.05</v>
      </c>
      <c r="L799" t="s">
        <v>33</v>
      </c>
      <c r="M799" t="s">
        <v>34</v>
      </c>
      <c r="N799" s="1" t="s">
        <v>21</v>
      </c>
      <c r="O799">
        <f>TBL_Employees[[#This Row],[Annual Salary]]*TBL_Employees[[#This Row],[Bonus %]]</f>
        <v>3694.9500000000003</v>
      </c>
      <c r="P799" t="e">
        <f>YEAR(TBL_Employees[[#This Row],[Exit Date]])</f>
        <v>#VALUE!</v>
      </c>
      <c r="Q799">
        <f>YEAR(TBL_Employees[[#This Row],[Hire Date]])</f>
        <v>2016</v>
      </c>
      <c r="R799" s="19" t="e">
        <f>TBL_Employees[[#This Row],[Exit_year]]-TBL_Employees[[#This Row],[Hire_year]]</f>
        <v>#VALUE!</v>
      </c>
    </row>
    <row r="800" spans="1:18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>TBL_Employees[[#This Row],[Annual Salary]]*TBL_Employees[[#This Row],[Bonus %]]</f>
        <v>0</v>
      </c>
      <c r="P800" t="e">
        <f>YEAR(TBL_Employees[[#This Row],[Exit Date]])</f>
        <v>#VALUE!</v>
      </c>
      <c r="Q800">
        <f>YEAR(TBL_Employees[[#This Row],[Hire Date]])</f>
        <v>1999</v>
      </c>
      <c r="R800" s="19" t="e">
        <f>TBL_Employees[[#This Row],[Exit_year]]-TBL_Employees[[#This Row],[Hire_year]]</f>
        <v>#VALUE!</v>
      </c>
    </row>
    <row r="801" spans="1:18" x14ac:dyDescent="0.35">
      <c r="A801" t="s">
        <v>1213</v>
      </c>
      <c r="B801" t="s">
        <v>1214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63</v>
      </c>
      <c r="I801" s="1">
        <v>43171</v>
      </c>
      <c r="J801" s="2">
        <v>73200</v>
      </c>
      <c r="K801" s="3">
        <v>0</v>
      </c>
      <c r="L801" t="s">
        <v>33</v>
      </c>
      <c r="M801" t="s">
        <v>74</v>
      </c>
      <c r="N801" s="1" t="s">
        <v>21</v>
      </c>
      <c r="O801">
        <f>TBL_Employees[[#This Row],[Annual Salary]]*TBL_Employees[[#This Row],[Bonus %]]</f>
        <v>0</v>
      </c>
      <c r="P801" t="e">
        <f>YEAR(TBL_Employees[[#This Row],[Exit Date]])</f>
        <v>#VALUE!</v>
      </c>
      <c r="Q801">
        <f>YEAR(TBL_Employees[[#This Row],[Hire Date]])</f>
        <v>2018</v>
      </c>
      <c r="R801" s="19" t="e">
        <f>TBL_Employees[[#This Row],[Exit_year]]-TBL_Employees[[#This Row],[Hire_year]]</f>
        <v>#VALUE!</v>
      </c>
    </row>
    <row r="802" spans="1:18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>TBL_Employees[[#This Row],[Annual Salary]]*TBL_Employees[[#This Row],[Bonus %]]</f>
        <v>0</v>
      </c>
      <c r="P802" t="e">
        <f>YEAR(TBL_Employees[[#This Row],[Exit Date]])</f>
        <v>#VALUE!</v>
      </c>
      <c r="Q802">
        <f>YEAR(TBL_Employees[[#This Row],[Hire Date]])</f>
        <v>2010</v>
      </c>
      <c r="R802" s="19" t="e">
        <f>TBL_Employees[[#This Row],[Exit_year]]-TBL_Employees[[#This Row],[Hire_year]]</f>
        <v>#VALUE!</v>
      </c>
    </row>
    <row r="803" spans="1:18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>TBL_Employees[[#This Row],[Annual Salary]]*TBL_Employees[[#This Row],[Bonus %]]</f>
        <v>19676.849999999999</v>
      </c>
      <c r="P803" t="e">
        <f>YEAR(TBL_Employees[[#This Row],[Exit Date]])</f>
        <v>#VALUE!</v>
      </c>
      <c r="Q803">
        <f>YEAR(TBL_Employees[[#This Row],[Hire Date]])</f>
        <v>2013</v>
      </c>
      <c r="R803" s="19" t="e">
        <f>TBL_Employees[[#This Row],[Exit_year]]-TBL_Employees[[#This Row],[Hire_year]]</f>
        <v>#VALUE!</v>
      </c>
    </row>
    <row r="804" spans="1:18" x14ac:dyDescent="0.35">
      <c r="A804" t="s">
        <v>1016</v>
      </c>
      <c r="B804" t="s">
        <v>1017</v>
      </c>
      <c r="C804" t="s">
        <v>55</v>
      </c>
      <c r="D804" t="s">
        <v>27</v>
      </c>
      <c r="E804" t="s">
        <v>44</v>
      </c>
      <c r="F804" t="s">
        <v>17</v>
      </c>
      <c r="G804" t="s">
        <v>24</v>
      </c>
      <c r="H804">
        <v>49</v>
      </c>
      <c r="I804" s="1">
        <v>40431</v>
      </c>
      <c r="J804" s="2">
        <v>72826</v>
      </c>
      <c r="K804" s="3">
        <v>0</v>
      </c>
      <c r="L804" t="s">
        <v>33</v>
      </c>
      <c r="M804" t="s">
        <v>60</v>
      </c>
      <c r="N804" s="1" t="s">
        <v>21</v>
      </c>
      <c r="O804">
        <f>TBL_Employees[[#This Row],[Annual Salary]]*TBL_Employees[[#This Row],[Bonus %]]</f>
        <v>0</v>
      </c>
      <c r="P804" t="e">
        <f>YEAR(TBL_Employees[[#This Row],[Exit Date]])</f>
        <v>#VALUE!</v>
      </c>
      <c r="Q804">
        <f>YEAR(TBL_Employees[[#This Row],[Hire Date]])</f>
        <v>2010</v>
      </c>
      <c r="R804" s="19" t="e">
        <f>TBL_Employees[[#This Row],[Exit_year]]-TBL_Employees[[#This Row],[Hire_year]]</f>
        <v>#VALUE!</v>
      </c>
    </row>
    <row r="805" spans="1:18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>TBL_Employees[[#This Row],[Annual Salary]]*TBL_Employees[[#This Row],[Bonus %]]</f>
        <v>100930</v>
      </c>
      <c r="P805" t="e">
        <f>YEAR(TBL_Employees[[#This Row],[Exit Date]])</f>
        <v>#VALUE!</v>
      </c>
      <c r="Q805">
        <f>YEAR(TBL_Employees[[#This Row],[Hire Date]])</f>
        <v>2013</v>
      </c>
      <c r="R805" s="19" t="e">
        <f>TBL_Employees[[#This Row],[Exit_year]]-TBL_Employees[[#This Row],[Hire_year]]</f>
        <v>#VALUE!</v>
      </c>
    </row>
    <row r="806" spans="1:18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>TBL_Employees[[#This Row],[Annual Salary]]*TBL_Employees[[#This Row],[Bonus %]]</f>
        <v>0</v>
      </c>
      <c r="P806" t="e">
        <f>YEAR(TBL_Employees[[#This Row],[Exit Date]])</f>
        <v>#VALUE!</v>
      </c>
      <c r="Q806">
        <f>YEAR(TBL_Employees[[#This Row],[Hire Date]])</f>
        <v>2015</v>
      </c>
      <c r="R806" s="19" t="e">
        <f>TBL_Employees[[#This Row],[Exit_year]]-TBL_Employees[[#This Row],[Hire_year]]</f>
        <v>#VALUE!</v>
      </c>
    </row>
    <row r="807" spans="1:18" x14ac:dyDescent="0.35">
      <c r="A807" t="s">
        <v>977</v>
      </c>
      <c r="B807" t="s">
        <v>978</v>
      </c>
      <c r="C807" t="s">
        <v>77</v>
      </c>
      <c r="D807" t="s">
        <v>23</v>
      </c>
      <c r="E807" t="s">
        <v>44</v>
      </c>
      <c r="F807" t="s">
        <v>28</v>
      </c>
      <c r="G807" t="s">
        <v>51</v>
      </c>
      <c r="H807">
        <v>56</v>
      </c>
      <c r="I807" s="1">
        <v>35816</v>
      </c>
      <c r="J807" s="2">
        <v>72303</v>
      </c>
      <c r="K807" s="3">
        <v>0</v>
      </c>
      <c r="L807" t="s">
        <v>19</v>
      </c>
      <c r="M807" t="s">
        <v>39</v>
      </c>
      <c r="N807" s="1" t="s">
        <v>21</v>
      </c>
      <c r="O807">
        <f>TBL_Employees[[#This Row],[Annual Salary]]*TBL_Employees[[#This Row],[Bonus %]]</f>
        <v>0</v>
      </c>
      <c r="P807" t="e">
        <f>YEAR(TBL_Employees[[#This Row],[Exit Date]])</f>
        <v>#VALUE!</v>
      </c>
      <c r="Q807">
        <f>YEAR(TBL_Employees[[#This Row],[Hire Date]])</f>
        <v>1998</v>
      </c>
      <c r="R807" s="19" t="e">
        <f>TBL_Employees[[#This Row],[Exit_year]]-TBL_Employees[[#This Row],[Hire_year]]</f>
        <v>#VALUE!</v>
      </c>
    </row>
    <row r="808" spans="1:18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>TBL_Employees[[#This Row],[Annual Salary]]*TBL_Employees[[#This Row],[Bonus %]]</f>
        <v>80377.440000000002</v>
      </c>
      <c r="P808" t="e">
        <f>YEAR(TBL_Employees[[#This Row],[Exit Date]])</f>
        <v>#VALUE!</v>
      </c>
      <c r="Q808">
        <f>YEAR(TBL_Employees[[#This Row],[Hire Date]])</f>
        <v>2021</v>
      </c>
      <c r="R808" s="19" t="e">
        <f>TBL_Employees[[#This Row],[Exit_year]]-TBL_Employees[[#This Row],[Hire_year]]</f>
        <v>#VALUE!</v>
      </c>
    </row>
    <row r="809" spans="1:18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>TBL_Employees[[#This Row],[Annual Salary]]*TBL_Employees[[#This Row],[Bonus %]]</f>
        <v>47802.239999999998</v>
      </c>
      <c r="P809" t="e">
        <f>YEAR(TBL_Employees[[#This Row],[Exit Date]])</f>
        <v>#VALUE!</v>
      </c>
      <c r="Q809">
        <f>YEAR(TBL_Employees[[#This Row],[Hire Date]])</f>
        <v>2001</v>
      </c>
      <c r="R809" s="19" t="e">
        <f>TBL_Employees[[#This Row],[Exit_year]]-TBL_Employees[[#This Row],[Hire_year]]</f>
        <v>#VALUE!</v>
      </c>
    </row>
    <row r="810" spans="1:18" x14ac:dyDescent="0.35">
      <c r="A810" t="s">
        <v>617</v>
      </c>
      <c r="B810" t="s">
        <v>618</v>
      </c>
      <c r="C810" t="s">
        <v>129</v>
      </c>
      <c r="D810" t="s">
        <v>31</v>
      </c>
      <c r="E810" t="s">
        <v>44</v>
      </c>
      <c r="F810" t="s">
        <v>28</v>
      </c>
      <c r="G810" t="s">
        <v>24</v>
      </c>
      <c r="H810">
        <v>27</v>
      </c>
      <c r="I810" s="1">
        <v>43937</v>
      </c>
      <c r="J810" s="2">
        <v>71864</v>
      </c>
      <c r="K810" s="3">
        <v>0</v>
      </c>
      <c r="L810" t="s">
        <v>33</v>
      </c>
      <c r="M810" t="s">
        <v>34</v>
      </c>
      <c r="N810" s="1" t="s">
        <v>21</v>
      </c>
      <c r="O810">
        <f>TBL_Employees[[#This Row],[Annual Salary]]*TBL_Employees[[#This Row],[Bonus %]]</f>
        <v>0</v>
      </c>
      <c r="P810" t="e">
        <f>YEAR(TBL_Employees[[#This Row],[Exit Date]])</f>
        <v>#VALUE!</v>
      </c>
      <c r="Q810">
        <f>YEAR(TBL_Employees[[#This Row],[Hire Date]])</f>
        <v>2020</v>
      </c>
      <c r="R810" s="19" t="e">
        <f>TBL_Employees[[#This Row],[Exit_year]]-TBL_Employees[[#This Row],[Hire_year]]</f>
        <v>#VALUE!</v>
      </c>
    </row>
    <row r="811" spans="1:18" x14ac:dyDescent="0.35">
      <c r="A811" t="s">
        <v>1642</v>
      </c>
      <c r="B811" t="s">
        <v>1345</v>
      </c>
      <c r="C811" t="s">
        <v>49</v>
      </c>
      <c r="D811" t="s">
        <v>50</v>
      </c>
      <c r="E811" t="s">
        <v>44</v>
      </c>
      <c r="F811" t="s">
        <v>17</v>
      </c>
      <c r="G811" t="s">
        <v>47</v>
      </c>
      <c r="H811">
        <v>60</v>
      </c>
      <c r="I811" s="1">
        <v>35641</v>
      </c>
      <c r="J811" s="2">
        <v>71677</v>
      </c>
      <c r="K811" s="3">
        <v>0</v>
      </c>
      <c r="L811" t="s">
        <v>19</v>
      </c>
      <c r="M811" t="s">
        <v>29</v>
      </c>
      <c r="N811" s="1" t="s">
        <v>21</v>
      </c>
      <c r="O811">
        <f>TBL_Employees[[#This Row],[Annual Salary]]*TBL_Employees[[#This Row],[Bonus %]]</f>
        <v>0</v>
      </c>
      <c r="P811" t="e">
        <f>YEAR(TBL_Employees[[#This Row],[Exit Date]])</f>
        <v>#VALUE!</v>
      </c>
      <c r="Q811">
        <f>YEAR(TBL_Employees[[#This Row],[Hire Date]])</f>
        <v>1997</v>
      </c>
      <c r="R811" s="19" t="e">
        <f>TBL_Employees[[#This Row],[Exit_year]]-TBL_Employees[[#This Row],[Hire_year]]</f>
        <v>#VALUE!</v>
      </c>
    </row>
    <row r="812" spans="1:18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>TBL_Employees[[#This Row],[Annual Salary]]*TBL_Employees[[#This Row],[Bonus %]]</f>
        <v>20144.280000000002</v>
      </c>
      <c r="P812" t="e">
        <f>YEAR(TBL_Employees[[#This Row],[Exit Date]])</f>
        <v>#VALUE!</v>
      </c>
      <c r="Q812">
        <f>YEAR(TBL_Employees[[#This Row],[Hire Date]])</f>
        <v>2017</v>
      </c>
      <c r="R812" s="19" t="e">
        <f>TBL_Employees[[#This Row],[Exit_year]]-TBL_Employees[[#This Row],[Hire_year]]</f>
        <v>#VALUE!</v>
      </c>
    </row>
    <row r="813" spans="1:18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>TBL_Employees[[#This Row],[Annual Salary]]*TBL_Employees[[#This Row],[Bonus %]]</f>
        <v>17276.399999999998</v>
      </c>
      <c r="P813">
        <f>YEAR(TBL_Employees[[#This Row],[Exit Date]])</f>
        <v>2017</v>
      </c>
      <c r="Q813">
        <f>YEAR(TBL_Employees[[#This Row],[Hire Date]])</f>
        <v>2017</v>
      </c>
      <c r="R813" s="19">
        <f>TBL_Employees[[#This Row],[Exit_year]]-TBL_Employees[[#This Row],[Hire_year]]</f>
        <v>0</v>
      </c>
    </row>
    <row r="814" spans="1:18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>TBL_Employees[[#This Row],[Annual Salary]]*TBL_Employees[[#This Row],[Bonus %]]</f>
        <v>45680.04</v>
      </c>
      <c r="P814" t="e">
        <f>YEAR(TBL_Employees[[#This Row],[Exit Date]])</f>
        <v>#VALUE!</v>
      </c>
      <c r="Q814">
        <f>YEAR(TBL_Employees[[#This Row],[Hire Date]])</f>
        <v>2020</v>
      </c>
      <c r="R814" s="19" t="e">
        <f>TBL_Employees[[#This Row],[Exit_year]]-TBL_Employees[[#This Row],[Hire_year]]</f>
        <v>#VALUE!</v>
      </c>
    </row>
    <row r="815" spans="1:18" x14ac:dyDescent="0.35">
      <c r="A815" t="s">
        <v>606</v>
      </c>
      <c r="B815" t="s">
        <v>607</v>
      </c>
      <c r="C815" t="s">
        <v>64</v>
      </c>
      <c r="D815" t="s">
        <v>15</v>
      </c>
      <c r="E815" t="s">
        <v>44</v>
      </c>
      <c r="F815" t="s">
        <v>17</v>
      </c>
      <c r="G815" t="s">
        <v>51</v>
      </c>
      <c r="H815">
        <v>39</v>
      </c>
      <c r="I815" s="1">
        <v>38813</v>
      </c>
      <c r="J815" s="2">
        <v>71531</v>
      </c>
      <c r="K815" s="3">
        <v>0</v>
      </c>
      <c r="L815" t="s">
        <v>19</v>
      </c>
      <c r="M815" t="s">
        <v>29</v>
      </c>
      <c r="N815" s="1" t="s">
        <v>21</v>
      </c>
      <c r="O815">
        <f>TBL_Employees[[#This Row],[Annual Salary]]*TBL_Employees[[#This Row],[Bonus %]]</f>
        <v>0</v>
      </c>
      <c r="P815" t="e">
        <f>YEAR(TBL_Employees[[#This Row],[Exit Date]])</f>
        <v>#VALUE!</v>
      </c>
      <c r="Q815">
        <f>YEAR(TBL_Employees[[#This Row],[Hire Date]])</f>
        <v>2006</v>
      </c>
      <c r="R815" s="19" t="e">
        <f>TBL_Employees[[#This Row],[Exit_year]]-TBL_Employees[[#This Row],[Hire_year]]</f>
        <v>#VALUE!</v>
      </c>
    </row>
    <row r="816" spans="1:18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>TBL_Employees[[#This Row],[Annual Salary]]*TBL_Employees[[#This Row],[Bonus %]]</f>
        <v>0</v>
      </c>
      <c r="P816" t="e">
        <f>YEAR(TBL_Employees[[#This Row],[Exit Date]])</f>
        <v>#VALUE!</v>
      </c>
      <c r="Q816">
        <f>YEAR(TBL_Employees[[#This Row],[Hire Date]])</f>
        <v>2017</v>
      </c>
      <c r="R816" s="19" t="e">
        <f>TBL_Employees[[#This Row],[Exit_year]]-TBL_Employees[[#This Row],[Hire_year]]</f>
        <v>#VALUE!</v>
      </c>
    </row>
    <row r="817" spans="1:18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>TBL_Employees[[#This Row],[Annual Salary]]*TBL_Employees[[#This Row],[Bonus %]]</f>
        <v>12097.199999999999</v>
      </c>
      <c r="P817" t="e">
        <f>YEAR(TBL_Employees[[#This Row],[Exit Date]])</f>
        <v>#VALUE!</v>
      </c>
      <c r="Q817">
        <f>YEAR(TBL_Employees[[#This Row],[Hire Date]])</f>
        <v>2016</v>
      </c>
      <c r="R817" s="19" t="e">
        <f>TBL_Employees[[#This Row],[Exit_year]]-TBL_Employees[[#This Row],[Hire_year]]</f>
        <v>#VALUE!</v>
      </c>
    </row>
    <row r="818" spans="1:18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>TBL_Employees[[#This Row],[Annual Salary]]*TBL_Employees[[#This Row],[Bonus %]]</f>
        <v>0</v>
      </c>
      <c r="P818" t="e">
        <f>YEAR(TBL_Employees[[#This Row],[Exit Date]])</f>
        <v>#VALUE!</v>
      </c>
      <c r="Q818">
        <f>YEAR(TBL_Employees[[#This Row],[Hire Date]])</f>
        <v>2019</v>
      </c>
      <c r="R818" s="19" t="e">
        <f>TBL_Employees[[#This Row],[Exit_year]]-TBL_Employees[[#This Row],[Hire_year]]</f>
        <v>#VALUE!</v>
      </c>
    </row>
    <row r="819" spans="1:18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>TBL_Employees[[#This Row],[Annual Salary]]*TBL_Employees[[#This Row],[Bonus %]]</f>
        <v>0</v>
      </c>
      <c r="P819" t="e">
        <f>YEAR(TBL_Employees[[#This Row],[Exit Date]])</f>
        <v>#VALUE!</v>
      </c>
      <c r="Q819">
        <f>YEAR(TBL_Employees[[#This Row],[Hire Date]])</f>
        <v>2017</v>
      </c>
      <c r="R819" s="19" t="e">
        <f>TBL_Employees[[#This Row],[Exit_year]]-TBL_Employees[[#This Row],[Hire_year]]</f>
        <v>#VALUE!</v>
      </c>
    </row>
    <row r="820" spans="1:18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>TBL_Employees[[#This Row],[Annual Salary]]*TBL_Employees[[#This Row],[Bonus %]]</f>
        <v>0</v>
      </c>
      <c r="P820" t="e">
        <f>YEAR(TBL_Employees[[#This Row],[Exit Date]])</f>
        <v>#VALUE!</v>
      </c>
      <c r="Q820">
        <f>YEAR(TBL_Employees[[#This Row],[Hire Date]])</f>
        <v>2004</v>
      </c>
      <c r="R820" s="19" t="e">
        <f>TBL_Employees[[#This Row],[Exit_year]]-TBL_Employees[[#This Row],[Hire_year]]</f>
        <v>#VALUE!</v>
      </c>
    </row>
    <row r="821" spans="1:18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>TBL_Employees[[#This Row],[Annual Salary]]*TBL_Employees[[#This Row],[Bonus %]]</f>
        <v>47674.84</v>
      </c>
      <c r="P821" t="e">
        <f>YEAR(TBL_Employees[[#This Row],[Exit Date]])</f>
        <v>#VALUE!</v>
      </c>
      <c r="Q821">
        <f>YEAR(TBL_Employees[[#This Row],[Hire Date]])</f>
        <v>2017</v>
      </c>
      <c r="R821" s="19" t="e">
        <f>TBL_Employees[[#This Row],[Exit_year]]-TBL_Employees[[#This Row],[Hire_year]]</f>
        <v>#VALUE!</v>
      </c>
    </row>
    <row r="822" spans="1:18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>TBL_Employees[[#This Row],[Annual Salary]]*TBL_Employees[[#This Row],[Bonus %]]</f>
        <v>0</v>
      </c>
      <c r="P822" t="e">
        <f>YEAR(TBL_Employees[[#This Row],[Exit Date]])</f>
        <v>#VALUE!</v>
      </c>
      <c r="Q822">
        <f>YEAR(TBL_Employees[[#This Row],[Hire Date]])</f>
        <v>2021</v>
      </c>
      <c r="R822" s="19" t="e">
        <f>TBL_Employees[[#This Row],[Exit_year]]-TBL_Employees[[#This Row],[Hire_year]]</f>
        <v>#VALUE!</v>
      </c>
    </row>
    <row r="823" spans="1:18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>TBL_Employees[[#This Row],[Annual Salary]]*TBL_Employees[[#This Row],[Bonus %]]</f>
        <v>9798.9600000000009</v>
      </c>
      <c r="P823" t="e">
        <f>YEAR(TBL_Employees[[#This Row],[Exit Date]])</f>
        <v>#VALUE!</v>
      </c>
      <c r="Q823">
        <f>YEAR(TBL_Employees[[#This Row],[Hire Date]])</f>
        <v>2004</v>
      </c>
      <c r="R823" s="19" t="e">
        <f>TBL_Employees[[#This Row],[Exit_year]]-TBL_Employees[[#This Row],[Hire_year]]</f>
        <v>#VALUE!</v>
      </c>
    </row>
    <row r="824" spans="1:18" x14ac:dyDescent="0.35">
      <c r="A824" t="s">
        <v>256</v>
      </c>
      <c r="B824" t="s">
        <v>701</v>
      </c>
      <c r="C824" t="s">
        <v>42</v>
      </c>
      <c r="D824" t="s">
        <v>43</v>
      </c>
      <c r="E824" t="s">
        <v>44</v>
      </c>
      <c r="F824" t="s">
        <v>17</v>
      </c>
      <c r="G824" t="s">
        <v>24</v>
      </c>
      <c r="H824">
        <v>47</v>
      </c>
      <c r="I824" s="1">
        <v>42928</v>
      </c>
      <c r="J824" s="2">
        <v>70996</v>
      </c>
      <c r="K824" s="3">
        <v>0</v>
      </c>
      <c r="L824" t="s">
        <v>33</v>
      </c>
      <c r="M824" t="s">
        <v>34</v>
      </c>
      <c r="N824" s="1" t="s">
        <v>21</v>
      </c>
      <c r="O824">
        <f>TBL_Employees[[#This Row],[Annual Salary]]*TBL_Employees[[#This Row],[Bonus %]]</f>
        <v>0</v>
      </c>
      <c r="P824" t="e">
        <f>YEAR(TBL_Employees[[#This Row],[Exit Date]])</f>
        <v>#VALUE!</v>
      </c>
      <c r="Q824">
        <f>YEAR(TBL_Employees[[#This Row],[Hire Date]])</f>
        <v>2017</v>
      </c>
      <c r="R824" s="19" t="e">
        <f>TBL_Employees[[#This Row],[Exit_year]]-TBL_Employees[[#This Row],[Hire_year]]</f>
        <v>#VALUE!</v>
      </c>
    </row>
    <row r="825" spans="1:18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>TBL_Employees[[#This Row],[Annual Salary]]*TBL_Employees[[#This Row],[Bonus %]]</f>
        <v>0</v>
      </c>
      <c r="P825" t="e">
        <f>YEAR(TBL_Employees[[#This Row],[Exit Date]])</f>
        <v>#VALUE!</v>
      </c>
      <c r="Q825">
        <f>YEAR(TBL_Employees[[#This Row],[Hire Date]])</f>
        <v>2020</v>
      </c>
      <c r="R825" s="19" t="e">
        <f>TBL_Employees[[#This Row],[Exit_year]]-TBL_Employees[[#This Row],[Hire_year]]</f>
        <v>#VALUE!</v>
      </c>
    </row>
    <row r="826" spans="1:18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>TBL_Employees[[#This Row],[Annual Salary]]*TBL_Employees[[#This Row],[Bonus %]]</f>
        <v>5757.25</v>
      </c>
      <c r="P826" t="e">
        <f>YEAR(TBL_Employees[[#This Row],[Exit Date]])</f>
        <v>#VALUE!</v>
      </c>
      <c r="Q826">
        <f>YEAR(TBL_Employees[[#This Row],[Hire Date]])</f>
        <v>2005</v>
      </c>
      <c r="R826" s="19" t="e">
        <f>TBL_Employees[[#This Row],[Exit_year]]-TBL_Employees[[#This Row],[Hire_year]]</f>
        <v>#VALUE!</v>
      </c>
    </row>
    <row r="827" spans="1:18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>TBL_Employees[[#This Row],[Annual Salary]]*TBL_Employees[[#This Row],[Bonus %]]</f>
        <v>0</v>
      </c>
      <c r="P827" t="e">
        <f>YEAR(TBL_Employees[[#This Row],[Exit Date]])</f>
        <v>#VALUE!</v>
      </c>
      <c r="Q827">
        <f>YEAR(TBL_Employees[[#This Row],[Hire Date]])</f>
        <v>2009</v>
      </c>
      <c r="R827" s="19" t="e">
        <f>TBL_Employees[[#This Row],[Exit_year]]-TBL_Employees[[#This Row],[Hire_year]]</f>
        <v>#VALUE!</v>
      </c>
    </row>
    <row r="828" spans="1:18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>TBL_Employees[[#This Row],[Annual Salary]]*TBL_Employees[[#This Row],[Bonus %]]</f>
        <v>0</v>
      </c>
      <c r="P828" t="e">
        <f>YEAR(TBL_Employees[[#This Row],[Exit Date]])</f>
        <v>#VALUE!</v>
      </c>
      <c r="Q828">
        <f>YEAR(TBL_Employees[[#This Row],[Hire Date]])</f>
        <v>2006</v>
      </c>
      <c r="R828" s="19" t="e">
        <f>TBL_Employees[[#This Row],[Exit_year]]-TBL_Employees[[#This Row],[Hire_year]]</f>
        <v>#VALUE!</v>
      </c>
    </row>
    <row r="829" spans="1:18" x14ac:dyDescent="0.35">
      <c r="A829" t="s">
        <v>637</v>
      </c>
      <c r="B829" t="s">
        <v>638</v>
      </c>
      <c r="C829" t="s">
        <v>42</v>
      </c>
      <c r="D829" t="s">
        <v>43</v>
      </c>
      <c r="E829" t="s">
        <v>44</v>
      </c>
      <c r="F829" t="s">
        <v>17</v>
      </c>
      <c r="G829" t="s">
        <v>18</v>
      </c>
      <c r="H829">
        <v>35</v>
      </c>
      <c r="I829" s="1">
        <v>43715</v>
      </c>
      <c r="J829" s="2">
        <v>70992</v>
      </c>
      <c r="K829" s="3">
        <v>0</v>
      </c>
      <c r="L829" t="s">
        <v>19</v>
      </c>
      <c r="M829" t="s">
        <v>25</v>
      </c>
      <c r="N829" s="1" t="s">
        <v>21</v>
      </c>
      <c r="O829">
        <f>TBL_Employees[[#This Row],[Annual Salary]]*TBL_Employees[[#This Row],[Bonus %]]</f>
        <v>0</v>
      </c>
      <c r="P829" t="e">
        <f>YEAR(TBL_Employees[[#This Row],[Exit Date]])</f>
        <v>#VALUE!</v>
      </c>
      <c r="Q829">
        <f>YEAR(TBL_Employees[[#This Row],[Hire Date]])</f>
        <v>2019</v>
      </c>
      <c r="R829" s="19" t="e">
        <f>TBL_Employees[[#This Row],[Exit_year]]-TBL_Employees[[#This Row],[Hire_year]]</f>
        <v>#VALUE!</v>
      </c>
    </row>
    <row r="830" spans="1:18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>TBL_Employees[[#This Row],[Annual Salary]]*TBL_Employees[[#This Row],[Bonus %]]</f>
        <v>0</v>
      </c>
      <c r="P830" t="e">
        <f>YEAR(TBL_Employees[[#This Row],[Exit Date]])</f>
        <v>#VALUE!</v>
      </c>
      <c r="Q830">
        <f>YEAR(TBL_Employees[[#This Row],[Hire Date]])</f>
        <v>2002</v>
      </c>
      <c r="R830" s="19" t="e">
        <f>TBL_Employees[[#This Row],[Exit_year]]-TBL_Employees[[#This Row],[Hire_year]]</f>
        <v>#VALUE!</v>
      </c>
    </row>
    <row r="831" spans="1:18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>TBL_Employees[[#This Row],[Annual Salary]]*TBL_Employees[[#This Row],[Bonus %]]</f>
        <v>18846.84</v>
      </c>
      <c r="P831" t="e">
        <f>YEAR(TBL_Employees[[#This Row],[Exit Date]])</f>
        <v>#VALUE!</v>
      </c>
      <c r="Q831">
        <f>YEAR(TBL_Employees[[#This Row],[Hire Date]])</f>
        <v>1996</v>
      </c>
      <c r="R831" s="19" t="e">
        <f>TBL_Employees[[#This Row],[Exit_year]]-TBL_Employees[[#This Row],[Hire_year]]</f>
        <v>#VALUE!</v>
      </c>
    </row>
    <row r="832" spans="1:18" x14ac:dyDescent="0.35">
      <c r="A832" t="s">
        <v>541</v>
      </c>
      <c r="B832" t="s">
        <v>542</v>
      </c>
      <c r="C832" t="s">
        <v>30</v>
      </c>
      <c r="D832" t="s">
        <v>31</v>
      </c>
      <c r="E832" t="s">
        <v>44</v>
      </c>
      <c r="F832" t="s">
        <v>28</v>
      </c>
      <c r="G832" t="s">
        <v>47</v>
      </c>
      <c r="H832">
        <v>45</v>
      </c>
      <c r="I832" s="1">
        <v>38388</v>
      </c>
      <c r="J832" s="2">
        <v>70505</v>
      </c>
      <c r="K832" s="3">
        <v>0</v>
      </c>
      <c r="L832" t="s">
        <v>19</v>
      </c>
      <c r="M832" t="s">
        <v>25</v>
      </c>
      <c r="N832" s="1" t="s">
        <v>21</v>
      </c>
      <c r="O832">
        <f>TBL_Employees[[#This Row],[Annual Salary]]*TBL_Employees[[#This Row],[Bonus %]]</f>
        <v>0</v>
      </c>
      <c r="P832" t="e">
        <f>YEAR(TBL_Employees[[#This Row],[Exit Date]])</f>
        <v>#VALUE!</v>
      </c>
      <c r="Q832">
        <f>YEAR(TBL_Employees[[#This Row],[Hire Date]])</f>
        <v>2005</v>
      </c>
      <c r="R832" s="19" t="e">
        <f>TBL_Employees[[#This Row],[Exit_year]]-TBL_Employees[[#This Row],[Hire_year]]</f>
        <v>#VALUE!</v>
      </c>
    </row>
    <row r="833" spans="1:18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>TBL_Employees[[#This Row],[Annual Salary]]*TBL_Employees[[#This Row],[Bonus %]]</f>
        <v>0</v>
      </c>
      <c r="P833" t="e">
        <f>YEAR(TBL_Employees[[#This Row],[Exit Date]])</f>
        <v>#VALUE!</v>
      </c>
      <c r="Q833">
        <f>YEAR(TBL_Employees[[#This Row],[Hire Date]])</f>
        <v>2005</v>
      </c>
      <c r="R833" s="19" t="e">
        <f>TBL_Employees[[#This Row],[Exit_year]]-TBL_Employees[[#This Row],[Hire_year]]</f>
        <v>#VALUE!</v>
      </c>
    </row>
    <row r="834" spans="1:18" x14ac:dyDescent="0.35">
      <c r="A834" t="s">
        <v>852</v>
      </c>
      <c r="B834" t="s">
        <v>853</v>
      </c>
      <c r="C834" t="s">
        <v>22</v>
      </c>
      <c r="D834" t="s">
        <v>23</v>
      </c>
      <c r="E834" t="s">
        <v>44</v>
      </c>
      <c r="F834" t="s">
        <v>28</v>
      </c>
      <c r="G834" t="s">
        <v>18</v>
      </c>
      <c r="H834">
        <v>26</v>
      </c>
      <c r="I834" s="1">
        <v>44267</v>
      </c>
      <c r="J834" s="2">
        <v>70369</v>
      </c>
      <c r="K834" s="3">
        <v>0</v>
      </c>
      <c r="L834" t="s">
        <v>19</v>
      </c>
      <c r="M834" t="s">
        <v>63</v>
      </c>
      <c r="N834" s="1" t="s">
        <v>21</v>
      </c>
      <c r="O834">
        <f>TBL_Employees[[#This Row],[Annual Salary]]*TBL_Employees[[#This Row],[Bonus %]]</f>
        <v>0</v>
      </c>
      <c r="P834" t="e">
        <f>YEAR(TBL_Employees[[#This Row],[Exit Date]])</f>
        <v>#VALUE!</v>
      </c>
      <c r="Q834">
        <f>YEAR(TBL_Employees[[#This Row],[Hire Date]])</f>
        <v>2021</v>
      </c>
      <c r="R834" s="19" t="e">
        <f>TBL_Employees[[#This Row],[Exit_year]]-TBL_Employees[[#This Row],[Hire_year]]</f>
        <v>#VALUE!</v>
      </c>
    </row>
    <row r="835" spans="1:18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>TBL_Employees[[#This Row],[Annual Salary]]*TBL_Employees[[#This Row],[Bonus %]]</f>
        <v>0</v>
      </c>
      <c r="P835" t="e">
        <f>YEAR(TBL_Employees[[#This Row],[Exit Date]])</f>
        <v>#VALUE!</v>
      </c>
      <c r="Q835">
        <f>YEAR(TBL_Employees[[#This Row],[Hire Date]])</f>
        <v>2018</v>
      </c>
      <c r="R835" s="19" t="e">
        <f>TBL_Employees[[#This Row],[Exit_year]]-TBL_Employees[[#This Row],[Hire_year]]</f>
        <v>#VALUE!</v>
      </c>
    </row>
    <row r="836" spans="1:18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>TBL_Employees[[#This Row],[Annual Salary]]*TBL_Employees[[#This Row],[Bonus %]]</f>
        <v>0</v>
      </c>
      <c r="P836">
        <f>YEAR(TBL_Employees[[#This Row],[Exit Date]])</f>
        <v>1996</v>
      </c>
      <c r="Q836">
        <f>YEAR(TBL_Employees[[#This Row],[Hire Date]])</f>
        <v>1996</v>
      </c>
      <c r="R836" s="19">
        <f>TBL_Employees[[#This Row],[Exit_year]]-TBL_Employees[[#This Row],[Hire_year]]</f>
        <v>0</v>
      </c>
    </row>
    <row r="837" spans="1:18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>TBL_Employees[[#This Row],[Annual Salary]]*TBL_Employees[[#This Row],[Bonus %]]</f>
        <v>11051.320000000002</v>
      </c>
      <c r="P837" t="e">
        <f>YEAR(TBL_Employees[[#This Row],[Exit Date]])</f>
        <v>#VALUE!</v>
      </c>
      <c r="Q837">
        <f>YEAR(TBL_Employees[[#This Row],[Hire Date]])</f>
        <v>2018</v>
      </c>
      <c r="R837" s="19" t="e">
        <f>TBL_Employees[[#This Row],[Exit_year]]-TBL_Employees[[#This Row],[Hire_year]]</f>
        <v>#VALUE!</v>
      </c>
    </row>
    <row r="838" spans="1:18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>TBL_Employees[[#This Row],[Annual Salary]]*TBL_Employees[[#This Row],[Bonus %]]</f>
        <v>0</v>
      </c>
      <c r="P838" t="e">
        <f>YEAR(TBL_Employees[[#This Row],[Exit Date]])</f>
        <v>#VALUE!</v>
      </c>
      <c r="Q838">
        <f>YEAR(TBL_Employees[[#This Row],[Hire Date]])</f>
        <v>2008</v>
      </c>
      <c r="R838" s="19" t="e">
        <f>TBL_Employees[[#This Row],[Exit_year]]-TBL_Employees[[#This Row],[Hire_year]]</f>
        <v>#VALUE!</v>
      </c>
    </row>
    <row r="839" spans="1:18" x14ac:dyDescent="0.35">
      <c r="A839" t="s">
        <v>1368</v>
      </c>
      <c r="B839" t="s">
        <v>1369</v>
      </c>
      <c r="C839" t="s">
        <v>30</v>
      </c>
      <c r="D839" t="s">
        <v>31</v>
      </c>
      <c r="E839" t="s">
        <v>44</v>
      </c>
      <c r="F839" t="s">
        <v>28</v>
      </c>
      <c r="G839" t="s">
        <v>47</v>
      </c>
      <c r="H839">
        <v>27</v>
      </c>
      <c r="I839" s="1">
        <v>43613</v>
      </c>
      <c r="J839" s="2">
        <v>70110</v>
      </c>
      <c r="K839" s="3">
        <v>0</v>
      </c>
      <c r="L839" t="s">
        <v>19</v>
      </c>
      <c r="M839" t="s">
        <v>45</v>
      </c>
      <c r="N839" s="1">
        <v>44203</v>
      </c>
      <c r="O839">
        <f>TBL_Employees[[#This Row],[Annual Salary]]*TBL_Employees[[#This Row],[Bonus %]]</f>
        <v>0</v>
      </c>
      <c r="P839">
        <f>YEAR(TBL_Employees[[#This Row],[Exit Date]])</f>
        <v>2021</v>
      </c>
      <c r="Q839">
        <f>YEAR(TBL_Employees[[#This Row],[Hire Date]])</f>
        <v>2019</v>
      </c>
      <c r="R839" s="19">
        <f>TBL_Employees[[#This Row],[Exit_year]]-TBL_Employees[[#This Row],[Hire_year]]</f>
        <v>2</v>
      </c>
    </row>
    <row r="840" spans="1:18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>TBL_Employees[[#This Row],[Annual Salary]]*TBL_Employees[[#This Row],[Bonus %]]</f>
        <v>6205.38</v>
      </c>
      <c r="P840" t="e">
        <f>YEAR(TBL_Employees[[#This Row],[Exit Date]])</f>
        <v>#VALUE!</v>
      </c>
      <c r="Q840">
        <f>YEAR(TBL_Employees[[#This Row],[Hire Date]])</f>
        <v>2015</v>
      </c>
      <c r="R840" s="19" t="e">
        <f>TBL_Employees[[#This Row],[Exit_year]]-TBL_Employees[[#This Row],[Hire_year]]</f>
        <v>#VALUE!</v>
      </c>
    </row>
    <row r="841" spans="1:18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>TBL_Employees[[#This Row],[Annual Salary]]*TBL_Employees[[#This Row],[Bonus %]]</f>
        <v>0</v>
      </c>
      <c r="P841" t="e">
        <f>YEAR(TBL_Employees[[#This Row],[Exit Date]])</f>
        <v>#VALUE!</v>
      </c>
      <c r="Q841">
        <f>YEAR(TBL_Employees[[#This Row],[Hire Date]])</f>
        <v>2021</v>
      </c>
      <c r="R841" s="19" t="e">
        <f>TBL_Employees[[#This Row],[Exit_year]]-TBL_Employees[[#This Row],[Hire_year]]</f>
        <v>#VALUE!</v>
      </c>
    </row>
    <row r="842" spans="1:18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>TBL_Employees[[#This Row],[Annual Salary]]*TBL_Employees[[#This Row],[Bonus %]]</f>
        <v>0</v>
      </c>
      <c r="P842" t="e">
        <f>YEAR(TBL_Employees[[#This Row],[Exit Date]])</f>
        <v>#VALUE!</v>
      </c>
      <c r="Q842">
        <f>YEAR(TBL_Employees[[#This Row],[Hire Date]])</f>
        <v>2018</v>
      </c>
      <c r="R842" s="19" t="e">
        <f>TBL_Employees[[#This Row],[Exit_year]]-TBL_Employees[[#This Row],[Hire_year]]</f>
        <v>#VALUE!</v>
      </c>
    </row>
    <row r="843" spans="1:18" x14ac:dyDescent="0.35">
      <c r="A843" t="s">
        <v>303</v>
      </c>
      <c r="B843" t="s">
        <v>1166</v>
      </c>
      <c r="C843" t="s">
        <v>129</v>
      </c>
      <c r="D843" t="s">
        <v>31</v>
      </c>
      <c r="E843" t="s">
        <v>44</v>
      </c>
      <c r="F843" t="s">
        <v>17</v>
      </c>
      <c r="G843" t="s">
        <v>51</v>
      </c>
      <c r="H843">
        <v>59</v>
      </c>
      <c r="I843" s="1">
        <v>41898</v>
      </c>
      <c r="J843" s="2">
        <v>69578</v>
      </c>
      <c r="K843" s="3">
        <v>0</v>
      </c>
      <c r="L843" t="s">
        <v>52</v>
      </c>
      <c r="M843" t="s">
        <v>66</v>
      </c>
      <c r="N843" s="1" t="s">
        <v>21</v>
      </c>
      <c r="O843">
        <f>TBL_Employees[[#This Row],[Annual Salary]]*TBL_Employees[[#This Row],[Bonus %]]</f>
        <v>0</v>
      </c>
      <c r="P843" t="e">
        <f>YEAR(TBL_Employees[[#This Row],[Exit Date]])</f>
        <v>#VALUE!</v>
      </c>
      <c r="Q843">
        <f>YEAR(TBL_Employees[[#This Row],[Hire Date]])</f>
        <v>2014</v>
      </c>
      <c r="R843" s="19" t="e">
        <f>TBL_Employees[[#This Row],[Exit_year]]-TBL_Employees[[#This Row],[Hire_year]]</f>
        <v>#VALUE!</v>
      </c>
    </row>
    <row r="844" spans="1:18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>TBL_Employees[[#This Row],[Annual Salary]]*TBL_Employees[[#This Row],[Bonus %]]</f>
        <v>0</v>
      </c>
      <c r="P844" t="e">
        <f>YEAR(TBL_Employees[[#This Row],[Exit Date]])</f>
        <v>#VALUE!</v>
      </c>
      <c r="Q844">
        <f>YEAR(TBL_Employees[[#This Row],[Hire Date]])</f>
        <v>2021</v>
      </c>
      <c r="R844" s="19" t="e">
        <f>TBL_Employees[[#This Row],[Exit_year]]-TBL_Employees[[#This Row],[Hire_year]]</f>
        <v>#VALUE!</v>
      </c>
    </row>
    <row r="845" spans="1:18" x14ac:dyDescent="0.35">
      <c r="A845" t="s">
        <v>264</v>
      </c>
      <c r="B845" t="s">
        <v>972</v>
      </c>
      <c r="C845" t="s">
        <v>64</v>
      </c>
      <c r="D845" t="s">
        <v>43</v>
      </c>
      <c r="E845" t="s">
        <v>44</v>
      </c>
      <c r="F845" t="s">
        <v>28</v>
      </c>
      <c r="G845" t="s">
        <v>51</v>
      </c>
      <c r="H845">
        <v>37</v>
      </c>
      <c r="I845" s="1">
        <v>41363</v>
      </c>
      <c r="J845" s="2">
        <v>69570</v>
      </c>
      <c r="K845" s="3">
        <v>0</v>
      </c>
      <c r="L845" t="s">
        <v>19</v>
      </c>
      <c r="M845" t="s">
        <v>45</v>
      </c>
      <c r="N845" s="1" t="s">
        <v>21</v>
      </c>
      <c r="O845">
        <f>TBL_Employees[[#This Row],[Annual Salary]]*TBL_Employees[[#This Row],[Bonus %]]</f>
        <v>0</v>
      </c>
      <c r="P845" t="e">
        <f>YEAR(TBL_Employees[[#This Row],[Exit Date]])</f>
        <v>#VALUE!</v>
      </c>
      <c r="Q845">
        <f>YEAR(TBL_Employees[[#This Row],[Hire Date]])</f>
        <v>2013</v>
      </c>
      <c r="R845" s="19" t="e">
        <f>TBL_Employees[[#This Row],[Exit_year]]-TBL_Employees[[#This Row],[Hire_year]]</f>
        <v>#VALUE!</v>
      </c>
    </row>
    <row r="846" spans="1:18" x14ac:dyDescent="0.35">
      <c r="A846" t="s">
        <v>822</v>
      </c>
      <c r="B846" t="s">
        <v>823</v>
      </c>
      <c r="C846" t="s">
        <v>82</v>
      </c>
      <c r="D846" t="s">
        <v>27</v>
      </c>
      <c r="E846" t="s">
        <v>44</v>
      </c>
      <c r="F846" t="s">
        <v>17</v>
      </c>
      <c r="G846" t="s">
        <v>24</v>
      </c>
      <c r="H846">
        <v>40</v>
      </c>
      <c r="I846" s="1">
        <v>41451</v>
      </c>
      <c r="J846" s="2">
        <v>69096</v>
      </c>
      <c r="K846" s="3">
        <v>0</v>
      </c>
      <c r="L846" t="s">
        <v>19</v>
      </c>
      <c r="M846" t="s">
        <v>63</v>
      </c>
      <c r="N846" s="1" t="s">
        <v>21</v>
      </c>
      <c r="O846">
        <f>TBL_Employees[[#This Row],[Annual Salary]]*TBL_Employees[[#This Row],[Bonus %]]</f>
        <v>0</v>
      </c>
      <c r="P846" t="e">
        <f>YEAR(TBL_Employees[[#This Row],[Exit Date]])</f>
        <v>#VALUE!</v>
      </c>
      <c r="Q846">
        <f>YEAR(TBL_Employees[[#This Row],[Hire Date]])</f>
        <v>2013</v>
      </c>
      <c r="R846" s="19" t="e">
        <f>TBL_Employees[[#This Row],[Exit_year]]-TBL_Employees[[#This Row],[Hire_year]]</f>
        <v>#VALUE!</v>
      </c>
    </row>
    <row r="847" spans="1:18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>TBL_Employees[[#This Row],[Annual Salary]]*TBL_Employees[[#This Row],[Bonus %]]</f>
        <v>59851.199999999997</v>
      </c>
      <c r="P847" t="e">
        <f>YEAR(TBL_Employees[[#This Row],[Exit Date]])</f>
        <v>#VALUE!</v>
      </c>
      <c r="Q847">
        <f>YEAR(TBL_Employees[[#This Row],[Hire Date]])</f>
        <v>2018</v>
      </c>
      <c r="R847" s="19" t="e">
        <f>TBL_Employees[[#This Row],[Exit_year]]-TBL_Employees[[#This Row],[Hire_year]]</f>
        <v>#VALUE!</v>
      </c>
    </row>
    <row r="848" spans="1:18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>TBL_Employees[[#This Row],[Annual Salary]]*TBL_Employees[[#This Row],[Bonus %]]</f>
        <v>16276.26</v>
      </c>
      <c r="P848">
        <f>YEAR(TBL_Employees[[#This Row],[Exit Date]])</f>
        <v>2019</v>
      </c>
      <c r="Q848">
        <f>YEAR(TBL_Employees[[#This Row],[Hire Date]])</f>
        <v>2006</v>
      </c>
      <c r="R848" s="19">
        <f>TBL_Employees[[#This Row],[Exit_year]]-TBL_Employees[[#This Row],[Hire_year]]</f>
        <v>13</v>
      </c>
    </row>
    <row r="849" spans="1:18" x14ac:dyDescent="0.35">
      <c r="A849" t="s">
        <v>268</v>
      </c>
      <c r="B849" t="s">
        <v>1757</v>
      </c>
      <c r="C849" t="s">
        <v>71</v>
      </c>
      <c r="D849" t="s">
        <v>27</v>
      </c>
      <c r="E849" t="s">
        <v>44</v>
      </c>
      <c r="F849" t="s">
        <v>17</v>
      </c>
      <c r="G849" t="s">
        <v>24</v>
      </c>
      <c r="H849">
        <v>45</v>
      </c>
      <c r="I849" s="1">
        <v>39069</v>
      </c>
      <c r="J849" s="2">
        <v>68337</v>
      </c>
      <c r="K849" s="3">
        <v>0</v>
      </c>
      <c r="L849" t="s">
        <v>33</v>
      </c>
      <c r="M849" t="s">
        <v>80</v>
      </c>
      <c r="N849" s="1" t="s">
        <v>21</v>
      </c>
      <c r="O849">
        <f>TBL_Employees[[#This Row],[Annual Salary]]*TBL_Employees[[#This Row],[Bonus %]]</f>
        <v>0</v>
      </c>
      <c r="P849" t="e">
        <f>YEAR(TBL_Employees[[#This Row],[Exit Date]])</f>
        <v>#VALUE!</v>
      </c>
      <c r="Q849">
        <f>YEAR(TBL_Employees[[#This Row],[Hire Date]])</f>
        <v>2006</v>
      </c>
      <c r="R849" s="19" t="e">
        <f>TBL_Employees[[#This Row],[Exit_year]]-TBL_Employees[[#This Row],[Hire_year]]</f>
        <v>#VALUE!</v>
      </c>
    </row>
    <row r="850" spans="1:18" x14ac:dyDescent="0.35">
      <c r="A850" t="s">
        <v>310</v>
      </c>
      <c r="B850" t="s">
        <v>1027</v>
      </c>
      <c r="C850" t="s">
        <v>98</v>
      </c>
      <c r="D850" t="s">
        <v>27</v>
      </c>
      <c r="E850" t="s">
        <v>44</v>
      </c>
      <c r="F850" t="s">
        <v>28</v>
      </c>
      <c r="G850" t="s">
        <v>18</v>
      </c>
      <c r="H850">
        <v>43</v>
      </c>
      <c r="I850" s="1">
        <v>42467</v>
      </c>
      <c r="J850" s="2">
        <v>67976</v>
      </c>
      <c r="K850" s="3">
        <v>0</v>
      </c>
      <c r="L850" t="s">
        <v>19</v>
      </c>
      <c r="M850" t="s">
        <v>63</v>
      </c>
      <c r="N850" s="1" t="s">
        <v>21</v>
      </c>
      <c r="O850">
        <f>TBL_Employees[[#This Row],[Annual Salary]]*TBL_Employees[[#This Row],[Bonus %]]</f>
        <v>0</v>
      </c>
      <c r="P850" t="e">
        <f>YEAR(TBL_Employees[[#This Row],[Exit Date]])</f>
        <v>#VALUE!</v>
      </c>
      <c r="Q850">
        <f>YEAR(TBL_Employees[[#This Row],[Hire Date]])</f>
        <v>2016</v>
      </c>
      <c r="R850" s="19" t="e">
        <f>TBL_Employees[[#This Row],[Exit_year]]-TBL_Employees[[#This Row],[Hire_year]]</f>
        <v>#VALUE!</v>
      </c>
    </row>
    <row r="851" spans="1:18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>TBL_Employees[[#This Row],[Annual Salary]]*TBL_Employees[[#This Row],[Bonus %]]</f>
        <v>30564.16</v>
      </c>
      <c r="P851" t="e">
        <f>YEAR(TBL_Employees[[#This Row],[Exit Date]])</f>
        <v>#VALUE!</v>
      </c>
      <c r="Q851">
        <f>YEAR(TBL_Employees[[#This Row],[Hire Date]])</f>
        <v>2015</v>
      </c>
      <c r="R851" s="19" t="e">
        <f>TBL_Employees[[#This Row],[Exit_year]]-TBL_Employees[[#This Row],[Hire_year]]</f>
        <v>#VALUE!</v>
      </c>
    </row>
    <row r="852" spans="1:18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>TBL_Employees[[#This Row],[Annual Salary]]*TBL_Employees[[#This Row],[Bonus %]]</f>
        <v>59752</v>
      </c>
      <c r="P852" t="e">
        <f>YEAR(TBL_Employees[[#This Row],[Exit Date]])</f>
        <v>#VALUE!</v>
      </c>
      <c r="Q852">
        <f>YEAR(TBL_Employees[[#This Row],[Hire Date]])</f>
        <v>2010</v>
      </c>
      <c r="R852" s="19" t="e">
        <f>TBL_Employees[[#This Row],[Exit_year]]-TBL_Employees[[#This Row],[Hire_year]]</f>
        <v>#VALUE!</v>
      </c>
    </row>
    <row r="853" spans="1:18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>TBL_Employees[[#This Row],[Annual Salary]]*TBL_Employees[[#This Row],[Bonus %]]</f>
        <v>0</v>
      </c>
      <c r="P853" t="e">
        <f>YEAR(TBL_Employees[[#This Row],[Exit Date]])</f>
        <v>#VALUE!</v>
      </c>
      <c r="Q853">
        <f>YEAR(TBL_Employees[[#This Row],[Hire Date]])</f>
        <v>2009</v>
      </c>
      <c r="R853" s="19" t="e">
        <f>TBL_Employees[[#This Row],[Exit_year]]-TBL_Employees[[#This Row],[Hire_year]]</f>
        <v>#VALUE!</v>
      </c>
    </row>
    <row r="854" spans="1:18" x14ac:dyDescent="0.35">
      <c r="A854" t="s">
        <v>283</v>
      </c>
      <c r="B854" t="s">
        <v>643</v>
      </c>
      <c r="C854" t="s">
        <v>35</v>
      </c>
      <c r="D854" t="s">
        <v>27</v>
      </c>
      <c r="E854" t="s">
        <v>44</v>
      </c>
      <c r="F854" t="s">
        <v>28</v>
      </c>
      <c r="G854" t="s">
        <v>24</v>
      </c>
      <c r="H854">
        <v>45</v>
      </c>
      <c r="I854" s="1">
        <v>38613</v>
      </c>
      <c r="J854" s="2">
        <v>67686</v>
      </c>
      <c r="K854" s="3">
        <v>0</v>
      </c>
      <c r="L854" t="s">
        <v>33</v>
      </c>
      <c r="M854" t="s">
        <v>60</v>
      </c>
      <c r="N854" s="1" t="s">
        <v>21</v>
      </c>
      <c r="O854">
        <f>TBL_Employees[[#This Row],[Annual Salary]]*TBL_Employees[[#This Row],[Bonus %]]</f>
        <v>0</v>
      </c>
      <c r="P854" t="e">
        <f>YEAR(TBL_Employees[[#This Row],[Exit Date]])</f>
        <v>#VALUE!</v>
      </c>
      <c r="Q854">
        <f>YEAR(TBL_Employees[[#This Row],[Hire Date]])</f>
        <v>2005</v>
      </c>
      <c r="R854" s="19" t="e">
        <f>TBL_Employees[[#This Row],[Exit_year]]-TBL_Employees[[#This Row],[Hire_year]]</f>
        <v>#VALUE!</v>
      </c>
    </row>
    <row r="855" spans="1:18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>TBL_Employees[[#This Row],[Annual Salary]]*TBL_Employees[[#This Row],[Bonus %]]</f>
        <v>0</v>
      </c>
      <c r="P855" t="e">
        <f>YEAR(TBL_Employees[[#This Row],[Exit Date]])</f>
        <v>#VALUE!</v>
      </c>
      <c r="Q855">
        <f>YEAR(TBL_Employees[[#This Row],[Hire Date]])</f>
        <v>2021</v>
      </c>
      <c r="R855" s="19" t="e">
        <f>TBL_Employees[[#This Row],[Exit_year]]-TBL_Employees[[#This Row],[Hire_year]]</f>
        <v>#VALUE!</v>
      </c>
    </row>
    <row r="856" spans="1:18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>TBL_Employees[[#This Row],[Annual Salary]]*TBL_Employees[[#This Row],[Bonus %]]</f>
        <v>0</v>
      </c>
      <c r="P856" t="e">
        <f>YEAR(TBL_Employees[[#This Row],[Exit Date]])</f>
        <v>#VALUE!</v>
      </c>
      <c r="Q856">
        <f>YEAR(TBL_Employees[[#This Row],[Hire Date]])</f>
        <v>2021</v>
      </c>
      <c r="R856" s="19" t="e">
        <f>TBL_Employees[[#This Row],[Exit_year]]-TBL_Employees[[#This Row],[Hire_year]]</f>
        <v>#VALUE!</v>
      </c>
    </row>
    <row r="857" spans="1:18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>TBL_Employees[[#This Row],[Annual Salary]]*TBL_Employees[[#This Row],[Bonus %]]</f>
        <v>38490.25</v>
      </c>
      <c r="P857" t="e">
        <f>YEAR(TBL_Employees[[#This Row],[Exit Date]])</f>
        <v>#VALUE!</v>
      </c>
      <c r="Q857">
        <f>YEAR(TBL_Employees[[#This Row],[Hire Date]])</f>
        <v>2014</v>
      </c>
      <c r="R857" s="19" t="e">
        <f>TBL_Employees[[#This Row],[Exit_year]]-TBL_Employees[[#This Row],[Hire_year]]</f>
        <v>#VALUE!</v>
      </c>
    </row>
    <row r="858" spans="1:18" x14ac:dyDescent="0.35">
      <c r="A858" t="s">
        <v>216</v>
      </c>
      <c r="B858" t="s">
        <v>917</v>
      </c>
      <c r="C858" t="s">
        <v>71</v>
      </c>
      <c r="D858" t="s">
        <v>27</v>
      </c>
      <c r="E858" t="s">
        <v>44</v>
      </c>
      <c r="F858" t="s">
        <v>28</v>
      </c>
      <c r="G858" t="s">
        <v>47</v>
      </c>
      <c r="H858">
        <v>46</v>
      </c>
      <c r="I858" s="1">
        <v>38513</v>
      </c>
      <c r="J858" s="2">
        <v>67374</v>
      </c>
      <c r="K858" s="3">
        <v>0</v>
      </c>
      <c r="L858" t="s">
        <v>19</v>
      </c>
      <c r="M858" t="s">
        <v>25</v>
      </c>
      <c r="N858" s="1" t="s">
        <v>21</v>
      </c>
      <c r="O858">
        <f>TBL_Employees[[#This Row],[Annual Salary]]*TBL_Employees[[#This Row],[Bonus %]]</f>
        <v>0</v>
      </c>
      <c r="P858" t="e">
        <f>YEAR(TBL_Employees[[#This Row],[Exit Date]])</f>
        <v>#VALUE!</v>
      </c>
      <c r="Q858">
        <f>YEAR(TBL_Employees[[#This Row],[Hire Date]])</f>
        <v>2005</v>
      </c>
      <c r="R858" s="19" t="e">
        <f>TBL_Employees[[#This Row],[Exit_year]]-TBL_Employees[[#This Row],[Hire_year]]</f>
        <v>#VALUE!</v>
      </c>
    </row>
    <row r="859" spans="1:18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>TBL_Employees[[#This Row],[Annual Salary]]*TBL_Employees[[#This Row],[Bonus %]]</f>
        <v>17411.16</v>
      </c>
      <c r="P859" t="e">
        <f>YEAR(TBL_Employees[[#This Row],[Exit Date]])</f>
        <v>#VALUE!</v>
      </c>
      <c r="Q859">
        <f>YEAR(TBL_Employees[[#This Row],[Hire Date]])</f>
        <v>2010</v>
      </c>
      <c r="R859" s="19" t="e">
        <f>TBL_Employees[[#This Row],[Exit_year]]-TBL_Employees[[#This Row],[Hire_year]]</f>
        <v>#VALUE!</v>
      </c>
    </row>
    <row r="860" spans="1:18" x14ac:dyDescent="0.35">
      <c r="A860" t="s">
        <v>1806</v>
      </c>
      <c r="B860" t="s">
        <v>1807</v>
      </c>
      <c r="C860" t="s">
        <v>22</v>
      </c>
      <c r="D860" t="s">
        <v>23</v>
      </c>
      <c r="E860" t="s">
        <v>44</v>
      </c>
      <c r="F860" t="s">
        <v>28</v>
      </c>
      <c r="G860" t="s">
        <v>24</v>
      </c>
      <c r="H860">
        <v>25</v>
      </c>
      <c r="I860" s="1">
        <v>44217</v>
      </c>
      <c r="J860" s="2">
        <v>67299</v>
      </c>
      <c r="K860" s="3">
        <v>0</v>
      </c>
      <c r="L860" t="s">
        <v>19</v>
      </c>
      <c r="M860" t="s">
        <v>39</v>
      </c>
      <c r="N860" s="1" t="s">
        <v>21</v>
      </c>
      <c r="O860">
        <f>TBL_Employees[[#This Row],[Annual Salary]]*TBL_Employees[[#This Row],[Bonus %]]</f>
        <v>0</v>
      </c>
      <c r="P860" t="e">
        <f>YEAR(TBL_Employees[[#This Row],[Exit Date]])</f>
        <v>#VALUE!</v>
      </c>
      <c r="Q860">
        <f>YEAR(TBL_Employees[[#This Row],[Hire Date]])</f>
        <v>2021</v>
      </c>
      <c r="R860" s="19" t="e">
        <f>TBL_Employees[[#This Row],[Exit_year]]-TBL_Employees[[#This Row],[Hire_year]]</f>
        <v>#VALUE!</v>
      </c>
    </row>
    <row r="861" spans="1:18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>TBL_Employees[[#This Row],[Annual Salary]]*TBL_Employees[[#This Row],[Bonus %]]</f>
        <v>0</v>
      </c>
      <c r="P861" t="e">
        <f>YEAR(TBL_Employees[[#This Row],[Exit Date]])</f>
        <v>#VALUE!</v>
      </c>
      <c r="Q861">
        <f>YEAR(TBL_Employees[[#This Row],[Hire Date]])</f>
        <v>1996</v>
      </c>
      <c r="R861" s="19" t="e">
        <f>TBL_Employees[[#This Row],[Exit_year]]-TBL_Employees[[#This Row],[Hire_year]]</f>
        <v>#VALUE!</v>
      </c>
    </row>
    <row r="862" spans="1:18" x14ac:dyDescent="0.35">
      <c r="A862" t="s">
        <v>1881</v>
      </c>
      <c r="B862" t="s">
        <v>1882</v>
      </c>
      <c r="C862" t="s">
        <v>86</v>
      </c>
      <c r="D862" t="s">
        <v>31</v>
      </c>
      <c r="E862" t="s">
        <v>44</v>
      </c>
      <c r="F862" t="s">
        <v>28</v>
      </c>
      <c r="G862" t="s">
        <v>24</v>
      </c>
      <c r="H862">
        <v>25</v>
      </c>
      <c r="I862" s="1">
        <v>44385</v>
      </c>
      <c r="J862" s="2">
        <v>67275</v>
      </c>
      <c r="K862" s="3">
        <v>0</v>
      </c>
      <c r="L862" t="s">
        <v>19</v>
      </c>
      <c r="M862" t="s">
        <v>29</v>
      </c>
      <c r="N862" s="1" t="s">
        <v>21</v>
      </c>
      <c r="O862">
        <f>TBL_Employees[[#This Row],[Annual Salary]]*TBL_Employees[[#This Row],[Bonus %]]</f>
        <v>0</v>
      </c>
      <c r="P862" t="e">
        <f>YEAR(TBL_Employees[[#This Row],[Exit Date]])</f>
        <v>#VALUE!</v>
      </c>
      <c r="Q862">
        <f>YEAR(TBL_Employees[[#This Row],[Hire Date]])</f>
        <v>2021</v>
      </c>
      <c r="R862" s="19" t="e">
        <f>TBL_Employees[[#This Row],[Exit_year]]-TBL_Employees[[#This Row],[Hire_year]]</f>
        <v>#VALUE!</v>
      </c>
    </row>
    <row r="863" spans="1:18" x14ac:dyDescent="0.35">
      <c r="A863" t="s">
        <v>1444</v>
      </c>
      <c r="B863" t="s">
        <v>1445</v>
      </c>
      <c r="C863" t="s">
        <v>64</v>
      </c>
      <c r="D863" t="s">
        <v>50</v>
      </c>
      <c r="E863" t="s">
        <v>44</v>
      </c>
      <c r="F863" t="s">
        <v>28</v>
      </c>
      <c r="G863" t="s">
        <v>24</v>
      </c>
      <c r="H863">
        <v>31</v>
      </c>
      <c r="I863" s="1">
        <v>43878</v>
      </c>
      <c r="J863" s="2">
        <v>67171</v>
      </c>
      <c r="K863" s="3">
        <v>0</v>
      </c>
      <c r="L863" t="s">
        <v>33</v>
      </c>
      <c r="M863" t="s">
        <v>80</v>
      </c>
      <c r="N863" s="1">
        <v>44317</v>
      </c>
      <c r="O863">
        <f>TBL_Employees[[#This Row],[Annual Salary]]*TBL_Employees[[#This Row],[Bonus %]]</f>
        <v>0</v>
      </c>
      <c r="P863">
        <f>YEAR(TBL_Employees[[#This Row],[Exit Date]])</f>
        <v>2021</v>
      </c>
      <c r="Q863">
        <f>YEAR(TBL_Employees[[#This Row],[Hire Date]])</f>
        <v>2020</v>
      </c>
      <c r="R863" s="19">
        <f>TBL_Employees[[#This Row],[Exit_year]]-TBL_Employees[[#This Row],[Hire_year]]</f>
        <v>1</v>
      </c>
    </row>
    <row r="864" spans="1:18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>TBL_Employees[[#This Row],[Annual Salary]]*TBL_Employees[[#This Row],[Bonus %]]</f>
        <v>43542.630000000005</v>
      </c>
      <c r="P864" t="e">
        <f>YEAR(TBL_Employees[[#This Row],[Exit Date]])</f>
        <v>#VALUE!</v>
      </c>
      <c r="Q864">
        <f>YEAR(TBL_Employees[[#This Row],[Hire Date]])</f>
        <v>2017</v>
      </c>
      <c r="R864" s="19" t="e">
        <f>TBL_Employees[[#This Row],[Exit_year]]-TBL_Employees[[#This Row],[Hire_year]]</f>
        <v>#VALUE!</v>
      </c>
    </row>
    <row r="865" spans="1:18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>TBL_Employees[[#This Row],[Annual Salary]]*TBL_Employees[[#This Row],[Bonus %]]</f>
        <v>69171.3</v>
      </c>
      <c r="P865" t="e">
        <f>YEAR(TBL_Employees[[#This Row],[Exit Date]])</f>
        <v>#VALUE!</v>
      </c>
      <c r="Q865">
        <f>YEAR(TBL_Employees[[#This Row],[Hire Date]])</f>
        <v>2014</v>
      </c>
      <c r="R865" s="19" t="e">
        <f>TBL_Employees[[#This Row],[Exit_year]]-TBL_Employees[[#This Row],[Hire_year]]</f>
        <v>#VALUE!</v>
      </c>
    </row>
    <row r="866" spans="1:18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>TBL_Employees[[#This Row],[Annual Salary]]*TBL_Employees[[#This Row],[Bonus %]]</f>
        <v>14448.83</v>
      </c>
      <c r="P866" t="e">
        <f>YEAR(TBL_Employees[[#This Row],[Exit Date]])</f>
        <v>#VALUE!</v>
      </c>
      <c r="Q866">
        <f>YEAR(TBL_Employees[[#This Row],[Hire Date]])</f>
        <v>2011</v>
      </c>
      <c r="R866" s="19" t="e">
        <f>TBL_Employees[[#This Row],[Exit_year]]-TBL_Employees[[#This Row],[Hire_year]]</f>
        <v>#VALUE!</v>
      </c>
    </row>
    <row r="867" spans="1:18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>TBL_Employees[[#This Row],[Annual Salary]]*TBL_Employees[[#This Row],[Bonus %]]</f>
        <v>0</v>
      </c>
      <c r="P867" t="e">
        <f>YEAR(TBL_Employees[[#This Row],[Exit Date]])</f>
        <v>#VALUE!</v>
      </c>
      <c r="Q867">
        <f>YEAR(TBL_Employees[[#This Row],[Hire Date]])</f>
        <v>2010</v>
      </c>
      <c r="R867" s="19" t="e">
        <f>TBL_Employees[[#This Row],[Exit_year]]-TBL_Employees[[#This Row],[Hire_year]]</f>
        <v>#VALUE!</v>
      </c>
    </row>
    <row r="868" spans="1:18" x14ac:dyDescent="0.35">
      <c r="A868" t="s">
        <v>250</v>
      </c>
      <c r="B868" t="s">
        <v>1304</v>
      </c>
      <c r="C868" t="s">
        <v>64</v>
      </c>
      <c r="D868" t="s">
        <v>50</v>
      </c>
      <c r="E868" t="s">
        <v>44</v>
      </c>
      <c r="F868" t="s">
        <v>28</v>
      </c>
      <c r="G868" t="s">
        <v>24</v>
      </c>
      <c r="H868">
        <v>55</v>
      </c>
      <c r="I868" s="1">
        <v>44410</v>
      </c>
      <c r="J868" s="2">
        <v>67130</v>
      </c>
      <c r="K868" s="3">
        <v>0</v>
      </c>
      <c r="L868" t="s">
        <v>19</v>
      </c>
      <c r="M868" t="s">
        <v>45</v>
      </c>
      <c r="N868" s="1" t="s">
        <v>21</v>
      </c>
      <c r="O868">
        <f>TBL_Employees[[#This Row],[Annual Salary]]*TBL_Employees[[#This Row],[Bonus %]]</f>
        <v>0</v>
      </c>
      <c r="P868" t="e">
        <f>YEAR(TBL_Employees[[#This Row],[Exit Date]])</f>
        <v>#VALUE!</v>
      </c>
      <c r="Q868">
        <f>YEAR(TBL_Employees[[#This Row],[Hire Date]])</f>
        <v>2021</v>
      </c>
      <c r="R868" s="19" t="e">
        <f>TBL_Employees[[#This Row],[Exit_year]]-TBL_Employees[[#This Row],[Hire_year]]</f>
        <v>#VALUE!</v>
      </c>
    </row>
    <row r="869" spans="1:18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>TBL_Employees[[#This Row],[Annual Salary]]*TBL_Employees[[#This Row],[Bonus %]]</f>
        <v>0</v>
      </c>
      <c r="P869" t="e">
        <f>YEAR(TBL_Employees[[#This Row],[Exit Date]])</f>
        <v>#VALUE!</v>
      </c>
      <c r="Q869">
        <f>YEAR(TBL_Employees[[#This Row],[Hire Date]])</f>
        <v>2019</v>
      </c>
      <c r="R869" s="19" t="e">
        <f>TBL_Employees[[#This Row],[Exit_year]]-TBL_Employees[[#This Row],[Hire_year]]</f>
        <v>#VALUE!</v>
      </c>
    </row>
    <row r="870" spans="1:18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>TBL_Employees[[#This Row],[Annual Salary]]*TBL_Employees[[#This Row],[Bonus %]]</f>
        <v>14851.060000000001</v>
      </c>
      <c r="P870">
        <f>YEAR(TBL_Employees[[#This Row],[Exit Date]])</f>
        <v>2021</v>
      </c>
      <c r="Q870">
        <f>YEAR(TBL_Employees[[#This Row],[Hire Date]])</f>
        <v>2018</v>
      </c>
      <c r="R870" s="19">
        <f>TBL_Employees[[#This Row],[Exit_year]]-TBL_Employees[[#This Row],[Hire_year]]</f>
        <v>3</v>
      </c>
    </row>
    <row r="871" spans="1:18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>TBL_Employees[[#This Row],[Annual Salary]]*TBL_Employees[[#This Row],[Bonus %]]</f>
        <v>0</v>
      </c>
      <c r="P871" t="e">
        <f>YEAR(TBL_Employees[[#This Row],[Exit Date]])</f>
        <v>#VALUE!</v>
      </c>
      <c r="Q871">
        <f>YEAR(TBL_Employees[[#This Row],[Hire Date]])</f>
        <v>2017</v>
      </c>
      <c r="R871" s="19" t="e">
        <f>TBL_Employees[[#This Row],[Exit_year]]-TBL_Employees[[#This Row],[Hire_year]]</f>
        <v>#VALUE!</v>
      </c>
    </row>
    <row r="872" spans="1:18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>TBL_Employees[[#This Row],[Annual Salary]]*TBL_Employees[[#This Row],[Bonus %]]</f>
        <v>0</v>
      </c>
      <c r="P872" t="e">
        <f>YEAR(TBL_Employees[[#This Row],[Exit Date]])</f>
        <v>#VALUE!</v>
      </c>
      <c r="Q872">
        <f>YEAR(TBL_Employees[[#This Row],[Hire Date]])</f>
        <v>2019</v>
      </c>
      <c r="R872" s="19" t="e">
        <f>TBL_Employees[[#This Row],[Exit_year]]-TBL_Employees[[#This Row],[Hire_year]]</f>
        <v>#VALUE!</v>
      </c>
    </row>
    <row r="873" spans="1:18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>TBL_Employees[[#This Row],[Annual Salary]]*TBL_Employees[[#This Row],[Bonus %]]</f>
        <v>0</v>
      </c>
      <c r="P873" t="e">
        <f>YEAR(TBL_Employees[[#This Row],[Exit Date]])</f>
        <v>#VALUE!</v>
      </c>
      <c r="Q873">
        <f>YEAR(TBL_Employees[[#This Row],[Hire Date]])</f>
        <v>2020</v>
      </c>
      <c r="R873" s="19" t="e">
        <f>TBL_Employees[[#This Row],[Exit_year]]-TBL_Employees[[#This Row],[Hire_year]]</f>
        <v>#VALUE!</v>
      </c>
    </row>
    <row r="874" spans="1:18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>TBL_Employees[[#This Row],[Annual Salary]]*TBL_Employees[[#This Row],[Bonus %]]</f>
        <v>0</v>
      </c>
      <c r="P874" t="e">
        <f>YEAR(TBL_Employees[[#This Row],[Exit Date]])</f>
        <v>#VALUE!</v>
      </c>
      <c r="Q874">
        <f>YEAR(TBL_Employees[[#This Row],[Hire Date]])</f>
        <v>2011</v>
      </c>
      <c r="R874" s="19" t="e">
        <f>TBL_Employees[[#This Row],[Exit_year]]-TBL_Employees[[#This Row],[Hire_year]]</f>
        <v>#VALUE!</v>
      </c>
    </row>
    <row r="875" spans="1:18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>TBL_Employees[[#This Row],[Annual Salary]]*TBL_Employees[[#This Row],[Bonus %]]</f>
        <v>12762.6</v>
      </c>
      <c r="P875" t="e">
        <f>YEAR(TBL_Employees[[#This Row],[Exit Date]])</f>
        <v>#VALUE!</v>
      </c>
      <c r="Q875">
        <f>YEAR(TBL_Employees[[#This Row],[Hire Date]])</f>
        <v>2006</v>
      </c>
      <c r="R875" s="19" t="e">
        <f>TBL_Employees[[#This Row],[Exit_year]]-TBL_Employees[[#This Row],[Hire_year]]</f>
        <v>#VALUE!</v>
      </c>
    </row>
    <row r="876" spans="1:18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>TBL_Employees[[#This Row],[Annual Salary]]*TBL_Employees[[#This Row],[Bonus %]]</f>
        <v>0</v>
      </c>
      <c r="P876" t="e">
        <f>YEAR(TBL_Employees[[#This Row],[Exit Date]])</f>
        <v>#VALUE!</v>
      </c>
      <c r="Q876">
        <f>YEAR(TBL_Employees[[#This Row],[Hire Date]])</f>
        <v>2004</v>
      </c>
      <c r="R876" s="19" t="e">
        <f>TBL_Employees[[#This Row],[Exit_year]]-TBL_Employees[[#This Row],[Hire_year]]</f>
        <v>#VALUE!</v>
      </c>
    </row>
    <row r="877" spans="1:18" x14ac:dyDescent="0.35">
      <c r="A877" t="s">
        <v>284</v>
      </c>
      <c r="B877" t="s">
        <v>1380</v>
      </c>
      <c r="C877" t="s">
        <v>88</v>
      </c>
      <c r="D877" t="s">
        <v>27</v>
      </c>
      <c r="E877" t="s">
        <v>44</v>
      </c>
      <c r="F877" t="s">
        <v>17</v>
      </c>
      <c r="G877" t="s">
        <v>51</v>
      </c>
      <c r="H877">
        <v>45</v>
      </c>
      <c r="I877" s="1">
        <v>43937</v>
      </c>
      <c r="J877" s="2">
        <v>66958</v>
      </c>
      <c r="K877" s="3">
        <v>0</v>
      </c>
      <c r="L877" t="s">
        <v>19</v>
      </c>
      <c r="M877" t="s">
        <v>45</v>
      </c>
      <c r="N877" s="1" t="s">
        <v>21</v>
      </c>
      <c r="O877">
        <f>TBL_Employees[[#This Row],[Annual Salary]]*TBL_Employees[[#This Row],[Bonus %]]</f>
        <v>0</v>
      </c>
      <c r="P877" t="e">
        <f>YEAR(TBL_Employees[[#This Row],[Exit Date]])</f>
        <v>#VALUE!</v>
      </c>
      <c r="Q877">
        <f>YEAR(TBL_Employees[[#This Row],[Hire Date]])</f>
        <v>2020</v>
      </c>
      <c r="R877" s="19" t="e">
        <f>TBL_Employees[[#This Row],[Exit_year]]-TBL_Employees[[#This Row],[Hire_year]]</f>
        <v>#VALUE!</v>
      </c>
    </row>
    <row r="878" spans="1:18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>TBL_Employees[[#This Row],[Annual Salary]]*TBL_Employees[[#This Row],[Bonus %]]</f>
        <v>31975.68</v>
      </c>
      <c r="P878" t="e">
        <f>YEAR(TBL_Employees[[#This Row],[Exit Date]])</f>
        <v>#VALUE!</v>
      </c>
      <c r="Q878">
        <f>YEAR(TBL_Employees[[#This Row],[Hire Date]])</f>
        <v>1992</v>
      </c>
      <c r="R878" s="19" t="e">
        <f>TBL_Employees[[#This Row],[Exit_year]]-TBL_Employees[[#This Row],[Hire_year]]</f>
        <v>#VALUE!</v>
      </c>
    </row>
    <row r="879" spans="1:18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>TBL_Employees[[#This Row],[Annual Salary]]*TBL_Employees[[#This Row],[Bonus %]]</f>
        <v>0</v>
      </c>
      <c r="P879" t="e">
        <f>YEAR(TBL_Employees[[#This Row],[Exit Date]])</f>
        <v>#VALUE!</v>
      </c>
      <c r="Q879">
        <f>YEAR(TBL_Employees[[#This Row],[Hire Date]])</f>
        <v>2018</v>
      </c>
      <c r="R879" s="19" t="e">
        <f>TBL_Employees[[#This Row],[Exit_year]]-TBL_Employees[[#This Row],[Hire_year]]</f>
        <v>#VALUE!</v>
      </c>
    </row>
    <row r="880" spans="1:18" x14ac:dyDescent="0.35">
      <c r="A880" t="s">
        <v>1737</v>
      </c>
      <c r="B880" t="s">
        <v>1738</v>
      </c>
      <c r="C880" t="s">
        <v>88</v>
      </c>
      <c r="D880" t="s">
        <v>27</v>
      </c>
      <c r="E880" t="s">
        <v>44</v>
      </c>
      <c r="F880" t="s">
        <v>17</v>
      </c>
      <c r="G880" t="s">
        <v>18</v>
      </c>
      <c r="H880">
        <v>45</v>
      </c>
      <c r="I880" s="1">
        <v>43042</v>
      </c>
      <c r="J880" s="2">
        <v>66660</v>
      </c>
      <c r="K880" s="3">
        <v>0</v>
      </c>
      <c r="L880" t="s">
        <v>19</v>
      </c>
      <c r="M880" t="s">
        <v>25</v>
      </c>
      <c r="N880" s="1" t="s">
        <v>21</v>
      </c>
      <c r="O880">
        <f>TBL_Employees[[#This Row],[Annual Salary]]*TBL_Employees[[#This Row],[Bonus %]]</f>
        <v>0</v>
      </c>
      <c r="P880" t="e">
        <f>YEAR(TBL_Employees[[#This Row],[Exit Date]])</f>
        <v>#VALUE!</v>
      </c>
      <c r="Q880">
        <f>YEAR(TBL_Employees[[#This Row],[Hire Date]])</f>
        <v>2017</v>
      </c>
      <c r="R880" s="19" t="e">
        <f>TBL_Employees[[#This Row],[Exit_year]]-TBL_Employees[[#This Row],[Hire_year]]</f>
        <v>#VALUE!</v>
      </c>
    </row>
    <row r="881" spans="1:18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>TBL_Employees[[#This Row],[Annual Salary]]*TBL_Employees[[#This Row],[Bonus %]]</f>
        <v>0</v>
      </c>
      <c r="P881" t="e">
        <f>YEAR(TBL_Employees[[#This Row],[Exit Date]])</f>
        <v>#VALUE!</v>
      </c>
      <c r="Q881">
        <f>YEAR(TBL_Employees[[#This Row],[Hire Date]])</f>
        <v>2009</v>
      </c>
      <c r="R881" s="19" t="e">
        <f>TBL_Employees[[#This Row],[Exit_year]]-TBL_Employees[[#This Row],[Hire_year]]</f>
        <v>#VALUE!</v>
      </c>
    </row>
    <row r="882" spans="1:18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>TBL_Employees[[#This Row],[Annual Salary]]*TBL_Employees[[#This Row],[Bonus %]]</f>
        <v>0</v>
      </c>
      <c r="P882" t="e">
        <f>YEAR(TBL_Employees[[#This Row],[Exit Date]])</f>
        <v>#VALUE!</v>
      </c>
      <c r="Q882">
        <f>YEAR(TBL_Employees[[#This Row],[Hire Date]])</f>
        <v>1998</v>
      </c>
      <c r="R882" s="19" t="e">
        <f>TBL_Employees[[#This Row],[Exit_year]]-TBL_Employees[[#This Row],[Hire_year]]</f>
        <v>#VALUE!</v>
      </c>
    </row>
    <row r="883" spans="1:18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>TBL_Employees[[#This Row],[Annual Salary]]*TBL_Employees[[#This Row],[Bonus %]]</f>
        <v>17549.18</v>
      </c>
      <c r="P883" t="e">
        <f>YEAR(TBL_Employees[[#This Row],[Exit Date]])</f>
        <v>#VALUE!</v>
      </c>
      <c r="Q883">
        <f>YEAR(TBL_Employees[[#This Row],[Hire Date]])</f>
        <v>2014</v>
      </c>
      <c r="R883" s="19" t="e">
        <f>TBL_Employees[[#This Row],[Exit_year]]-TBL_Employees[[#This Row],[Hire_year]]</f>
        <v>#VALUE!</v>
      </c>
    </row>
    <row r="884" spans="1:18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>TBL_Employees[[#This Row],[Annual Salary]]*TBL_Employees[[#This Row],[Bonus %]]</f>
        <v>0</v>
      </c>
      <c r="P884" t="e">
        <f>YEAR(TBL_Employees[[#This Row],[Exit Date]])</f>
        <v>#VALUE!</v>
      </c>
      <c r="Q884">
        <f>YEAR(TBL_Employees[[#This Row],[Hire Date]])</f>
        <v>2018</v>
      </c>
      <c r="R884" s="19" t="e">
        <f>TBL_Employees[[#This Row],[Exit_year]]-TBL_Employees[[#This Row],[Hire_year]]</f>
        <v>#VALUE!</v>
      </c>
    </row>
    <row r="885" spans="1:18" x14ac:dyDescent="0.35">
      <c r="A885" t="s">
        <v>1228</v>
      </c>
      <c r="B885" t="s">
        <v>1229</v>
      </c>
      <c r="C885" t="s">
        <v>88</v>
      </c>
      <c r="D885" t="s">
        <v>27</v>
      </c>
      <c r="E885" t="s">
        <v>44</v>
      </c>
      <c r="F885" t="s">
        <v>28</v>
      </c>
      <c r="G885" t="s">
        <v>51</v>
      </c>
      <c r="H885">
        <v>57</v>
      </c>
      <c r="I885" s="1">
        <v>41830</v>
      </c>
      <c r="J885" s="2">
        <v>66649</v>
      </c>
      <c r="K885" s="3">
        <v>0</v>
      </c>
      <c r="L885" t="s">
        <v>52</v>
      </c>
      <c r="M885" t="s">
        <v>66</v>
      </c>
      <c r="N885" s="1" t="s">
        <v>21</v>
      </c>
      <c r="O885">
        <f>TBL_Employees[[#This Row],[Annual Salary]]*TBL_Employees[[#This Row],[Bonus %]]</f>
        <v>0</v>
      </c>
      <c r="P885" t="e">
        <f>YEAR(TBL_Employees[[#This Row],[Exit Date]])</f>
        <v>#VALUE!</v>
      </c>
      <c r="Q885">
        <f>YEAR(TBL_Employees[[#This Row],[Hire Date]])</f>
        <v>2014</v>
      </c>
      <c r="R885" s="19" t="e">
        <f>TBL_Employees[[#This Row],[Exit_year]]-TBL_Employees[[#This Row],[Hire_year]]</f>
        <v>#VALUE!</v>
      </c>
    </row>
    <row r="886" spans="1:18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>TBL_Employees[[#This Row],[Annual Salary]]*TBL_Employees[[#This Row],[Bonus %]]</f>
        <v>79010.64</v>
      </c>
      <c r="P886" t="e">
        <f>YEAR(TBL_Employees[[#This Row],[Exit Date]])</f>
        <v>#VALUE!</v>
      </c>
      <c r="Q886">
        <f>YEAR(TBL_Employees[[#This Row],[Hire Date]])</f>
        <v>2011</v>
      </c>
      <c r="R886" s="19" t="e">
        <f>TBL_Employees[[#This Row],[Exit_year]]-TBL_Employees[[#This Row],[Hire_year]]</f>
        <v>#VALUE!</v>
      </c>
    </row>
    <row r="887" spans="1:18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>TBL_Employees[[#This Row],[Annual Salary]]*TBL_Employees[[#This Row],[Bonus %]]</f>
        <v>40115.450000000004</v>
      </c>
      <c r="P887" t="e">
        <f>YEAR(TBL_Employees[[#This Row],[Exit Date]])</f>
        <v>#VALUE!</v>
      </c>
      <c r="Q887">
        <f>YEAR(TBL_Employees[[#This Row],[Hire Date]])</f>
        <v>2019</v>
      </c>
      <c r="R887" s="19" t="e">
        <f>TBL_Employees[[#This Row],[Exit_year]]-TBL_Employees[[#This Row],[Hire_year]]</f>
        <v>#VALUE!</v>
      </c>
    </row>
    <row r="888" spans="1:18" x14ac:dyDescent="0.35">
      <c r="A888" t="s">
        <v>107</v>
      </c>
      <c r="B888" t="s">
        <v>1169</v>
      </c>
      <c r="C888" t="s">
        <v>129</v>
      </c>
      <c r="D888" t="s">
        <v>31</v>
      </c>
      <c r="E888" t="s">
        <v>44</v>
      </c>
      <c r="F888" t="s">
        <v>17</v>
      </c>
      <c r="G888" t="s">
        <v>51</v>
      </c>
      <c r="H888">
        <v>42</v>
      </c>
      <c r="I888" s="1">
        <v>44232</v>
      </c>
      <c r="J888" s="2">
        <v>65507</v>
      </c>
      <c r="K888" s="3">
        <v>0</v>
      </c>
      <c r="L888" t="s">
        <v>52</v>
      </c>
      <c r="M888" t="s">
        <v>81</v>
      </c>
      <c r="N888" s="1" t="s">
        <v>21</v>
      </c>
      <c r="O888">
        <f>TBL_Employees[[#This Row],[Annual Salary]]*TBL_Employees[[#This Row],[Bonus %]]</f>
        <v>0</v>
      </c>
      <c r="P888" t="e">
        <f>YEAR(TBL_Employees[[#This Row],[Exit Date]])</f>
        <v>#VALUE!</v>
      </c>
      <c r="Q888">
        <f>YEAR(TBL_Employees[[#This Row],[Hire Date]])</f>
        <v>2021</v>
      </c>
      <c r="R888" s="19" t="e">
        <f>TBL_Employees[[#This Row],[Exit_year]]-TBL_Employees[[#This Row],[Hire_year]]</f>
        <v>#VALUE!</v>
      </c>
    </row>
    <row r="889" spans="1:18" x14ac:dyDescent="0.35">
      <c r="A889" t="s">
        <v>1559</v>
      </c>
      <c r="B889" t="s">
        <v>1560</v>
      </c>
      <c r="C889" t="s">
        <v>86</v>
      </c>
      <c r="D889" t="s">
        <v>31</v>
      </c>
      <c r="E889" t="s">
        <v>44</v>
      </c>
      <c r="F889" t="s">
        <v>17</v>
      </c>
      <c r="G889" t="s">
        <v>24</v>
      </c>
      <c r="H889">
        <v>48</v>
      </c>
      <c r="I889" s="1">
        <v>41032</v>
      </c>
      <c r="J889" s="2">
        <v>65340</v>
      </c>
      <c r="K889" s="3">
        <v>0</v>
      </c>
      <c r="L889" t="s">
        <v>33</v>
      </c>
      <c r="M889" t="s">
        <v>74</v>
      </c>
      <c r="N889" s="1">
        <v>43229</v>
      </c>
      <c r="O889">
        <f>TBL_Employees[[#This Row],[Annual Salary]]*TBL_Employees[[#This Row],[Bonus %]]</f>
        <v>0</v>
      </c>
      <c r="P889">
        <f>YEAR(TBL_Employees[[#This Row],[Exit Date]])</f>
        <v>2018</v>
      </c>
      <c r="Q889">
        <f>YEAR(TBL_Employees[[#This Row],[Hire Date]])</f>
        <v>2012</v>
      </c>
      <c r="R889" s="19">
        <f>TBL_Employees[[#This Row],[Exit_year]]-TBL_Employees[[#This Row],[Hire_year]]</f>
        <v>6</v>
      </c>
    </row>
    <row r="890" spans="1:18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>TBL_Employees[[#This Row],[Annual Salary]]*TBL_Employees[[#This Row],[Bonus %]]</f>
        <v>0</v>
      </c>
      <c r="P890" t="e">
        <f>YEAR(TBL_Employees[[#This Row],[Exit Date]])</f>
        <v>#VALUE!</v>
      </c>
      <c r="Q890">
        <f>YEAR(TBL_Employees[[#This Row],[Hire Date]])</f>
        <v>2005</v>
      </c>
      <c r="R890" s="19" t="e">
        <f>TBL_Employees[[#This Row],[Exit_year]]-TBL_Employees[[#This Row],[Hire_year]]</f>
        <v>#VALUE!</v>
      </c>
    </row>
    <row r="891" spans="1:18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>TBL_Employees[[#This Row],[Annual Salary]]*TBL_Employees[[#This Row],[Bonus %]]</f>
        <v>48680.75</v>
      </c>
      <c r="P891" t="e">
        <f>YEAR(TBL_Employees[[#This Row],[Exit Date]])</f>
        <v>#VALUE!</v>
      </c>
      <c r="Q891">
        <f>YEAR(TBL_Employees[[#This Row],[Hire Date]])</f>
        <v>2007</v>
      </c>
      <c r="R891" s="19" t="e">
        <f>TBL_Employees[[#This Row],[Exit_year]]-TBL_Employees[[#This Row],[Hire_year]]</f>
        <v>#VALUE!</v>
      </c>
    </row>
    <row r="892" spans="1:18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>TBL_Employees[[#This Row],[Annual Salary]]*TBL_Employees[[#This Row],[Bonus %]]</f>
        <v>7689.5000000000009</v>
      </c>
      <c r="P892">
        <f>YEAR(TBL_Employees[[#This Row],[Exit Date]])</f>
        <v>2020</v>
      </c>
      <c r="Q892">
        <f>YEAR(TBL_Employees[[#This Row],[Hire Date]])</f>
        <v>2012</v>
      </c>
      <c r="R892" s="19">
        <f>TBL_Employees[[#This Row],[Exit_year]]-TBL_Employees[[#This Row],[Hire_year]]</f>
        <v>8</v>
      </c>
    </row>
    <row r="893" spans="1:18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>TBL_Employees[[#This Row],[Annual Salary]]*TBL_Employees[[#This Row],[Bonus %]]</f>
        <v>0</v>
      </c>
      <c r="P893" t="e">
        <f>YEAR(TBL_Employees[[#This Row],[Exit Date]])</f>
        <v>#VALUE!</v>
      </c>
      <c r="Q893">
        <f>YEAR(TBL_Employees[[#This Row],[Hire Date]])</f>
        <v>2014</v>
      </c>
      <c r="R893" s="19" t="e">
        <f>TBL_Employees[[#This Row],[Exit_year]]-TBL_Employees[[#This Row],[Hire_year]]</f>
        <v>#VALUE!</v>
      </c>
    </row>
    <row r="894" spans="1:18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>TBL_Employees[[#This Row],[Annual Salary]]*TBL_Employees[[#This Row],[Bonus %]]</f>
        <v>0</v>
      </c>
      <c r="P894" t="e">
        <f>YEAR(TBL_Employees[[#This Row],[Exit Date]])</f>
        <v>#VALUE!</v>
      </c>
      <c r="Q894">
        <f>YEAR(TBL_Employees[[#This Row],[Hire Date]])</f>
        <v>2010</v>
      </c>
      <c r="R894" s="19" t="e">
        <f>TBL_Employees[[#This Row],[Exit_year]]-TBL_Employees[[#This Row],[Hire_year]]</f>
        <v>#VALUE!</v>
      </c>
    </row>
    <row r="895" spans="1:18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>TBL_Employees[[#This Row],[Annual Salary]]*TBL_Employees[[#This Row],[Bonus %]]</f>
        <v>0</v>
      </c>
      <c r="P895" t="e">
        <f>YEAR(TBL_Employees[[#This Row],[Exit Date]])</f>
        <v>#VALUE!</v>
      </c>
      <c r="Q895">
        <f>YEAR(TBL_Employees[[#This Row],[Hire Date]])</f>
        <v>2016</v>
      </c>
      <c r="R895" s="19" t="e">
        <f>TBL_Employees[[#This Row],[Exit_year]]-TBL_Employees[[#This Row],[Hire_year]]</f>
        <v>#VALUE!</v>
      </c>
    </row>
    <row r="896" spans="1:18" x14ac:dyDescent="0.35">
      <c r="A896" t="s">
        <v>746</v>
      </c>
      <c r="B896" t="s">
        <v>747</v>
      </c>
      <c r="C896" t="s">
        <v>94</v>
      </c>
      <c r="D896" t="s">
        <v>50</v>
      </c>
      <c r="E896" t="s">
        <v>44</v>
      </c>
      <c r="F896" t="s">
        <v>17</v>
      </c>
      <c r="G896" t="s">
        <v>51</v>
      </c>
      <c r="H896">
        <v>45</v>
      </c>
      <c r="I896" s="1">
        <v>41769</v>
      </c>
      <c r="J896" s="2">
        <v>65047</v>
      </c>
      <c r="K896" s="3">
        <v>0</v>
      </c>
      <c r="L896" t="s">
        <v>52</v>
      </c>
      <c r="M896" t="s">
        <v>53</v>
      </c>
      <c r="N896" s="1" t="s">
        <v>21</v>
      </c>
      <c r="O896">
        <f>TBL_Employees[[#This Row],[Annual Salary]]*TBL_Employees[[#This Row],[Bonus %]]</f>
        <v>0</v>
      </c>
      <c r="P896" t="e">
        <f>YEAR(TBL_Employees[[#This Row],[Exit Date]])</f>
        <v>#VALUE!</v>
      </c>
      <c r="Q896">
        <f>YEAR(TBL_Employees[[#This Row],[Hire Date]])</f>
        <v>2014</v>
      </c>
      <c r="R896" s="19" t="e">
        <f>TBL_Employees[[#This Row],[Exit_year]]-TBL_Employees[[#This Row],[Hire_year]]</f>
        <v>#VALUE!</v>
      </c>
    </row>
    <row r="897" spans="1:18" x14ac:dyDescent="0.35">
      <c r="A897" t="s">
        <v>1043</v>
      </c>
      <c r="B897" t="s">
        <v>1044</v>
      </c>
      <c r="C897" t="s">
        <v>55</v>
      </c>
      <c r="D897" t="s">
        <v>27</v>
      </c>
      <c r="E897" t="s">
        <v>44</v>
      </c>
      <c r="F897" t="s">
        <v>28</v>
      </c>
      <c r="G897" t="s">
        <v>24</v>
      </c>
      <c r="H897">
        <v>42</v>
      </c>
      <c r="I897" s="1">
        <v>41813</v>
      </c>
      <c r="J897" s="2">
        <v>64677</v>
      </c>
      <c r="K897" s="3">
        <v>0</v>
      </c>
      <c r="L897" t="s">
        <v>33</v>
      </c>
      <c r="M897" t="s">
        <v>80</v>
      </c>
      <c r="N897" s="1" t="s">
        <v>21</v>
      </c>
      <c r="O897">
        <f>TBL_Employees[[#This Row],[Annual Salary]]*TBL_Employees[[#This Row],[Bonus %]]</f>
        <v>0</v>
      </c>
      <c r="P897" t="e">
        <f>YEAR(TBL_Employees[[#This Row],[Exit Date]])</f>
        <v>#VALUE!</v>
      </c>
      <c r="Q897">
        <f>YEAR(TBL_Employees[[#This Row],[Hire Date]])</f>
        <v>2014</v>
      </c>
      <c r="R897" s="19" t="e">
        <f>TBL_Employees[[#This Row],[Exit_year]]-TBL_Employees[[#This Row],[Hire_year]]</f>
        <v>#VALUE!</v>
      </c>
    </row>
    <row r="898" spans="1:18" x14ac:dyDescent="0.35">
      <c r="A898" t="s">
        <v>659</v>
      </c>
      <c r="B898" t="s">
        <v>660</v>
      </c>
      <c r="C898" t="s">
        <v>71</v>
      </c>
      <c r="D898" t="s">
        <v>27</v>
      </c>
      <c r="E898" t="s">
        <v>44</v>
      </c>
      <c r="F898" t="s">
        <v>17</v>
      </c>
      <c r="G898" t="s">
        <v>18</v>
      </c>
      <c r="H898">
        <v>28</v>
      </c>
      <c r="I898" s="1">
        <v>44477</v>
      </c>
      <c r="J898" s="2">
        <v>64475</v>
      </c>
      <c r="K898" s="3">
        <v>0</v>
      </c>
      <c r="L898" t="s">
        <v>19</v>
      </c>
      <c r="M898" t="s">
        <v>39</v>
      </c>
      <c r="N898" s="1" t="s">
        <v>21</v>
      </c>
      <c r="O898">
        <f>TBL_Employees[[#This Row],[Annual Salary]]*TBL_Employees[[#This Row],[Bonus %]]</f>
        <v>0</v>
      </c>
      <c r="P898" t="e">
        <f>YEAR(TBL_Employees[[#This Row],[Exit Date]])</f>
        <v>#VALUE!</v>
      </c>
      <c r="Q898">
        <f>YEAR(TBL_Employees[[#This Row],[Hire Date]])</f>
        <v>2021</v>
      </c>
      <c r="R898" s="19" t="e">
        <f>TBL_Employees[[#This Row],[Exit_year]]-TBL_Employees[[#This Row],[Hire_year]]</f>
        <v>#VALUE!</v>
      </c>
    </row>
    <row r="899" spans="1:18" x14ac:dyDescent="0.35">
      <c r="A899" t="s">
        <v>335</v>
      </c>
      <c r="B899" t="s">
        <v>1715</v>
      </c>
      <c r="C899" t="s">
        <v>26</v>
      </c>
      <c r="D899" t="s">
        <v>27</v>
      </c>
      <c r="E899" t="s">
        <v>44</v>
      </c>
      <c r="F899" t="s">
        <v>17</v>
      </c>
      <c r="G899" t="s">
        <v>18</v>
      </c>
      <c r="H899">
        <v>61</v>
      </c>
      <c r="I899" s="1">
        <v>38392</v>
      </c>
      <c r="J899" s="2">
        <v>64462</v>
      </c>
      <c r="K899" s="3">
        <v>0</v>
      </c>
      <c r="L899" t="s">
        <v>19</v>
      </c>
      <c r="M899" t="s">
        <v>20</v>
      </c>
      <c r="N899" s="1" t="s">
        <v>21</v>
      </c>
      <c r="O899">
        <f>TBL_Employees[[#This Row],[Annual Salary]]*TBL_Employees[[#This Row],[Bonus %]]</f>
        <v>0</v>
      </c>
      <c r="P899" t="e">
        <f>YEAR(TBL_Employees[[#This Row],[Exit Date]])</f>
        <v>#VALUE!</v>
      </c>
      <c r="Q899">
        <f>YEAR(TBL_Employees[[#This Row],[Hire Date]])</f>
        <v>2005</v>
      </c>
      <c r="R899" s="19" t="e">
        <f>TBL_Employees[[#This Row],[Exit_year]]-TBL_Employees[[#This Row],[Hire_year]]</f>
        <v>#VALUE!</v>
      </c>
    </row>
    <row r="900" spans="1:18" x14ac:dyDescent="0.35">
      <c r="A900" t="s">
        <v>370</v>
      </c>
      <c r="B900" t="s">
        <v>897</v>
      </c>
      <c r="C900" t="s">
        <v>94</v>
      </c>
      <c r="D900" t="s">
        <v>50</v>
      </c>
      <c r="E900" t="s">
        <v>44</v>
      </c>
      <c r="F900" t="s">
        <v>17</v>
      </c>
      <c r="G900" t="s">
        <v>24</v>
      </c>
      <c r="H900">
        <v>47</v>
      </c>
      <c r="I900" s="1">
        <v>42195</v>
      </c>
      <c r="J900" s="2">
        <v>63880</v>
      </c>
      <c r="K900" s="3">
        <v>0</v>
      </c>
      <c r="L900" t="s">
        <v>33</v>
      </c>
      <c r="M900" t="s">
        <v>80</v>
      </c>
      <c r="N900" s="1" t="s">
        <v>21</v>
      </c>
      <c r="O900">
        <f>TBL_Employees[[#This Row],[Annual Salary]]*TBL_Employees[[#This Row],[Bonus %]]</f>
        <v>0</v>
      </c>
      <c r="P900" t="e">
        <f>YEAR(TBL_Employees[[#This Row],[Exit Date]])</f>
        <v>#VALUE!</v>
      </c>
      <c r="Q900">
        <f>YEAR(TBL_Employees[[#This Row],[Hire Date]])</f>
        <v>2015</v>
      </c>
      <c r="R900" s="19" t="e">
        <f>TBL_Employees[[#This Row],[Exit_year]]-TBL_Employees[[#This Row],[Hire_year]]</f>
        <v>#VALUE!</v>
      </c>
    </row>
    <row r="901" spans="1:18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>TBL_Employees[[#This Row],[Annual Salary]]*TBL_Employees[[#This Row],[Bonus %]]</f>
        <v>0</v>
      </c>
      <c r="P901" t="e">
        <f>YEAR(TBL_Employees[[#This Row],[Exit Date]])</f>
        <v>#VALUE!</v>
      </c>
      <c r="Q901">
        <f>YEAR(TBL_Employees[[#This Row],[Hire Date]])</f>
        <v>2006</v>
      </c>
      <c r="R901" s="19" t="e">
        <f>TBL_Employees[[#This Row],[Exit_year]]-TBL_Employees[[#This Row],[Hire_year]]</f>
        <v>#VALUE!</v>
      </c>
    </row>
    <row r="902" spans="1:18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>TBL_Employees[[#This Row],[Annual Salary]]*TBL_Employees[[#This Row],[Bonus %]]</f>
        <v>77424.3</v>
      </c>
      <c r="P902" t="e">
        <f>YEAR(TBL_Employees[[#This Row],[Exit Date]])</f>
        <v>#VALUE!</v>
      </c>
      <c r="Q902">
        <f>YEAR(TBL_Employees[[#This Row],[Hire Date]])</f>
        <v>2000</v>
      </c>
      <c r="R902" s="19" t="e">
        <f>TBL_Employees[[#This Row],[Exit_year]]-TBL_Employees[[#This Row],[Hire_year]]</f>
        <v>#VALUE!</v>
      </c>
    </row>
    <row r="903" spans="1:18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>TBL_Employees[[#This Row],[Annual Salary]]*TBL_Employees[[#This Row],[Bonus %]]</f>
        <v>0</v>
      </c>
      <c r="P903" t="e">
        <f>YEAR(TBL_Employees[[#This Row],[Exit Date]])</f>
        <v>#VALUE!</v>
      </c>
      <c r="Q903">
        <f>YEAR(TBL_Employees[[#This Row],[Hire Date]])</f>
        <v>2020</v>
      </c>
      <c r="R903" s="19" t="e">
        <f>TBL_Employees[[#This Row],[Exit_year]]-TBL_Employees[[#This Row],[Hire_year]]</f>
        <v>#VALUE!</v>
      </c>
    </row>
    <row r="904" spans="1:18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>TBL_Employees[[#This Row],[Annual Salary]]*TBL_Employees[[#This Row],[Bonus %]]</f>
        <v>0</v>
      </c>
      <c r="P904" t="e">
        <f>YEAR(TBL_Employees[[#This Row],[Exit Date]])</f>
        <v>#VALUE!</v>
      </c>
      <c r="Q904">
        <f>YEAR(TBL_Employees[[#This Row],[Hire Date]])</f>
        <v>1998</v>
      </c>
      <c r="R904" s="19" t="e">
        <f>TBL_Employees[[#This Row],[Exit_year]]-TBL_Employees[[#This Row],[Hire_year]]</f>
        <v>#VALUE!</v>
      </c>
    </row>
    <row r="905" spans="1:18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>TBL_Employees[[#This Row],[Annual Salary]]*TBL_Employees[[#This Row],[Bonus %]]</f>
        <v>18004.079999999998</v>
      </c>
      <c r="P905" t="e">
        <f>YEAR(TBL_Employees[[#This Row],[Exit Date]])</f>
        <v>#VALUE!</v>
      </c>
      <c r="Q905">
        <f>YEAR(TBL_Employees[[#This Row],[Hire Date]])</f>
        <v>2011</v>
      </c>
      <c r="R905" s="19" t="e">
        <f>TBL_Employees[[#This Row],[Exit_year]]-TBL_Employees[[#This Row],[Hire_year]]</f>
        <v>#VALUE!</v>
      </c>
    </row>
    <row r="906" spans="1:18" x14ac:dyDescent="0.35">
      <c r="A906" t="s">
        <v>291</v>
      </c>
      <c r="B906" t="s">
        <v>575</v>
      </c>
      <c r="C906" t="s">
        <v>86</v>
      </c>
      <c r="D906" t="s">
        <v>31</v>
      </c>
      <c r="E906" t="s">
        <v>44</v>
      </c>
      <c r="F906" t="s">
        <v>28</v>
      </c>
      <c r="G906" t="s">
        <v>47</v>
      </c>
      <c r="H906">
        <v>56</v>
      </c>
      <c r="I906" s="1">
        <v>42031</v>
      </c>
      <c r="J906" s="2">
        <v>62575</v>
      </c>
      <c r="K906" s="3">
        <v>0</v>
      </c>
      <c r="L906" t="s">
        <v>19</v>
      </c>
      <c r="M906" t="s">
        <v>45</v>
      </c>
      <c r="N906" s="1" t="s">
        <v>21</v>
      </c>
      <c r="O906">
        <f>TBL_Employees[[#This Row],[Annual Salary]]*TBL_Employees[[#This Row],[Bonus %]]</f>
        <v>0</v>
      </c>
      <c r="P906" t="e">
        <f>YEAR(TBL_Employees[[#This Row],[Exit Date]])</f>
        <v>#VALUE!</v>
      </c>
      <c r="Q906">
        <f>YEAR(TBL_Employees[[#This Row],[Hire Date]])</f>
        <v>2015</v>
      </c>
      <c r="R906" s="19" t="e">
        <f>TBL_Employees[[#This Row],[Exit_year]]-TBL_Employees[[#This Row],[Hire_year]]</f>
        <v>#VALUE!</v>
      </c>
    </row>
    <row r="907" spans="1:18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>TBL_Employees[[#This Row],[Annual Salary]]*TBL_Employees[[#This Row],[Bonus %]]</f>
        <v>0</v>
      </c>
      <c r="P907">
        <f>YEAR(TBL_Employees[[#This Row],[Exit Date]])</f>
        <v>2021</v>
      </c>
      <c r="Q907">
        <f>YEAR(TBL_Employees[[#This Row],[Hire Date]])</f>
        <v>2009</v>
      </c>
      <c r="R907" s="19">
        <f>TBL_Employees[[#This Row],[Exit_year]]-TBL_Employees[[#This Row],[Hire_year]]</f>
        <v>12</v>
      </c>
    </row>
    <row r="908" spans="1:18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>TBL_Employees[[#This Row],[Annual Salary]]*TBL_Employees[[#This Row],[Bonus %]]</f>
        <v>13355.88</v>
      </c>
      <c r="P908" t="e">
        <f>YEAR(TBL_Employees[[#This Row],[Exit Date]])</f>
        <v>#VALUE!</v>
      </c>
      <c r="Q908">
        <f>YEAR(TBL_Employees[[#This Row],[Hire Date]])</f>
        <v>1992</v>
      </c>
      <c r="R908" s="19" t="e">
        <f>TBL_Employees[[#This Row],[Exit_year]]-TBL_Employees[[#This Row],[Hire_year]]</f>
        <v>#VALUE!</v>
      </c>
    </row>
    <row r="909" spans="1:18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>TBL_Employees[[#This Row],[Annual Salary]]*TBL_Employees[[#This Row],[Bonus %]]</f>
        <v>0</v>
      </c>
      <c r="P909" t="e">
        <f>YEAR(TBL_Employees[[#This Row],[Exit Date]])</f>
        <v>#VALUE!</v>
      </c>
      <c r="Q909">
        <f>YEAR(TBL_Employees[[#This Row],[Hire Date]])</f>
        <v>2019</v>
      </c>
      <c r="R909" s="19" t="e">
        <f>TBL_Employees[[#This Row],[Exit_year]]-TBL_Employees[[#This Row],[Hire_year]]</f>
        <v>#VALUE!</v>
      </c>
    </row>
    <row r="910" spans="1:18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>TBL_Employees[[#This Row],[Annual Salary]]*TBL_Employees[[#This Row],[Bonus %]]</f>
        <v>0</v>
      </c>
      <c r="P910">
        <f>YEAR(TBL_Employees[[#This Row],[Exit Date]])</f>
        <v>2021</v>
      </c>
      <c r="Q910">
        <f>YEAR(TBL_Employees[[#This Row],[Hire Date]])</f>
        <v>2019</v>
      </c>
      <c r="R910" s="19">
        <f>TBL_Employees[[#This Row],[Exit_year]]-TBL_Employees[[#This Row],[Hire_year]]</f>
        <v>2</v>
      </c>
    </row>
    <row r="911" spans="1:18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>TBL_Employees[[#This Row],[Annual Salary]]*TBL_Employees[[#This Row],[Bonus %]]</f>
        <v>7052.7</v>
      </c>
      <c r="P911" t="e">
        <f>YEAR(TBL_Employees[[#This Row],[Exit Date]])</f>
        <v>#VALUE!</v>
      </c>
      <c r="Q911">
        <f>YEAR(TBL_Employees[[#This Row],[Hire Date]])</f>
        <v>2002</v>
      </c>
      <c r="R911" s="19" t="e">
        <f>TBL_Employees[[#This Row],[Exit_year]]-TBL_Employees[[#This Row],[Hire_year]]</f>
        <v>#VALUE!</v>
      </c>
    </row>
    <row r="912" spans="1:18" x14ac:dyDescent="0.35">
      <c r="A912" t="s">
        <v>37</v>
      </c>
      <c r="B912" t="s">
        <v>1421</v>
      </c>
      <c r="C912" t="s">
        <v>64</v>
      </c>
      <c r="D912" t="s">
        <v>65</v>
      </c>
      <c r="E912" t="s">
        <v>44</v>
      </c>
      <c r="F912" t="s">
        <v>28</v>
      </c>
      <c r="G912" t="s">
        <v>24</v>
      </c>
      <c r="H912">
        <v>28</v>
      </c>
      <c r="I912" s="1">
        <v>43336</v>
      </c>
      <c r="J912" s="2">
        <v>61410</v>
      </c>
      <c r="K912" s="3">
        <v>0</v>
      </c>
      <c r="L912" t="s">
        <v>19</v>
      </c>
      <c r="M912" t="s">
        <v>39</v>
      </c>
      <c r="N912" s="1" t="s">
        <v>21</v>
      </c>
      <c r="O912">
        <f>TBL_Employees[[#This Row],[Annual Salary]]*TBL_Employees[[#This Row],[Bonus %]]</f>
        <v>0</v>
      </c>
      <c r="P912" t="e">
        <f>YEAR(TBL_Employees[[#This Row],[Exit Date]])</f>
        <v>#VALUE!</v>
      </c>
      <c r="Q912">
        <f>YEAR(TBL_Employees[[#This Row],[Hire Date]])</f>
        <v>2018</v>
      </c>
      <c r="R912" s="19" t="e">
        <f>TBL_Employees[[#This Row],[Exit_year]]-TBL_Employees[[#This Row],[Hire_year]]</f>
        <v>#VALUE!</v>
      </c>
    </row>
    <row r="913" spans="1:18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>TBL_Employees[[#This Row],[Annual Salary]]*TBL_Employees[[#This Row],[Bonus %]]</f>
        <v>0</v>
      </c>
      <c r="P913" t="e">
        <f>YEAR(TBL_Employees[[#This Row],[Exit Date]])</f>
        <v>#VALUE!</v>
      </c>
      <c r="Q913">
        <f>YEAR(TBL_Employees[[#This Row],[Hire Date]])</f>
        <v>2019</v>
      </c>
      <c r="R913" s="19" t="e">
        <f>TBL_Employees[[#This Row],[Exit_year]]-TBL_Employees[[#This Row],[Hire_year]]</f>
        <v>#VALUE!</v>
      </c>
    </row>
    <row r="914" spans="1:18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>TBL_Employees[[#This Row],[Annual Salary]]*TBL_Employees[[#This Row],[Bonus %]]</f>
        <v>0</v>
      </c>
      <c r="P914" t="e">
        <f>YEAR(TBL_Employees[[#This Row],[Exit Date]])</f>
        <v>#VALUE!</v>
      </c>
      <c r="Q914">
        <f>YEAR(TBL_Employees[[#This Row],[Hire Date]])</f>
        <v>2016</v>
      </c>
      <c r="R914" s="19" t="e">
        <f>TBL_Employees[[#This Row],[Exit_year]]-TBL_Employees[[#This Row],[Hire_year]]</f>
        <v>#VALUE!</v>
      </c>
    </row>
    <row r="915" spans="1:18" x14ac:dyDescent="0.35">
      <c r="A915" t="s">
        <v>572</v>
      </c>
      <c r="B915" t="s">
        <v>1276</v>
      </c>
      <c r="C915" t="s">
        <v>64</v>
      </c>
      <c r="D915" t="s">
        <v>15</v>
      </c>
      <c r="E915" t="s">
        <v>44</v>
      </c>
      <c r="F915" t="s">
        <v>17</v>
      </c>
      <c r="G915" t="s">
        <v>18</v>
      </c>
      <c r="H915">
        <v>52</v>
      </c>
      <c r="I915" s="1">
        <v>43819</v>
      </c>
      <c r="J915" s="2">
        <v>61026</v>
      </c>
      <c r="K915" s="3">
        <v>0</v>
      </c>
      <c r="L915" t="s">
        <v>19</v>
      </c>
      <c r="M915" t="s">
        <v>39</v>
      </c>
      <c r="N915" s="1" t="s">
        <v>21</v>
      </c>
      <c r="O915">
        <f>TBL_Employees[[#This Row],[Annual Salary]]*TBL_Employees[[#This Row],[Bonus %]]</f>
        <v>0</v>
      </c>
      <c r="P915" t="e">
        <f>YEAR(TBL_Employees[[#This Row],[Exit Date]])</f>
        <v>#VALUE!</v>
      </c>
      <c r="Q915">
        <f>YEAR(TBL_Employees[[#This Row],[Hire Date]])</f>
        <v>2019</v>
      </c>
      <c r="R915" s="19" t="e">
        <f>TBL_Employees[[#This Row],[Exit_year]]-TBL_Employees[[#This Row],[Hire_year]]</f>
        <v>#VALUE!</v>
      </c>
    </row>
    <row r="916" spans="1:18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>TBL_Employees[[#This Row],[Annual Salary]]*TBL_Employees[[#This Row],[Bonus %]]</f>
        <v>0</v>
      </c>
      <c r="P916" t="e">
        <f>YEAR(TBL_Employees[[#This Row],[Exit Date]])</f>
        <v>#VALUE!</v>
      </c>
      <c r="Q916">
        <f>YEAR(TBL_Employees[[#This Row],[Hire Date]])</f>
        <v>2017</v>
      </c>
      <c r="R916" s="19" t="e">
        <f>TBL_Employees[[#This Row],[Exit_year]]-TBL_Employees[[#This Row],[Hire_year]]</f>
        <v>#VALUE!</v>
      </c>
    </row>
    <row r="917" spans="1:18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>TBL_Employees[[#This Row],[Annual Salary]]*TBL_Employees[[#This Row],[Bonus %]]</f>
        <v>0</v>
      </c>
      <c r="P917" t="e">
        <f>YEAR(TBL_Employees[[#This Row],[Exit Date]])</f>
        <v>#VALUE!</v>
      </c>
      <c r="Q917">
        <f>YEAR(TBL_Employees[[#This Row],[Hire Date]])</f>
        <v>2001</v>
      </c>
      <c r="R917" s="19" t="e">
        <f>TBL_Employees[[#This Row],[Exit_year]]-TBL_Employees[[#This Row],[Hire_year]]</f>
        <v>#VALUE!</v>
      </c>
    </row>
    <row r="918" spans="1:18" x14ac:dyDescent="0.35">
      <c r="A918" t="s">
        <v>946</v>
      </c>
      <c r="B918" t="s">
        <v>947</v>
      </c>
      <c r="C918" t="s">
        <v>86</v>
      </c>
      <c r="D918" t="s">
        <v>31</v>
      </c>
      <c r="E918" t="s">
        <v>44</v>
      </c>
      <c r="F918" t="s">
        <v>17</v>
      </c>
      <c r="G918" t="s">
        <v>24</v>
      </c>
      <c r="H918">
        <v>35</v>
      </c>
      <c r="I918" s="1">
        <v>42776</v>
      </c>
      <c r="J918" s="2">
        <v>60132</v>
      </c>
      <c r="K918" s="3">
        <v>0</v>
      </c>
      <c r="L918" t="s">
        <v>33</v>
      </c>
      <c r="M918" t="s">
        <v>80</v>
      </c>
      <c r="N918" s="1" t="s">
        <v>21</v>
      </c>
      <c r="O918">
        <f>TBL_Employees[[#This Row],[Annual Salary]]*TBL_Employees[[#This Row],[Bonus %]]</f>
        <v>0</v>
      </c>
      <c r="P918" t="e">
        <f>YEAR(TBL_Employees[[#This Row],[Exit Date]])</f>
        <v>#VALUE!</v>
      </c>
      <c r="Q918">
        <f>YEAR(TBL_Employees[[#This Row],[Hire Date]])</f>
        <v>2017</v>
      </c>
      <c r="R918" s="19" t="e">
        <f>TBL_Employees[[#This Row],[Exit_year]]-TBL_Employees[[#This Row],[Hire_year]]</f>
        <v>#VALUE!</v>
      </c>
    </row>
    <row r="919" spans="1:18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>TBL_Employees[[#This Row],[Annual Salary]]*TBL_Employees[[#This Row],[Bonus %]]</f>
        <v>0</v>
      </c>
      <c r="P919" t="e">
        <f>YEAR(TBL_Employees[[#This Row],[Exit Date]])</f>
        <v>#VALUE!</v>
      </c>
      <c r="Q919">
        <f>YEAR(TBL_Employees[[#This Row],[Hire Date]])</f>
        <v>2012</v>
      </c>
      <c r="R919" s="19" t="e">
        <f>TBL_Employees[[#This Row],[Exit_year]]-TBL_Employees[[#This Row],[Hire_year]]</f>
        <v>#VALUE!</v>
      </c>
    </row>
    <row r="920" spans="1:18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>TBL_Employees[[#This Row],[Annual Salary]]*TBL_Employees[[#This Row],[Bonus %]]</f>
        <v>0</v>
      </c>
      <c r="P920" t="e">
        <f>YEAR(TBL_Employees[[#This Row],[Exit Date]])</f>
        <v>#VALUE!</v>
      </c>
      <c r="Q920">
        <f>YEAR(TBL_Employees[[#This Row],[Hire Date]])</f>
        <v>2011</v>
      </c>
      <c r="R920" s="19" t="e">
        <f>TBL_Employees[[#This Row],[Exit_year]]-TBL_Employees[[#This Row],[Hire_year]]</f>
        <v>#VALUE!</v>
      </c>
    </row>
    <row r="921" spans="1:18" x14ac:dyDescent="0.35">
      <c r="A921" t="s">
        <v>385</v>
      </c>
      <c r="B921" t="s">
        <v>1291</v>
      </c>
      <c r="C921" t="s">
        <v>94</v>
      </c>
      <c r="D921" t="s">
        <v>50</v>
      </c>
      <c r="E921" t="s">
        <v>44</v>
      </c>
      <c r="F921" t="s">
        <v>17</v>
      </c>
      <c r="G921" t="s">
        <v>24</v>
      </c>
      <c r="H921">
        <v>45</v>
      </c>
      <c r="I921" s="1">
        <v>36754</v>
      </c>
      <c r="J921" s="2">
        <v>60113</v>
      </c>
      <c r="K921" s="3">
        <v>0</v>
      </c>
      <c r="L921" t="s">
        <v>19</v>
      </c>
      <c r="M921" t="s">
        <v>20</v>
      </c>
      <c r="N921" s="1" t="s">
        <v>21</v>
      </c>
      <c r="O921">
        <f>TBL_Employees[[#This Row],[Annual Salary]]*TBL_Employees[[#This Row],[Bonus %]]</f>
        <v>0</v>
      </c>
      <c r="P921" t="e">
        <f>YEAR(TBL_Employees[[#This Row],[Exit Date]])</f>
        <v>#VALUE!</v>
      </c>
      <c r="Q921">
        <f>YEAR(TBL_Employees[[#This Row],[Hire Date]])</f>
        <v>2000</v>
      </c>
      <c r="R921" s="19" t="e">
        <f>TBL_Employees[[#This Row],[Exit_year]]-TBL_Employees[[#This Row],[Hire_year]]</f>
        <v>#VALUE!</v>
      </c>
    </row>
    <row r="922" spans="1:18" x14ac:dyDescent="0.35">
      <c r="A922" t="s">
        <v>461</v>
      </c>
      <c r="B922" t="s">
        <v>462</v>
      </c>
      <c r="C922" t="s">
        <v>94</v>
      </c>
      <c r="D922" t="s">
        <v>50</v>
      </c>
      <c r="E922" t="s">
        <v>44</v>
      </c>
      <c r="F922" t="s">
        <v>28</v>
      </c>
      <c r="G922" t="s">
        <v>24</v>
      </c>
      <c r="H922">
        <v>30</v>
      </c>
      <c r="I922" s="1">
        <v>42642</v>
      </c>
      <c r="J922" s="2">
        <v>59100</v>
      </c>
      <c r="K922" s="3">
        <v>0</v>
      </c>
      <c r="L922" t="s">
        <v>33</v>
      </c>
      <c r="M922" t="s">
        <v>80</v>
      </c>
      <c r="N922" s="1" t="s">
        <v>21</v>
      </c>
      <c r="O922">
        <f>TBL_Employees[[#This Row],[Annual Salary]]*TBL_Employees[[#This Row],[Bonus %]]</f>
        <v>0</v>
      </c>
      <c r="P922" t="e">
        <f>YEAR(TBL_Employees[[#This Row],[Exit Date]])</f>
        <v>#VALUE!</v>
      </c>
      <c r="Q922">
        <f>YEAR(TBL_Employees[[#This Row],[Hire Date]])</f>
        <v>2016</v>
      </c>
      <c r="R922" s="19" t="e">
        <f>TBL_Employees[[#This Row],[Exit_year]]-TBL_Employees[[#This Row],[Hire_year]]</f>
        <v>#VALUE!</v>
      </c>
    </row>
    <row r="923" spans="1:18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>TBL_Employees[[#This Row],[Annual Salary]]*TBL_Employees[[#This Row],[Bonus %]]</f>
        <v>43940.680000000008</v>
      </c>
      <c r="P923" t="e">
        <f>YEAR(TBL_Employees[[#This Row],[Exit Date]])</f>
        <v>#VALUE!</v>
      </c>
      <c r="Q923">
        <f>YEAR(TBL_Employees[[#This Row],[Hire Date]])</f>
        <v>2017</v>
      </c>
      <c r="R923" s="19" t="e">
        <f>TBL_Employees[[#This Row],[Exit_year]]-TBL_Employees[[#This Row],[Hire_year]]</f>
        <v>#VALUE!</v>
      </c>
    </row>
    <row r="924" spans="1:18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>TBL_Employees[[#This Row],[Annual Salary]]*TBL_Employees[[#This Row],[Bonus %]]</f>
        <v>39412.800000000003</v>
      </c>
      <c r="P924" t="e">
        <f>YEAR(TBL_Employees[[#This Row],[Exit Date]])</f>
        <v>#VALUE!</v>
      </c>
      <c r="Q924">
        <f>YEAR(TBL_Employees[[#This Row],[Hire Date]])</f>
        <v>2014</v>
      </c>
      <c r="R924" s="19" t="e">
        <f>TBL_Employees[[#This Row],[Exit_year]]-TBL_Employees[[#This Row],[Hire_year]]</f>
        <v>#VALUE!</v>
      </c>
    </row>
    <row r="925" spans="1:18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>TBL_Employees[[#This Row],[Annual Salary]]*TBL_Employees[[#This Row],[Bonus %]]</f>
        <v>0</v>
      </c>
      <c r="P925" t="e">
        <f>YEAR(TBL_Employees[[#This Row],[Exit Date]])</f>
        <v>#VALUE!</v>
      </c>
      <c r="Q925">
        <f>YEAR(TBL_Employees[[#This Row],[Hire Date]])</f>
        <v>2009</v>
      </c>
      <c r="R925" s="19" t="e">
        <f>TBL_Employees[[#This Row],[Exit_year]]-TBL_Employees[[#This Row],[Hire_year]]</f>
        <v>#VALUE!</v>
      </c>
    </row>
    <row r="926" spans="1:18" x14ac:dyDescent="0.35">
      <c r="A926" t="s">
        <v>183</v>
      </c>
      <c r="B926" t="s">
        <v>986</v>
      </c>
      <c r="C926" t="s">
        <v>64</v>
      </c>
      <c r="D926" t="s">
        <v>15</v>
      </c>
      <c r="E926" t="s">
        <v>44</v>
      </c>
      <c r="F926" t="s">
        <v>17</v>
      </c>
      <c r="G926" t="s">
        <v>51</v>
      </c>
      <c r="H926">
        <v>53</v>
      </c>
      <c r="I926" s="1">
        <v>37296</v>
      </c>
      <c r="J926" s="2">
        <v>58605</v>
      </c>
      <c r="K926" s="3">
        <v>0</v>
      </c>
      <c r="L926" t="s">
        <v>19</v>
      </c>
      <c r="M926" t="s">
        <v>39</v>
      </c>
      <c r="N926" s="1" t="s">
        <v>21</v>
      </c>
      <c r="O926">
        <f>TBL_Employees[[#This Row],[Annual Salary]]*TBL_Employees[[#This Row],[Bonus %]]</f>
        <v>0</v>
      </c>
      <c r="P926" t="e">
        <f>YEAR(TBL_Employees[[#This Row],[Exit Date]])</f>
        <v>#VALUE!</v>
      </c>
      <c r="Q926">
        <f>YEAR(TBL_Employees[[#This Row],[Hire Date]])</f>
        <v>2002</v>
      </c>
      <c r="R926" s="19" t="e">
        <f>TBL_Employees[[#This Row],[Exit_year]]-TBL_Employees[[#This Row],[Hire_year]]</f>
        <v>#VALUE!</v>
      </c>
    </row>
    <row r="927" spans="1:18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>TBL_Employees[[#This Row],[Annual Salary]]*TBL_Employees[[#This Row],[Bonus %]]</f>
        <v>17328.61</v>
      </c>
      <c r="P927" t="e">
        <f>YEAR(TBL_Employees[[#This Row],[Exit Date]])</f>
        <v>#VALUE!</v>
      </c>
      <c r="Q927">
        <f>YEAR(TBL_Employees[[#This Row],[Hire Date]])</f>
        <v>2019</v>
      </c>
      <c r="R927" s="19" t="e">
        <f>TBL_Employees[[#This Row],[Exit_year]]-TBL_Employees[[#This Row],[Hire_year]]</f>
        <v>#VALUE!</v>
      </c>
    </row>
    <row r="928" spans="1:18" x14ac:dyDescent="0.35">
      <c r="A928" t="s">
        <v>1388</v>
      </c>
      <c r="B928" t="s">
        <v>193</v>
      </c>
      <c r="C928" t="s">
        <v>68</v>
      </c>
      <c r="D928" t="s">
        <v>43</v>
      </c>
      <c r="E928" t="s">
        <v>44</v>
      </c>
      <c r="F928" t="s">
        <v>17</v>
      </c>
      <c r="G928" t="s">
        <v>18</v>
      </c>
      <c r="H928">
        <v>64</v>
      </c>
      <c r="I928" s="1">
        <v>37662</v>
      </c>
      <c r="J928" s="2">
        <v>57032</v>
      </c>
      <c r="K928" s="3">
        <v>0</v>
      </c>
      <c r="L928" t="s">
        <v>19</v>
      </c>
      <c r="M928" t="s">
        <v>45</v>
      </c>
      <c r="N928" s="1" t="s">
        <v>21</v>
      </c>
      <c r="O928">
        <f>TBL_Employees[[#This Row],[Annual Salary]]*TBL_Employees[[#This Row],[Bonus %]]</f>
        <v>0</v>
      </c>
      <c r="P928" t="e">
        <f>YEAR(TBL_Employees[[#This Row],[Exit Date]])</f>
        <v>#VALUE!</v>
      </c>
      <c r="Q928">
        <f>YEAR(TBL_Employees[[#This Row],[Hire Date]])</f>
        <v>2003</v>
      </c>
      <c r="R928" s="19" t="e">
        <f>TBL_Employees[[#This Row],[Exit_year]]-TBL_Employees[[#This Row],[Hire_year]]</f>
        <v>#VALUE!</v>
      </c>
    </row>
    <row r="929" spans="1:18" x14ac:dyDescent="0.35">
      <c r="A929" t="s">
        <v>1892</v>
      </c>
      <c r="B929" t="s">
        <v>1443</v>
      </c>
      <c r="C929" t="s">
        <v>68</v>
      </c>
      <c r="D929" t="s">
        <v>65</v>
      </c>
      <c r="E929" t="s">
        <v>44</v>
      </c>
      <c r="F929" t="s">
        <v>28</v>
      </c>
      <c r="G929" t="s">
        <v>18</v>
      </c>
      <c r="H929">
        <v>49</v>
      </c>
      <c r="I929" s="1">
        <v>40894</v>
      </c>
      <c r="J929" s="2">
        <v>56878</v>
      </c>
      <c r="K929" s="3">
        <v>0</v>
      </c>
      <c r="L929" t="s">
        <v>19</v>
      </c>
      <c r="M929" t="s">
        <v>63</v>
      </c>
      <c r="N929" s="1" t="s">
        <v>21</v>
      </c>
      <c r="O929">
        <f>TBL_Employees[[#This Row],[Annual Salary]]*TBL_Employees[[#This Row],[Bonus %]]</f>
        <v>0</v>
      </c>
      <c r="P929" t="e">
        <f>YEAR(TBL_Employees[[#This Row],[Exit Date]])</f>
        <v>#VALUE!</v>
      </c>
      <c r="Q929">
        <f>YEAR(TBL_Employees[[#This Row],[Hire Date]])</f>
        <v>2011</v>
      </c>
      <c r="R929" s="19" t="e">
        <f>TBL_Employees[[#This Row],[Exit_year]]-TBL_Employees[[#This Row],[Hire_year]]</f>
        <v>#VALUE!</v>
      </c>
    </row>
    <row r="930" spans="1:18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>TBL_Employees[[#This Row],[Annual Salary]]*TBL_Employees[[#This Row],[Bonus %]]</f>
        <v>19424.21</v>
      </c>
      <c r="P930" t="e">
        <f>YEAR(TBL_Employees[[#This Row],[Exit Date]])</f>
        <v>#VALUE!</v>
      </c>
      <c r="Q930">
        <f>YEAR(TBL_Employees[[#This Row],[Hire Date]])</f>
        <v>2000</v>
      </c>
      <c r="R930" s="19" t="e">
        <f>TBL_Employees[[#This Row],[Exit_year]]-TBL_Employees[[#This Row],[Hire_year]]</f>
        <v>#VALUE!</v>
      </c>
    </row>
    <row r="931" spans="1:18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>TBL_Employees[[#This Row],[Annual Salary]]*TBL_Employees[[#This Row],[Bonus %]]</f>
        <v>10194.209999999999</v>
      </c>
      <c r="P931" t="e">
        <f>YEAR(TBL_Employees[[#This Row],[Exit Date]])</f>
        <v>#VALUE!</v>
      </c>
      <c r="Q931">
        <f>YEAR(TBL_Employees[[#This Row],[Hire Date]])</f>
        <v>2012</v>
      </c>
      <c r="R931" s="19" t="e">
        <f>TBL_Employees[[#This Row],[Exit_year]]-TBL_Employees[[#This Row],[Hire_year]]</f>
        <v>#VALUE!</v>
      </c>
    </row>
    <row r="932" spans="1:18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>TBL_Employees[[#This Row],[Annual Salary]]*TBL_Employees[[#This Row],[Bonus %]]</f>
        <v>16405.919999999998</v>
      </c>
      <c r="P932" t="e">
        <f>YEAR(TBL_Employees[[#This Row],[Exit Date]])</f>
        <v>#VALUE!</v>
      </c>
      <c r="Q932">
        <f>YEAR(TBL_Employees[[#This Row],[Hire Date]])</f>
        <v>2017</v>
      </c>
      <c r="R932" s="19" t="e">
        <f>TBL_Employees[[#This Row],[Exit_year]]-TBL_Employees[[#This Row],[Hire_year]]</f>
        <v>#VALUE!</v>
      </c>
    </row>
    <row r="933" spans="1:18" x14ac:dyDescent="0.35">
      <c r="A933" t="s">
        <v>475</v>
      </c>
      <c r="B933" t="s">
        <v>476</v>
      </c>
      <c r="C933" t="s">
        <v>94</v>
      </c>
      <c r="D933" t="s">
        <v>50</v>
      </c>
      <c r="E933" t="s">
        <v>44</v>
      </c>
      <c r="F933" t="s">
        <v>28</v>
      </c>
      <c r="G933" t="s">
        <v>24</v>
      </c>
      <c r="H933">
        <v>37</v>
      </c>
      <c r="I933" s="1">
        <v>41592</v>
      </c>
      <c r="J933" s="2">
        <v>56037</v>
      </c>
      <c r="K933" s="3">
        <v>0</v>
      </c>
      <c r="L933" t="s">
        <v>33</v>
      </c>
      <c r="M933" t="s">
        <v>74</v>
      </c>
      <c r="N933" s="1" t="s">
        <v>21</v>
      </c>
      <c r="O933">
        <f>TBL_Employees[[#This Row],[Annual Salary]]*TBL_Employees[[#This Row],[Bonus %]]</f>
        <v>0</v>
      </c>
      <c r="P933" t="e">
        <f>YEAR(TBL_Employees[[#This Row],[Exit Date]])</f>
        <v>#VALUE!</v>
      </c>
      <c r="Q933">
        <f>YEAR(TBL_Employees[[#This Row],[Hire Date]])</f>
        <v>2013</v>
      </c>
      <c r="R933" s="19" t="e">
        <f>TBL_Employees[[#This Row],[Exit_year]]-TBL_Employees[[#This Row],[Hire_year]]</f>
        <v>#VALUE!</v>
      </c>
    </row>
    <row r="934" spans="1:18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>TBL_Employees[[#This Row],[Annual Salary]]*TBL_Employees[[#This Row],[Bonus %]]</f>
        <v>7449.9600000000009</v>
      </c>
      <c r="P934" t="e">
        <f>YEAR(TBL_Employees[[#This Row],[Exit Date]])</f>
        <v>#VALUE!</v>
      </c>
      <c r="Q934">
        <f>YEAR(TBL_Employees[[#This Row],[Hire Date]])</f>
        <v>2000</v>
      </c>
      <c r="R934" s="19" t="e">
        <f>TBL_Employees[[#This Row],[Exit_year]]-TBL_Employees[[#This Row],[Hire_year]]</f>
        <v>#VALUE!</v>
      </c>
    </row>
    <row r="935" spans="1:18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>TBL_Employees[[#This Row],[Annual Salary]]*TBL_Employees[[#This Row],[Bonus %]]</f>
        <v>73853.16</v>
      </c>
      <c r="P935" t="e">
        <f>YEAR(TBL_Employees[[#This Row],[Exit Date]])</f>
        <v>#VALUE!</v>
      </c>
      <c r="Q935">
        <f>YEAR(TBL_Employees[[#This Row],[Hire Date]])</f>
        <v>2009</v>
      </c>
      <c r="R935" s="19" t="e">
        <f>TBL_Employees[[#This Row],[Exit_year]]-TBL_Employees[[#This Row],[Hire_year]]</f>
        <v>#VALUE!</v>
      </c>
    </row>
    <row r="936" spans="1:18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>TBL_Employees[[#This Row],[Annual Salary]]*TBL_Employees[[#This Row],[Bonus %]]</f>
        <v>36780.720000000001</v>
      </c>
      <c r="P936" t="e">
        <f>YEAR(TBL_Employees[[#This Row],[Exit Date]])</f>
        <v>#VALUE!</v>
      </c>
      <c r="Q936">
        <f>YEAR(TBL_Employees[[#This Row],[Hire Date]])</f>
        <v>2012</v>
      </c>
      <c r="R936" s="19" t="e">
        <f>TBL_Employees[[#This Row],[Exit_year]]-TBL_Employees[[#This Row],[Hire_year]]</f>
        <v>#VALUE!</v>
      </c>
    </row>
    <row r="937" spans="1:18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>TBL_Employees[[#This Row],[Annual Salary]]*TBL_Employees[[#This Row],[Bonus %]]</f>
        <v>9333.6299999999992</v>
      </c>
      <c r="P937" t="e">
        <f>YEAR(TBL_Employees[[#This Row],[Exit Date]])</f>
        <v>#VALUE!</v>
      </c>
      <c r="Q937">
        <f>YEAR(TBL_Employees[[#This Row],[Hire Date]])</f>
        <v>2014</v>
      </c>
      <c r="R937" s="19" t="e">
        <f>TBL_Employees[[#This Row],[Exit_year]]-TBL_Employees[[#This Row],[Hire_year]]</f>
        <v>#VALUE!</v>
      </c>
    </row>
    <row r="938" spans="1:18" x14ac:dyDescent="0.35">
      <c r="A938" t="s">
        <v>154</v>
      </c>
      <c r="B938" t="s">
        <v>1165</v>
      </c>
      <c r="C938" t="s">
        <v>68</v>
      </c>
      <c r="D938" t="s">
        <v>50</v>
      </c>
      <c r="E938" t="s">
        <v>44</v>
      </c>
      <c r="F938" t="s">
        <v>17</v>
      </c>
      <c r="G938" t="s">
        <v>24</v>
      </c>
      <c r="H938">
        <v>64</v>
      </c>
      <c r="I938" s="1">
        <v>38380</v>
      </c>
      <c r="J938" s="2">
        <v>55369</v>
      </c>
      <c r="K938" s="3">
        <v>0</v>
      </c>
      <c r="L938" t="s">
        <v>19</v>
      </c>
      <c r="M938" t="s">
        <v>39</v>
      </c>
      <c r="N938" s="1" t="s">
        <v>21</v>
      </c>
      <c r="O938">
        <f>TBL_Employees[[#This Row],[Annual Salary]]*TBL_Employees[[#This Row],[Bonus %]]</f>
        <v>0</v>
      </c>
      <c r="P938" t="e">
        <f>YEAR(TBL_Employees[[#This Row],[Exit Date]])</f>
        <v>#VALUE!</v>
      </c>
      <c r="Q938">
        <f>YEAR(TBL_Employees[[#This Row],[Hire Date]])</f>
        <v>2005</v>
      </c>
      <c r="R938" s="19" t="e">
        <f>TBL_Employees[[#This Row],[Exit_year]]-TBL_Employees[[#This Row],[Hire_year]]</f>
        <v>#VALUE!</v>
      </c>
    </row>
    <row r="939" spans="1:18" x14ac:dyDescent="0.35">
      <c r="A939" t="s">
        <v>1107</v>
      </c>
      <c r="B939" t="s">
        <v>1108</v>
      </c>
      <c r="C939" t="s">
        <v>68</v>
      </c>
      <c r="D939" t="s">
        <v>65</v>
      </c>
      <c r="E939" t="s">
        <v>44</v>
      </c>
      <c r="F939" t="s">
        <v>17</v>
      </c>
      <c r="G939" t="s">
        <v>18</v>
      </c>
      <c r="H939">
        <v>56</v>
      </c>
      <c r="I939" s="1">
        <v>43824</v>
      </c>
      <c r="J939" s="2">
        <v>54829</v>
      </c>
      <c r="K939" s="3">
        <v>0</v>
      </c>
      <c r="L939" t="s">
        <v>19</v>
      </c>
      <c r="M939" t="s">
        <v>39</v>
      </c>
      <c r="N939" s="1" t="s">
        <v>21</v>
      </c>
      <c r="O939">
        <f>TBL_Employees[[#This Row],[Annual Salary]]*TBL_Employees[[#This Row],[Bonus %]]</f>
        <v>0</v>
      </c>
      <c r="P939" t="e">
        <f>YEAR(TBL_Employees[[#This Row],[Exit Date]])</f>
        <v>#VALUE!</v>
      </c>
      <c r="Q939">
        <f>YEAR(TBL_Employees[[#This Row],[Hire Date]])</f>
        <v>2019</v>
      </c>
      <c r="R939" s="19" t="e">
        <f>TBL_Employees[[#This Row],[Exit_year]]-TBL_Employees[[#This Row],[Hire_year]]</f>
        <v>#VALUE!</v>
      </c>
    </row>
    <row r="940" spans="1:18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>TBL_Employees[[#This Row],[Annual Salary]]*TBL_Employees[[#This Row],[Bonus %]]</f>
        <v>10128.800000000001</v>
      </c>
      <c r="P940" t="e">
        <f>YEAR(TBL_Employees[[#This Row],[Exit Date]])</f>
        <v>#VALUE!</v>
      </c>
      <c r="Q940">
        <f>YEAR(TBL_Employees[[#This Row],[Hire Date]])</f>
        <v>2015</v>
      </c>
      <c r="R940" s="19" t="e">
        <f>TBL_Employees[[#This Row],[Exit_year]]-TBL_Employees[[#This Row],[Hire_year]]</f>
        <v>#VALUE!</v>
      </c>
    </row>
    <row r="941" spans="1:18" x14ac:dyDescent="0.35">
      <c r="A941" t="s">
        <v>375</v>
      </c>
      <c r="B941" t="s">
        <v>515</v>
      </c>
      <c r="C941" t="s">
        <v>22</v>
      </c>
      <c r="D941" t="s">
        <v>23</v>
      </c>
      <c r="E941" t="s">
        <v>44</v>
      </c>
      <c r="F941" t="s">
        <v>17</v>
      </c>
      <c r="G941" t="s">
        <v>18</v>
      </c>
      <c r="H941">
        <v>41</v>
      </c>
      <c r="I941" s="1">
        <v>40109</v>
      </c>
      <c r="J941" s="2">
        <v>54415</v>
      </c>
      <c r="K941" s="3">
        <v>0</v>
      </c>
      <c r="L941" t="s">
        <v>19</v>
      </c>
      <c r="M941" t="s">
        <v>63</v>
      </c>
      <c r="N941" s="1">
        <v>41661</v>
      </c>
      <c r="O941">
        <f>TBL_Employees[[#This Row],[Annual Salary]]*TBL_Employees[[#This Row],[Bonus %]]</f>
        <v>0</v>
      </c>
      <c r="P941">
        <f>YEAR(TBL_Employees[[#This Row],[Exit Date]])</f>
        <v>2014</v>
      </c>
      <c r="Q941">
        <f>YEAR(TBL_Employees[[#This Row],[Hire Date]])</f>
        <v>2009</v>
      </c>
      <c r="R941" s="19">
        <f>TBL_Employees[[#This Row],[Exit_year]]-TBL_Employees[[#This Row],[Hire_year]]</f>
        <v>5</v>
      </c>
    </row>
    <row r="942" spans="1:18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>TBL_Employees[[#This Row],[Annual Salary]]*TBL_Employees[[#This Row],[Bonus %]]</f>
        <v>0</v>
      </c>
      <c r="P942" t="e">
        <f>YEAR(TBL_Employees[[#This Row],[Exit Date]])</f>
        <v>#VALUE!</v>
      </c>
      <c r="Q942">
        <f>YEAR(TBL_Employees[[#This Row],[Hire Date]])</f>
        <v>2016</v>
      </c>
      <c r="R942" s="19" t="e">
        <f>TBL_Employees[[#This Row],[Exit_year]]-TBL_Employees[[#This Row],[Hire_year]]</f>
        <v>#VALUE!</v>
      </c>
    </row>
    <row r="943" spans="1:18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>TBL_Employees[[#This Row],[Annual Salary]]*TBL_Employees[[#This Row],[Bonus %]]</f>
        <v>59811.51</v>
      </c>
      <c r="P943" t="e">
        <f>YEAR(TBL_Employees[[#This Row],[Exit Date]])</f>
        <v>#VALUE!</v>
      </c>
      <c r="Q943">
        <f>YEAR(TBL_Employees[[#This Row],[Hire Date]])</f>
        <v>2007</v>
      </c>
      <c r="R943" s="19" t="e">
        <f>TBL_Employees[[#This Row],[Exit_year]]-TBL_Employees[[#This Row],[Hire_year]]</f>
        <v>#VALUE!</v>
      </c>
    </row>
    <row r="944" spans="1:18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>TBL_Employees[[#This Row],[Annual Salary]]*TBL_Employees[[#This Row],[Bonus %]]</f>
        <v>18978.120000000003</v>
      </c>
      <c r="P944" t="e">
        <f>YEAR(TBL_Employees[[#This Row],[Exit Date]])</f>
        <v>#VALUE!</v>
      </c>
      <c r="Q944">
        <f>YEAR(TBL_Employees[[#This Row],[Hire Date]])</f>
        <v>2003</v>
      </c>
      <c r="R944" s="19" t="e">
        <f>TBL_Employees[[#This Row],[Exit_year]]-TBL_Employees[[#This Row],[Hire_year]]</f>
        <v>#VALUE!</v>
      </c>
    </row>
    <row r="945" spans="1:18" x14ac:dyDescent="0.35">
      <c r="A945" t="s">
        <v>969</v>
      </c>
      <c r="B945" t="s">
        <v>383</v>
      </c>
      <c r="C945" t="s">
        <v>83</v>
      </c>
      <c r="D945" t="s">
        <v>23</v>
      </c>
      <c r="E945" t="s">
        <v>44</v>
      </c>
      <c r="F945" t="s">
        <v>28</v>
      </c>
      <c r="G945" t="s">
        <v>24</v>
      </c>
      <c r="H945">
        <v>57</v>
      </c>
      <c r="I945" s="1">
        <v>35548</v>
      </c>
      <c r="J945" s="2">
        <v>54051</v>
      </c>
      <c r="K945" s="3">
        <v>0</v>
      </c>
      <c r="L945" t="s">
        <v>19</v>
      </c>
      <c r="M945" t="s">
        <v>45</v>
      </c>
      <c r="N945" s="1">
        <v>36079</v>
      </c>
      <c r="O945">
        <f>TBL_Employees[[#This Row],[Annual Salary]]*TBL_Employees[[#This Row],[Bonus %]]</f>
        <v>0</v>
      </c>
      <c r="P945">
        <f>YEAR(TBL_Employees[[#This Row],[Exit Date]])</f>
        <v>1998</v>
      </c>
      <c r="Q945">
        <f>YEAR(TBL_Employees[[#This Row],[Hire Date]])</f>
        <v>1997</v>
      </c>
      <c r="R945" s="19">
        <f>TBL_Employees[[#This Row],[Exit_year]]-TBL_Employees[[#This Row],[Hire_year]]</f>
        <v>1</v>
      </c>
    </row>
    <row r="946" spans="1:18" x14ac:dyDescent="0.35">
      <c r="A946" t="s">
        <v>937</v>
      </c>
      <c r="B946" t="s">
        <v>938</v>
      </c>
      <c r="C946" t="s">
        <v>83</v>
      </c>
      <c r="D946" t="s">
        <v>23</v>
      </c>
      <c r="E946" t="s">
        <v>44</v>
      </c>
      <c r="F946" t="s">
        <v>17</v>
      </c>
      <c r="G946" t="s">
        <v>51</v>
      </c>
      <c r="H946">
        <v>34</v>
      </c>
      <c r="I946" s="1">
        <v>42664</v>
      </c>
      <c r="J946" s="2">
        <v>52811</v>
      </c>
      <c r="K946" s="3">
        <v>0</v>
      </c>
      <c r="L946" t="s">
        <v>19</v>
      </c>
      <c r="M946" t="s">
        <v>45</v>
      </c>
      <c r="N946" s="1" t="s">
        <v>21</v>
      </c>
      <c r="O946">
        <f>TBL_Employees[[#This Row],[Annual Salary]]*TBL_Employees[[#This Row],[Bonus %]]</f>
        <v>0</v>
      </c>
      <c r="P946" t="e">
        <f>YEAR(TBL_Employees[[#This Row],[Exit Date]])</f>
        <v>#VALUE!</v>
      </c>
      <c r="Q946">
        <f>YEAR(TBL_Employees[[#This Row],[Hire Date]])</f>
        <v>2016</v>
      </c>
      <c r="R946" s="19" t="e">
        <f>TBL_Employees[[#This Row],[Exit_year]]-TBL_Employees[[#This Row],[Hire_year]]</f>
        <v>#VALUE!</v>
      </c>
    </row>
    <row r="947" spans="1:18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>TBL_Employees[[#This Row],[Annual Salary]]*TBL_Employees[[#This Row],[Bonus %]]</f>
        <v>0</v>
      </c>
      <c r="P947" t="e">
        <f>YEAR(TBL_Employees[[#This Row],[Exit Date]])</f>
        <v>#VALUE!</v>
      </c>
      <c r="Q947">
        <f>YEAR(TBL_Employees[[#This Row],[Hire Date]])</f>
        <v>2007</v>
      </c>
      <c r="R947" s="19" t="e">
        <f>TBL_Employees[[#This Row],[Exit_year]]-TBL_Employees[[#This Row],[Hire_year]]</f>
        <v>#VALUE!</v>
      </c>
    </row>
    <row r="948" spans="1:18" x14ac:dyDescent="0.35">
      <c r="A948" t="s">
        <v>1927</v>
      </c>
      <c r="B948" t="s">
        <v>1928</v>
      </c>
      <c r="C948" t="s">
        <v>76</v>
      </c>
      <c r="D948" t="s">
        <v>27</v>
      </c>
      <c r="E948" t="s">
        <v>44</v>
      </c>
      <c r="F948" t="s">
        <v>28</v>
      </c>
      <c r="G948" t="s">
        <v>51</v>
      </c>
      <c r="H948">
        <v>29</v>
      </c>
      <c r="I948" s="1">
        <v>42509</v>
      </c>
      <c r="J948" s="2">
        <v>52693</v>
      </c>
      <c r="K948" s="3">
        <v>0</v>
      </c>
      <c r="L948" t="s">
        <v>52</v>
      </c>
      <c r="M948" t="s">
        <v>66</v>
      </c>
      <c r="N948" s="1" t="s">
        <v>21</v>
      </c>
      <c r="O948">
        <f>TBL_Employees[[#This Row],[Annual Salary]]*TBL_Employees[[#This Row],[Bonus %]]</f>
        <v>0</v>
      </c>
      <c r="P948" t="e">
        <f>YEAR(TBL_Employees[[#This Row],[Exit Date]])</f>
        <v>#VALUE!</v>
      </c>
      <c r="Q948">
        <f>YEAR(TBL_Employees[[#This Row],[Hire Date]])</f>
        <v>2016</v>
      </c>
      <c r="R948" s="19" t="e">
        <f>TBL_Employees[[#This Row],[Exit_year]]-TBL_Employees[[#This Row],[Hire_year]]</f>
        <v>#VALUE!</v>
      </c>
    </row>
    <row r="949" spans="1:18" x14ac:dyDescent="0.35">
      <c r="A949" t="s">
        <v>578</v>
      </c>
      <c r="B949" t="s">
        <v>579</v>
      </c>
      <c r="C949" t="s">
        <v>64</v>
      </c>
      <c r="D949" t="s">
        <v>65</v>
      </c>
      <c r="E949" t="s">
        <v>44</v>
      </c>
      <c r="F949" t="s">
        <v>28</v>
      </c>
      <c r="G949" t="s">
        <v>18</v>
      </c>
      <c r="H949">
        <v>55</v>
      </c>
      <c r="I949" s="1">
        <v>39177</v>
      </c>
      <c r="J949" s="2">
        <v>52310</v>
      </c>
      <c r="K949" s="3">
        <v>0</v>
      </c>
      <c r="L949" t="s">
        <v>19</v>
      </c>
      <c r="M949" t="s">
        <v>45</v>
      </c>
      <c r="N949" s="1">
        <v>43385</v>
      </c>
      <c r="O949">
        <f>TBL_Employees[[#This Row],[Annual Salary]]*TBL_Employees[[#This Row],[Bonus %]]</f>
        <v>0</v>
      </c>
      <c r="P949">
        <f>YEAR(TBL_Employees[[#This Row],[Exit Date]])</f>
        <v>2018</v>
      </c>
      <c r="Q949">
        <f>YEAR(TBL_Employees[[#This Row],[Hire Date]])</f>
        <v>2007</v>
      </c>
      <c r="R949" s="19">
        <f>TBL_Employees[[#This Row],[Exit_year]]-TBL_Employees[[#This Row],[Hire_year]]</f>
        <v>11</v>
      </c>
    </row>
    <row r="950" spans="1:18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>TBL_Employees[[#This Row],[Annual Salary]]*TBL_Employees[[#This Row],[Bonus %]]</f>
        <v>7216.72</v>
      </c>
      <c r="P950" t="e">
        <f>YEAR(TBL_Employees[[#This Row],[Exit Date]])</f>
        <v>#VALUE!</v>
      </c>
      <c r="Q950">
        <f>YEAR(TBL_Employees[[#This Row],[Hire Date]])</f>
        <v>2009</v>
      </c>
      <c r="R950" s="19" t="e">
        <f>TBL_Employees[[#This Row],[Exit_year]]-TBL_Employees[[#This Row],[Hire_year]]</f>
        <v>#VALUE!</v>
      </c>
    </row>
    <row r="951" spans="1:18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>TBL_Employees[[#This Row],[Annual Salary]]*TBL_Employees[[#This Row],[Bonus %]]</f>
        <v>0</v>
      </c>
      <c r="P951" t="e">
        <f>YEAR(TBL_Employees[[#This Row],[Exit Date]])</f>
        <v>#VALUE!</v>
      </c>
      <c r="Q951">
        <f>YEAR(TBL_Employees[[#This Row],[Hire Date]])</f>
        <v>2016</v>
      </c>
      <c r="R951" s="19" t="e">
        <f>TBL_Employees[[#This Row],[Exit_year]]-TBL_Employees[[#This Row],[Hire_year]]</f>
        <v>#VALUE!</v>
      </c>
    </row>
    <row r="952" spans="1:18" x14ac:dyDescent="0.35">
      <c r="A952" t="s">
        <v>1414</v>
      </c>
      <c r="B952" t="s">
        <v>1415</v>
      </c>
      <c r="C952" t="s">
        <v>64</v>
      </c>
      <c r="D952" t="s">
        <v>50</v>
      </c>
      <c r="E952" t="s">
        <v>44</v>
      </c>
      <c r="F952" t="s">
        <v>17</v>
      </c>
      <c r="G952" t="s">
        <v>24</v>
      </c>
      <c r="H952">
        <v>60</v>
      </c>
      <c r="I952" s="1">
        <v>41647</v>
      </c>
      <c r="J952" s="2">
        <v>51877</v>
      </c>
      <c r="K952" s="3">
        <v>0</v>
      </c>
      <c r="L952" t="s">
        <v>33</v>
      </c>
      <c r="M952" t="s">
        <v>60</v>
      </c>
      <c r="N952" s="1" t="s">
        <v>21</v>
      </c>
      <c r="O952">
        <f>TBL_Employees[[#This Row],[Annual Salary]]*TBL_Employees[[#This Row],[Bonus %]]</f>
        <v>0</v>
      </c>
      <c r="P952" t="e">
        <f>YEAR(TBL_Employees[[#This Row],[Exit Date]])</f>
        <v>#VALUE!</v>
      </c>
      <c r="Q952">
        <f>YEAR(TBL_Employees[[#This Row],[Hire Date]])</f>
        <v>2014</v>
      </c>
      <c r="R952" s="19" t="e">
        <f>TBL_Employees[[#This Row],[Exit_year]]-TBL_Employees[[#This Row],[Hire_year]]</f>
        <v>#VALUE!</v>
      </c>
    </row>
    <row r="953" spans="1:18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>TBL_Employees[[#This Row],[Annual Salary]]*TBL_Employees[[#This Row],[Bonus %]]</f>
        <v>11400.39</v>
      </c>
      <c r="P953" t="e">
        <f>YEAR(TBL_Employees[[#This Row],[Exit Date]])</f>
        <v>#VALUE!</v>
      </c>
      <c r="Q953">
        <f>YEAR(TBL_Employees[[#This Row],[Hire Date]])</f>
        <v>2020</v>
      </c>
      <c r="R953" s="19" t="e">
        <f>TBL_Employees[[#This Row],[Exit_year]]-TBL_Employees[[#This Row],[Hire_year]]</f>
        <v>#VALUE!</v>
      </c>
    </row>
    <row r="954" spans="1:18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>TBL_Employees[[#This Row],[Annual Salary]]*TBL_Employees[[#This Row],[Bonus %]]</f>
        <v>0</v>
      </c>
      <c r="P954" t="e">
        <f>YEAR(TBL_Employees[[#This Row],[Exit Date]])</f>
        <v>#VALUE!</v>
      </c>
      <c r="Q954">
        <f>YEAR(TBL_Employees[[#This Row],[Hire Date]])</f>
        <v>2021</v>
      </c>
      <c r="R954" s="19" t="e">
        <f>TBL_Employees[[#This Row],[Exit_year]]-TBL_Employees[[#This Row],[Hire_year]]</f>
        <v>#VALUE!</v>
      </c>
    </row>
    <row r="955" spans="1:18" x14ac:dyDescent="0.35">
      <c r="A955" t="s">
        <v>710</v>
      </c>
      <c r="B955" t="s">
        <v>711</v>
      </c>
      <c r="C955" t="s">
        <v>68</v>
      </c>
      <c r="D955" t="s">
        <v>43</v>
      </c>
      <c r="E955" t="s">
        <v>44</v>
      </c>
      <c r="F955" t="s">
        <v>28</v>
      </c>
      <c r="G955" t="s">
        <v>51</v>
      </c>
      <c r="H955">
        <v>38</v>
      </c>
      <c r="I955" s="1">
        <v>42492</v>
      </c>
      <c r="J955" s="2">
        <v>50784</v>
      </c>
      <c r="K955" s="3">
        <v>0</v>
      </c>
      <c r="L955" t="s">
        <v>52</v>
      </c>
      <c r="M955" t="s">
        <v>66</v>
      </c>
      <c r="N955" s="1" t="s">
        <v>21</v>
      </c>
      <c r="O955">
        <f>TBL_Employees[[#This Row],[Annual Salary]]*TBL_Employees[[#This Row],[Bonus %]]</f>
        <v>0</v>
      </c>
      <c r="P955" t="e">
        <f>YEAR(TBL_Employees[[#This Row],[Exit Date]])</f>
        <v>#VALUE!</v>
      </c>
      <c r="Q955">
        <f>YEAR(TBL_Employees[[#This Row],[Hire Date]])</f>
        <v>2016</v>
      </c>
      <c r="R955" s="19" t="e">
        <f>TBL_Employees[[#This Row],[Exit_year]]-TBL_Employees[[#This Row],[Hire_year]]</f>
        <v>#VALUE!</v>
      </c>
    </row>
    <row r="956" spans="1:18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>TBL_Employees[[#This Row],[Annual Salary]]*TBL_Employees[[#This Row],[Bonus %]]</f>
        <v>0</v>
      </c>
      <c r="P956" t="e">
        <f>YEAR(TBL_Employees[[#This Row],[Exit Date]])</f>
        <v>#VALUE!</v>
      </c>
      <c r="Q956">
        <f>YEAR(TBL_Employees[[#This Row],[Hire Date]])</f>
        <v>2008</v>
      </c>
      <c r="R956" s="19" t="e">
        <f>TBL_Employees[[#This Row],[Exit_year]]-TBL_Employees[[#This Row],[Hire_year]]</f>
        <v>#VALUE!</v>
      </c>
    </row>
    <row r="957" spans="1:18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>TBL_Employees[[#This Row],[Annual Salary]]*TBL_Employees[[#This Row],[Bonus %]]</f>
        <v>31761.66</v>
      </c>
      <c r="P957" t="e">
        <f>YEAR(TBL_Employees[[#This Row],[Exit Date]])</f>
        <v>#VALUE!</v>
      </c>
      <c r="Q957">
        <f>YEAR(TBL_Employees[[#This Row],[Hire Date]])</f>
        <v>2006</v>
      </c>
      <c r="R957" s="19" t="e">
        <f>TBL_Employees[[#This Row],[Exit_year]]-TBL_Employees[[#This Row],[Hire_year]]</f>
        <v>#VALUE!</v>
      </c>
    </row>
    <row r="958" spans="1:18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>TBL_Employees[[#This Row],[Annual Salary]]*TBL_Employees[[#This Row],[Bonus %]]</f>
        <v>15438.800000000001</v>
      </c>
      <c r="P958" t="e">
        <f>YEAR(TBL_Employees[[#This Row],[Exit Date]])</f>
        <v>#VALUE!</v>
      </c>
      <c r="Q958">
        <f>YEAR(TBL_Employees[[#This Row],[Hire Date]])</f>
        <v>1997</v>
      </c>
      <c r="R958" s="19" t="e">
        <f>TBL_Employees[[#This Row],[Exit_year]]-TBL_Employees[[#This Row],[Hire_year]]</f>
        <v>#VALUE!</v>
      </c>
    </row>
    <row r="959" spans="1:18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>TBL_Employees[[#This Row],[Annual Salary]]*TBL_Employees[[#This Row],[Bonus %]]</f>
        <v>27706.260000000002</v>
      </c>
      <c r="P959">
        <f>YEAR(TBL_Employees[[#This Row],[Exit Date]])</f>
        <v>2004</v>
      </c>
      <c r="Q959">
        <f>YEAR(TBL_Employees[[#This Row],[Hire Date]])</f>
        <v>1994</v>
      </c>
      <c r="R959" s="19">
        <f>TBL_Employees[[#This Row],[Exit_year]]-TBL_Employees[[#This Row],[Hire_year]]</f>
        <v>10</v>
      </c>
    </row>
    <row r="960" spans="1:18" x14ac:dyDescent="0.35">
      <c r="A960" t="s">
        <v>445</v>
      </c>
      <c r="B960" t="s">
        <v>446</v>
      </c>
      <c r="C960" t="s">
        <v>68</v>
      </c>
      <c r="D960" t="s">
        <v>50</v>
      </c>
      <c r="E960" t="s">
        <v>44</v>
      </c>
      <c r="F960" t="s">
        <v>28</v>
      </c>
      <c r="G960" t="s">
        <v>18</v>
      </c>
      <c r="H960">
        <v>37</v>
      </c>
      <c r="I960" s="1">
        <v>43713</v>
      </c>
      <c r="J960" s="2">
        <v>49998</v>
      </c>
      <c r="K960" s="3">
        <v>0</v>
      </c>
      <c r="L960" t="s">
        <v>19</v>
      </c>
      <c r="M960" t="s">
        <v>63</v>
      </c>
      <c r="N960" s="1" t="s">
        <v>21</v>
      </c>
      <c r="O960">
        <f>TBL_Employees[[#This Row],[Annual Salary]]*TBL_Employees[[#This Row],[Bonus %]]</f>
        <v>0</v>
      </c>
      <c r="P960" t="e">
        <f>YEAR(TBL_Employees[[#This Row],[Exit Date]])</f>
        <v>#VALUE!</v>
      </c>
      <c r="Q960">
        <f>YEAR(TBL_Employees[[#This Row],[Hire Date]])</f>
        <v>2019</v>
      </c>
      <c r="R960" s="19" t="e">
        <f>TBL_Employees[[#This Row],[Exit_year]]-TBL_Employees[[#This Row],[Hire_year]]</f>
        <v>#VALUE!</v>
      </c>
    </row>
    <row r="961" spans="1:18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>TBL_Employees[[#This Row],[Annual Salary]]*TBL_Employees[[#This Row],[Bonus %]]</f>
        <v>0</v>
      </c>
      <c r="P961" t="e">
        <f>YEAR(TBL_Employees[[#This Row],[Exit Date]])</f>
        <v>#VALUE!</v>
      </c>
      <c r="Q961">
        <f>YEAR(TBL_Employees[[#This Row],[Hire Date]])</f>
        <v>2021</v>
      </c>
      <c r="R961" s="19" t="e">
        <f>TBL_Employees[[#This Row],[Exit_year]]-TBL_Employees[[#This Row],[Hire_year]]</f>
        <v>#VALUE!</v>
      </c>
    </row>
    <row r="962" spans="1:18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>TBL_Employees[[#This Row],[Annual Salary]]*TBL_Employees[[#This Row],[Bonus %]]</f>
        <v>8156.89</v>
      </c>
      <c r="P962" t="e">
        <f>YEAR(TBL_Employees[[#This Row],[Exit Date]])</f>
        <v>#VALUE!</v>
      </c>
      <c r="Q962">
        <f>YEAR(TBL_Employees[[#This Row],[Hire Date]])</f>
        <v>1999</v>
      </c>
      <c r="R962" s="19" t="e">
        <f>TBL_Employees[[#This Row],[Exit_year]]-TBL_Employees[[#This Row],[Hire_year]]</f>
        <v>#VALUE!</v>
      </c>
    </row>
    <row r="963" spans="1:18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>TBL_Employees[[#This Row],[Annual Salary]]*TBL_Employees[[#This Row],[Bonus %]]</f>
        <v>50636.03</v>
      </c>
      <c r="P963" t="e">
        <f>YEAR(TBL_Employees[[#This Row],[Exit Date]])</f>
        <v>#VALUE!</v>
      </c>
      <c r="Q963">
        <f>YEAR(TBL_Employees[[#This Row],[Hire Date]])</f>
        <v>2019</v>
      </c>
      <c r="R963" s="19" t="e">
        <f>TBL_Employees[[#This Row],[Exit_year]]-TBL_Employees[[#This Row],[Hire_year]]</f>
        <v>#VALUE!</v>
      </c>
    </row>
    <row r="964" spans="1:18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>TBL_Employees[[#This Row],[Annual Salary]]*TBL_Employees[[#This Row],[Bonus %]]</f>
        <v>0</v>
      </c>
      <c r="P964" t="e">
        <f>YEAR(TBL_Employees[[#This Row],[Exit Date]])</f>
        <v>#VALUE!</v>
      </c>
      <c r="Q964">
        <f>YEAR(TBL_Employees[[#This Row],[Hire Date]])</f>
        <v>2006</v>
      </c>
      <c r="R964" s="19" t="e">
        <f>TBL_Employees[[#This Row],[Exit_year]]-TBL_Employees[[#This Row],[Hire_year]]</f>
        <v>#VALUE!</v>
      </c>
    </row>
    <row r="965" spans="1:18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>TBL_Employees[[#This Row],[Annual Salary]]*TBL_Employees[[#This Row],[Bonus %]]</f>
        <v>0</v>
      </c>
      <c r="P965">
        <f>YEAR(TBL_Employees[[#This Row],[Exit Date]])</f>
        <v>2021</v>
      </c>
      <c r="Q965">
        <f>YEAR(TBL_Employees[[#This Row],[Hire Date]])</f>
        <v>2019</v>
      </c>
      <c r="R965" s="19">
        <f>TBL_Employees[[#This Row],[Exit_year]]-TBL_Employees[[#This Row],[Hire_year]]</f>
        <v>2</v>
      </c>
    </row>
    <row r="966" spans="1:18" x14ac:dyDescent="0.35">
      <c r="A966" t="s">
        <v>381</v>
      </c>
      <c r="B966" t="s">
        <v>1505</v>
      </c>
      <c r="C966" t="s">
        <v>68</v>
      </c>
      <c r="D966" t="s">
        <v>15</v>
      </c>
      <c r="E966" t="s">
        <v>44</v>
      </c>
      <c r="F966" t="s">
        <v>17</v>
      </c>
      <c r="G966" t="s">
        <v>24</v>
      </c>
      <c r="H966">
        <v>62</v>
      </c>
      <c r="I966" s="1">
        <v>37519</v>
      </c>
      <c r="J966" s="2">
        <v>49738</v>
      </c>
      <c r="K966" s="3">
        <v>0</v>
      </c>
      <c r="L966" t="s">
        <v>33</v>
      </c>
      <c r="M966" t="s">
        <v>60</v>
      </c>
      <c r="N966" s="1" t="s">
        <v>21</v>
      </c>
      <c r="O966">
        <f>TBL_Employees[[#This Row],[Annual Salary]]*TBL_Employees[[#This Row],[Bonus %]]</f>
        <v>0</v>
      </c>
      <c r="P966" t="e">
        <f>YEAR(TBL_Employees[[#This Row],[Exit Date]])</f>
        <v>#VALUE!</v>
      </c>
      <c r="Q966">
        <f>YEAR(TBL_Employees[[#This Row],[Hire Date]])</f>
        <v>2002</v>
      </c>
      <c r="R966" s="19" t="e">
        <f>TBL_Employees[[#This Row],[Exit_year]]-TBL_Employees[[#This Row],[Hire_year]]</f>
        <v>#VALUE!</v>
      </c>
    </row>
    <row r="967" spans="1:18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>TBL_Employees[[#This Row],[Annual Salary]]*TBL_Employees[[#This Row],[Bonus %]]</f>
        <v>30311.200000000001</v>
      </c>
      <c r="P967" t="e">
        <f>YEAR(TBL_Employees[[#This Row],[Exit Date]])</f>
        <v>#VALUE!</v>
      </c>
      <c r="Q967">
        <f>YEAR(TBL_Employees[[#This Row],[Hire Date]])</f>
        <v>2019</v>
      </c>
      <c r="R967" s="19" t="e">
        <f>TBL_Employees[[#This Row],[Exit_year]]-TBL_Employees[[#This Row],[Hire_year]]</f>
        <v>#VALUE!</v>
      </c>
    </row>
    <row r="968" spans="1:18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>TBL_Employees[[#This Row],[Annual Salary]]*TBL_Employees[[#This Row],[Bonus %]]</f>
        <v>0</v>
      </c>
      <c r="P968" t="e">
        <f>YEAR(TBL_Employees[[#This Row],[Exit Date]])</f>
        <v>#VALUE!</v>
      </c>
      <c r="Q968">
        <f>YEAR(TBL_Employees[[#This Row],[Hire Date]])</f>
        <v>2020</v>
      </c>
      <c r="R968" s="19" t="e">
        <f>TBL_Employees[[#This Row],[Exit_year]]-TBL_Employees[[#This Row],[Hire_year]]</f>
        <v>#VALUE!</v>
      </c>
    </row>
    <row r="969" spans="1:18" x14ac:dyDescent="0.35">
      <c r="A969" t="s">
        <v>445</v>
      </c>
      <c r="B969" t="s">
        <v>707</v>
      </c>
      <c r="C969" t="s">
        <v>76</v>
      </c>
      <c r="D969" t="s">
        <v>27</v>
      </c>
      <c r="E969" t="s">
        <v>44</v>
      </c>
      <c r="F969" t="s">
        <v>28</v>
      </c>
      <c r="G969" t="s">
        <v>24</v>
      </c>
      <c r="H969">
        <v>47</v>
      </c>
      <c r="I969" s="1">
        <v>36229</v>
      </c>
      <c r="J969" s="2">
        <v>49404</v>
      </c>
      <c r="K969" s="3">
        <v>0</v>
      </c>
      <c r="L969" t="s">
        <v>33</v>
      </c>
      <c r="M969" t="s">
        <v>60</v>
      </c>
      <c r="N969" s="1" t="s">
        <v>21</v>
      </c>
      <c r="O969">
        <f>TBL_Employees[[#This Row],[Annual Salary]]*TBL_Employees[[#This Row],[Bonus %]]</f>
        <v>0</v>
      </c>
      <c r="P969" t="e">
        <f>YEAR(TBL_Employees[[#This Row],[Exit Date]])</f>
        <v>#VALUE!</v>
      </c>
      <c r="Q969">
        <f>YEAR(TBL_Employees[[#This Row],[Hire Date]])</f>
        <v>1999</v>
      </c>
      <c r="R969" s="19" t="e">
        <f>TBL_Employees[[#This Row],[Exit_year]]-TBL_Employees[[#This Row],[Hire_year]]</f>
        <v>#VALUE!</v>
      </c>
    </row>
    <row r="970" spans="1:18" x14ac:dyDescent="0.35">
      <c r="A970" t="s">
        <v>307</v>
      </c>
      <c r="B970" t="s">
        <v>1547</v>
      </c>
      <c r="C970" t="s">
        <v>73</v>
      </c>
      <c r="D970" t="s">
        <v>27</v>
      </c>
      <c r="E970" t="s">
        <v>44</v>
      </c>
      <c r="F970" t="s">
        <v>28</v>
      </c>
      <c r="G970" t="s">
        <v>18</v>
      </c>
      <c r="H970">
        <v>38</v>
      </c>
      <c r="I970" s="1">
        <v>42113</v>
      </c>
      <c r="J970" s="2">
        <v>48762</v>
      </c>
      <c r="K970" s="3">
        <v>0</v>
      </c>
      <c r="L970" t="s">
        <v>19</v>
      </c>
      <c r="M970" t="s">
        <v>63</v>
      </c>
      <c r="N970" s="1" t="s">
        <v>21</v>
      </c>
      <c r="O970">
        <f>TBL_Employees[[#This Row],[Annual Salary]]*TBL_Employees[[#This Row],[Bonus %]]</f>
        <v>0</v>
      </c>
      <c r="P970" t="e">
        <f>YEAR(TBL_Employees[[#This Row],[Exit Date]])</f>
        <v>#VALUE!</v>
      </c>
      <c r="Q970">
        <f>YEAR(TBL_Employees[[#This Row],[Hire Date]])</f>
        <v>2015</v>
      </c>
      <c r="R970" s="19" t="e">
        <f>TBL_Employees[[#This Row],[Exit_year]]-TBL_Employees[[#This Row],[Hire_year]]</f>
        <v>#VALUE!</v>
      </c>
    </row>
    <row r="971" spans="1:18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>TBL_Employees[[#This Row],[Annual Salary]]*TBL_Employees[[#This Row],[Bonus %]]</f>
        <v>0</v>
      </c>
      <c r="P971" t="e">
        <f>YEAR(TBL_Employees[[#This Row],[Exit Date]])</f>
        <v>#VALUE!</v>
      </c>
      <c r="Q971">
        <f>YEAR(TBL_Employees[[#This Row],[Hire Date]])</f>
        <v>2016</v>
      </c>
      <c r="R971" s="19" t="e">
        <f>TBL_Employees[[#This Row],[Exit_year]]-TBL_Employees[[#This Row],[Hire_year]]</f>
        <v>#VALUE!</v>
      </c>
    </row>
    <row r="972" spans="1:18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>TBL_Employees[[#This Row],[Annual Salary]]*TBL_Employees[[#This Row],[Bonus %]]</f>
        <v>0</v>
      </c>
      <c r="P972" t="e">
        <f>YEAR(TBL_Employees[[#This Row],[Exit Date]])</f>
        <v>#VALUE!</v>
      </c>
      <c r="Q972">
        <f>YEAR(TBL_Employees[[#This Row],[Hire Date]])</f>
        <v>2005</v>
      </c>
      <c r="R972" s="19" t="e">
        <f>TBL_Employees[[#This Row],[Exit_year]]-TBL_Employees[[#This Row],[Hire_year]]</f>
        <v>#VALUE!</v>
      </c>
    </row>
    <row r="973" spans="1:18" x14ac:dyDescent="0.35">
      <c r="A973" t="s">
        <v>1367</v>
      </c>
      <c r="B973" t="s">
        <v>225</v>
      </c>
      <c r="C973" t="s">
        <v>83</v>
      </c>
      <c r="D973" t="s">
        <v>23</v>
      </c>
      <c r="E973" t="s">
        <v>44</v>
      </c>
      <c r="F973" t="s">
        <v>28</v>
      </c>
      <c r="G973" t="s">
        <v>18</v>
      </c>
      <c r="H973">
        <v>28</v>
      </c>
      <c r="I973" s="1">
        <v>44374</v>
      </c>
      <c r="J973" s="2">
        <v>48510</v>
      </c>
      <c r="K973" s="3">
        <v>0</v>
      </c>
      <c r="L973" t="s">
        <v>19</v>
      </c>
      <c r="M973" t="s">
        <v>20</v>
      </c>
      <c r="N973" s="1" t="s">
        <v>21</v>
      </c>
      <c r="O973">
        <f>TBL_Employees[[#This Row],[Annual Salary]]*TBL_Employees[[#This Row],[Bonus %]]</f>
        <v>0</v>
      </c>
      <c r="P973" t="e">
        <f>YEAR(TBL_Employees[[#This Row],[Exit Date]])</f>
        <v>#VALUE!</v>
      </c>
      <c r="Q973">
        <f>YEAR(TBL_Employees[[#This Row],[Hire Date]])</f>
        <v>2021</v>
      </c>
      <c r="R973" s="19" t="e">
        <f>TBL_Employees[[#This Row],[Exit_year]]-TBL_Employees[[#This Row],[Hire_year]]</f>
        <v>#VALUE!</v>
      </c>
    </row>
    <row r="974" spans="1:18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>TBL_Employees[[#This Row],[Annual Salary]]*TBL_Employees[[#This Row],[Bonus %]]</f>
        <v>0</v>
      </c>
      <c r="P974" t="e">
        <f>YEAR(TBL_Employees[[#This Row],[Exit Date]])</f>
        <v>#VALUE!</v>
      </c>
      <c r="Q974">
        <f>YEAR(TBL_Employees[[#This Row],[Hire Date]])</f>
        <v>2016</v>
      </c>
      <c r="R974" s="19" t="e">
        <f>TBL_Employees[[#This Row],[Exit_year]]-TBL_Employees[[#This Row],[Hire_year]]</f>
        <v>#VALUE!</v>
      </c>
    </row>
    <row r="975" spans="1:18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>TBL_Employees[[#This Row],[Annual Salary]]*TBL_Employees[[#This Row],[Bonus %]]</f>
        <v>0</v>
      </c>
      <c r="P975" t="e">
        <f>YEAR(TBL_Employees[[#This Row],[Exit Date]])</f>
        <v>#VALUE!</v>
      </c>
      <c r="Q975">
        <f>YEAR(TBL_Employees[[#This Row],[Hire Date]])</f>
        <v>2001</v>
      </c>
      <c r="R975" s="19" t="e">
        <f>TBL_Employees[[#This Row],[Exit_year]]-TBL_Employees[[#This Row],[Hire_year]]</f>
        <v>#VALUE!</v>
      </c>
    </row>
    <row r="976" spans="1:18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>TBL_Employees[[#This Row],[Annual Salary]]*TBL_Employees[[#This Row],[Bonus %]]</f>
        <v>0</v>
      </c>
      <c r="P976" t="e">
        <f>YEAR(TBL_Employees[[#This Row],[Exit Date]])</f>
        <v>#VALUE!</v>
      </c>
      <c r="Q976">
        <f>YEAR(TBL_Employees[[#This Row],[Hire Date]])</f>
        <v>2012</v>
      </c>
      <c r="R976" s="19" t="e">
        <f>TBL_Employees[[#This Row],[Exit_year]]-TBL_Employees[[#This Row],[Hire_year]]</f>
        <v>#VALUE!</v>
      </c>
    </row>
    <row r="977" spans="1:18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>TBL_Employees[[#This Row],[Annual Salary]]*TBL_Employees[[#This Row],[Bonus %]]</f>
        <v>60963.840000000004</v>
      </c>
      <c r="P977" t="e">
        <f>YEAR(TBL_Employees[[#This Row],[Exit Date]])</f>
        <v>#VALUE!</v>
      </c>
      <c r="Q977">
        <f>YEAR(TBL_Employees[[#This Row],[Hire Date]])</f>
        <v>2010</v>
      </c>
      <c r="R977" s="19" t="e">
        <f>TBL_Employees[[#This Row],[Exit_year]]-TBL_Employees[[#This Row],[Hire_year]]</f>
        <v>#VALUE!</v>
      </c>
    </row>
    <row r="978" spans="1:18" x14ac:dyDescent="0.35">
      <c r="A978" t="s">
        <v>1091</v>
      </c>
      <c r="B978" t="s">
        <v>1092</v>
      </c>
      <c r="C978" t="s">
        <v>73</v>
      </c>
      <c r="D978" t="s">
        <v>27</v>
      </c>
      <c r="E978" t="s">
        <v>44</v>
      </c>
      <c r="F978" t="s">
        <v>17</v>
      </c>
      <c r="G978" t="s">
        <v>24</v>
      </c>
      <c r="H978">
        <v>39</v>
      </c>
      <c r="I978" s="1">
        <v>44153</v>
      </c>
      <c r="J978" s="2">
        <v>48415</v>
      </c>
      <c r="K978" s="3">
        <v>0</v>
      </c>
      <c r="L978" t="s">
        <v>33</v>
      </c>
      <c r="M978" t="s">
        <v>74</v>
      </c>
      <c r="N978" s="1" t="s">
        <v>21</v>
      </c>
      <c r="O978">
        <f>TBL_Employees[[#This Row],[Annual Salary]]*TBL_Employees[[#This Row],[Bonus %]]</f>
        <v>0</v>
      </c>
      <c r="P978" t="e">
        <f>YEAR(TBL_Employees[[#This Row],[Exit Date]])</f>
        <v>#VALUE!</v>
      </c>
      <c r="Q978">
        <f>YEAR(TBL_Employees[[#This Row],[Hire Date]])</f>
        <v>2020</v>
      </c>
      <c r="R978" s="19" t="e">
        <f>TBL_Employees[[#This Row],[Exit_year]]-TBL_Employees[[#This Row],[Hire_year]]</f>
        <v>#VALUE!</v>
      </c>
    </row>
    <row r="979" spans="1:18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>TBL_Employees[[#This Row],[Annual Salary]]*TBL_Employees[[#This Row],[Bonus %]]</f>
        <v>5078.8500000000004</v>
      </c>
      <c r="P979" t="e">
        <f>YEAR(TBL_Employees[[#This Row],[Exit Date]])</f>
        <v>#VALUE!</v>
      </c>
      <c r="Q979">
        <f>YEAR(TBL_Employees[[#This Row],[Hire Date]])</f>
        <v>2019</v>
      </c>
      <c r="R979" s="19" t="e">
        <f>TBL_Employees[[#This Row],[Exit_year]]-TBL_Employees[[#This Row],[Hire_year]]</f>
        <v>#VALUE!</v>
      </c>
    </row>
    <row r="980" spans="1:18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>TBL_Employees[[#This Row],[Annual Salary]]*TBL_Employees[[#This Row],[Bonus %]]</f>
        <v>10522.300000000001</v>
      </c>
      <c r="P980" t="e">
        <f>YEAR(TBL_Employees[[#This Row],[Exit Date]])</f>
        <v>#VALUE!</v>
      </c>
      <c r="Q980">
        <f>YEAR(TBL_Employees[[#This Row],[Hire Date]])</f>
        <v>2005</v>
      </c>
      <c r="R980" s="19" t="e">
        <f>TBL_Employees[[#This Row],[Exit_year]]-TBL_Employees[[#This Row],[Hire_year]]</f>
        <v>#VALUE!</v>
      </c>
    </row>
    <row r="981" spans="1:18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>TBL_Employees[[#This Row],[Annual Salary]]*TBL_Employees[[#This Row],[Bonus %]]</f>
        <v>0</v>
      </c>
      <c r="P981" t="e">
        <f>YEAR(TBL_Employees[[#This Row],[Exit Date]])</f>
        <v>#VALUE!</v>
      </c>
      <c r="Q981">
        <f>YEAR(TBL_Employees[[#This Row],[Hire Date]])</f>
        <v>2008</v>
      </c>
      <c r="R981" s="19" t="e">
        <f>TBL_Employees[[#This Row],[Exit_year]]-TBL_Employees[[#This Row],[Hire_year]]</f>
        <v>#VALUE!</v>
      </c>
    </row>
    <row r="982" spans="1:18" x14ac:dyDescent="0.35">
      <c r="A982" t="s">
        <v>341</v>
      </c>
      <c r="B982" t="s">
        <v>1813</v>
      </c>
      <c r="C982" t="s">
        <v>83</v>
      </c>
      <c r="D982" t="s">
        <v>23</v>
      </c>
      <c r="E982" t="s">
        <v>44</v>
      </c>
      <c r="F982" t="s">
        <v>17</v>
      </c>
      <c r="G982" t="s">
        <v>24</v>
      </c>
      <c r="H982">
        <v>31</v>
      </c>
      <c r="I982" s="1">
        <v>43171</v>
      </c>
      <c r="J982" s="2">
        <v>47913</v>
      </c>
      <c r="K982" s="3">
        <v>0</v>
      </c>
      <c r="L982" t="s">
        <v>19</v>
      </c>
      <c r="M982" t="s">
        <v>63</v>
      </c>
      <c r="N982" s="1" t="s">
        <v>21</v>
      </c>
      <c r="O982">
        <f>TBL_Employees[[#This Row],[Annual Salary]]*TBL_Employees[[#This Row],[Bonus %]]</f>
        <v>0</v>
      </c>
      <c r="P982" t="e">
        <f>YEAR(TBL_Employees[[#This Row],[Exit Date]])</f>
        <v>#VALUE!</v>
      </c>
      <c r="Q982">
        <f>YEAR(TBL_Employees[[#This Row],[Hire Date]])</f>
        <v>2018</v>
      </c>
      <c r="R982" s="19" t="e">
        <f>TBL_Employees[[#This Row],[Exit_year]]-TBL_Employees[[#This Row],[Hire_year]]</f>
        <v>#VALUE!</v>
      </c>
    </row>
    <row r="983" spans="1:18" x14ac:dyDescent="0.35">
      <c r="A983" t="s">
        <v>1975</v>
      </c>
      <c r="B983" t="s">
        <v>1976</v>
      </c>
      <c r="C983" t="s">
        <v>68</v>
      </c>
      <c r="D983" t="s">
        <v>15</v>
      </c>
      <c r="E983" t="s">
        <v>44</v>
      </c>
      <c r="F983" t="s">
        <v>17</v>
      </c>
      <c r="G983" t="s">
        <v>24</v>
      </c>
      <c r="H983">
        <v>44</v>
      </c>
      <c r="I983" s="1">
        <v>40329</v>
      </c>
      <c r="J983" s="2">
        <v>47387</v>
      </c>
      <c r="K983" s="3">
        <v>0</v>
      </c>
      <c r="L983" t="s">
        <v>33</v>
      </c>
      <c r="M983" t="s">
        <v>34</v>
      </c>
      <c r="N983" s="1">
        <v>43108</v>
      </c>
      <c r="O983">
        <f>TBL_Employees[[#This Row],[Annual Salary]]*TBL_Employees[[#This Row],[Bonus %]]</f>
        <v>0</v>
      </c>
      <c r="P983">
        <f>YEAR(TBL_Employees[[#This Row],[Exit Date]])</f>
        <v>2018</v>
      </c>
      <c r="Q983">
        <f>YEAR(TBL_Employees[[#This Row],[Hire Date]])</f>
        <v>2010</v>
      </c>
      <c r="R983" s="19">
        <f>TBL_Employees[[#This Row],[Exit_year]]-TBL_Employees[[#This Row],[Hire_year]]</f>
        <v>8</v>
      </c>
    </row>
    <row r="984" spans="1:18" x14ac:dyDescent="0.35">
      <c r="A984" t="s">
        <v>1318</v>
      </c>
      <c r="B984" t="s">
        <v>1387</v>
      </c>
      <c r="C984" t="s">
        <v>68</v>
      </c>
      <c r="D984" t="s">
        <v>50</v>
      </c>
      <c r="E984" t="s">
        <v>44</v>
      </c>
      <c r="F984" t="s">
        <v>17</v>
      </c>
      <c r="G984" t="s">
        <v>18</v>
      </c>
      <c r="H984">
        <v>33</v>
      </c>
      <c r="I984" s="1">
        <v>41742</v>
      </c>
      <c r="J984" s="2">
        <v>46878</v>
      </c>
      <c r="K984" s="3">
        <v>0</v>
      </c>
      <c r="L984" t="s">
        <v>19</v>
      </c>
      <c r="M984" t="s">
        <v>45</v>
      </c>
      <c r="N984" s="1" t="s">
        <v>21</v>
      </c>
      <c r="O984">
        <f>TBL_Employees[[#This Row],[Annual Salary]]*TBL_Employees[[#This Row],[Bonus %]]</f>
        <v>0</v>
      </c>
      <c r="P984" t="e">
        <f>YEAR(TBL_Employees[[#This Row],[Exit Date]])</f>
        <v>#VALUE!</v>
      </c>
      <c r="Q984">
        <f>YEAR(TBL_Employees[[#This Row],[Hire Date]])</f>
        <v>2014</v>
      </c>
      <c r="R984" s="19" t="e">
        <f>TBL_Employees[[#This Row],[Exit_year]]-TBL_Employees[[#This Row],[Hire_year]]</f>
        <v>#VALUE!</v>
      </c>
    </row>
    <row r="985" spans="1:18" x14ac:dyDescent="0.35">
      <c r="A985" t="s">
        <v>179</v>
      </c>
      <c r="B985" t="s">
        <v>907</v>
      </c>
      <c r="C985" t="s">
        <v>68</v>
      </c>
      <c r="D985" t="s">
        <v>50</v>
      </c>
      <c r="E985" t="s">
        <v>44</v>
      </c>
      <c r="F985" t="s">
        <v>28</v>
      </c>
      <c r="G985" t="s">
        <v>24</v>
      </c>
      <c r="H985">
        <v>25</v>
      </c>
      <c r="I985" s="1">
        <v>44405</v>
      </c>
      <c r="J985" s="2">
        <v>46845</v>
      </c>
      <c r="K985" s="3">
        <v>0</v>
      </c>
      <c r="L985" t="s">
        <v>19</v>
      </c>
      <c r="M985" t="s">
        <v>45</v>
      </c>
      <c r="N985" s="1" t="s">
        <v>21</v>
      </c>
      <c r="O985">
        <f>TBL_Employees[[#This Row],[Annual Salary]]*TBL_Employees[[#This Row],[Bonus %]]</f>
        <v>0</v>
      </c>
      <c r="P985" t="e">
        <f>YEAR(TBL_Employees[[#This Row],[Exit Date]])</f>
        <v>#VALUE!</v>
      </c>
      <c r="Q985">
        <f>YEAR(TBL_Employees[[#This Row],[Hire Date]])</f>
        <v>2021</v>
      </c>
      <c r="R985" s="19" t="e">
        <f>TBL_Employees[[#This Row],[Exit_year]]-TBL_Employees[[#This Row],[Hire_year]]</f>
        <v>#VALUE!</v>
      </c>
    </row>
    <row r="986" spans="1:18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>TBL_Employees[[#This Row],[Annual Salary]]*TBL_Employees[[#This Row],[Bonus %]]</f>
        <v>34653.18</v>
      </c>
      <c r="P986" t="e">
        <f>YEAR(TBL_Employees[[#This Row],[Exit Date]])</f>
        <v>#VALUE!</v>
      </c>
      <c r="Q986">
        <f>YEAR(TBL_Employees[[#This Row],[Hire Date]])</f>
        <v>2021</v>
      </c>
      <c r="R986" s="19" t="e">
        <f>TBL_Employees[[#This Row],[Exit_year]]-TBL_Employees[[#This Row],[Hire_year]]</f>
        <v>#VALUE!</v>
      </c>
    </row>
    <row r="987" spans="1:18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>TBL_Employees[[#This Row],[Annual Salary]]*TBL_Employees[[#This Row],[Bonus %]]</f>
        <v>20724.900000000001</v>
      </c>
      <c r="P987" t="e">
        <f>YEAR(TBL_Employees[[#This Row],[Exit Date]])</f>
        <v>#VALUE!</v>
      </c>
      <c r="Q987">
        <f>YEAR(TBL_Employees[[#This Row],[Hire Date]])</f>
        <v>2002</v>
      </c>
      <c r="R987" s="19" t="e">
        <f>TBL_Employees[[#This Row],[Exit_year]]-TBL_Employees[[#This Row],[Hire_year]]</f>
        <v>#VALUE!</v>
      </c>
    </row>
    <row r="988" spans="1:18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>TBL_Employees[[#This Row],[Annual Salary]]*TBL_Employees[[#This Row],[Bonus %]]</f>
        <v>28601.64</v>
      </c>
      <c r="P988" t="e">
        <f>YEAR(TBL_Employees[[#This Row],[Exit Date]])</f>
        <v>#VALUE!</v>
      </c>
      <c r="Q988">
        <f>YEAR(TBL_Employees[[#This Row],[Hire Date]])</f>
        <v>2017</v>
      </c>
      <c r="R988" s="19" t="e">
        <f>TBL_Employees[[#This Row],[Exit_year]]-TBL_Employees[[#This Row],[Hire_year]]</f>
        <v>#VALUE!</v>
      </c>
    </row>
    <row r="989" spans="1:18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>TBL_Employees[[#This Row],[Annual Salary]]*TBL_Employees[[#This Row],[Bonus %]]</f>
        <v>0</v>
      </c>
      <c r="P989" t="e">
        <f>YEAR(TBL_Employees[[#This Row],[Exit Date]])</f>
        <v>#VALUE!</v>
      </c>
      <c r="Q989">
        <f>YEAR(TBL_Employees[[#This Row],[Hire Date]])</f>
        <v>2012</v>
      </c>
      <c r="R989" s="19" t="e">
        <f>TBL_Employees[[#This Row],[Exit_year]]-TBL_Employees[[#This Row],[Hire_year]]</f>
        <v>#VALUE!</v>
      </c>
    </row>
    <row r="990" spans="1:18" x14ac:dyDescent="0.35">
      <c r="A990" t="s">
        <v>1814</v>
      </c>
      <c r="B990" t="s">
        <v>1815</v>
      </c>
      <c r="C990" t="s">
        <v>83</v>
      </c>
      <c r="D990" t="s">
        <v>23</v>
      </c>
      <c r="E990" t="s">
        <v>44</v>
      </c>
      <c r="F990" t="s">
        <v>17</v>
      </c>
      <c r="G990" t="s">
        <v>24</v>
      </c>
      <c r="H990">
        <v>53</v>
      </c>
      <c r="I990" s="1">
        <v>42985</v>
      </c>
      <c r="J990" s="2">
        <v>46727</v>
      </c>
      <c r="K990" s="3">
        <v>0</v>
      </c>
      <c r="L990" t="s">
        <v>19</v>
      </c>
      <c r="M990" t="s">
        <v>29</v>
      </c>
      <c r="N990" s="1">
        <v>43251</v>
      </c>
      <c r="O990">
        <f>TBL_Employees[[#This Row],[Annual Salary]]*TBL_Employees[[#This Row],[Bonus %]]</f>
        <v>0</v>
      </c>
      <c r="P990">
        <f>YEAR(TBL_Employees[[#This Row],[Exit Date]])</f>
        <v>2018</v>
      </c>
      <c r="Q990">
        <f>YEAR(TBL_Employees[[#This Row],[Hire Date]])</f>
        <v>2017</v>
      </c>
      <c r="R990" s="19">
        <f>TBL_Employees[[#This Row],[Exit_year]]-TBL_Employees[[#This Row],[Hire_year]]</f>
        <v>1</v>
      </c>
    </row>
    <row r="991" spans="1:18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>TBL_Employees[[#This Row],[Annual Salary]]*TBL_Employees[[#This Row],[Bonus %]]</f>
        <v>90474.299999999988</v>
      </c>
      <c r="P991" t="e">
        <f>YEAR(TBL_Employees[[#This Row],[Exit Date]])</f>
        <v>#VALUE!</v>
      </c>
      <c r="Q991">
        <f>YEAR(TBL_Employees[[#This Row],[Hire Date]])</f>
        <v>2016</v>
      </c>
      <c r="R991" s="19" t="e">
        <f>TBL_Employees[[#This Row],[Exit_year]]-TBL_Employees[[#This Row],[Hire_year]]</f>
        <v>#VALUE!</v>
      </c>
    </row>
    <row r="992" spans="1:18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>TBL_Employees[[#This Row],[Annual Salary]]*TBL_Employees[[#This Row],[Bonus %]]</f>
        <v>16165.710000000001</v>
      </c>
      <c r="P992" t="e">
        <f>YEAR(TBL_Employees[[#This Row],[Exit Date]])</f>
        <v>#VALUE!</v>
      </c>
      <c r="Q992">
        <f>YEAR(TBL_Employees[[#This Row],[Hire Date]])</f>
        <v>2010</v>
      </c>
      <c r="R992" s="19" t="e">
        <f>TBL_Employees[[#This Row],[Exit_year]]-TBL_Employees[[#This Row],[Hire_year]]</f>
        <v>#VALUE!</v>
      </c>
    </row>
    <row r="993" spans="1:18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>TBL_Employees[[#This Row],[Annual Salary]]*TBL_Employees[[#This Row],[Bonus %]]</f>
        <v>0</v>
      </c>
      <c r="P993">
        <f>YEAR(TBL_Employees[[#This Row],[Exit Date]])</f>
        <v>2004</v>
      </c>
      <c r="Q993">
        <f>YEAR(TBL_Employees[[#This Row],[Hire Date]])</f>
        <v>1998</v>
      </c>
      <c r="R993" s="19">
        <f>TBL_Employees[[#This Row],[Exit_year]]-TBL_Employees[[#This Row],[Hire_year]]</f>
        <v>6</v>
      </c>
    </row>
    <row r="994" spans="1:18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>TBL_Employees[[#This Row],[Annual Salary]]*TBL_Employees[[#This Row],[Bonus %]]</f>
        <v>0</v>
      </c>
      <c r="P994" t="e">
        <f>YEAR(TBL_Employees[[#This Row],[Exit Date]])</f>
        <v>#VALUE!</v>
      </c>
      <c r="Q994">
        <f>YEAR(TBL_Employees[[#This Row],[Hire Date]])</f>
        <v>2015</v>
      </c>
      <c r="R994" s="19" t="e">
        <f>TBL_Employees[[#This Row],[Exit_year]]-TBL_Employees[[#This Row],[Hire_year]]</f>
        <v>#VALUE!</v>
      </c>
    </row>
    <row r="995" spans="1:18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>TBL_Employees[[#This Row],[Annual Salary]]*TBL_Employees[[#This Row],[Bonus %]]</f>
        <v>28264.030000000002</v>
      </c>
      <c r="P995" t="e">
        <f>YEAR(TBL_Employees[[#This Row],[Exit Date]])</f>
        <v>#VALUE!</v>
      </c>
      <c r="Q995">
        <f>YEAR(TBL_Employees[[#This Row],[Hire Date]])</f>
        <v>2018</v>
      </c>
      <c r="R995" s="19" t="e">
        <f>TBL_Employees[[#This Row],[Exit_year]]-TBL_Employees[[#This Row],[Hire_year]]</f>
        <v>#VALUE!</v>
      </c>
    </row>
    <row r="996" spans="1:18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>TBL_Employees[[#This Row],[Annual Salary]]*TBL_Employees[[#This Row],[Bonus %]]</f>
        <v>0</v>
      </c>
      <c r="P996" t="e">
        <f>YEAR(TBL_Employees[[#This Row],[Exit Date]])</f>
        <v>#VALUE!</v>
      </c>
      <c r="Q996">
        <f>YEAR(TBL_Employees[[#This Row],[Hire Date]])</f>
        <v>2009</v>
      </c>
      <c r="R996" s="19" t="e">
        <f>TBL_Employees[[#This Row],[Exit_year]]-TBL_Employees[[#This Row],[Hire_year]]</f>
        <v>#VALUE!</v>
      </c>
    </row>
    <row r="997" spans="1:18" x14ac:dyDescent="0.35">
      <c r="A997" t="s">
        <v>1489</v>
      </c>
      <c r="B997" t="s">
        <v>356</v>
      </c>
      <c r="C997" t="s">
        <v>68</v>
      </c>
      <c r="D997" t="s">
        <v>43</v>
      </c>
      <c r="E997" t="s">
        <v>44</v>
      </c>
      <c r="F997" t="s">
        <v>17</v>
      </c>
      <c r="G997" t="s">
        <v>18</v>
      </c>
      <c r="H997">
        <v>28</v>
      </c>
      <c r="I997" s="1">
        <v>43847</v>
      </c>
      <c r="J997" s="2">
        <v>45061</v>
      </c>
      <c r="K997" s="3">
        <v>0</v>
      </c>
      <c r="L997" t="s">
        <v>19</v>
      </c>
      <c r="M997" t="s">
        <v>45</v>
      </c>
      <c r="N997" s="1" t="s">
        <v>21</v>
      </c>
      <c r="O997">
        <f>TBL_Employees[[#This Row],[Annual Salary]]*TBL_Employees[[#This Row],[Bonus %]]</f>
        <v>0</v>
      </c>
      <c r="P997" t="e">
        <f>YEAR(TBL_Employees[[#This Row],[Exit Date]])</f>
        <v>#VALUE!</v>
      </c>
      <c r="Q997">
        <f>YEAR(TBL_Employees[[#This Row],[Hire Date]])</f>
        <v>2020</v>
      </c>
      <c r="R997" s="19" t="e">
        <f>TBL_Employees[[#This Row],[Exit_year]]-TBL_Employees[[#This Row],[Hire_year]]</f>
        <v>#VALUE!</v>
      </c>
    </row>
    <row r="998" spans="1:18" x14ac:dyDescent="0.35">
      <c r="A998" t="s">
        <v>1569</v>
      </c>
      <c r="B998" t="s">
        <v>1570</v>
      </c>
      <c r="C998" t="s">
        <v>76</v>
      </c>
      <c r="D998" t="s">
        <v>27</v>
      </c>
      <c r="E998" t="s">
        <v>44</v>
      </c>
      <c r="F998" t="s">
        <v>28</v>
      </c>
      <c r="G998" t="s">
        <v>18</v>
      </c>
      <c r="H998">
        <v>48</v>
      </c>
      <c r="I998" s="1">
        <v>37298</v>
      </c>
      <c r="J998" s="2">
        <v>43080</v>
      </c>
      <c r="K998" s="3">
        <v>0</v>
      </c>
      <c r="L998" t="s">
        <v>19</v>
      </c>
      <c r="M998" t="s">
        <v>25</v>
      </c>
      <c r="N998" s="1" t="s">
        <v>21</v>
      </c>
      <c r="O998">
        <f>TBL_Employees[[#This Row],[Annual Salary]]*TBL_Employees[[#This Row],[Bonus %]]</f>
        <v>0</v>
      </c>
      <c r="P998" t="e">
        <f>YEAR(TBL_Employees[[#This Row],[Exit Date]])</f>
        <v>#VALUE!</v>
      </c>
      <c r="Q998">
        <f>YEAR(TBL_Employees[[#This Row],[Hire Date]])</f>
        <v>2002</v>
      </c>
      <c r="R998" s="19" t="e">
        <f>TBL_Employees[[#This Row],[Exit_year]]-TBL_Employees[[#This Row],[Hire_year]]</f>
        <v>#VALUE!</v>
      </c>
    </row>
    <row r="999" spans="1:18" x14ac:dyDescent="0.35">
      <c r="A999" t="s">
        <v>582</v>
      </c>
      <c r="B999" t="s">
        <v>1744</v>
      </c>
      <c r="C999" t="s">
        <v>83</v>
      </c>
      <c r="D999" t="s">
        <v>23</v>
      </c>
      <c r="E999" t="s">
        <v>44</v>
      </c>
      <c r="F999" t="s">
        <v>28</v>
      </c>
      <c r="G999" t="s">
        <v>24</v>
      </c>
      <c r="H999">
        <v>58</v>
      </c>
      <c r="I999" s="1">
        <v>41810</v>
      </c>
      <c r="J999" s="2">
        <v>41728</v>
      </c>
      <c r="K999" s="3">
        <v>0</v>
      </c>
      <c r="L999" t="s">
        <v>33</v>
      </c>
      <c r="M999" t="s">
        <v>80</v>
      </c>
      <c r="N999" s="1" t="s">
        <v>21</v>
      </c>
      <c r="O999">
        <f>TBL_Employees[[#This Row],[Annual Salary]]*TBL_Employees[[#This Row],[Bonus %]]</f>
        <v>0</v>
      </c>
      <c r="P999" t="e">
        <f>YEAR(TBL_Employees[[#This Row],[Exit Date]])</f>
        <v>#VALUE!</v>
      </c>
      <c r="Q999">
        <f>YEAR(TBL_Employees[[#This Row],[Hire Date]])</f>
        <v>2014</v>
      </c>
      <c r="R999" s="19" t="e">
        <f>TBL_Employees[[#This Row],[Exit_year]]-TBL_Employees[[#This Row],[Hire_year]]</f>
        <v>#VALUE!</v>
      </c>
    </row>
    <row r="1000" spans="1:18" x14ac:dyDescent="0.35">
      <c r="A1000" t="s">
        <v>300</v>
      </c>
      <c r="B1000" t="s">
        <v>1643</v>
      </c>
      <c r="C1000" t="s">
        <v>73</v>
      </c>
      <c r="D1000" t="s">
        <v>27</v>
      </c>
      <c r="E1000" t="s">
        <v>44</v>
      </c>
      <c r="F1000" t="s">
        <v>28</v>
      </c>
      <c r="G1000" t="s">
        <v>24</v>
      </c>
      <c r="H1000">
        <v>61</v>
      </c>
      <c r="I1000" s="1">
        <v>36793</v>
      </c>
      <c r="J1000" s="2">
        <v>40063</v>
      </c>
      <c r="K1000" s="3">
        <v>0</v>
      </c>
      <c r="L1000" t="s">
        <v>19</v>
      </c>
      <c r="M1000" t="s">
        <v>45</v>
      </c>
      <c r="N1000" s="1" t="s">
        <v>21</v>
      </c>
      <c r="O1000">
        <f>TBL_Employees[[#This Row],[Annual Salary]]*TBL_Employees[[#This Row],[Bonus %]]</f>
        <v>0</v>
      </c>
      <c r="P1000" t="e">
        <f>YEAR(TBL_Employees[[#This Row],[Exit Date]])</f>
        <v>#VALUE!</v>
      </c>
      <c r="Q1000">
        <f>YEAR(TBL_Employees[[#This Row],[Hire Date]])</f>
        <v>2000</v>
      </c>
      <c r="R1000" s="19" t="e">
        <f>TBL_Employees[[#This Row],[Exit_year]]-TBL_Employees[[#This Row],[Hire_year]]</f>
        <v>#VALUE!</v>
      </c>
    </row>
    <row r="1001" spans="1:18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>TBL_Employees[[#This Row],[Annual Salary]]*TBL_Employees[[#This Row],[Bonus %]]</f>
        <v>67020.45</v>
      </c>
      <c r="P1001" t="e">
        <f>YEAR(TBL_Employees[[#This Row],[Exit Date]])</f>
        <v>#VALUE!</v>
      </c>
      <c r="Q1001">
        <f>YEAR(TBL_Employees[[#This Row],[Hire Date]])</f>
        <v>2020</v>
      </c>
      <c r="R1001" s="19" t="e">
        <f>TBL_Employees[[#This Row],[Exit_year]]-TBL_Employees[[#This Row],[Hire_year]]</f>
        <v>#VALUE!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5A5-CA4F-4AAA-BB0A-4870B2E822AC}">
  <dimension ref="A3:S27"/>
  <sheetViews>
    <sheetView zoomScale="70" zoomScaleNormal="70" workbookViewId="0">
      <selection activeCell="A3" sqref="A3"/>
    </sheetView>
  </sheetViews>
  <sheetFormatPr defaultRowHeight="14.5" x14ac:dyDescent="0.35"/>
  <cols>
    <col min="1" max="1" width="14.26953125" bestFit="1" customWidth="1"/>
    <col min="2" max="2" width="15.90625" bestFit="1" customWidth="1"/>
    <col min="3" max="3" width="4.81640625" bestFit="1" customWidth="1"/>
    <col min="4" max="4" width="3.81640625" bestFit="1" customWidth="1"/>
    <col min="5" max="12" width="4.81640625" bestFit="1" customWidth="1"/>
    <col min="13" max="13" width="3.81640625" bestFit="1" customWidth="1"/>
    <col min="14" max="14" width="2.81640625" bestFit="1" customWidth="1"/>
    <col min="15" max="15" width="4.81640625" bestFit="1" customWidth="1"/>
    <col min="16" max="18" width="2.81640625" bestFit="1" customWidth="1"/>
    <col min="19" max="19" width="10.7265625" bestFit="1" customWidth="1"/>
  </cols>
  <sheetData>
    <row r="3" spans="1:19" x14ac:dyDescent="0.35">
      <c r="A3" s="20" t="s">
        <v>1988</v>
      </c>
      <c r="B3" s="20" t="s">
        <v>2029</v>
      </c>
    </row>
    <row r="4" spans="1:19" x14ac:dyDescent="0.35">
      <c r="A4" s="20" t="s">
        <v>1983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16</v>
      </c>
      <c r="Q4">
        <v>19</v>
      </c>
      <c r="R4">
        <v>22</v>
      </c>
      <c r="S4" t="s">
        <v>1985</v>
      </c>
    </row>
    <row r="5" spans="1:19" x14ac:dyDescent="0.35">
      <c r="A5" s="7" t="s">
        <v>2007</v>
      </c>
      <c r="B5" s="19"/>
      <c r="C5" s="19"/>
      <c r="D5" s="19">
        <v>0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>
        <v>0</v>
      </c>
    </row>
    <row r="6" spans="1:19" x14ac:dyDescent="0.35">
      <c r="A6" s="7" t="s">
        <v>2008</v>
      </c>
      <c r="B6" s="19">
        <v>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>
        <v>0</v>
      </c>
    </row>
    <row r="7" spans="1:19" x14ac:dyDescent="0.35">
      <c r="A7" s="7" t="s">
        <v>2009</v>
      </c>
      <c r="B7" s="19"/>
      <c r="C7" s="19">
        <v>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>
        <v>0</v>
      </c>
    </row>
    <row r="8" spans="1:19" x14ac:dyDescent="0.35">
      <c r="A8" s="7" t="s">
        <v>2010</v>
      </c>
      <c r="B8" s="19"/>
      <c r="C8" s="19">
        <v>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>
        <v>0</v>
      </c>
    </row>
    <row r="9" spans="1:19" x14ac:dyDescent="0.35">
      <c r="A9" s="7" t="s">
        <v>2011</v>
      </c>
      <c r="B9" s="19"/>
      <c r="C9" s="19"/>
      <c r="D9" s="19"/>
      <c r="E9" s="19"/>
      <c r="F9" s="19"/>
      <c r="G9" s="19"/>
      <c r="H9" s="19">
        <v>0.09</v>
      </c>
      <c r="I9" s="19"/>
      <c r="J9" s="19"/>
      <c r="K9" s="19"/>
      <c r="L9" s="19">
        <v>0.17</v>
      </c>
      <c r="M9" s="19"/>
      <c r="N9" s="19"/>
      <c r="O9" s="19"/>
      <c r="P9" s="19"/>
      <c r="Q9" s="19"/>
      <c r="R9" s="19"/>
      <c r="S9" s="19">
        <v>0.26</v>
      </c>
    </row>
    <row r="10" spans="1:19" x14ac:dyDescent="0.35">
      <c r="A10" s="7" t="s">
        <v>2012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>
        <v>0</v>
      </c>
      <c r="M10" s="19"/>
      <c r="N10" s="19"/>
      <c r="O10" s="19"/>
      <c r="P10" s="19"/>
      <c r="Q10" s="19"/>
      <c r="R10" s="19"/>
      <c r="S10" s="19">
        <v>0</v>
      </c>
    </row>
    <row r="11" spans="1:19" x14ac:dyDescent="0.35">
      <c r="A11" s="7" t="s">
        <v>2013</v>
      </c>
      <c r="B11" s="19"/>
      <c r="C11" s="19">
        <v>0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>
        <v>0</v>
      </c>
    </row>
    <row r="12" spans="1:19" x14ac:dyDescent="0.35">
      <c r="A12" s="7" t="s">
        <v>2014</v>
      </c>
      <c r="B12" s="19"/>
      <c r="C12" s="19">
        <v>0.13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>
        <v>0.13</v>
      </c>
    </row>
    <row r="13" spans="1:19" x14ac:dyDescent="0.35">
      <c r="A13" s="7" t="s">
        <v>2015</v>
      </c>
      <c r="B13" s="19"/>
      <c r="C13" s="19">
        <v>0.24</v>
      </c>
      <c r="D13" s="19"/>
      <c r="E13" s="19"/>
      <c r="F13" s="19">
        <v>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>
        <v>0.24</v>
      </c>
    </row>
    <row r="14" spans="1:19" x14ac:dyDescent="0.35">
      <c r="A14" s="7" t="s">
        <v>2016</v>
      </c>
      <c r="B14" s="19"/>
      <c r="C14" s="19"/>
      <c r="D14" s="19"/>
      <c r="E14" s="19"/>
      <c r="F14" s="19"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>
        <v>0</v>
      </c>
    </row>
    <row r="15" spans="1:19" x14ac:dyDescent="0.35">
      <c r="A15" s="7" t="s">
        <v>2017</v>
      </c>
      <c r="B15" s="19"/>
      <c r="C15" s="19"/>
      <c r="D15" s="19"/>
      <c r="E15" s="19"/>
      <c r="F15" s="19"/>
      <c r="G15" s="19"/>
      <c r="H15" s="19"/>
      <c r="I15" s="19"/>
      <c r="J15" s="19"/>
      <c r="K15" s="19">
        <v>0.15</v>
      </c>
      <c r="L15" s="19"/>
      <c r="M15" s="19"/>
      <c r="N15" s="19"/>
      <c r="O15" s="19"/>
      <c r="P15" s="19"/>
      <c r="Q15" s="19"/>
      <c r="R15" s="19"/>
      <c r="S15" s="19">
        <v>0.15</v>
      </c>
    </row>
    <row r="16" spans="1:19" x14ac:dyDescent="0.35">
      <c r="A16" s="7" t="s">
        <v>2018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>
        <v>0.12</v>
      </c>
      <c r="M16" s="19"/>
      <c r="N16" s="19"/>
      <c r="O16" s="19"/>
      <c r="P16" s="19"/>
      <c r="Q16" s="19"/>
      <c r="R16" s="19"/>
      <c r="S16" s="19">
        <v>0.12</v>
      </c>
    </row>
    <row r="17" spans="1:19" x14ac:dyDescent="0.35">
      <c r="A17" s="7" t="s">
        <v>2019</v>
      </c>
      <c r="B17" s="19"/>
      <c r="C17" s="19">
        <v>0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>
        <v>0</v>
      </c>
      <c r="R17" s="19"/>
      <c r="S17" s="19">
        <v>0</v>
      </c>
    </row>
    <row r="18" spans="1:19" x14ac:dyDescent="0.35">
      <c r="A18" s="7" t="s">
        <v>2020</v>
      </c>
      <c r="B18" s="19"/>
      <c r="C18" s="19"/>
      <c r="D18" s="19"/>
      <c r="E18" s="19"/>
      <c r="F18" s="19">
        <v>0</v>
      </c>
      <c r="G18" s="19">
        <v>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>
        <v>0</v>
      </c>
      <c r="S18" s="19">
        <v>0</v>
      </c>
    </row>
    <row r="19" spans="1:19" x14ac:dyDescent="0.35">
      <c r="A19" s="7" t="s">
        <v>2021</v>
      </c>
      <c r="B19" s="19"/>
      <c r="C19" s="19"/>
      <c r="D19" s="19"/>
      <c r="E19" s="19"/>
      <c r="F19" s="19">
        <v>0</v>
      </c>
      <c r="G19" s="19"/>
      <c r="H19" s="19"/>
      <c r="I19" s="19"/>
      <c r="J19" s="19"/>
      <c r="K19" s="19">
        <v>0.05</v>
      </c>
      <c r="L19" s="19"/>
      <c r="M19" s="19"/>
      <c r="N19" s="19"/>
      <c r="O19" s="19"/>
      <c r="P19" s="19">
        <v>0</v>
      </c>
      <c r="Q19" s="19"/>
      <c r="R19" s="19"/>
      <c r="S19" s="19">
        <v>0.05</v>
      </c>
    </row>
    <row r="20" spans="1:19" x14ac:dyDescent="0.35">
      <c r="A20" s="7" t="s">
        <v>2022</v>
      </c>
      <c r="B20" s="19"/>
      <c r="C20" s="19"/>
      <c r="D20" s="19"/>
      <c r="E20" s="19"/>
      <c r="F20" s="19"/>
      <c r="G20" s="19">
        <v>0.14000000000000001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>
        <v>0</v>
      </c>
      <c r="S20" s="19">
        <v>0.14000000000000001</v>
      </c>
    </row>
    <row r="21" spans="1:19" x14ac:dyDescent="0.35">
      <c r="A21" s="7" t="s">
        <v>2023</v>
      </c>
      <c r="B21" s="19">
        <v>0.27</v>
      </c>
      <c r="C21" s="19">
        <v>0.65</v>
      </c>
      <c r="D21" s="19"/>
      <c r="E21" s="19">
        <v>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>
        <v>0.92</v>
      </c>
    </row>
    <row r="22" spans="1:19" x14ac:dyDescent="0.35">
      <c r="A22" s="7" t="s">
        <v>2024</v>
      </c>
      <c r="B22" s="19"/>
      <c r="C22" s="19">
        <v>0</v>
      </c>
      <c r="D22" s="19"/>
      <c r="E22" s="19"/>
      <c r="F22" s="19"/>
      <c r="G22" s="19"/>
      <c r="H22" s="19">
        <v>0</v>
      </c>
      <c r="I22" s="19"/>
      <c r="J22" s="19">
        <v>0</v>
      </c>
      <c r="K22" s="19"/>
      <c r="L22" s="19"/>
      <c r="M22" s="19">
        <v>0</v>
      </c>
      <c r="N22" s="19"/>
      <c r="O22" s="19"/>
      <c r="P22" s="19"/>
      <c r="Q22" s="19"/>
      <c r="R22" s="19"/>
      <c r="S22" s="19">
        <v>0</v>
      </c>
    </row>
    <row r="23" spans="1:19" x14ac:dyDescent="0.35">
      <c r="A23" s="7" t="s">
        <v>2025</v>
      </c>
      <c r="B23" s="19"/>
      <c r="C23" s="19">
        <v>0.19</v>
      </c>
      <c r="D23" s="19">
        <v>0</v>
      </c>
      <c r="E23" s="19"/>
      <c r="F23" s="19"/>
      <c r="G23" s="19">
        <v>0</v>
      </c>
      <c r="H23" s="19">
        <v>0</v>
      </c>
      <c r="I23" s="19"/>
      <c r="J23" s="19"/>
      <c r="K23" s="19"/>
      <c r="L23" s="19"/>
      <c r="M23" s="19">
        <v>0.4</v>
      </c>
      <c r="N23" s="19"/>
      <c r="O23" s="19">
        <v>0.11</v>
      </c>
      <c r="P23" s="19"/>
      <c r="Q23" s="19"/>
      <c r="R23" s="19"/>
      <c r="S23" s="19">
        <v>0.70000000000000007</v>
      </c>
    </row>
    <row r="24" spans="1:19" x14ac:dyDescent="0.35">
      <c r="A24" s="7" t="s">
        <v>2026</v>
      </c>
      <c r="B24" s="19">
        <v>0.51</v>
      </c>
      <c r="C24" s="19">
        <v>0</v>
      </c>
      <c r="D24" s="19"/>
      <c r="E24" s="19">
        <v>0.28999999999999998</v>
      </c>
      <c r="F24" s="19">
        <v>0.28000000000000003</v>
      </c>
      <c r="G24" s="19"/>
      <c r="H24" s="19"/>
      <c r="I24" s="19">
        <v>0.42000000000000004</v>
      </c>
      <c r="J24" s="19">
        <v>7.0000000000000007E-2</v>
      </c>
      <c r="K24" s="19">
        <v>0</v>
      </c>
      <c r="L24" s="19">
        <v>0</v>
      </c>
      <c r="M24" s="19"/>
      <c r="N24" s="19"/>
      <c r="O24" s="19"/>
      <c r="P24" s="19"/>
      <c r="Q24" s="19"/>
      <c r="R24" s="19"/>
      <c r="S24" s="19">
        <v>1.57</v>
      </c>
    </row>
    <row r="25" spans="1:19" x14ac:dyDescent="0.35">
      <c r="A25" s="7" t="s">
        <v>2027</v>
      </c>
      <c r="B25" s="19">
        <v>0.31</v>
      </c>
      <c r="C25" s="19">
        <v>0.27</v>
      </c>
      <c r="D25" s="19">
        <v>0.1</v>
      </c>
      <c r="E25" s="19">
        <v>0.14000000000000001</v>
      </c>
      <c r="F25" s="19"/>
      <c r="G25" s="19">
        <v>0.15</v>
      </c>
      <c r="H25" s="19">
        <v>0</v>
      </c>
      <c r="I25" s="19">
        <v>0.12</v>
      </c>
      <c r="J25" s="19"/>
      <c r="K25" s="19"/>
      <c r="L25" s="19"/>
      <c r="M25" s="19"/>
      <c r="N25" s="19">
        <v>0</v>
      </c>
      <c r="O25" s="19">
        <v>0.13</v>
      </c>
      <c r="P25" s="19"/>
      <c r="Q25" s="19">
        <v>0</v>
      </c>
      <c r="R25" s="19"/>
      <c r="S25" s="19">
        <v>1.2200000000000002</v>
      </c>
    </row>
    <row r="26" spans="1:19" x14ac:dyDescent="0.35">
      <c r="A26" s="7" t="s">
        <v>2028</v>
      </c>
      <c r="B26" s="19"/>
      <c r="C26" s="19">
        <v>0.32</v>
      </c>
      <c r="D26" s="19"/>
      <c r="E26" s="19">
        <v>0.15</v>
      </c>
      <c r="F26" s="19">
        <v>0.24</v>
      </c>
      <c r="G26" s="19"/>
      <c r="H26" s="19"/>
      <c r="I26" s="19">
        <v>0.32</v>
      </c>
      <c r="J26" s="19"/>
      <c r="K26" s="19"/>
      <c r="L26" s="19"/>
      <c r="M26" s="19"/>
      <c r="N26" s="19"/>
      <c r="O26" s="19"/>
      <c r="P26" s="19"/>
      <c r="Q26" s="19"/>
      <c r="R26" s="19"/>
      <c r="S26" s="19">
        <v>1.03</v>
      </c>
    </row>
    <row r="27" spans="1:19" x14ac:dyDescent="0.35">
      <c r="A27" s="7" t="s">
        <v>1985</v>
      </c>
      <c r="B27" s="19">
        <v>1.0900000000000001</v>
      </c>
      <c r="C27" s="19">
        <v>1.8</v>
      </c>
      <c r="D27" s="19">
        <v>0.1</v>
      </c>
      <c r="E27" s="19">
        <v>0.57999999999999996</v>
      </c>
      <c r="F27" s="19">
        <v>0.52</v>
      </c>
      <c r="G27" s="19">
        <v>0.29000000000000004</v>
      </c>
      <c r="H27" s="19">
        <v>0.09</v>
      </c>
      <c r="I27" s="19">
        <v>0.8600000000000001</v>
      </c>
      <c r="J27" s="19">
        <v>7.0000000000000007E-2</v>
      </c>
      <c r="K27" s="19">
        <v>0.2</v>
      </c>
      <c r="L27" s="19">
        <v>0.29000000000000004</v>
      </c>
      <c r="M27" s="19">
        <v>0.4</v>
      </c>
      <c r="N27" s="19">
        <v>0</v>
      </c>
      <c r="O27" s="19">
        <v>0.24</v>
      </c>
      <c r="P27" s="19">
        <v>0</v>
      </c>
      <c r="Q27" s="19">
        <v>0</v>
      </c>
      <c r="R27" s="19">
        <v>0</v>
      </c>
      <c r="S27" s="19">
        <v>6.53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600F-6879-4BC0-B40C-AA66E706CEE0}">
  <dimension ref="A1:R86"/>
  <sheetViews>
    <sheetView workbookViewId="0">
      <selection sqref="A1:R86"/>
    </sheetView>
  </sheetViews>
  <sheetFormatPr defaultRowHeight="14.5" x14ac:dyDescent="0.35"/>
  <cols>
    <col min="9" max="9" width="10.08984375" style="1" bestFit="1" customWidth="1"/>
    <col min="10" max="10" width="12.1796875" bestFit="1" customWidth="1"/>
    <col min="14" max="14" width="10.08984375" style="1" bestFit="1" customWidth="1"/>
  </cols>
  <sheetData>
    <row r="1" spans="1:18" x14ac:dyDescent="0.3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9" t="s">
        <v>13</v>
      </c>
      <c r="O1" s="28" t="s">
        <v>1986</v>
      </c>
      <c r="P1" s="28" t="s">
        <v>1992</v>
      </c>
      <c r="Q1" s="28" t="s">
        <v>1993</v>
      </c>
      <c r="R1" s="28" t="s">
        <v>1994</v>
      </c>
    </row>
    <row r="2" spans="1:18" x14ac:dyDescent="0.35">
      <c r="A2" s="8" t="s">
        <v>410</v>
      </c>
      <c r="B2" s="9" t="s">
        <v>411</v>
      </c>
      <c r="C2" s="9" t="s">
        <v>61</v>
      </c>
      <c r="D2" s="9" t="s">
        <v>27</v>
      </c>
      <c r="E2" s="9" t="s">
        <v>16</v>
      </c>
      <c r="F2" s="9" t="s">
        <v>17</v>
      </c>
      <c r="G2" s="9" t="s">
        <v>47</v>
      </c>
      <c r="H2" s="9">
        <v>55</v>
      </c>
      <c r="I2" s="30">
        <v>42468</v>
      </c>
      <c r="J2" s="31">
        <v>141604</v>
      </c>
      <c r="K2" s="32">
        <v>0.15</v>
      </c>
      <c r="L2" s="9" t="s">
        <v>19</v>
      </c>
      <c r="M2" s="9" t="s">
        <v>63</v>
      </c>
      <c r="N2" s="30">
        <v>44485</v>
      </c>
      <c r="O2" s="9">
        <v>21240.6</v>
      </c>
      <c r="P2" s="9">
        <v>2021</v>
      </c>
      <c r="Q2" s="9">
        <v>2016</v>
      </c>
      <c r="R2" s="33">
        <v>5</v>
      </c>
    </row>
    <row r="3" spans="1:18" x14ac:dyDescent="0.35">
      <c r="A3" s="8" t="s">
        <v>296</v>
      </c>
      <c r="B3" s="9" t="s">
        <v>419</v>
      </c>
      <c r="C3" s="9" t="s">
        <v>68</v>
      </c>
      <c r="D3" s="9" t="s">
        <v>15</v>
      </c>
      <c r="E3" s="9" t="s">
        <v>36</v>
      </c>
      <c r="F3" s="9" t="s">
        <v>28</v>
      </c>
      <c r="G3" s="9" t="s">
        <v>47</v>
      </c>
      <c r="H3" s="9">
        <v>25</v>
      </c>
      <c r="I3" s="30">
        <v>43967</v>
      </c>
      <c r="J3" s="31">
        <v>41336</v>
      </c>
      <c r="K3" s="32">
        <v>0</v>
      </c>
      <c r="L3" s="9" t="s">
        <v>19</v>
      </c>
      <c r="M3" s="9" t="s">
        <v>45</v>
      </c>
      <c r="N3" s="30">
        <v>44336</v>
      </c>
      <c r="O3" s="9">
        <v>0</v>
      </c>
      <c r="P3" s="9">
        <v>2021</v>
      </c>
      <c r="Q3" s="9">
        <v>2020</v>
      </c>
      <c r="R3" s="33">
        <v>1</v>
      </c>
    </row>
    <row r="4" spans="1:18" x14ac:dyDescent="0.35">
      <c r="A4" s="8" t="s">
        <v>463</v>
      </c>
      <c r="B4" s="9" t="s">
        <v>1951</v>
      </c>
      <c r="C4" s="9" t="s">
        <v>14</v>
      </c>
      <c r="D4" s="9" t="s">
        <v>27</v>
      </c>
      <c r="E4" s="9" t="s">
        <v>44</v>
      </c>
      <c r="F4" s="9" t="s">
        <v>17</v>
      </c>
      <c r="G4" s="9" t="s">
        <v>24</v>
      </c>
      <c r="H4" s="9">
        <v>57</v>
      </c>
      <c r="I4" s="30">
        <v>42685</v>
      </c>
      <c r="J4" s="31">
        <v>246589</v>
      </c>
      <c r="K4" s="32">
        <v>0.33</v>
      </c>
      <c r="L4" s="9" t="s">
        <v>19</v>
      </c>
      <c r="M4" s="9" t="s">
        <v>39</v>
      </c>
      <c r="N4" s="30">
        <v>42820</v>
      </c>
      <c r="O4" s="9">
        <v>81374.37000000001</v>
      </c>
      <c r="P4" s="9">
        <v>2017</v>
      </c>
      <c r="Q4" s="9">
        <v>2016</v>
      </c>
      <c r="R4" s="33">
        <v>1</v>
      </c>
    </row>
    <row r="5" spans="1:18" x14ac:dyDescent="0.35">
      <c r="A5" s="8" t="s">
        <v>170</v>
      </c>
      <c r="B5" s="9" t="s">
        <v>508</v>
      </c>
      <c r="C5" s="9" t="s">
        <v>42</v>
      </c>
      <c r="D5" s="9" t="s">
        <v>65</v>
      </c>
      <c r="E5" s="9" t="s">
        <v>36</v>
      </c>
      <c r="F5" s="9" t="s">
        <v>17</v>
      </c>
      <c r="G5" s="9" t="s">
        <v>51</v>
      </c>
      <c r="H5" s="9">
        <v>44</v>
      </c>
      <c r="I5" s="30">
        <v>43467</v>
      </c>
      <c r="J5" s="31">
        <v>74691</v>
      </c>
      <c r="K5" s="32">
        <v>0</v>
      </c>
      <c r="L5" s="9" t="s">
        <v>52</v>
      </c>
      <c r="M5" s="9" t="s">
        <v>81</v>
      </c>
      <c r="N5" s="30">
        <v>44020</v>
      </c>
      <c r="O5" s="9">
        <v>0</v>
      </c>
      <c r="P5" s="9">
        <v>2020</v>
      </c>
      <c r="Q5" s="9">
        <v>2019</v>
      </c>
      <c r="R5" s="33">
        <v>1</v>
      </c>
    </row>
    <row r="6" spans="1:18" x14ac:dyDescent="0.35">
      <c r="A6" s="8" t="s">
        <v>509</v>
      </c>
      <c r="B6" s="9" t="s">
        <v>510</v>
      </c>
      <c r="C6" s="9" t="s">
        <v>97</v>
      </c>
      <c r="D6" s="9" t="s">
        <v>31</v>
      </c>
      <c r="E6" s="9" t="s">
        <v>32</v>
      </c>
      <c r="F6" s="9" t="s">
        <v>17</v>
      </c>
      <c r="G6" s="9" t="s">
        <v>51</v>
      </c>
      <c r="H6" s="9">
        <v>44</v>
      </c>
      <c r="I6" s="30">
        <v>39800</v>
      </c>
      <c r="J6" s="31">
        <v>92753</v>
      </c>
      <c r="K6" s="32">
        <v>0.13</v>
      </c>
      <c r="L6" s="9" t="s">
        <v>19</v>
      </c>
      <c r="M6" s="9" t="s">
        <v>25</v>
      </c>
      <c r="N6" s="30">
        <v>44371</v>
      </c>
      <c r="O6" s="9">
        <v>12057.890000000001</v>
      </c>
      <c r="P6" s="9">
        <v>2021</v>
      </c>
      <c r="Q6" s="9">
        <v>2008</v>
      </c>
      <c r="R6" s="33">
        <v>13</v>
      </c>
    </row>
    <row r="7" spans="1:18" x14ac:dyDescent="0.35">
      <c r="A7" s="8" t="s">
        <v>521</v>
      </c>
      <c r="B7" s="9" t="s">
        <v>522</v>
      </c>
      <c r="C7" s="9" t="s">
        <v>129</v>
      </c>
      <c r="D7" s="9" t="s">
        <v>31</v>
      </c>
      <c r="E7" s="9" t="s">
        <v>36</v>
      </c>
      <c r="F7" s="9" t="s">
        <v>28</v>
      </c>
      <c r="G7" s="9" t="s">
        <v>18</v>
      </c>
      <c r="H7" s="9">
        <v>58</v>
      </c>
      <c r="I7" s="30">
        <v>37399</v>
      </c>
      <c r="J7" s="31">
        <v>76354</v>
      </c>
      <c r="K7" s="32">
        <v>0</v>
      </c>
      <c r="L7" s="9" t="s">
        <v>19</v>
      </c>
      <c r="M7" s="9" t="s">
        <v>39</v>
      </c>
      <c r="N7" s="30">
        <v>44465</v>
      </c>
      <c r="O7" s="9">
        <v>0</v>
      </c>
      <c r="P7" s="9">
        <v>2021</v>
      </c>
      <c r="Q7" s="9">
        <v>2002</v>
      </c>
      <c r="R7" s="33">
        <v>19</v>
      </c>
    </row>
    <row r="8" spans="1:18" x14ac:dyDescent="0.35">
      <c r="A8" s="8" t="s">
        <v>169</v>
      </c>
      <c r="B8" s="9" t="s">
        <v>529</v>
      </c>
      <c r="C8" s="9" t="s">
        <v>73</v>
      </c>
      <c r="D8" s="9" t="s">
        <v>27</v>
      </c>
      <c r="E8" s="9" t="s">
        <v>36</v>
      </c>
      <c r="F8" s="9" t="s">
        <v>28</v>
      </c>
      <c r="G8" s="9" t="s">
        <v>51</v>
      </c>
      <c r="H8" s="9">
        <v>36</v>
      </c>
      <c r="I8" s="30">
        <v>40535</v>
      </c>
      <c r="J8" s="31">
        <v>53215</v>
      </c>
      <c r="K8" s="32">
        <v>0</v>
      </c>
      <c r="L8" s="9" t="s">
        <v>52</v>
      </c>
      <c r="M8" s="9" t="s">
        <v>53</v>
      </c>
      <c r="N8" s="30">
        <v>41725</v>
      </c>
      <c r="O8" s="9">
        <v>0</v>
      </c>
      <c r="P8" s="9">
        <v>2014</v>
      </c>
      <c r="Q8" s="9">
        <v>2010</v>
      </c>
      <c r="R8" s="33">
        <v>4</v>
      </c>
    </row>
    <row r="9" spans="1:18" x14ac:dyDescent="0.35">
      <c r="A9" s="8" t="s">
        <v>366</v>
      </c>
      <c r="B9" s="9" t="s">
        <v>530</v>
      </c>
      <c r="C9" s="9" t="s">
        <v>58</v>
      </c>
      <c r="D9" s="9" t="s">
        <v>31</v>
      </c>
      <c r="E9" s="9" t="s">
        <v>16</v>
      </c>
      <c r="F9" s="9" t="s">
        <v>17</v>
      </c>
      <c r="G9" s="9" t="s">
        <v>24</v>
      </c>
      <c r="H9" s="9">
        <v>30</v>
      </c>
      <c r="I9" s="30">
        <v>42877</v>
      </c>
      <c r="J9" s="31">
        <v>86858</v>
      </c>
      <c r="K9" s="32">
        <v>0</v>
      </c>
      <c r="L9" s="9" t="s">
        <v>33</v>
      </c>
      <c r="M9" s="9" t="s">
        <v>80</v>
      </c>
      <c r="N9" s="30">
        <v>43016</v>
      </c>
      <c r="O9" s="9">
        <v>0</v>
      </c>
      <c r="P9" s="9">
        <v>2017</v>
      </c>
      <c r="Q9" s="9">
        <v>2017</v>
      </c>
      <c r="R9" s="33">
        <v>0</v>
      </c>
    </row>
    <row r="10" spans="1:18" x14ac:dyDescent="0.35">
      <c r="A10" s="8" t="s">
        <v>543</v>
      </c>
      <c r="B10" s="9" t="s">
        <v>544</v>
      </c>
      <c r="C10" s="9" t="s">
        <v>40</v>
      </c>
      <c r="D10" s="9" t="s">
        <v>31</v>
      </c>
      <c r="E10" s="9" t="s">
        <v>16</v>
      </c>
      <c r="F10" s="9" t="s">
        <v>17</v>
      </c>
      <c r="G10" s="9" t="s">
        <v>51</v>
      </c>
      <c r="H10" s="9">
        <v>30</v>
      </c>
      <c r="I10" s="30">
        <v>42512</v>
      </c>
      <c r="J10" s="31">
        <v>189702</v>
      </c>
      <c r="K10" s="32">
        <v>0.28000000000000003</v>
      </c>
      <c r="L10" s="9" t="s">
        <v>52</v>
      </c>
      <c r="M10" s="9" t="s">
        <v>81</v>
      </c>
      <c r="N10" s="30">
        <v>44186</v>
      </c>
      <c r="O10" s="9">
        <v>53116.560000000005</v>
      </c>
      <c r="P10" s="9">
        <v>2020</v>
      </c>
      <c r="Q10" s="9">
        <v>2016</v>
      </c>
      <c r="R10" s="33">
        <v>4</v>
      </c>
    </row>
    <row r="11" spans="1:18" x14ac:dyDescent="0.35">
      <c r="A11" s="8" t="s">
        <v>555</v>
      </c>
      <c r="B11" s="9" t="s">
        <v>556</v>
      </c>
      <c r="C11" s="9" t="s">
        <v>62</v>
      </c>
      <c r="D11" s="9" t="s">
        <v>43</v>
      </c>
      <c r="E11" s="9" t="s">
        <v>16</v>
      </c>
      <c r="F11" s="9" t="s">
        <v>28</v>
      </c>
      <c r="G11" s="9" t="s">
        <v>24</v>
      </c>
      <c r="H11" s="9">
        <v>27</v>
      </c>
      <c r="I11" s="30">
        <v>43368</v>
      </c>
      <c r="J11" s="31">
        <v>114441</v>
      </c>
      <c r="K11" s="32">
        <v>0.1</v>
      </c>
      <c r="L11" s="9" t="s">
        <v>33</v>
      </c>
      <c r="M11" s="9" t="s">
        <v>80</v>
      </c>
      <c r="N11" s="30">
        <v>43821</v>
      </c>
      <c r="O11" s="9">
        <v>11444.1</v>
      </c>
      <c r="P11" s="9">
        <v>2019</v>
      </c>
      <c r="Q11" s="9">
        <v>2018</v>
      </c>
      <c r="R11" s="33">
        <v>1</v>
      </c>
    </row>
    <row r="12" spans="1:18" x14ac:dyDescent="0.35">
      <c r="A12" s="8" t="s">
        <v>104</v>
      </c>
      <c r="B12" s="9" t="s">
        <v>621</v>
      </c>
      <c r="C12" s="9" t="s">
        <v>61</v>
      </c>
      <c r="D12" s="9" t="s">
        <v>27</v>
      </c>
      <c r="E12" s="9" t="s">
        <v>36</v>
      </c>
      <c r="F12" s="9" t="s">
        <v>28</v>
      </c>
      <c r="G12" s="9" t="s">
        <v>18</v>
      </c>
      <c r="H12" s="9">
        <v>37</v>
      </c>
      <c r="I12" s="30">
        <v>41695</v>
      </c>
      <c r="J12" s="31">
        <v>128984</v>
      </c>
      <c r="K12" s="32">
        <v>0.12</v>
      </c>
      <c r="L12" s="9" t="s">
        <v>19</v>
      </c>
      <c r="M12" s="9" t="s">
        <v>45</v>
      </c>
      <c r="N12" s="30">
        <v>44317</v>
      </c>
      <c r="O12" s="9">
        <v>15478.08</v>
      </c>
      <c r="P12" s="9">
        <v>2021</v>
      </c>
      <c r="Q12" s="9">
        <v>2014</v>
      </c>
      <c r="R12" s="33">
        <v>7</v>
      </c>
    </row>
    <row r="13" spans="1:18" x14ac:dyDescent="0.35">
      <c r="A13" s="8" t="s">
        <v>1424</v>
      </c>
      <c r="B13" s="9" t="s">
        <v>1425</v>
      </c>
      <c r="C13" s="9" t="s">
        <v>40</v>
      </c>
      <c r="D13" s="9" t="s">
        <v>31</v>
      </c>
      <c r="E13" s="9" t="s">
        <v>44</v>
      </c>
      <c r="F13" s="9" t="s">
        <v>17</v>
      </c>
      <c r="G13" s="9" t="s">
        <v>47</v>
      </c>
      <c r="H13" s="9">
        <v>45</v>
      </c>
      <c r="I13" s="30">
        <v>43212</v>
      </c>
      <c r="J13" s="31">
        <v>187205</v>
      </c>
      <c r="K13" s="32">
        <v>0.24</v>
      </c>
      <c r="L13" s="9" t="s">
        <v>19</v>
      </c>
      <c r="M13" s="9" t="s">
        <v>29</v>
      </c>
      <c r="N13" s="30">
        <v>44732</v>
      </c>
      <c r="O13" s="9">
        <v>44929.2</v>
      </c>
      <c r="P13" s="9">
        <v>2022</v>
      </c>
      <c r="Q13" s="9">
        <v>2018</v>
      </c>
      <c r="R13" s="33">
        <v>4</v>
      </c>
    </row>
    <row r="14" spans="1:18" x14ac:dyDescent="0.35">
      <c r="A14" s="8" t="s">
        <v>190</v>
      </c>
      <c r="B14" s="9" t="s">
        <v>668</v>
      </c>
      <c r="C14" s="9" t="s">
        <v>77</v>
      </c>
      <c r="D14" s="9" t="s">
        <v>23</v>
      </c>
      <c r="E14" s="9" t="s">
        <v>16</v>
      </c>
      <c r="F14" s="9" t="s">
        <v>17</v>
      </c>
      <c r="G14" s="9" t="s">
        <v>24</v>
      </c>
      <c r="H14" s="9">
        <v>58</v>
      </c>
      <c r="I14" s="30">
        <v>34567</v>
      </c>
      <c r="J14" s="31">
        <v>93102</v>
      </c>
      <c r="K14" s="32">
        <v>0</v>
      </c>
      <c r="L14" s="9" t="s">
        <v>19</v>
      </c>
      <c r="M14" s="9" t="s">
        <v>63</v>
      </c>
      <c r="N14" s="30">
        <v>41621</v>
      </c>
      <c r="O14" s="9">
        <v>0</v>
      </c>
      <c r="P14" s="9">
        <v>2013</v>
      </c>
      <c r="Q14" s="9">
        <v>1994</v>
      </c>
      <c r="R14" s="33">
        <v>19</v>
      </c>
    </row>
    <row r="15" spans="1:18" x14ac:dyDescent="0.35">
      <c r="A15" s="8" t="s">
        <v>729</v>
      </c>
      <c r="B15" s="9" t="s">
        <v>730</v>
      </c>
      <c r="C15" s="9" t="s">
        <v>14</v>
      </c>
      <c r="D15" s="9" t="s">
        <v>43</v>
      </c>
      <c r="E15" s="9" t="s">
        <v>32</v>
      </c>
      <c r="F15" s="9" t="s">
        <v>17</v>
      </c>
      <c r="G15" s="9" t="s">
        <v>47</v>
      </c>
      <c r="H15" s="9">
        <v>30</v>
      </c>
      <c r="I15" s="30">
        <v>42634</v>
      </c>
      <c r="J15" s="31">
        <v>221217</v>
      </c>
      <c r="K15" s="32">
        <v>0.32</v>
      </c>
      <c r="L15" s="9" t="s">
        <v>19</v>
      </c>
      <c r="M15" s="9" t="s">
        <v>29</v>
      </c>
      <c r="N15" s="30">
        <v>43003</v>
      </c>
      <c r="O15" s="9">
        <v>70789.440000000002</v>
      </c>
      <c r="P15" s="9">
        <v>2017</v>
      </c>
      <c r="Q15" s="9">
        <v>2016</v>
      </c>
      <c r="R15" s="33">
        <v>1</v>
      </c>
    </row>
    <row r="16" spans="1:18" x14ac:dyDescent="0.35">
      <c r="A16" s="8" t="s">
        <v>900</v>
      </c>
      <c r="B16" s="9" t="s">
        <v>901</v>
      </c>
      <c r="C16" s="9" t="s">
        <v>40</v>
      </c>
      <c r="D16" s="9" t="s">
        <v>15</v>
      </c>
      <c r="E16" s="9" t="s">
        <v>44</v>
      </c>
      <c r="F16" s="9" t="s">
        <v>28</v>
      </c>
      <c r="G16" s="9" t="s">
        <v>18</v>
      </c>
      <c r="H16" s="9">
        <v>25</v>
      </c>
      <c r="I16" s="30">
        <v>43844</v>
      </c>
      <c r="J16" s="31">
        <v>168014</v>
      </c>
      <c r="K16" s="32">
        <v>0.27</v>
      </c>
      <c r="L16" s="9" t="s">
        <v>19</v>
      </c>
      <c r="M16" s="9" t="s">
        <v>20</v>
      </c>
      <c r="N16" s="30">
        <v>44404</v>
      </c>
      <c r="O16" s="9">
        <v>45363.780000000006</v>
      </c>
      <c r="P16" s="9">
        <v>2021</v>
      </c>
      <c r="Q16" s="9">
        <v>2020</v>
      </c>
      <c r="R16" s="33">
        <v>1</v>
      </c>
    </row>
    <row r="17" spans="1:18" x14ac:dyDescent="0.35">
      <c r="A17" s="8" t="s">
        <v>251</v>
      </c>
      <c r="B17" s="9" t="s">
        <v>776</v>
      </c>
      <c r="C17" s="9" t="s">
        <v>97</v>
      </c>
      <c r="D17" s="9" t="s">
        <v>31</v>
      </c>
      <c r="E17" s="9" t="s">
        <v>32</v>
      </c>
      <c r="F17" s="9" t="s">
        <v>28</v>
      </c>
      <c r="G17" s="9" t="s">
        <v>24</v>
      </c>
      <c r="H17" s="9">
        <v>45</v>
      </c>
      <c r="I17" s="30">
        <v>36993</v>
      </c>
      <c r="J17" s="31">
        <v>95743</v>
      </c>
      <c r="K17" s="32">
        <v>0.15</v>
      </c>
      <c r="L17" s="9" t="s">
        <v>19</v>
      </c>
      <c r="M17" s="9" t="s">
        <v>25</v>
      </c>
      <c r="N17" s="30">
        <v>40193</v>
      </c>
      <c r="O17" s="9">
        <v>14361.449999999999</v>
      </c>
      <c r="P17" s="9">
        <v>2010</v>
      </c>
      <c r="Q17" s="9">
        <v>2001</v>
      </c>
      <c r="R17" s="33">
        <v>9</v>
      </c>
    </row>
    <row r="18" spans="1:18" x14ac:dyDescent="0.35">
      <c r="A18" s="8" t="s">
        <v>205</v>
      </c>
      <c r="B18" s="9" t="s">
        <v>791</v>
      </c>
      <c r="C18" s="9" t="s">
        <v>42</v>
      </c>
      <c r="D18" s="9" t="s">
        <v>43</v>
      </c>
      <c r="E18" s="9" t="s">
        <v>16</v>
      </c>
      <c r="F18" s="9" t="s">
        <v>17</v>
      </c>
      <c r="G18" s="9" t="s">
        <v>18</v>
      </c>
      <c r="H18" s="9">
        <v>34</v>
      </c>
      <c r="I18" s="30">
        <v>41085</v>
      </c>
      <c r="J18" s="31">
        <v>83066</v>
      </c>
      <c r="K18" s="32">
        <v>0</v>
      </c>
      <c r="L18" s="9" t="s">
        <v>19</v>
      </c>
      <c r="M18" s="9" t="s">
        <v>20</v>
      </c>
      <c r="N18" s="30">
        <v>41430</v>
      </c>
      <c r="O18" s="9">
        <v>0</v>
      </c>
      <c r="P18" s="9">
        <v>2013</v>
      </c>
      <c r="Q18" s="9">
        <v>2012</v>
      </c>
      <c r="R18" s="33">
        <v>1</v>
      </c>
    </row>
    <row r="19" spans="1:18" x14ac:dyDescent="0.35">
      <c r="A19" s="8" t="s">
        <v>345</v>
      </c>
      <c r="B19" s="9" t="s">
        <v>794</v>
      </c>
      <c r="C19" s="9" t="s">
        <v>61</v>
      </c>
      <c r="D19" s="9" t="s">
        <v>65</v>
      </c>
      <c r="E19" s="9" t="s">
        <v>32</v>
      </c>
      <c r="F19" s="9" t="s">
        <v>28</v>
      </c>
      <c r="G19" s="9" t="s">
        <v>18</v>
      </c>
      <c r="H19" s="9">
        <v>33</v>
      </c>
      <c r="I19" s="30">
        <v>41315</v>
      </c>
      <c r="J19" s="31">
        <v>144231</v>
      </c>
      <c r="K19" s="32">
        <v>0.14000000000000001</v>
      </c>
      <c r="L19" s="9" t="s">
        <v>19</v>
      </c>
      <c r="M19" s="9" t="s">
        <v>29</v>
      </c>
      <c r="N19" s="30">
        <v>44029</v>
      </c>
      <c r="O19" s="9">
        <v>20192.34</v>
      </c>
      <c r="P19" s="9">
        <v>2020</v>
      </c>
      <c r="Q19" s="9">
        <v>2013</v>
      </c>
      <c r="R19" s="33">
        <v>7</v>
      </c>
    </row>
    <row r="20" spans="1:18" x14ac:dyDescent="0.35">
      <c r="A20" s="8" t="s">
        <v>108</v>
      </c>
      <c r="B20" s="9" t="s">
        <v>800</v>
      </c>
      <c r="C20" s="9" t="s">
        <v>40</v>
      </c>
      <c r="D20" s="9" t="s">
        <v>31</v>
      </c>
      <c r="E20" s="9" t="s">
        <v>16</v>
      </c>
      <c r="F20" s="9" t="s">
        <v>28</v>
      </c>
      <c r="G20" s="9" t="s">
        <v>51</v>
      </c>
      <c r="H20" s="9">
        <v>31</v>
      </c>
      <c r="I20" s="30">
        <v>44069</v>
      </c>
      <c r="J20" s="31">
        <v>189290</v>
      </c>
      <c r="K20" s="32">
        <v>0.22</v>
      </c>
      <c r="L20" s="9" t="s">
        <v>52</v>
      </c>
      <c r="M20" s="9" t="s">
        <v>53</v>
      </c>
      <c r="N20" s="30">
        <v>44099</v>
      </c>
      <c r="O20" s="9">
        <v>41643.800000000003</v>
      </c>
      <c r="P20" s="9">
        <v>2020</v>
      </c>
      <c r="Q20" s="9">
        <v>2020</v>
      </c>
      <c r="R20" s="33">
        <v>0</v>
      </c>
    </row>
    <row r="21" spans="1:18" x14ac:dyDescent="0.35">
      <c r="A21" s="8" t="s">
        <v>1589</v>
      </c>
      <c r="B21" s="9" t="s">
        <v>1590</v>
      </c>
      <c r="C21" s="9" t="s">
        <v>40</v>
      </c>
      <c r="D21" s="9" t="s">
        <v>31</v>
      </c>
      <c r="E21" s="9" t="s">
        <v>44</v>
      </c>
      <c r="F21" s="9" t="s">
        <v>28</v>
      </c>
      <c r="G21" s="9" t="s">
        <v>18</v>
      </c>
      <c r="H21" s="9">
        <v>41</v>
      </c>
      <c r="I21" s="30">
        <v>39156</v>
      </c>
      <c r="J21" s="31">
        <v>155926</v>
      </c>
      <c r="K21" s="32">
        <v>0.24</v>
      </c>
      <c r="L21" s="9" t="s">
        <v>19</v>
      </c>
      <c r="M21" s="9" t="s">
        <v>29</v>
      </c>
      <c r="N21" s="30">
        <v>39598</v>
      </c>
      <c r="O21" s="9">
        <v>37422.239999999998</v>
      </c>
      <c r="P21" s="9">
        <v>2008</v>
      </c>
      <c r="Q21" s="9">
        <v>2007</v>
      </c>
      <c r="R21" s="33">
        <v>1</v>
      </c>
    </row>
    <row r="22" spans="1:18" x14ac:dyDescent="0.35">
      <c r="A22" s="8" t="s">
        <v>319</v>
      </c>
      <c r="B22" s="9" t="s">
        <v>835</v>
      </c>
      <c r="C22" s="9" t="s">
        <v>83</v>
      </c>
      <c r="D22" s="9" t="s">
        <v>23</v>
      </c>
      <c r="E22" s="9" t="s">
        <v>36</v>
      </c>
      <c r="F22" s="9" t="s">
        <v>28</v>
      </c>
      <c r="G22" s="9" t="s">
        <v>47</v>
      </c>
      <c r="H22" s="9">
        <v>41</v>
      </c>
      <c r="I22" s="30">
        <v>38219</v>
      </c>
      <c r="J22" s="31">
        <v>49186</v>
      </c>
      <c r="K22" s="32">
        <v>0</v>
      </c>
      <c r="L22" s="9" t="s">
        <v>19</v>
      </c>
      <c r="M22" s="9" t="s">
        <v>25</v>
      </c>
      <c r="N22" s="30">
        <v>39616</v>
      </c>
      <c r="O22" s="9">
        <v>0</v>
      </c>
      <c r="P22" s="9">
        <v>2008</v>
      </c>
      <c r="Q22" s="9">
        <v>2004</v>
      </c>
      <c r="R22" s="33">
        <v>4</v>
      </c>
    </row>
    <row r="23" spans="1:18" x14ac:dyDescent="0.35">
      <c r="A23" s="8" t="s">
        <v>199</v>
      </c>
      <c r="B23" s="9" t="s">
        <v>884</v>
      </c>
      <c r="C23" s="9" t="s">
        <v>68</v>
      </c>
      <c r="D23" s="9" t="s">
        <v>43</v>
      </c>
      <c r="E23" s="9" t="s">
        <v>16</v>
      </c>
      <c r="F23" s="9" t="s">
        <v>17</v>
      </c>
      <c r="G23" s="9" t="s">
        <v>24</v>
      </c>
      <c r="H23" s="9">
        <v>40</v>
      </c>
      <c r="I23" s="30">
        <v>44251</v>
      </c>
      <c r="J23" s="31">
        <v>46833</v>
      </c>
      <c r="K23" s="32">
        <v>0</v>
      </c>
      <c r="L23" s="9" t="s">
        <v>33</v>
      </c>
      <c r="M23" s="9" t="s">
        <v>34</v>
      </c>
      <c r="N23" s="30">
        <v>44510</v>
      </c>
      <c r="O23" s="9">
        <v>0</v>
      </c>
      <c r="P23" s="9">
        <v>2021</v>
      </c>
      <c r="Q23" s="9">
        <v>2021</v>
      </c>
      <c r="R23" s="33">
        <v>0</v>
      </c>
    </row>
    <row r="24" spans="1:18" x14ac:dyDescent="0.35">
      <c r="A24" s="8" t="s">
        <v>381</v>
      </c>
      <c r="B24" s="9" t="s">
        <v>896</v>
      </c>
      <c r="C24" s="9" t="s">
        <v>91</v>
      </c>
      <c r="D24" s="9" t="s">
        <v>27</v>
      </c>
      <c r="E24" s="9" t="s">
        <v>32</v>
      </c>
      <c r="F24" s="9" t="s">
        <v>17</v>
      </c>
      <c r="G24" s="9" t="s">
        <v>24</v>
      </c>
      <c r="H24" s="9">
        <v>45</v>
      </c>
      <c r="I24" s="30">
        <v>40418</v>
      </c>
      <c r="J24" s="31">
        <v>82162</v>
      </c>
      <c r="K24" s="32">
        <v>0</v>
      </c>
      <c r="L24" s="9" t="s">
        <v>33</v>
      </c>
      <c r="M24" s="9" t="s">
        <v>60</v>
      </c>
      <c r="N24" s="30">
        <v>44107</v>
      </c>
      <c r="O24" s="9">
        <v>0</v>
      </c>
      <c r="P24" s="9">
        <v>2020</v>
      </c>
      <c r="Q24" s="9">
        <v>2010</v>
      </c>
      <c r="R24" s="33">
        <v>10</v>
      </c>
    </row>
    <row r="25" spans="1:18" x14ac:dyDescent="0.35">
      <c r="A25" s="8" t="s">
        <v>926</v>
      </c>
      <c r="B25" s="9" t="s">
        <v>927</v>
      </c>
      <c r="C25" s="9" t="s">
        <v>69</v>
      </c>
      <c r="D25" s="9" t="s">
        <v>31</v>
      </c>
      <c r="E25" s="9" t="s">
        <v>32</v>
      </c>
      <c r="F25" s="9" t="s">
        <v>17</v>
      </c>
      <c r="G25" s="9" t="s">
        <v>24</v>
      </c>
      <c r="H25" s="9">
        <v>55</v>
      </c>
      <c r="I25" s="30">
        <v>34915</v>
      </c>
      <c r="J25" s="31">
        <v>80701</v>
      </c>
      <c r="K25" s="32">
        <v>0</v>
      </c>
      <c r="L25" s="9" t="s">
        <v>19</v>
      </c>
      <c r="M25" s="9" t="s">
        <v>20</v>
      </c>
      <c r="N25" s="30">
        <v>38456</v>
      </c>
      <c r="O25" s="9">
        <v>0</v>
      </c>
      <c r="P25" s="9">
        <v>2005</v>
      </c>
      <c r="Q25" s="9">
        <v>1995</v>
      </c>
      <c r="R25" s="33">
        <v>10</v>
      </c>
    </row>
    <row r="26" spans="1:18" x14ac:dyDescent="0.35">
      <c r="A26" s="8" t="s">
        <v>301</v>
      </c>
      <c r="B26" s="9" t="s">
        <v>936</v>
      </c>
      <c r="C26" s="9" t="s">
        <v>40</v>
      </c>
      <c r="D26" s="9" t="s">
        <v>65</v>
      </c>
      <c r="E26" s="9" t="s">
        <v>36</v>
      </c>
      <c r="F26" s="9" t="s">
        <v>28</v>
      </c>
      <c r="G26" s="9" t="s">
        <v>18</v>
      </c>
      <c r="H26" s="9">
        <v>29</v>
      </c>
      <c r="I26" s="30">
        <v>42785</v>
      </c>
      <c r="J26" s="31">
        <v>181854</v>
      </c>
      <c r="K26" s="32">
        <v>0.28999999999999998</v>
      </c>
      <c r="L26" s="9" t="s">
        <v>19</v>
      </c>
      <c r="M26" s="9" t="s">
        <v>63</v>
      </c>
      <c r="N26" s="30">
        <v>43945</v>
      </c>
      <c r="O26" s="9">
        <v>52737.659999999996</v>
      </c>
      <c r="P26" s="9">
        <v>2020</v>
      </c>
      <c r="Q26" s="9">
        <v>2017</v>
      </c>
      <c r="R26" s="33">
        <v>3</v>
      </c>
    </row>
    <row r="27" spans="1:18" x14ac:dyDescent="0.35">
      <c r="A27" s="8" t="s">
        <v>317</v>
      </c>
      <c r="B27" s="9" t="s">
        <v>963</v>
      </c>
      <c r="C27" s="9" t="s">
        <v>42</v>
      </c>
      <c r="D27" s="9" t="s">
        <v>65</v>
      </c>
      <c r="E27" s="9" t="s">
        <v>16</v>
      </c>
      <c r="F27" s="9" t="s">
        <v>28</v>
      </c>
      <c r="G27" s="9" t="s">
        <v>51</v>
      </c>
      <c r="H27" s="9">
        <v>58</v>
      </c>
      <c r="I27" s="30">
        <v>34592</v>
      </c>
      <c r="J27" s="31">
        <v>98769</v>
      </c>
      <c r="K27" s="32">
        <v>0</v>
      </c>
      <c r="L27" s="9" t="s">
        <v>52</v>
      </c>
      <c r="M27" s="9" t="s">
        <v>66</v>
      </c>
      <c r="N27" s="30">
        <v>42646</v>
      </c>
      <c r="O27" s="9">
        <v>0</v>
      </c>
      <c r="P27" s="9">
        <v>2016</v>
      </c>
      <c r="Q27" s="9">
        <v>1994</v>
      </c>
      <c r="R27" s="33">
        <v>22</v>
      </c>
    </row>
    <row r="28" spans="1:18" x14ac:dyDescent="0.35">
      <c r="A28" s="8" t="s">
        <v>1711</v>
      </c>
      <c r="B28" s="9" t="s">
        <v>1712</v>
      </c>
      <c r="C28" s="9" t="s">
        <v>61</v>
      </c>
      <c r="D28" s="9" t="s">
        <v>15</v>
      </c>
      <c r="E28" s="9" t="s">
        <v>44</v>
      </c>
      <c r="F28" s="9" t="s">
        <v>17</v>
      </c>
      <c r="G28" s="9" t="s">
        <v>24</v>
      </c>
      <c r="H28" s="9">
        <v>37</v>
      </c>
      <c r="I28" s="30">
        <v>40657</v>
      </c>
      <c r="J28" s="31">
        <v>131183</v>
      </c>
      <c r="K28" s="32">
        <v>0.14000000000000001</v>
      </c>
      <c r="L28" s="9" t="s">
        <v>33</v>
      </c>
      <c r="M28" s="9" t="s">
        <v>74</v>
      </c>
      <c r="N28" s="30">
        <v>42445</v>
      </c>
      <c r="O28" s="9">
        <v>18365.620000000003</v>
      </c>
      <c r="P28" s="9">
        <v>2016</v>
      </c>
      <c r="Q28" s="9">
        <v>2011</v>
      </c>
      <c r="R28" s="33">
        <v>5</v>
      </c>
    </row>
    <row r="29" spans="1:18" x14ac:dyDescent="0.35">
      <c r="A29" s="8" t="s">
        <v>1318</v>
      </c>
      <c r="B29" s="9" t="s">
        <v>1319</v>
      </c>
      <c r="C29" s="9" t="s">
        <v>61</v>
      </c>
      <c r="D29" s="9" t="s">
        <v>15</v>
      </c>
      <c r="E29" s="9" t="s">
        <v>44</v>
      </c>
      <c r="F29" s="9" t="s">
        <v>28</v>
      </c>
      <c r="G29" s="9" t="s">
        <v>51</v>
      </c>
      <c r="H29" s="9">
        <v>44</v>
      </c>
      <c r="I29" s="30">
        <v>43685</v>
      </c>
      <c r="J29" s="31">
        <v>130133</v>
      </c>
      <c r="K29" s="32">
        <v>0.15</v>
      </c>
      <c r="L29" s="9" t="s">
        <v>19</v>
      </c>
      <c r="M29" s="9" t="s">
        <v>25</v>
      </c>
      <c r="N29" s="30">
        <v>44699</v>
      </c>
      <c r="O29" s="9">
        <v>19519.95</v>
      </c>
      <c r="P29" s="9">
        <v>2022</v>
      </c>
      <c r="Q29" s="9">
        <v>2019</v>
      </c>
      <c r="R29" s="33">
        <v>3</v>
      </c>
    </row>
    <row r="30" spans="1:18" x14ac:dyDescent="0.35">
      <c r="A30" s="8" t="s">
        <v>232</v>
      </c>
      <c r="B30" s="9" t="s">
        <v>1009</v>
      </c>
      <c r="C30" s="9" t="s">
        <v>42</v>
      </c>
      <c r="D30" s="9" t="s">
        <v>43</v>
      </c>
      <c r="E30" s="9" t="s">
        <v>32</v>
      </c>
      <c r="F30" s="9" t="s">
        <v>17</v>
      </c>
      <c r="G30" s="9" t="s">
        <v>24</v>
      </c>
      <c r="H30" s="9">
        <v>46</v>
      </c>
      <c r="I30" s="30">
        <v>37271</v>
      </c>
      <c r="J30" s="31">
        <v>86510</v>
      </c>
      <c r="K30" s="32">
        <v>0</v>
      </c>
      <c r="L30" s="9" t="s">
        <v>33</v>
      </c>
      <c r="M30" s="9" t="s">
        <v>60</v>
      </c>
      <c r="N30" s="30">
        <v>37623</v>
      </c>
      <c r="O30" s="9">
        <v>0</v>
      </c>
      <c r="P30" s="9">
        <v>2003</v>
      </c>
      <c r="Q30" s="9">
        <v>2002</v>
      </c>
      <c r="R30" s="33">
        <v>1</v>
      </c>
    </row>
    <row r="31" spans="1:18" x14ac:dyDescent="0.35">
      <c r="A31" s="8" t="s">
        <v>1048</v>
      </c>
      <c r="B31" s="9" t="s">
        <v>1049</v>
      </c>
      <c r="C31" s="9" t="s">
        <v>61</v>
      </c>
      <c r="D31" s="9" t="s">
        <v>15</v>
      </c>
      <c r="E31" s="9" t="s">
        <v>16</v>
      </c>
      <c r="F31" s="9" t="s">
        <v>17</v>
      </c>
      <c r="G31" s="9" t="s">
        <v>18</v>
      </c>
      <c r="H31" s="9">
        <v>51</v>
      </c>
      <c r="I31" s="30">
        <v>38835</v>
      </c>
      <c r="J31" s="31">
        <v>150758</v>
      </c>
      <c r="K31" s="32">
        <v>0.13</v>
      </c>
      <c r="L31" s="9" t="s">
        <v>19</v>
      </c>
      <c r="M31" s="9" t="s">
        <v>20</v>
      </c>
      <c r="N31" s="30">
        <v>39310</v>
      </c>
      <c r="O31" s="9">
        <v>19598.54</v>
      </c>
      <c r="P31" s="9">
        <v>2007</v>
      </c>
      <c r="Q31" s="9">
        <v>2006</v>
      </c>
      <c r="R31" s="33">
        <v>1</v>
      </c>
    </row>
    <row r="32" spans="1:18" x14ac:dyDescent="0.35">
      <c r="A32" s="8" t="s">
        <v>149</v>
      </c>
      <c r="B32" s="9" t="s">
        <v>1065</v>
      </c>
      <c r="C32" s="9" t="s">
        <v>14</v>
      </c>
      <c r="D32" s="9" t="s">
        <v>31</v>
      </c>
      <c r="E32" s="9" t="s">
        <v>36</v>
      </c>
      <c r="F32" s="9" t="s">
        <v>17</v>
      </c>
      <c r="G32" s="9" t="s">
        <v>24</v>
      </c>
      <c r="H32" s="9">
        <v>50</v>
      </c>
      <c r="I32" s="30">
        <v>39734</v>
      </c>
      <c r="J32" s="31">
        <v>181801</v>
      </c>
      <c r="K32" s="32">
        <v>0.4</v>
      </c>
      <c r="L32" s="9" t="s">
        <v>33</v>
      </c>
      <c r="M32" s="9" t="s">
        <v>80</v>
      </c>
      <c r="N32" s="30">
        <v>43810</v>
      </c>
      <c r="O32" s="9">
        <v>72720.400000000009</v>
      </c>
      <c r="P32" s="9">
        <v>2019</v>
      </c>
      <c r="Q32" s="9">
        <v>2008</v>
      </c>
      <c r="R32" s="33">
        <v>11</v>
      </c>
    </row>
    <row r="33" spans="1:18" x14ac:dyDescent="0.35">
      <c r="A33" s="8" t="s">
        <v>141</v>
      </c>
      <c r="B33" s="9" t="s">
        <v>1070</v>
      </c>
      <c r="C33" s="9" t="s">
        <v>30</v>
      </c>
      <c r="D33" s="9" t="s">
        <v>31</v>
      </c>
      <c r="E33" s="9" t="s">
        <v>16</v>
      </c>
      <c r="F33" s="9" t="s">
        <v>17</v>
      </c>
      <c r="G33" s="9" t="s">
        <v>24</v>
      </c>
      <c r="H33" s="9">
        <v>50</v>
      </c>
      <c r="I33" s="30">
        <v>41404</v>
      </c>
      <c r="J33" s="31">
        <v>79388</v>
      </c>
      <c r="K33" s="32">
        <v>0</v>
      </c>
      <c r="L33" s="9" t="s">
        <v>19</v>
      </c>
      <c r="M33" s="9" t="s">
        <v>25</v>
      </c>
      <c r="N33" s="30">
        <v>43681</v>
      </c>
      <c r="O33" s="9">
        <v>0</v>
      </c>
      <c r="P33" s="9">
        <v>2019</v>
      </c>
      <c r="Q33" s="9">
        <v>2013</v>
      </c>
      <c r="R33" s="33">
        <v>6</v>
      </c>
    </row>
    <row r="34" spans="1:18" x14ac:dyDescent="0.35">
      <c r="A34" s="8" t="s">
        <v>1952</v>
      </c>
      <c r="B34" s="9" t="s">
        <v>1953</v>
      </c>
      <c r="C34" s="9" t="s">
        <v>62</v>
      </c>
      <c r="D34" s="9" t="s">
        <v>43</v>
      </c>
      <c r="E34" s="9" t="s">
        <v>44</v>
      </c>
      <c r="F34" s="9" t="s">
        <v>28</v>
      </c>
      <c r="G34" s="9" t="s">
        <v>24</v>
      </c>
      <c r="H34" s="9">
        <v>49</v>
      </c>
      <c r="I34" s="30">
        <v>43240</v>
      </c>
      <c r="J34" s="31">
        <v>119397</v>
      </c>
      <c r="K34" s="32">
        <v>0.09</v>
      </c>
      <c r="L34" s="9" t="s">
        <v>33</v>
      </c>
      <c r="M34" s="9" t="s">
        <v>60</v>
      </c>
      <c r="N34" s="30">
        <v>43538</v>
      </c>
      <c r="O34" s="9">
        <v>10745.73</v>
      </c>
      <c r="P34" s="9">
        <v>2019</v>
      </c>
      <c r="Q34" s="9">
        <v>2018</v>
      </c>
      <c r="R34" s="33">
        <v>1</v>
      </c>
    </row>
    <row r="35" spans="1:18" x14ac:dyDescent="0.35">
      <c r="A35" s="8" t="s">
        <v>1094</v>
      </c>
      <c r="B35" s="9" t="s">
        <v>1095</v>
      </c>
      <c r="C35" s="9" t="s">
        <v>61</v>
      </c>
      <c r="D35" s="9" t="s">
        <v>43</v>
      </c>
      <c r="E35" s="9" t="s">
        <v>16</v>
      </c>
      <c r="F35" s="9" t="s">
        <v>28</v>
      </c>
      <c r="G35" s="9" t="s">
        <v>24</v>
      </c>
      <c r="H35" s="9">
        <v>45</v>
      </c>
      <c r="I35" s="30">
        <v>37014</v>
      </c>
      <c r="J35" s="31">
        <v>147752</v>
      </c>
      <c r="K35" s="32">
        <v>0.12</v>
      </c>
      <c r="L35" s="9" t="s">
        <v>33</v>
      </c>
      <c r="M35" s="9" t="s">
        <v>74</v>
      </c>
      <c r="N35" s="30">
        <v>40903</v>
      </c>
      <c r="O35" s="9">
        <v>17730.239999999998</v>
      </c>
      <c r="P35" s="9">
        <v>2011</v>
      </c>
      <c r="Q35" s="9">
        <v>2001</v>
      </c>
      <c r="R35" s="33">
        <v>10</v>
      </c>
    </row>
    <row r="36" spans="1:18" x14ac:dyDescent="0.35">
      <c r="A36" s="8" t="s">
        <v>252</v>
      </c>
      <c r="B36" s="9" t="s">
        <v>1133</v>
      </c>
      <c r="C36" s="9" t="s">
        <v>56</v>
      </c>
      <c r="D36" s="9" t="s">
        <v>27</v>
      </c>
      <c r="E36" s="9" t="s">
        <v>16</v>
      </c>
      <c r="F36" s="9" t="s">
        <v>17</v>
      </c>
      <c r="G36" s="9" t="s">
        <v>18</v>
      </c>
      <c r="H36" s="9">
        <v>42</v>
      </c>
      <c r="I36" s="30">
        <v>38777</v>
      </c>
      <c r="J36" s="31">
        <v>97433</v>
      </c>
      <c r="K36" s="32">
        <v>0.05</v>
      </c>
      <c r="L36" s="9" t="s">
        <v>19</v>
      </c>
      <c r="M36" s="9" t="s">
        <v>63</v>
      </c>
      <c r="N36" s="30">
        <v>42224</v>
      </c>
      <c r="O36" s="9">
        <v>4871.6500000000005</v>
      </c>
      <c r="P36" s="9">
        <v>2015</v>
      </c>
      <c r="Q36" s="9">
        <v>2006</v>
      </c>
      <c r="R36" s="33">
        <v>9</v>
      </c>
    </row>
    <row r="37" spans="1:18" x14ac:dyDescent="0.35">
      <c r="A37" s="8" t="s">
        <v>1140</v>
      </c>
      <c r="B37" s="9" t="s">
        <v>1141</v>
      </c>
      <c r="C37" s="9" t="s">
        <v>83</v>
      </c>
      <c r="D37" s="9" t="s">
        <v>23</v>
      </c>
      <c r="E37" s="9" t="s">
        <v>16</v>
      </c>
      <c r="F37" s="9" t="s">
        <v>28</v>
      </c>
      <c r="G37" s="9" t="s">
        <v>24</v>
      </c>
      <c r="H37" s="9">
        <v>35</v>
      </c>
      <c r="I37" s="30">
        <v>40596</v>
      </c>
      <c r="J37" s="31">
        <v>43336</v>
      </c>
      <c r="K37" s="32">
        <v>0</v>
      </c>
      <c r="L37" s="9" t="s">
        <v>19</v>
      </c>
      <c r="M37" s="9" t="s">
        <v>25</v>
      </c>
      <c r="N37" s="30">
        <v>44024</v>
      </c>
      <c r="O37" s="9">
        <v>0</v>
      </c>
      <c r="P37" s="9">
        <v>2020</v>
      </c>
      <c r="Q37" s="9">
        <v>2011</v>
      </c>
      <c r="R37" s="33">
        <v>9</v>
      </c>
    </row>
    <row r="38" spans="1:18" x14ac:dyDescent="0.35">
      <c r="A38" s="8" t="s">
        <v>1170</v>
      </c>
      <c r="B38" s="9" t="s">
        <v>1171</v>
      </c>
      <c r="C38" s="9" t="s">
        <v>62</v>
      </c>
      <c r="D38" s="9" t="s">
        <v>15</v>
      </c>
      <c r="E38" s="9" t="s">
        <v>16</v>
      </c>
      <c r="F38" s="9" t="s">
        <v>28</v>
      </c>
      <c r="G38" s="9" t="s">
        <v>51</v>
      </c>
      <c r="H38" s="9">
        <v>54</v>
      </c>
      <c r="I38" s="30">
        <v>35913</v>
      </c>
      <c r="J38" s="31">
        <v>108268</v>
      </c>
      <c r="K38" s="32">
        <v>0.09</v>
      </c>
      <c r="L38" s="9" t="s">
        <v>52</v>
      </c>
      <c r="M38" s="9" t="s">
        <v>53</v>
      </c>
      <c r="N38" s="30">
        <v>38122</v>
      </c>
      <c r="O38" s="9">
        <v>9744.119999999999</v>
      </c>
      <c r="P38" s="9">
        <v>2004</v>
      </c>
      <c r="Q38" s="9">
        <v>1998</v>
      </c>
      <c r="R38" s="33">
        <v>6</v>
      </c>
    </row>
    <row r="39" spans="1:18" x14ac:dyDescent="0.35">
      <c r="A39" s="8" t="s">
        <v>1183</v>
      </c>
      <c r="B39" s="9" t="s">
        <v>1184</v>
      </c>
      <c r="C39" s="9" t="s">
        <v>42</v>
      </c>
      <c r="D39" s="9" t="s">
        <v>15</v>
      </c>
      <c r="E39" s="9" t="s">
        <v>32</v>
      </c>
      <c r="F39" s="9" t="s">
        <v>28</v>
      </c>
      <c r="G39" s="9" t="s">
        <v>51</v>
      </c>
      <c r="H39" s="9">
        <v>34</v>
      </c>
      <c r="I39" s="30">
        <v>41886</v>
      </c>
      <c r="J39" s="31">
        <v>95499</v>
      </c>
      <c r="K39" s="32">
        <v>0</v>
      </c>
      <c r="L39" s="9" t="s">
        <v>52</v>
      </c>
      <c r="M39" s="9" t="s">
        <v>53</v>
      </c>
      <c r="N39" s="30">
        <v>42958</v>
      </c>
      <c r="O39" s="9">
        <v>0</v>
      </c>
      <c r="P39" s="9">
        <v>2017</v>
      </c>
      <c r="Q39" s="9">
        <v>2014</v>
      </c>
      <c r="R39" s="33">
        <v>3</v>
      </c>
    </row>
    <row r="40" spans="1:18" x14ac:dyDescent="0.35">
      <c r="A40" s="8" t="s">
        <v>1210</v>
      </c>
      <c r="B40" s="9" t="s">
        <v>1211</v>
      </c>
      <c r="C40" s="9" t="s">
        <v>98</v>
      </c>
      <c r="D40" s="9" t="s">
        <v>27</v>
      </c>
      <c r="E40" s="9" t="s">
        <v>32</v>
      </c>
      <c r="F40" s="9" t="s">
        <v>28</v>
      </c>
      <c r="G40" s="9" t="s">
        <v>47</v>
      </c>
      <c r="H40" s="9">
        <v>28</v>
      </c>
      <c r="I40" s="30">
        <v>43633</v>
      </c>
      <c r="J40" s="31">
        <v>65341</v>
      </c>
      <c r="K40" s="32">
        <v>0</v>
      </c>
      <c r="L40" s="9" t="s">
        <v>19</v>
      </c>
      <c r="M40" s="9" t="s">
        <v>45</v>
      </c>
      <c r="N40" s="30">
        <v>44662</v>
      </c>
      <c r="O40" s="9">
        <v>0</v>
      </c>
      <c r="P40" s="9">
        <v>2022</v>
      </c>
      <c r="Q40" s="9">
        <v>2019</v>
      </c>
      <c r="R40" s="33">
        <v>3</v>
      </c>
    </row>
    <row r="41" spans="1:18" x14ac:dyDescent="0.35">
      <c r="A41" s="8" t="s">
        <v>1233</v>
      </c>
      <c r="B41" s="9" t="s">
        <v>1234</v>
      </c>
      <c r="C41" s="9" t="s">
        <v>64</v>
      </c>
      <c r="D41" s="9" t="s">
        <v>43</v>
      </c>
      <c r="E41" s="9" t="s">
        <v>36</v>
      </c>
      <c r="F41" s="9" t="s">
        <v>28</v>
      </c>
      <c r="G41" s="9" t="s">
        <v>24</v>
      </c>
      <c r="H41" s="9">
        <v>52</v>
      </c>
      <c r="I41" s="30">
        <v>36303</v>
      </c>
      <c r="J41" s="31">
        <v>68807</v>
      </c>
      <c r="K41" s="32">
        <v>0</v>
      </c>
      <c r="L41" s="9" t="s">
        <v>33</v>
      </c>
      <c r="M41" s="9" t="s">
        <v>34</v>
      </c>
      <c r="N41" s="30">
        <v>42338</v>
      </c>
      <c r="O41" s="9">
        <v>0</v>
      </c>
      <c r="P41" s="9">
        <v>2015</v>
      </c>
      <c r="Q41" s="9">
        <v>1999</v>
      </c>
      <c r="R41" s="33">
        <v>16</v>
      </c>
    </row>
    <row r="42" spans="1:18" x14ac:dyDescent="0.35">
      <c r="A42" s="8" t="s">
        <v>430</v>
      </c>
      <c r="B42" s="9" t="s">
        <v>431</v>
      </c>
      <c r="C42" s="9" t="s">
        <v>42</v>
      </c>
      <c r="D42" s="9" t="s">
        <v>65</v>
      </c>
      <c r="E42" s="9" t="s">
        <v>44</v>
      </c>
      <c r="F42" s="9" t="s">
        <v>28</v>
      </c>
      <c r="G42" s="9" t="s">
        <v>24</v>
      </c>
      <c r="H42" s="9">
        <v>31</v>
      </c>
      <c r="I42" s="30">
        <v>43043</v>
      </c>
      <c r="J42" s="31">
        <v>97078</v>
      </c>
      <c r="K42" s="32">
        <v>0</v>
      </c>
      <c r="L42" s="9" t="s">
        <v>19</v>
      </c>
      <c r="M42" s="9" t="s">
        <v>25</v>
      </c>
      <c r="N42" s="30">
        <v>43899</v>
      </c>
      <c r="O42" s="9">
        <v>0</v>
      </c>
      <c r="P42" s="9">
        <v>2020</v>
      </c>
      <c r="Q42" s="9">
        <v>2017</v>
      </c>
      <c r="R42" s="33">
        <v>3</v>
      </c>
    </row>
    <row r="43" spans="1:18" x14ac:dyDescent="0.35">
      <c r="A43" s="8" t="s">
        <v>1342</v>
      </c>
      <c r="B43" s="9" t="s">
        <v>1343</v>
      </c>
      <c r="C43" s="9" t="s">
        <v>40</v>
      </c>
      <c r="D43" s="9" t="s">
        <v>27</v>
      </c>
      <c r="E43" s="9" t="s">
        <v>36</v>
      </c>
      <c r="F43" s="9" t="s">
        <v>17</v>
      </c>
      <c r="G43" s="9" t="s">
        <v>51</v>
      </c>
      <c r="H43" s="9">
        <v>28</v>
      </c>
      <c r="I43" s="30">
        <v>44221</v>
      </c>
      <c r="J43" s="31">
        <v>160385</v>
      </c>
      <c r="K43" s="32">
        <v>0.23</v>
      </c>
      <c r="L43" s="9" t="s">
        <v>19</v>
      </c>
      <c r="M43" s="9" t="s">
        <v>45</v>
      </c>
      <c r="N43" s="30">
        <v>44334</v>
      </c>
      <c r="O43" s="9">
        <v>36888.550000000003</v>
      </c>
      <c r="P43" s="9">
        <v>2021</v>
      </c>
      <c r="Q43" s="9">
        <v>2021</v>
      </c>
      <c r="R43" s="33">
        <v>0</v>
      </c>
    </row>
    <row r="44" spans="1:18" x14ac:dyDescent="0.35">
      <c r="A44" s="8" t="s">
        <v>1361</v>
      </c>
      <c r="B44" s="9" t="s">
        <v>1362</v>
      </c>
      <c r="C44" s="9" t="s">
        <v>40</v>
      </c>
      <c r="D44" s="9" t="s">
        <v>43</v>
      </c>
      <c r="E44" s="9" t="s">
        <v>16</v>
      </c>
      <c r="F44" s="9" t="s">
        <v>28</v>
      </c>
      <c r="G44" s="9" t="s">
        <v>24</v>
      </c>
      <c r="H44" s="9">
        <v>29</v>
      </c>
      <c r="I44" s="30">
        <v>44454</v>
      </c>
      <c r="J44" s="31">
        <v>199783</v>
      </c>
      <c r="K44" s="32">
        <v>0.21</v>
      </c>
      <c r="L44" s="9" t="s">
        <v>19</v>
      </c>
      <c r="M44" s="9" t="s">
        <v>20</v>
      </c>
      <c r="N44" s="30">
        <v>44661</v>
      </c>
      <c r="O44" s="9">
        <v>41954.43</v>
      </c>
      <c r="P44" s="9">
        <v>2022</v>
      </c>
      <c r="Q44" s="9">
        <v>2021</v>
      </c>
      <c r="R44" s="33">
        <v>1</v>
      </c>
    </row>
    <row r="45" spans="1:18" x14ac:dyDescent="0.35">
      <c r="A45" s="8" t="s">
        <v>1383</v>
      </c>
      <c r="B45" s="9" t="s">
        <v>1384</v>
      </c>
      <c r="C45" s="9" t="s">
        <v>42</v>
      </c>
      <c r="D45" s="9" t="s">
        <v>43</v>
      </c>
      <c r="E45" s="9" t="s">
        <v>32</v>
      </c>
      <c r="F45" s="9" t="s">
        <v>28</v>
      </c>
      <c r="G45" s="9" t="s">
        <v>24</v>
      </c>
      <c r="H45" s="9">
        <v>40</v>
      </c>
      <c r="I45" s="30">
        <v>41904</v>
      </c>
      <c r="J45" s="31">
        <v>73779</v>
      </c>
      <c r="K45" s="32">
        <v>0</v>
      </c>
      <c r="L45" s="9" t="s">
        <v>33</v>
      </c>
      <c r="M45" s="9" t="s">
        <v>80</v>
      </c>
      <c r="N45" s="30">
        <v>43594</v>
      </c>
      <c r="O45" s="9">
        <v>0</v>
      </c>
      <c r="P45" s="9">
        <v>2019</v>
      </c>
      <c r="Q45" s="9">
        <v>2014</v>
      </c>
      <c r="R45" s="33">
        <v>5</v>
      </c>
    </row>
    <row r="46" spans="1:18" x14ac:dyDescent="0.35">
      <c r="A46" s="8" t="s">
        <v>178</v>
      </c>
      <c r="B46" s="9" t="s">
        <v>1391</v>
      </c>
      <c r="C46" s="9" t="s">
        <v>40</v>
      </c>
      <c r="D46" s="9" t="s">
        <v>43</v>
      </c>
      <c r="E46" s="9" t="s">
        <v>36</v>
      </c>
      <c r="F46" s="9" t="s">
        <v>17</v>
      </c>
      <c r="G46" s="9" t="s">
        <v>24</v>
      </c>
      <c r="H46" s="9">
        <v>35</v>
      </c>
      <c r="I46" s="30">
        <v>42800</v>
      </c>
      <c r="J46" s="31">
        <v>171426</v>
      </c>
      <c r="K46" s="32">
        <v>0.15</v>
      </c>
      <c r="L46" s="9" t="s">
        <v>33</v>
      </c>
      <c r="M46" s="9" t="s">
        <v>60</v>
      </c>
      <c r="N46" s="30">
        <v>43000</v>
      </c>
      <c r="O46" s="9">
        <v>25713.899999999998</v>
      </c>
      <c r="P46" s="9">
        <v>2017</v>
      </c>
      <c r="Q46" s="9">
        <v>2017</v>
      </c>
      <c r="R46" s="33">
        <v>0</v>
      </c>
    </row>
    <row r="47" spans="1:18" x14ac:dyDescent="0.35">
      <c r="A47" s="8" t="s">
        <v>1403</v>
      </c>
      <c r="B47" s="9" t="s">
        <v>1404</v>
      </c>
      <c r="C47" s="9" t="s">
        <v>69</v>
      </c>
      <c r="D47" s="9" t="s">
        <v>31</v>
      </c>
      <c r="E47" s="9" t="s">
        <v>32</v>
      </c>
      <c r="F47" s="9" t="s">
        <v>28</v>
      </c>
      <c r="G47" s="9" t="s">
        <v>18</v>
      </c>
      <c r="H47" s="9">
        <v>47</v>
      </c>
      <c r="I47" s="30">
        <v>43990</v>
      </c>
      <c r="J47" s="31">
        <v>115765</v>
      </c>
      <c r="K47" s="32">
        <v>0</v>
      </c>
      <c r="L47" s="9" t="s">
        <v>19</v>
      </c>
      <c r="M47" s="9" t="s">
        <v>45</v>
      </c>
      <c r="N47" s="30">
        <v>44229</v>
      </c>
      <c r="O47" s="9">
        <v>0</v>
      </c>
      <c r="P47" s="9">
        <v>2021</v>
      </c>
      <c r="Q47" s="9">
        <v>2020</v>
      </c>
      <c r="R47" s="33">
        <v>1</v>
      </c>
    </row>
    <row r="48" spans="1:18" x14ac:dyDescent="0.35">
      <c r="A48" s="8" t="s">
        <v>1407</v>
      </c>
      <c r="B48" s="9" t="s">
        <v>1408</v>
      </c>
      <c r="C48" s="9" t="s">
        <v>68</v>
      </c>
      <c r="D48" s="9" t="s">
        <v>43</v>
      </c>
      <c r="E48" s="9" t="s">
        <v>16</v>
      </c>
      <c r="F48" s="9" t="s">
        <v>17</v>
      </c>
      <c r="G48" s="9" t="s">
        <v>47</v>
      </c>
      <c r="H48" s="9">
        <v>65</v>
      </c>
      <c r="I48" s="30">
        <v>40711</v>
      </c>
      <c r="J48" s="31">
        <v>56686</v>
      </c>
      <c r="K48" s="32">
        <v>0</v>
      </c>
      <c r="L48" s="9" t="s">
        <v>19</v>
      </c>
      <c r="M48" s="9" t="s">
        <v>63</v>
      </c>
      <c r="N48" s="30">
        <v>42164</v>
      </c>
      <c r="O48" s="9">
        <v>0</v>
      </c>
      <c r="P48" s="9">
        <v>2015</v>
      </c>
      <c r="Q48" s="9">
        <v>2011</v>
      </c>
      <c r="R48" s="33">
        <v>4</v>
      </c>
    </row>
    <row r="49" spans="1:18" x14ac:dyDescent="0.35">
      <c r="A49" s="8" t="s">
        <v>1432</v>
      </c>
      <c r="B49" s="9" t="s">
        <v>1433</v>
      </c>
      <c r="C49" s="9" t="s">
        <v>56</v>
      </c>
      <c r="D49" s="9" t="s">
        <v>27</v>
      </c>
      <c r="E49" s="9" t="s">
        <v>16</v>
      </c>
      <c r="F49" s="9" t="s">
        <v>28</v>
      </c>
      <c r="G49" s="9" t="s">
        <v>47</v>
      </c>
      <c r="H49" s="9">
        <v>40</v>
      </c>
      <c r="I49" s="30">
        <v>43520</v>
      </c>
      <c r="J49" s="31">
        <v>95899</v>
      </c>
      <c r="K49" s="32">
        <v>0.1</v>
      </c>
      <c r="L49" s="9" t="s">
        <v>19</v>
      </c>
      <c r="M49" s="9" t="s">
        <v>29</v>
      </c>
      <c r="N49" s="30">
        <v>44263</v>
      </c>
      <c r="O49" s="9">
        <v>9589.9</v>
      </c>
      <c r="P49" s="9">
        <v>2021</v>
      </c>
      <c r="Q49" s="9">
        <v>2019</v>
      </c>
      <c r="R49" s="33">
        <v>2</v>
      </c>
    </row>
    <row r="50" spans="1:18" x14ac:dyDescent="0.35">
      <c r="A50" s="8" t="s">
        <v>1438</v>
      </c>
      <c r="B50" s="9" t="s">
        <v>1439</v>
      </c>
      <c r="C50" s="9" t="s">
        <v>55</v>
      </c>
      <c r="D50" s="9" t="s">
        <v>27</v>
      </c>
      <c r="E50" s="9" t="s">
        <v>32</v>
      </c>
      <c r="F50" s="9" t="s">
        <v>17</v>
      </c>
      <c r="G50" s="9" t="s">
        <v>24</v>
      </c>
      <c r="H50" s="9">
        <v>57</v>
      </c>
      <c r="I50" s="30">
        <v>33728</v>
      </c>
      <c r="J50" s="31">
        <v>76202</v>
      </c>
      <c r="K50" s="32">
        <v>0</v>
      </c>
      <c r="L50" s="9" t="s">
        <v>19</v>
      </c>
      <c r="M50" s="9" t="s">
        <v>25</v>
      </c>
      <c r="N50" s="30">
        <v>34686</v>
      </c>
      <c r="O50" s="9">
        <v>0</v>
      </c>
      <c r="P50" s="9">
        <v>1994</v>
      </c>
      <c r="Q50" s="9">
        <v>1992</v>
      </c>
      <c r="R50" s="33">
        <v>2</v>
      </c>
    </row>
    <row r="51" spans="1:18" x14ac:dyDescent="0.35">
      <c r="A51" s="8" t="s">
        <v>309</v>
      </c>
      <c r="B51" s="9" t="s">
        <v>1470</v>
      </c>
      <c r="C51" s="9" t="s">
        <v>84</v>
      </c>
      <c r="D51" s="9" t="s">
        <v>31</v>
      </c>
      <c r="E51" s="9" t="s">
        <v>32</v>
      </c>
      <c r="F51" s="9" t="s">
        <v>17</v>
      </c>
      <c r="G51" s="9" t="s">
        <v>18</v>
      </c>
      <c r="H51" s="9">
        <v>56</v>
      </c>
      <c r="I51" s="30">
        <v>42291</v>
      </c>
      <c r="J51" s="31">
        <v>76272</v>
      </c>
      <c r="K51" s="32">
        <v>0</v>
      </c>
      <c r="L51" s="9" t="s">
        <v>19</v>
      </c>
      <c r="M51" s="9" t="s">
        <v>45</v>
      </c>
      <c r="N51" s="30">
        <v>44491</v>
      </c>
      <c r="O51" s="9">
        <v>0</v>
      </c>
      <c r="P51" s="9">
        <v>2021</v>
      </c>
      <c r="Q51" s="9">
        <v>2015</v>
      </c>
      <c r="R51" s="33">
        <v>6</v>
      </c>
    </row>
    <row r="52" spans="1:18" x14ac:dyDescent="0.35">
      <c r="A52" s="8" t="s">
        <v>165</v>
      </c>
      <c r="B52" s="9" t="s">
        <v>1478</v>
      </c>
      <c r="C52" s="9" t="s">
        <v>94</v>
      </c>
      <c r="D52" s="9" t="s">
        <v>50</v>
      </c>
      <c r="E52" s="9" t="s">
        <v>36</v>
      </c>
      <c r="F52" s="9" t="s">
        <v>17</v>
      </c>
      <c r="G52" s="9" t="s">
        <v>24</v>
      </c>
      <c r="H52" s="9">
        <v>63</v>
      </c>
      <c r="I52" s="30">
        <v>43004</v>
      </c>
      <c r="J52" s="31">
        <v>72340</v>
      </c>
      <c r="K52" s="32">
        <v>0</v>
      </c>
      <c r="L52" s="9" t="s">
        <v>19</v>
      </c>
      <c r="M52" s="9" t="s">
        <v>39</v>
      </c>
      <c r="N52" s="30">
        <v>43558</v>
      </c>
      <c r="O52" s="9">
        <v>0</v>
      </c>
      <c r="P52" s="9">
        <v>2019</v>
      </c>
      <c r="Q52" s="9">
        <v>2017</v>
      </c>
      <c r="R52" s="33">
        <v>2</v>
      </c>
    </row>
    <row r="53" spans="1:18" x14ac:dyDescent="0.35">
      <c r="A53" s="8" t="s">
        <v>1508</v>
      </c>
      <c r="B53" s="9" t="s">
        <v>1509</v>
      </c>
      <c r="C53" s="9" t="s">
        <v>40</v>
      </c>
      <c r="D53" s="9" t="s">
        <v>15</v>
      </c>
      <c r="E53" s="9" t="s">
        <v>16</v>
      </c>
      <c r="F53" s="9" t="s">
        <v>17</v>
      </c>
      <c r="G53" s="9" t="s">
        <v>24</v>
      </c>
      <c r="H53" s="9">
        <v>27</v>
      </c>
      <c r="I53" s="30">
        <v>43977</v>
      </c>
      <c r="J53" s="31">
        <v>153628</v>
      </c>
      <c r="K53" s="32">
        <v>0.28999999999999998</v>
      </c>
      <c r="L53" s="9" t="s">
        <v>33</v>
      </c>
      <c r="M53" s="9" t="s">
        <v>80</v>
      </c>
      <c r="N53" s="30">
        <v>44177</v>
      </c>
      <c r="O53" s="9">
        <v>44552.119999999995</v>
      </c>
      <c r="P53" s="9">
        <v>2020</v>
      </c>
      <c r="Q53" s="9">
        <v>2020</v>
      </c>
      <c r="R53" s="33">
        <v>0</v>
      </c>
    </row>
    <row r="54" spans="1:18" x14ac:dyDescent="0.35">
      <c r="A54" s="8" t="s">
        <v>116</v>
      </c>
      <c r="B54" s="9" t="s">
        <v>1510</v>
      </c>
      <c r="C54" s="9" t="s">
        <v>61</v>
      </c>
      <c r="D54" s="9" t="s">
        <v>50</v>
      </c>
      <c r="E54" s="9" t="s">
        <v>36</v>
      </c>
      <c r="F54" s="9" t="s">
        <v>28</v>
      </c>
      <c r="G54" s="9" t="s">
        <v>24</v>
      </c>
      <c r="H54" s="9">
        <v>25</v>
      </c>
      <c r="I54" s="30">
        <v>44362</v>
      </c>
      <c r="J54" s="31">
        <v>142731</v>
      </c>
      <c r="K54" s="32">
        <v>0.11</v>
      </c>
      <c r="L54" s="9" t="s">
        <v>33</v>
      </c>
      <c r="M54" s="9" t="s">
        <v>74</v>
      </c>
      <c r="N54" s="30">
        <v>44715</v>
      </c>
      <c r="O54" s="9">
        <v>15700.41</v>
      </c>
      <c r="P54" s="9">
        <v>2022</v>
      </c>
      <c r="Q54" s="9">
        <v>2021</v>
      </c>
      <c r="R54" s="33">
        <v>1</v>
      </c>
    </row>
    <row r="55" spans="1:18" x14ac:dyDescent="0.35">
      <c r="A55" s="8" t="s">
        <v>333</v>
      </c>
      <c r="B55" s="9" t="s">
        <v>472</v>
      </c>
      <c r="C55" s="9" t="s">
        <v>77</v>
      </c>
      <c r="D55" s="9" t="s">
        <v>23</v>
      </c>
      <c r="E55" s="9" t="s">
        <v>44</v>
      </c>
      <c r="F55" s="9" t="s">
        <v>28</v>
      </c>
      <c r="G55" s="9" t="s">
        <v>24</v>
      </c>
      <c r="H55" s="9">
        <v>30</v>
      </c>
      <c r="I55" s="30">
        <v>42884</v>
      </c>
      <c r="J55" s="31">
        <v>86317</v>
      </c>
      <c r="K55" s="32">
        <v>0</v>
      </c>
      <c r="L55" s="9" t="s">
        <v>33</v>
      </c>
      <c r="M55" s="9" t="s">
        <v>34</v>
      </c>
      <c r="N55" s="30">
        <v>42932</v>
      </c>
      <c r="O55" s="9">
        <v>0</v>
      </c>
      <c r="P55" s="9">
        <v>2017</v>
      </c>
      <c r="Q55" s="9">
        <v>2017</v>
      </c>
      <c r="R55" s="33">
        <v>0</v>
      </c>
    </row>
    <row r="56" spans="1:18" x14ac:dyDescent="0.35">
      <c r="A56" s="8" t="s">
        <v>1532</v>
      </c>
      <c r="B56" s="9" t="s">
        <v>1533</v>
      </c>
      <c r="C56" s="9" t="s">
        <v>83</v>
      </c>
      <c r="D56" s="9" t="s">
        <v>23</v>
      </c>
      <c r="E56" s="9" t="s">
        <v>36</v>
      </c>
      <c r="F56" s="9" t="s">
        <v>17</v>
      </c>
      <c r="G56" s="9" t="s">
        <v>51</v>
      </c>
      <c r="H56" s="9">
        <v>45</v>
      </c>
      <c r="I56" s="30">
        <v>38639</v>
      </c>
      <c r="J56" s="31">
        <v>51404</v>
      </c>
      <c r="K56" s="32">
        <v>0</v>
      </c>
      <c r="L56" s="9" t="s">
        <v>52</v>
      </c>
      <c r="M56" s="9" t="s">
        <v>81</v>
      </c>
      <c r="N56" s="30">
        <v>40153</v>
      </c>
      <c r="O56" s="9">
        <v>0</v>
      </c>
      <c r="P56" s="9">
        <v>2009</v>
      </c>
      <c r="Q56" s="9">
        <v>2005</v>
      </c>
      <c r="R56" s="33">
        <v>4</v>
      </c>
    </row>
    <row r="57" spans="1:18" x14ac:dyDescent="0.35">
      <c r="A57" s="8" t="s">
        <v>121</v>
      </c>
      <c r="B57" s="9" t="s">
        <v>1538</v>
      </c>
      <c r="C57" s="9" t="s">
        <v>76</v>
      </c>
      <c r="D57" s="9" t="s">
        <v>27</v>
      </c>
      <c r="E57" s="9" t="s">
        <v>32</v>
      </c>
      <c r="F57" s="9" t="s">
        <v>28</v>
      </c>
      <c r="G57" s="9" t="s">
        <v>18</v>
      </c>
      <c r="H57" s="9">
        <v>51</v>
      </c>
      <c r="I57" s="30">
        <v>41697</v>
      </c>
      <c r="J57" s="31">
        <v>53929</v>
      </c>
      <c r="K57" s="32">
        <v>0</v>
      </c>
      <c r="L57" s="9" t="s">
        <v>19</v>
      </c>
      <c r="M57" s="9" t="s">
        <v>45</v>
      </c>
      <c r="N57" s="30">
        <v>43091</v>
      </c>
      <c r="O57" s="9">
        <v>0</v>
      </c>
      <c r="P57" s="9">
        <v>2017</v>
      </c>
      <c r="Q57" s="9">
        <v>2014</v>
      </c>
      <c r="R57" s="33">
        <v>3</v>
      </c>
    </row>
    <row r="58" spans="1:18" x14ac:dyDescent="0.35">
      <c r="A58" s="8" t="s">
        <v>1557</v>
      </c>
      <c r="B58" s="9" t="s">
        <v>1558</v>
      </c>
      <c r="C58" s="9" t="s">
        <v>88</v>
      </c>
      <c r="D58" s="9" t="s">
        <v>27</v>
      </c>
      <c r="E58" s="9" t="s">
        <v>32</v>
      </c>
      <c r="F58" s="9" t="s">
        <v>28</v>
      </c>
      <c r="G58" s="9" t="s">
        <v>18</v>
      </c>
      <c r="H58" s="9">
        <v>54</v>
      </c>
      <c r="I58" s="30">
        <v>33785</v>
      </c>
      <c r="J58" s="31">
        <v>63196</v>
      </c>
      <c r="K58" s="32">
        <v>0</v>
      </c>
      <c r="L58" s="9" t="s">
        <v>19</v>
      </c>
      <c r="M58" s="9" t="s">
        <v>20</v>
      </c>
      <c r="N58" s="30">
        <v>41938</v>
      </c>
      <c r="O58" s="9">
        <v>0</v>
      </c>
      <c r="P58" s="9">
        <v>2014</v>
      </c>
      <c r="Q58" s="9">
        <v>1992</v>
      </c>
      <c r="R58" s="33">
        <v>22</v>
      </c>
    </row>
    <row r="59" spans="1:18" x14ac:dyDescent="0.35">
      <c r="A59" s="8" t="s">
        <v>109</v>
      </c>
      <c r="B59" s="9" t="s">
        <v>1561</v>
      </c>
      <c r="C59" s="9" t="s">
        <v>14</v>
      </c>
      <c r="D59" s="9" t="s">
        <v>43</v>
      </c>
      <c r="E59" s="9" t="s">
        <v>32</v>
      </c>
      <c r="F59" s="9" t="s">
        <v>28</v>
      </c>
      <c r="G59" s="9" t="s">
        <v>24</v>
      </c>
      <c r="H59" s="9">
        <v>45</v>
      </c>
      <c r="I59" s="30">
        <v>42271</v>
      </c>
      <c r="J59" s="31">
        <v>202680</v>
      </c>
      <c r="K59" s="32">
        <v>0.32</v>
      </c>
      <c r="L59" s="9" t="s">
        <v>19</v>
      </c>
      <c r="M59" s="9" t="s">
        <v>39</v>
      </c>
      <c r="N59" s="30">
        <v>44790</v>
      </c>
      <c r="O59" s="9">
        <v>64857.599999999999</v>
      </c>
      <c r="P59" s="9">
        <v>2022</v>
      </c>
      <c r="Q59" s="9">
        <v>2015</v>
      </c>
      <c r="R59" s="33">
        <v>7</v>
      </c>
    </row>
    <row r="60" spans="1:18" x14ac:dyDescent="0.35">
      <c r="A60" s="8" t="s">
        <v>278</v>
      </c>
      <c r="B60" s="9" t="s">
        <v>1571</v>
      </c>
      <c r="C60" s="9" t="s">
        <v>62</v>
      </c>
      <c r="D60" s="9" t="s">
        <v>43</v>
      </c>
      <c r="E60" s="9" t="s">
        <v>36</v>
      </c>
      <c r="F60" s="9" t="s">
        <v>17</v>
      </c>
      <c r="G60" s="9" t="s">
        <v>51</v>
      </c>
      <c r="H60" s="9">
        <v>29</v>
      </c>
      <c r="I60" s="30">
        <v>44325</v>
      </c>
      <c r="J60" s="31">
        <v>129541</v>
      </c>
      <c r="K60" s="32">
        <v>0.08</v>
      </c>
      <c r="L60" s="9" t="s">
        <v>19</v>
      </c>
      <c r="M60" s="9" t="s">
        <v>39</v>
      </c>
      <c r="N60" s="30">
        <v>44340</v>
      </c>
      <c r="O60" s="9">
        <v>10363.280000000001</v>
      </c>
      <c r="P60" s="9">
        <v>2021</v>
      </c>
      <c r="Q60" s="9">
        <v>2021</v>
      </c>
      <c r="R60" s="33">
        <v>0</v>
      </c>
    </row>
    <row r="61" spans="1:18" x14ac:dyDescent="0.35">
      <c r="A61" s="8" t="s">
        <v>1572</v>
      </c>
      <c r="B61" s="9" t="s">
        <v>1573</v>
      </c>
      <c r="C61" s="9" t="s">
        <v>40</v>
      </c>
      <c r="D61" s="9" t="s">
        <v>50</v>
      </c>
      <c r="E61" s="9" t="s">
        <v>16</v>
      </c>
      <c r="F61" s="9" t="s">
        <v>28</v>
      </c>
      <c r="G61" s="9" t="s">
        <v>51</v>
      </c>
      <c r="H61" s="9">
        <v>39</v>
      </c>
      <c r="I61" s="30">
        <v>41635</v>
      </c>
      <c r="J61" s="31">
        <v>165756</v>
      </c>
      <c r="K61" s="32">
        <v>0.28000000000000003</v>
      </c>
      <c r="L61" s="9" t="s">
        <v>19</v>
      </c>
      <c r="M61" s="9" t="s">
        <v>29</v>
      </c>
      <c r="N61" s="30">
        <v>43991</v>
      </c>
      <c r="O61" s="9">
        <v>46411.680000000008</v>
      </c>
      <c r="P61" s="9">
        <v>2020</v>
      </c>
      <c r="Q61" s="9">
        <v>2013</v>
      </c>
      <c r="R61" s="33">
        <v>7</v>
      </c>
    </row>
    <row r="62" spans="1:18" x14ac:dyDescent="0.35">
      <c r="A62" s="8" t="s">
        <v>1579</v>
      </c>
      <c r="B62" s="9" t="s">
        <v>1580</v>
      </c>
      <c r="C62" s="9" t="s">
        <v>89</v>
      </c>
      <c r="D62" s="9" t="s">
        <v>27</v>
      </c>
      <c r="E62" s="9" t="s">
        <v>16</v>
      </c>
      <c r="F62" s="9" t="s">
        <v>28</v>
      </c>
      <c r="G62" s="9" t="s">
        <v>18</v>
      </c>
      <c r="H62" s="9">
        <v>48</v>
      </c>
      <c r="I62" s="30">
        <v>38987</v>
      </c>
      <c r="J62" s="31">
        <v>76505</v>
      </c>
      <c r="K62" s="32">
        <v>0</v>
      </c>
      <c r="L62" s="9" t="s">
        <v>19</v>
      </c>
      <c r="M62" s="9" t="s">
        <v>63</v>
      </c>
      <c r="N62" s="30">
        <v>39180</v>
      </c>
      <c r="O62" s="9">
        <v>0</v>
      </c>
      <c r="P62" s="9">
        <v>2007</v>
      </c>
      <c r="Q62" s="9">
        <v>2006</v>
      </c>
      <c r="R62" s="33">
        <v>1</v>
      </c>
    </row>
    <row r="63" spans="1:18" x14ac:dyDescent="0.35">
      <c r="A63" s="8" t="s">
        <v>340</v>
      </c>
      <c r="B63" s="9" t="s">
        <v>1588</v>
      </c>
      <c r="C63" s="9" t="s">
        <v>35</v>
      </c>
      <c r="D63" s="9" t="s">
        <v>27</v>
      </c>
      <c r="E63" s="9" t="s">
        <v>16</v>
      </c>
      <c r="F63" s="9" t="s">
        <v>28</v>
      </c>
      <c r="G63" s="9" t="s">
        <v>51</v>
      </c>
      <c r="H63" s="9">
        <v>48</v>
      </c>
      <c r="I63" s="30">
        <v>38560</v>
      </c>
      <c r="J63" s="31">
        <v>68987</v>
      </c>
      <c r="K63" s="32">
        <v>0</v>
      </c>
      <c r="L63" s="9" t="s">
        <v>19</v>
      </c>
      <c r="M63" s="9" t="s">
        <v>20</v>
      </c>
      <c r="N63" s="30">
        <v>38829</v>
      </c>
      <c r="O63" s="9">
        <v>0</v>
      </c>
      <c r="P63" s="9">
        <v>2006</v>
      </c>
      <c r="Q63" s="9">
        <v>2005</v>
      </c>
      <c r="R63" s="33">
        <v>1</v>
      </c>
    </row>
    <row r="64" spans="1:18" x14ac:dyDescent="0.35">
      <c r="A64" s="8" t="s">
        <v>1583</v>
      </c>
      <c r="B64" s="9" t="s">
        <v>1584</v>
      </c>
      <c r="C64" s="9" t="s">
        <v>42</v>
      </c>
      <c r="D64" s="9" t="s">
        <v>50</v>
      </c>
      <c r="E64" s="9" t="s">
        <v>44</v>
      </c>
      <c r="F64" s="9" t="s">
        <v>17</v>
      </c>
      <c r="G64" s="9" t="s">
        <v>51</v>
      </c>
      <c r="H64" s="9">
        <v>53</v>
      </c>
      <c r="I64" s="30">
        <v>42744</v>
      </c>
      <c r="J64" s="31">
        <v>75769</v>
      </c>
      <c r="K64" s="32">
        <v>0</v>
      </c>
      <c r="L64" s="9" t="s">
        <v>52</v>
      </c>
      <c r="M64" s="9" t="s">
        <v>81</v>
      </c>
      <c r="N64" s="30">
        <v>44029</v>
      </c>
      <c r="O64" s="9">
        <v>0</v>
      </c>
      <c r="P64" s="9">
        <v>2020</v>
      </c>
      <c r="Q64" s="9">
        <v>2017</v>
      </c>
      <c r="R64" s="33">
        <v>3</v>
      </c>
    </row>
    <row r="65" spans="1:18" x14ac:dyDescent="0.35">
      <c r="A65" s="8" t="s">
        <v>160</v>
      </c>
      <c r="B65" s="9" t="s">
        <v>1592</v>
      </c>
      <c r="C65" s="9" t="s">
        <v>22</v>
      </c>
      <c r="D65" s="9" t="s">
        <v>23</v>
      </c>
      <c r="E65" s="9" t="s">
        <v>16</v>
      </c>
      <c r="F65" s="9" t="s">
        <v>28</v>
      </c>
      <c r="G65" s="9" t="s">
        <v>18</v>
      </c>
      <c r="H65" s="9">
        <v>38</v>
      </c>
      <c r="I65" s="30">
        <v>43798</v>
      </c>
      <c r="J65" s="31">
        <v>69647</v>
      </c>
      <c r="K65" s="32">
        <v>0</v>
      </c>
      <c r="L65" s="9" t="s">
        <v>19</v>
      </c>
      <c r="M65" s="9" t="s">
        <v>45</v>
      </c>
      <c r="N65" s="30">
        <v>44671</v>
      </c>
      <c r="O65" s="9">
        <v>0</v>
      </c>
      <c r="P65" s="9">
        <v>2022</v>
      </c>
      <c r="Q65" s="9">
        <v>2019</v>
      </c>
      <c r="R65" s="33">
        <v>3</v>
      </c>
    </row>
    <row r="66" spans="1:18" x14ac:dyDescent="0.35">
      <c r="A66" s="8" t="s">
        <v>1638</v>
      </c>
      <c r="B66" s="9" t="s">
        <v>1639</v>
      </c>
      <c r="C66" s="9" t="s">
        <v>94</v>
      </c>
      <c r="D66" s="9" t="s">
        <v>50</v>
      </c>
      <c r="E66" s="9" t="s">
        <v>36</v>
      </c>
      <c r="F66" s="9" t="s">
        <v>17</v>
      </c>
      <c r="G66" s="9" t="s">
        <v>24</v>
      </c>
      <c r="H66" s="9">
        <v>37</v>
      </c>
      <c r="I66" s="30">
        <v>42318</v>
      </c>
      <c r="J66" s="31">
        <v>64204</v>
      </c>
      <c r="K66" s="32">
        <v>0</v>
      </c>
      <c r="L66" s="9" t="s">
        <v>19</v>
      </c>
      <c r="M66" s="9" t="s">
        <v>29</v>
      </c>
      <c r="N66" s="30">
        <v>44306</v>
      </c>
      <c r="O66" s="9">
        <v>0</v>
      </c>
      <c r="P66" s="9">
        <v>2021</v>
      </c>
      <c r="Q66" s="9">
        <v>2015</v>
      </c>
      <c r="R66" s="33">
        <v>6</v>
      </c>
    </row>
    <row r="67" spans="1:18" x14ac:dyDescent="0.35">
      <c r="A67" s="8" t="s">
        <v>1640</v>
      </c>
      <c r="B67" s="9" t="s">
        <v>1641</v>
      </c>
      <c r="C67" s="9" t="s">
        <v>64</v>
      </c>
      <c r="D67" s="9" t="s">
        <v>50</v>
      </c>
      <c r="E67" s="9" t="s">
        <v>32</v>
      </c>
      <c r="F67" s="9" t="s">
        <v>17</v>
      </c>
      <c r="G67" s="9" t="s">
        <v>24</v>
      </c>
      <c r="H67" s="9">
        <v>42</v>
      </c>
      <c r="I67" s="30">
        <v>40307</v>
      </c>
      <c r="J67" s="31">
        <v>67743</v>
      </c>
      <c r="K67" s="32">
        <v>0</v>
      </c>
      <c r="L67" s="9" t="s">
        <v>33</v>
      </c>
      <c r="M67" s="9" t="s">
        <v>60</v>
      </c>
      <c r="N67" s="30">
        <v>41998</v>
      </c>
      <c r="O67" s="9">
        <v>0</v>
      </c>
      <c r="P67" s="9">
        <v>2014</v>
      </c>
      <c r="Q67" s="9">
        <v>2010</v>
      </c>
      <c r="R67" s="33">
        <v>4</v>
      </c>
    </row>
    <row r="68" spans="1:18" x14ac:dyDescent="0.35">
      <c r="A68" s="8" t="s">
        <v>344</v>
      </c>
      <c r="B68" s="9" t="s">
        <v>1645</v>
      </c>
      <c r="C68" s="9" t="s">
        <v>59</v>
      </c>
      <c r="D68" s="9" t="s">
        <v>31</v>
      </c>
      <c r="E68" s="9" t="s">
        <v>36</v>
      </c>
      <c r="F68" s="9" t="s">
        <v>28</v>
      </c>
      <c r="G68" s="9" t="s">
        <v>24</v>
      </c>
      <c r="H68" s="9">
        <v>57</v>
      </c>
      <c r="I68" s="30">
        <v>43157</v>
      </c>
      <c r="J68" s="31">
        <v>103183</v>
      </c>
      <c r="K68" s="32">
        <v>0</v>
      </c>
      <c r="L68" s="9" t="s">
        <v>19</v>
      </c>
      <c r="M68" s="9" t="s">
        <v>25</v>
      </c>
      <c r="N68" s="30">
        <v>44386</v>
      </c>
      <c r="O68" s="9">
        <v>0</v>
      </c>
      <c r="P68" s="9">
        <v>2021</v>
      </c>
      <c r="Q68" s="9">
        <v>2018</v>
      </c>
      <c r="R68" s="33">
        <v>3</v>
      </c>
    </row>
    <row r="69" spans="1:18" x14ac:dyDescent="0.35">
      <c r="A69" s="8" t="s">
        <v>1686</v>
      </c>
      <c r="B69" s="9" t="s">
        <v>1687</v>
      </c>
      <c r="C69" s="9" t="s">
        <v>61</v>
      </c>
      <c r="D69" s="9" t="s">
        <v>43</v>
      </c>
      <c r="E69" s="9" t="s">
        <v>36</v>
      </c>
      <c r="F69" s="9" t="s">
        <v>28</v>
      </c>
      <c r="G69" s="9" t="s">
        <v>24</v>
      </c>
      <c r="H69" s="9">
        <v>32</v>
      </c>
      <c r="I69" s="30">
        <v>42764</v>
      </c>
      <c r="J69" s="31">
        <v>143970</v>
      </c>
      <c r="K69" s="32">
        <v>0.12</v>
      </c>
      <c r="L69" s="9" t="s">
        <v>19</v>
      </c>
      <c r="M69" s="9" t="s">
        <v>63</v>
      </c>
      <c r="N69" s="30">
        <v>43078</v>
      </c>
      <c r="O69" s="9">
        <v>17276.399999999998</v>
      </c>
      <c r="P69" s="9">
        <v>2017</v>
      </c>
      <c r="Q69" s="9">
        <v>2017</v>
      </c>
      <c r="R69" s="33">
        <v>0</v>
      </c>
    </row>
    <row r="70" spans="1:18" x14ac:dyDescent="0.35">
      <c r="A70" s="8" t="s">
        <v>350</v>
      </c>
      <c r="B70" s="9" t="s">
        <v>1721</v>
      </c>
      <c r="C70" s="9" t="s">
        <v>98</v>
      </c>
      <c r="D70" s="9" t="s">
        <v>27</v>
      </c>
      <c r="E70" s="9" t="s">
        <v>36</v>
      </c>
      <c r="F70" s="9" t="s">
        <v>17</v>
      </c>
      <c r="G70" s="9" t="s">
        <v>18</v>
      </c>
      <c r="H70" s="9">
        <v>57</v>
      </c>
      <c r="I70" s="30">
        <v>35113</v>
      </c>
      <c r="J70" s="31">
        <v>75354</v>
      </c>
      <c r="K70" s="32">
        <v>0</v>
      </c>
      <c r="L70" s="9" t="s">
        <v>19</v>
      </c>
      <c r="M70" s="9" t="s">
        <v>25</v>
      </c>
      <c r="N70" s="30">
        <v>35413</v>
      </c>
      <c r="O70" s="9">
        <v>0</v>
      </c>
      <c r="P70" s="9">
        <v>1996</v>
      </c>
      <c r="Q70" s="9">
        <v>1996</v>
      </c>
      <c r="R70" s="33">
        <v>0</v>
      </c>
    </row>
    <row r="71" spans="1:18" x14ac:dyDescent="0.35">
      <c r="A71" s="8" t="s">
        <v>1368</v>
      </c>
      <c r="B71" s="9" t="s">
        <v>1369</v>
      </c>
      <c r="C71" s="9" t="s">
        <v>30</v>
      </c>
      <c r="D71" s="9" t="s">
        <v>31</v>
      </c>
      <c r="E71" s="9" t="s">
        <v>44</v>
      </c>
      <c r="F71" s="9" t="s">
        <v>28</v>
      </c>
      <c r="G71" s="9" t="s">
        <v>47</v>
      </c>
      <c r="H71" s="9">
        <v>27</v>
      </c>
      <c r="I71" s="30">
        <v>43613</v>
      </c>
      <c r="J71" s="31">
        <v>70110</v>
      </c>
      <c r="K71" s="32">
        <v>0</v>
      </c>
      <c r="L71" s="9" t="s">
        <v>19</v>
      </c>
      <c r="M71" s="9" t="s">
        <v>45</v>
      </c>
      <c r="N71" s="30">
        <v>44203</v>
      </c>
      <c r="O71" s="9">
        <v>0</v>
      </c>
      <c r="P71" s="9">
        <v>2021</v>
      </c>
      <c r="Q71" s="9">
        <v>2019</v>
      </c>
      <c r="R71" s="33">
        <v>2</v>
      </c>
    </row>
    <row r="72" spans="1:18" x14ac:dyDescent="0.35">
      <c r="A72" s="8" t="s">
        <v>1742</v>
      </c>
      <c r="B72" s="9" t="s">
        <v>1743</v>
      </c>
      <c r="C72" s="9" t="s">
        <v>61</v>
      </c>
      <c r="D72" s="9" t="s">
        <v>50</v>
      </c>
      <c r="E72" s="9" t="s">
        <v>32</v>
      </c>
      <c r="F72" s="9" t="s">
        <v>17</v>
      </c>
      <c r="G72" s="9" t="s">
        <v>51</v>
      </c>
      <c r="H72" s="9">
        <v>52</v>
      </c>
      <c r="I72" s="30">
        <v>38995</v>
      </c>
      <c r="J72" s="31">
        <v>147966</v>
      </c>
      <c r="K72" s="32">
        <v>0.11</v>
      </c>
      <c r="L72" s="9" t="s">
        <v>52</v>
      </c>
      <c r="M72" s="9" t="s">
        <v>66</v>
      </c>
      <c r="N72" s="30">
        <v>43608</v>
      </c>
      <c r="O72" s="9">
        <v>16276.26</v>
      </c>
      <c r="P72" s="9">
        <v>2019</v>
      </c>
      <c r="Q72" s="9">
        <v>2006</v>
      </c>
      <c r="R72" s="33">
        <v>13</v>
      </c>
    </row>
    <row r="73" spans="1:18" x14ac:dyDescent="0.35">
      <c r="A73" s="8" t="s">
        <v>1444</v>
      </c>
      <c r="B73" s="9" t="s">
        <v>1445</v>
      </c>
      <c r="C73" s="9" t="s">
        <v>64</v>
      </c>
      <c r="D73" s="9" t="s">
        <v>50</v>
      </c>
      <c r="E73" s="9" t="s">
        <v>44</v>
      </c>
      <c r="F73" s="9" t="s">
        <v>28</v>
      </c>
      <c r="G73" s="9" t="s">
        <v>24</v>
      </c>
      <c r="H73" s="9">
        <v>31</v>
      </c>
      <c r="I73" s="30">
        <v>43878</v>
      </c>
      <c r="J73" s="31">
        <v>67171</v>
      </c>
      <c r="K73" s="32">
        <v>0</v>
      </c>
      <c r="L73" s="9" t="s">
        <v>33</v>
      </c>
      <c r="M73" s="9" t="s">
        <v>80</v>
      </c>
      <c r="N73" s="30">
        <v>44317</v>
      </c>
      <c r="O73" s="9">
        <v>0</v>
      </c>
      <c r="P73" s="9">
        <v>2021</v>
      </c>
      <c r="Q73" s="9">
        <v>2020</v>
      </c>
      <c r="R73" s="33">
        <v>1</v>
      </c>
    </row>
    <row r="74" spans="1:18" x14ac:dyDescent="0.35">
      <c r="A74" s="8" t="s">
        <v>1775</v>
      </c>
      <c r="B74" s="9" t="s">
        <v>1776</v>
      </c>
      <c r="C74" s="9" t="s">
        <v>97</v>
      </c>
      <c r="D74" s="9" t="s">
        <v>31</v>
      </c>
      <c r="E74" s="9" t="s">
        <v>16</v>
      </c>
      <c r="F74" s="9" t="s">
        <v>28</v>
      </c>
      <c r="G74" s="9" t="s">
        <v>24</v>
      </c>
      <c r="H74" s="9">
        <v>60</v>
      </c>
      <c r="I74" s="30">
        <v>43146</v>
      </c>
      <c r="J74" s="31">
        <v>106079</v>
      </c>
      <c r="K74" s="32">
        <v>0.14000000000000001</v>
      </c>
      <c r="L74" s="9" t="s">
        <v>19</v>
      </c>
      <c r="M74" s="9" t="s">
        <v>25</v>
      </c>
      <c r="N74" s="30">
        <v>44295</v>
      </c>
      <c r="O74" s="9">
        <v>14851.060000000001</v>
      </c>
      <c r="P74" s="9">
        <v>2021</v>
      </c>
      <c r="Q74" s="9">
        <v>2018</v>
      </c>
      <c r="R74" s="33">
        <v>3</v>
      </c>
    </row>
    <row r="75" spans="1:18" x14ac:dyDescent="0.35">
      <c r="A75" s="8" t="s">
        <v>1559</v>
      </c>
      <c r="B75" s="9" t="s">
        <v>1560</v>
      </c>
      <c r="C75" s="9" t="s">
        <v>86</v>
      </c>
      <c r="D75" s="9" t="s">
        <v>31</v>
      </c>
      <c r="E75" s="9" t="s">
        <v>44</v>
      </c>
      <c r="F75" s="9" t="s">
        <v>17</v>
      </c>
      <c r="G75" s="9" t="s">
        <v>24</v>
      </c>
      <c r="H75" s="9">
        <v>48</v>
      </c>
      <c r="I75" s="30">
        <v>41032</v>
      </c>
      <c r="J75" s="31">
        <v>65340</v>
      </c>
      <c r="K75" s="32">
        <v>0</v>
      </c>
      <c r="L75" s="9" t="s">
        <v>33</v>
      </c>
      <c r="M75" s="9" t="s">
        <v>74</v>
      </c>
      <c r="N75" s="30">
        <v>43229</v>
      </c>
      <c r="O75" s="9">
        <v>0</v>
      </c>
      <c r="P75" s="9">
        <v>2018</v>
      </c>
      <c r="Q75" s="9">
        <v>2012</v>
      </c>
      <c r="R75" s="33">
        <v>6</v>
      </c>
    </row>
    <row r="76" spans="1:18" x14ac:dyDescent="0.35">
      <c r="A76" s="8" t="s">
        <v>295</v>
      </c>
      <c r="B76" s="9" t="s">
        <v>1810</v>
      </c>
      <c r="C76" s="9" t="s">
        <v>62</v>
      </c>
      <c r="D76" s="9" t="s">
        <v>50</v>
      </c>
      <c r="E76" s="9" t="s">
        <v>16</v>
      </c>
      <c r="F76" s="9" t="s">
        <v>28</v>
      </c>
      <c r="G76" s="9" t="s">
        <v>24</v>
      </c>
      <c r="H76" s="9">
        <v>49</v>
      </c>
      <c r="I76" s="30">
        <v>41131</v>
      </c>
      <c r="J76" s="31">
        <v>109850</v>
      </c>
      <c r="K76" s="32">
        <v>7.0000000000000007E-2</v>
      </c>
      <c r="L76" s="9" t="s">
        <v>33</v>
      </c>
      <c r="M76" s="9" t="s">
        <v>60</v>
      </c>
      <c r="N76" s="30">
        <v>43865</v>
      </c>
      <c r="O76" s="9">
        <v>7689.5000000000009</v>
      </c>
      <c r="P76" s="9">
        <v>2020</v>
      </c>
      <c r="Q76" s="9">
        <v>2012</v>
      </c>
      <c r="R76" s="33">
        <v>8</v>
      </c>
    </row>
    <row r="77" spans="1:18" x14ac:dyDescent="0.35">
      <c r="A77" s="8" t="s">
        <v>171</v>
      </c>
      <c r="B77" s="9" t="s">
        <v>1827</v>
      </c>
      <c r="C77" s="9" t="s">
        <v>94</v>
      </c>
      <c r="D77" s="9" t="s">
        <v>50</v>
      </c>
      <c r="E77" s="9" t="s">
        <v>16</v>
      </c>
      <c r="F77" s="9" t="s">
        <v>17</v>
      </c>
      <c r="G77" s="9" t="s">
        <v>47</v>
      </c>
      <c r="H77" s="9">
        <v>40</v>
      </c>
      <c r="I77" s="30">
        <v>39960</v>
      </c>
      <c r="J77" s="31">
        <v>62411</v>
      </c>
      <c r="K77" s="32">
        <v>0</v>
      </c>
      <c r="L77" s="9" t="s">
        <v>19</v>
      </c>
      <c r="M77" s="9" t="s">
        <v>45</v>
      </c>
      <c r="N77" s="30">
        <v>44422</v>
      </c>
      <c r="O77" s="9">
        <v>0</v>
      </c>
      <c r="P77" s="9">
        <v>2021</v>
      </c>
      <c r="Q77" s="9">
        <v>2009</v>
      </c>
      <c r="R77" s="33">
        <v>12</v>
      </c>
    </row>
    <row r="78" spans="1:18" x14ac:dyDescent="0.35">
      <c r="A78" s="8" t="s">
        <v>106</v>
      </c>
      <c r="B78" s="9" t="s">
        <v>1829</v>
      </c>
      <c r="C78" s="9" t="s">
        <v>35</v>
      </c>
      <c r="D78" s="9" t="s">
        <v>27</v>
      </c>
      <c r="E78" s="9" t="s">
        <v>36</v>
      </c>
      <c r="F78" s="9" t="s">
        <v>28</v>
      </c>
      <c r="G78" s="9" t="s">
        <v>51</v>
      </c>
      <c r="H78" s="9">
        <v>26</v>
      </c>
      <c r="I78" s="30">
        <v>43569</v>
      </c>
      <c r="J78" s="31">
        <v>74467</v>
      </c>
      <c r="K78" s="32">
        <v>0</v>
      </c>
      <c r="L78" s="9" t="s">
        <v>19</v>
      </c>
      <c r="M78" s="9" t="s">
        <v>29</v>
      </c>
      <c r="N78" s="30">
        <v>44211</v>
      </c>
      <c r="O78" s="9">
        <v>0</v>
      </c>
      <c r="P78" s="9">
        <v>2021</v>
      </c>
      <c r="Q78" s="9">
        <v>2019</v>
      </c>
      <c r="R78" s="33">
        <v>2</v>
      </c>
    </row>
    <row r="79" spans="1:18" x14ac:dyDescent="0.35">
      <c r="A79" s="8" t="s">
        <v>375</v>
      </c>
      <c r="B79" s="9" t="s">
        <v>515</v>
      </c>
      <c r="C79" s="9" t="s">
        <v>22</v>
      </c>
      <c r="D79" s="9" t="s">
        <v>23</v>
      </c>
      <c r="E79" s="9" t="s">
        <v>44</v>
      </c>
      <c r="F79" s="9" t="s">
        <v>17</v>
      </c>
      <c r="G79" s="9" t="s">
        <v>18</v>
      </c>
      <c r="H79" s="9">
        <v>41</v>
      </c>
      <c r="I79" s="30">
        <v>40109</v>
      </c>
      <c r="J79" s="31">
        <v>54415</v>
      </c>
      <c r="K79" s="32">
        <v>0</v>
      </c>
      <c r="L79" s="9" t="s">
        <v>19</v>
      </c>
      <c r="M79" s="9" t="s">
        <v>63</v>
      </c>
      <c r="N79" s="30">
        <v>41661</v>
      </c>
      <c r="O79" s="9">
        <v>0</v>
      </c>
      <c r="P79" s="9">
        <v>2014</v>
      </c>
      <c r="Q79" s="9">
        <v>2009</v>
      </c>
      <c r="R79" s="33">
        <v>5</v>
      </c>
    </row>
    <row r="80" spans="1:18" x14ac:dyDescent="0.35">
      <c r="A80" s="8" t="s">
        <v>969</v>
      </c>
      <c r="B80" s="9" t="s">
        <v>383</v>
      </c>
      <c r="C80" s="9" t="s">
        <v>83</v>
      </c>
      <c r="D80" s="9" t="s">
        <v>23</v>
      </c>
      <c r="E80" s="9" t="s">
        <v>44</v>
      </c>
      <c r="F80" s="9" t="s">
        <v>28</v>
      </c>
      <c r="G80" s="9" t="s">
        <v>24</v>
      </c>
      <c r="H80" s="9">
        <v>57</v>
      </c>
      <c r="I80" s="30">
        <v>35548</v>
      </c>
      <c r="J80" s="31">
        <v>54051</v>
      </c>
      <c r="K80" s="32">
        <v>0</v>
      </c>
      <c r="L80" s="9" t="s">
        <v>19</v>
      </c>
      <c r="M80" s="9" t="s">
        <v>45</v>
      </c>
      <c r="N80" s="30">
        <v>36079</v>
      </c>
      <c r="O80" s="9">
        <v>0</v>
      </c>
      <c r="P80" s="9">
        <v>1998</v>
      </c>
      <c r="Q80" s="9">
        <v>1997</v>
      </c>
      <c r="R80" s="33">
        <v>1</v>
      </c>
    </row>
    <row r="81" spans="1:18" x14ac:dyDescent="0.35">
      <c r="A81" s="8" t="s">
        <v>578</v>
      </c>
      <c r="B81" s="9" t="s">
        <v>579</v>
      </c>
      <c r="C81" s="9" t="s">
        <v>64</v>
      </c>
      <c r="D81" s="9" t="s">
        <v>65</v>
      </c>
      <c r="E81" s="9" t="s">
        <v>44</v>
      </c>
      <c r="F81" s="9" t="s">
        <v>28</v>
      </c>
      <c r="G81" s="9" t="s">
        <v>18</v>
      </c>
      <c r="H81" s="9">
        <v>55</v>
      </c>
      <c r="I81" s="30">
        <v>39177</v>
      </c>
      <c r="J81" s="31">
        <v>52310</v>
      </c>
      <c r="K81" s="32">
        <v>0</v>
      </c>
      <c r="L81" s="9" t="s">
        <v>19</v>
      </c>
      <c r="M81" s="9" t="s">
        <v>45</v>
      </c>
      <c r="N81" s="30">
        <v>43385</v>
      </c>
      <c r="O81" s="9">
        <v>0</v>
      </c>
      <c r="P81" s="9">
        <v>2018</v>
      </c>
      <c r="Q81" s="9">
        <v>2007</v>
      </c>
      <c r="R81" s="33">
        <v>11</v>
      </c>
    </row>
    <row r="82" spans="1:18" x14ac:dyDescent="0.35">
      <c r="A82" s="8" t="s">
        <v>1134</v>
      </c>
      <c r="B82" s="9" t="s">
        <v>1912</v>
      </c>
      <c r="C82" s="9" t="s">
        <v>40</v>
      </c>
      <c r="D82" s="9" t="s">
        <v>23</v>
      </c>
      <c r="E82" s="9" t="s">
        <v>36</v>
      </c>
      <c r="F82" s="9" t="s">
        <v>17</v>
      </c>
      <c r="G82" s="9" t="s">
        <v>18</v>
      </c>
      <c r="H82" s="9">
        <v>54</v>
      </c>
      <c r="I82" s="30">
        <v>34603</v>
      </c>
      <c r="J82" s="31">
        <v>162978</v>
      </c>
      <c r="K82" s="32">
        <v>0.17</v>
      </c>
      <c r="L82" s="9" t="s">
        <v>19</v>
      </c>
      <c r="M82" s="9" t="s">
        <v>45</v>
      </c>
      <c r="N82" s="30">
        <v>38131</v>
      </c>
      <c r="O82" s="9">
        <v>27706.260000000002</v>
      </c>
      <c r="P82" s="9">
        <v>2004</v>
      </c>
      <c r="Q82" s="9">
        <v>1994</v>
      </c>
      <c r="R82" s="33">
        <v>10</v>
      </c>
    </row>
    <row r="83" spans="1:18" x14ac:dyDescent="0.35">
      <c r="A83" s="8" t="s">
        <v>371</v>
      </c>
      <c r="B83" s="9" t="s">
        <v>1919</v>
      </c>
      <c r="C83" s="9" t="s">
        <v>64</v>
      </c>
      <c r="D83" s="9" t="s">
        <v>65</v>
      </c>
      <c r="E83" s="9" t="s">
        <v>32</v>
      </c>
      <c r="F83" s="9" t="s">
        <v>28</v>
      </c>
      <c r="G83" s="9" t="s">
        <v>24</v>
      </c>
      <c r="H83" s="9">
        <v>49</v>
      </c>
      <c r="I83" s="30">
        <v>43671</v>
      </c>
      <c r="J83" s="31">
        <v>50883</v>
      </c>
      <c r="K83" s="32">
        <v>0</v>
      </c>
      <c r="L83" s="9" t="s">
        <v>33</v>
      </c>
      <c r="M83" s="9" t="s">
        <v>80</v>
      </c>
      <c r="N83" s="30">
        <v>44257</v>
      </c>
      <c r="O83" s="9">
        <v>0</v>
      </c>
      <c r="P83" s="9">
        <v>2021</v>
      </c>
      <c r="Q83" s="9">
        <v>2019</v>
      </c>
      <c r="R83" s="33">
        <v>2</v>
      </c>
    </row>
    <row r="84" spans="1:18" x14ac:dyDescent="0.35">
      <c r="A84" s="8" t="s">
        <v>1975</v>
      </c>
      <c r="B84" s="9" t="s">
        <v>1976</v>
      </c>
      <c r="C84" s="9" t="s">
        <v>68</v>
      </c>
      <c r="D84" s="9" t="s">
        <v>15</v>
      </c>
      <c r="E84" s="9" t="s">
        <v>44</v>
      </c>
      <c r="F84" s="9" t="s">
        <v>17</v>
      </c>
      <c r="G84" s="9" t="s">
        <v>24</v>
      </c>
      <c r="H84" s="9">
        <v>44</v>
      </c>
      <c r="I84" s="30">
        <v>40329</v>
      </c>
      <c r="J84" s="31">
        <v>47387</v>
      </c>
      <c r="K84" s="32">
        <v>0</v>
      </c>
      <c r="L84" s="9" t="s">
        <v>33</v>
      </c>
      <c r="M84" s="9" t="s">
        <v>34</v>
      </c>
      <c r="N84" s="30">
        <v>43108</v>
      </c>
      <c r="O84" s="9">
        <v>0</v>
      </c>
      <c r="P84" s="9">
        <v>2018</v>
      </c>
      <c r="Q84" s="9">
        <v>2010</v>
      </c>
      <c r="R84" s="33">
        <v>8</v>
      </c>
    </row>
    <row r="85" spans="1:18" x14ac:dyDescent="0.35">
      <c r="A85" s="8" t="s">
        <v>1814</v>
      </c>
      <c r="B85" s="9" t="s">
        <v>1815</v>
      </c>
      <c r="C85" s="9" t="s">
        <v>83</v>
      </c>
      <c r="D85" s="9" t="s">
        <v>23</v>
      </c>
      <c r="E85" s="9" t="s">
        <v>44</v>
      </c>
      <c r="F85" s="9" t="s">
        <v>17</v>
      </c>
      <c r="G85" s="9" t="s">
        <v>24</v>
      </c>
      <c r="H85" s="9">
        <v>53</v>
      </c>
      <c r="I85" s="30">
        <v>42985</v>
      </c>
      <c r="J85" s="31">
        <v>46727</v>
      </c>
      <c r="K85" s="32">
        <v>0</v>
      </c>
      <c r="L85" s="9" t="s">
        <v>19</v>
      </c>
      <c r="M85" s="9" t="s">
        <v>29</v>
      </c>
      <c r="N85" s="30">
        <v>43251</v>
      </c>
      <c r="O85" s="9">
        <v>0</v>
      </c>
      <c r="P85" s="9">
        <v>2018</v>
      </c>
      <c r="Q85" s="9">
        <v>2017</v>
      </c>
      <c r="R85" s="33">
        <v>1</v>
      </c>
    </row>
    <row r="86" spans="1:18" x14ac:dyDescent="0.35">
      <c r="A86" s="21" t="s">
        <v>1966</v>
      </c>
      <c r="B86" s="22" t="s">
        <v>1967</v>
      </c>
      <c r="C86" s="22" t="s">
        <v>77</v>
      </c>
      <c r="D86" s="22" t="s">
        <v>23</v>
      </c>
      <c r="E86" s="22" t="s">
        <v>16</v>
      </c>
      <c r="F86" s="22" t="s">
        <v>28</v>
      </c>
      <c r="G86" s="22" t="s">
        <v>51</v>
      </c>
      <c r="H86" s="22">
        <v>48</v>
      </c>
      <c r="I86" s="34">
        <v>35907</v>
      </c>
      <c r="J86" s="35">
        <v>85369</v>
      </c>
      <c r="K86" s="36">
        <v>0</v>
      </c>
      <c r="L86" s="22" t="s">
        <v>52</v>
      </c>
      <c r="M86" s="22" t="s">
        <v>81</v>
      </c>
      <c r="N86" s="34">
        <v>38318</v>
      </c>
      <c r="O86" s="22">
        <v>0</v>
      </c>
      <c r="P86" s="22">
        <v>2004</v>
      </c>
      <c r="Q86" s="22">
        <v>1998</v>
      </c>
      <c r="R86" s="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Sheet17</vt:lpstr>
      <vt:lpstr>Data</vt:lpstr>
      <vt:lpstr>Task 8 _</vt:lpstr>
      <vt:lpstr>DataSheet_2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Saswata Pradhan</cp:lastModifiedBy>
  <dcterms:created xsi:type="dcterms:W3CDTF">2022-08-29T14:02:56Z</dcterms:created>
  <dcterms:modified xsi:type="dcterms:W3CDTF">2024-03-29T06:12:50Z</dcterms:modified>
</cp:coreProperties>
</file>