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May-25" sheetId="3" r:id="rId1"/>
    <sheet name="Jun-25" sheetId="2" r:id="rId2"/>
    <sheet name="Jul-25" sheetId="1" r:id="rId3"/>
  </sheets>
  <calcPr calcId="144525"/>
</workbook>
</file>

<file path=xl/calcChain.xml><?xml version="1.0" encoding="utf-8"?>
<calcChain xmlns="http://schemas.openxmlformats.org/spreadsheetml/2006/main">
  <c r="K7" i="3" l="1"/>
  <c r="L7" i="3"/>
  <c r="N7" i="3"/>
  <c r="O7" i="3"/>
  <c r="S7" i="3" s="1"/>
  <c r="T6" i="3"/>
  <c r="O6" i="3"/>
  <c r="T7" i="3" l="1"/>
  <c r="L6" i="3"/>
  <c r="K6" i="3"/>
  <c r="S6" i="3" s="1"/>
  <c r="L7" i="2"/>
  <c r="K7" i="2"/>
  <c r="O7" i="2" s="1"/>
  <c r="S7" i="2" s="1"/>
  <c r="L6" i="2"/>
  <c r="K6" i="2"/>
  <c r="O6" i="2" s="1"/>
  <c r="S6" i="2" s="1"/>
  <c r="N6" i="3" l="1"/>
  <c r="N7" i="2"/>
  <c r="T7" i="2" s="1"/>
  <c r="N6" i="2"/>
  <c r="T6" i="2" s="1"/>
  <c r="T7" i="1"/>
  <c r="T6" i="1"/>
  <c r="O7" i="1"/>
  <c r="O6" i="1"/>
  <c r="S7" i="1" l="1"/>
  <c r="L7" i="1"/>
  <c r="K7" i="1"/>
  <c r="S6" i="1"/>
  <c r="L6" i="1"/>
  <c r="K6" i="1"/>
  <c r="N6" i="1" l="1"/>
  <c r="N7" i="1"/>
</calcChain>
</file>

<file path=xl/sharedStrings.xml><?xml version="1.0" encoding="utf-8"?>
<sst xmlns="http://schemas.openxmlformats.org/spreadsheetml/2006/main" count="117" uniqueCount="37">
  <si>
    <t>Office of DPO (Establishment), Gaya</t>
  </si>
  <si>
    <r>
      <t>Name of School: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7"/>
        <color theme="1"/>
        <rFont val="Calibri"/>
        <family val="2"/>
        <scheme val="minor"/>
      </rPr>
      <t>utkramit madhyamik vidhyalaya, Salaiyakala</t>
    </r>
  </si>
  <si>
    <r>
      <t xml:space="preserve">Block : </t>
    </r>
    <r>
      <rPr>
        <b/>
        <sz val="8"/>
        <color theme="1"/>
        <rFont val="Calibri"/>
        <family val="2"/>
        <scheme val="minor"/>
      </rPr>
      <t>Fatehpur</t>
    </r>
  </si>
  <si>
    <r>
      <t xml:space="preserve">District: </t>
    </r>
    <r>
      <rPr>
        <b/>
        <sz val="8"/>
        <color theme="1"/>
        <rFont val="Calibri"/>
        <family val="2"/>
        <scheme val="minor"/>
      </rPr>
      <t>Gaya</t>
    </r>
  </si>
  <si>
    <r>
      <t xml:space="preserve">Month: ………………. </t>
    </r>
    <r>
      <rPr>
        <b/>
        <sz val="9"/>
        <color theme="1"/>
        <rFont val="Calibri"/>
        <family val="2"/>
        <scheme val="minor"/>
      </rPr>
      <t>2025</t>
    </r>
  </si>
  <si>
    <t>Sl. No.</t>
  </si>
  <si>
    <t>Name of Teacher</t>
  </si>
  <si>
    <t>Post</t>
  </si>
  <si>
    <t>D.O.B.</t>
  </si>
  <si>
    <t>Date of joining</t>
  </si>
  <si>
    <t>Date of increament</t>
  </si>
  <si>
    <t>PRAN No.</t>
  </si>
  <si>
    <t>A/C No.</t>
  </si>
  <si>
    <t>IFSC Code</t>
  </si>
  <si>
    <t>Basic Pay</t>
  </si>
  <si>
    <t>DA (55%)</t>
  </si>
  <si>
    <t>HRA (5 %)</t>
  </si>
  <si>
    <t>Medical</t>
  </si>
  <si>
    <t>Total</t>
  </si>
  <si>
    <t>NPS</t>
  </si>
  <si>
    <t>GIS</t>
  </si>
  <si>
    <t>Income Tax</t>
  </si>
  <si>
    <t>Service Tax</t>
  </si>
  <si>
    <t>Total Deduction</t>
  </si>
  <si>
    <t>Payable Amount</t>
  </si>
  <si>
    <t>Working Days</t>
  </si>
  <si>
    <t>Absent Days</t>
  </si>
  <si>
    <t>Suraj Prakash Ratna`</t>
  </si>
  <si>
    <t>11-12</t>
  </si>
  <si>
    <t>32697595916</t>
  </si>
  <si>
    <t>SBIN0009221</t>
  </si>
  <si>
    <t>nil</t>
  </si>
  <si>
    <t>Kundan Kumar Ray</t>
  </si>
  <si>
    <t>38110128516</t>
  </si>
  <si>
    <t>SBIN0018100</t>
  </si>
  <si>
    <t>FM</t>
  </si>
  <si>
    <t>16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</si>
</sst>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/>
    <xf numFmtId="0" fontId="0" fillId="0" borderId="2" xfId="0" applyBorder="1"/>
    <xf numFmtId="0" fontId="6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" fontId="3" fillId="0" borderId="9" xfId="0" quotePrefix="1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U7" sqref="U7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3.28515625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56.2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27</v>
      </c>
      <c r="C6" s="14" t="s">
        <v>28</v>
      </c>
      <c r="D6" s="15">
        <v>32157</v>
      </c>
      <c r="E6" s="15">
        <v>45792</v>
      </c>
      <c r="F6" s="15"/>
      <c r="G6" s="19">
        <v>110233699625</v>
      </c>
      <c r="H6" s="17" t="s">
        <v>29</v>
      </c>
      <c r="I6" s="17" t="s">
        <v>30</v>
      </c>
      <c r="J6" s="13">
        <v>17067</v>
      </c>
      <c r="K6" s="13">
        <f>J6*55%</f>
        <v>9386.85</v>
      </c>
      <c r="L6" s="13">
        <f>J6*5%</f>
        <v>853.35</v>
      </c>
      <c r="M6" s="13">
        <v>533</v>
      </c>
      <c r="N6" s="18">
        <f>SUM(J6:M6)</f>
        <v>27840.199999999997</v>
      </c>
      <c r="O6" s="13">
        <f>ROUND((J6+K6)*10%,0)</f>
        <v>2645</v>
      </c>
      <c r="P6" s="13">
        <v>30</v>
      </c>
      <c r="Q6" s="13"/>
      <c r="R6" s="13"/>
      <c r="S6" s="13">
        <f>SUM(O6:R6)</f>
        <v>2675</v>
      </c>
      <c r="T6" s="18">
        <f>(N6/30)*30-S6</f>
        <v>25165.199999999997</v>
      </c>
      <c r="U6" s="13" t="s">
        <v>36</v>
      </c>
      <c r="V6" s="13" t="s">
        <v>31</v>
      </c>
    </row>
    <row r="7" spans="1:22" ht="33.75" x14ac:dyDescent="0.25">
      <c r="A7" s="13">
        <v>2</v>
      </c>
      <c r="B7" s="13" t="s">
        <v>32</v>
      </c>
      <c r="C7" s="14" t="s">
        <v>28</v>
      </c>
      <c r="D7" s="15">
        <v>33636</v>
      </c>
      <c r="E7" s="15">
        <v>45792</v>
      </c>
      <c r="F7" s="15"/>
      <c r="G7" s="19">
        <v>110262006113</v>
      </c>
      <c r="H7" s="17" t="s">
        <v>33</v>
      </c>
      <c r="I7" s="17" t="s">
        <v>34</v>
      </c>
      <c r="J7" s="13">
        <v>17067</v>
      </c>
      <c r="K7" s="13">
        <f>J7*55%</f>
        <v>9386.85</v>
      </c>
      <c r="L7" s="13">
        <f>J7*5%</f>
        <v>853.35</v>
      </c>
      <c r="M7" s="13">
        <v>533</v>
      </c>
      <c r="N7" s="18">
        <f>SUM(J7:M7)</f>
        <v>27840.199999999997</v>
      </c>
      <c r="O7" s="13">
        <f>ROUND((J7+K7)*10%,0)</f>
        <v>2645</v>
      </c>
      <c r="P7" s="13">
        <v>30</v>
      </c>
      <c r="Q7" s="13"/>
      <c r="R7" s="13"/>
      <c r="S7" s="13">
        <f>SUM(O7:R7)</f>
        <v>2675</v>
      </c>
      <c r="T7" s="18">
        <f>(N7/30)*30-S7</f>
        <v>25165.199999999997</v>
      </c>
      <c r="U7" s="13" t="s">
        <v>36</v>
      </c>
      <c r="V7" s="13" t="s">
        <v>31</v>
      </c>
    </row>
    <row r="8" spans="1:22" x14ac:dyDescent="0.25">
      <c r="A8" s="13"/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G6" sqref="G6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56.2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27</v>
      </c>
      <c r="C6" s="14" t="s">
        <v>28</v>
      </c>
      <c r="D6" s="15">
        <v>32157</v>
      </c>
      <c r="E6" s="15">
        <v>45792</v>
      </c>
      <c r="F6" s="15"/>
      <c r="G6" s="19">
        <v>110233699625</v>
      </c>
      <c r="H6" s="17" t="s">
        <v>29</v>
      </c>
      <c r="I6" s="17" t="s">
        <v>30</v>
      </c>
      <c r="J6" s="13">
        <v>32000</v>
      </c>
      <c r="K6" s="13">
        <f>J6*55%</f>
        <v>17600</v>
      </c>
      <c r="L6" s="13">
        <f>J6*5%</f>
        <v>1600</v>
      </c>
      <c r="M6" s="13">
        <v>1000</v>
      </c>
      <c r="N6" s="18">
        <f>SUM(J6:M6)</f>
        <v>52200</v>
      </c>
      <c r="O6" s="13">
        <f>(J6+K6)*10%</f>
        <v>4960</v>
      </c>
      <c r="P6" s="13">
        <v>30</v>
      </c>
      <c r="Q6" s="13"/>
      <c r="R6" s="13"/>
      <c r="S6" s="13">
        <f>SUM(O6:R6)</f>
        <v>4990</v>
      </c>
      <c r="T6" s="18">
        <f>(N6/31)*31-S6</f>
        <v>47210</v>
      </c>
      <c r="U6" s="13" t="s">
        <v>35</v>
      </c>
      <c r="V6" s="13" t="s">
        <v>31</v>
      </c>
    </row>
    <row r="7" spans="1:22" ht="33.75" x14ac:dyDescent="0.25">
      <c r="A7" s="13">
        <v>2</v>
      </c>
      <c r="B7" s="13" t="s">
        <v>32</v>
      </c>
      <c r="C7" s="14" t="s">
        <v>28</v>
      </c>
      <c r="D7" s="15">
        <v>33636</v>
      </c>
      <c r="E7" s="15">
        <v>45792</v>
      </c>
      <c r="F7" s="15"/>
      <c r="G7" s="19">
        <v>110262006113</v>
      </c>
      <c r="H7" s="17" t="s">
        <v>33</v>
      </c>
      <c r="I7" s="17" t="s">
        <v>34</v>
      </c>
      <c r="J7" s="13">
        <v>32000</v>
      </c>
      <c r="K7" s="13">
        <f>J7*55%</f>
        <v>17600</v>
      </c>
      <c r="L7" s="13">
        <f>J7*5%</f>
        <v>1600</v>
      </c>
      <c r="M7" s="13">
        <v>1000</v>
      </c>
      <c r="N7" s="18">
        <f>SUM(J7:M7)</f>
        <v>52200</v>
      </c>
      <c r="O7" s="13">
        <f>(J7+K7)*10%</f>
        <v>4960</v>
      </c>
      <c r="P7" s="13">
        <v>30</v>
      </c>
      <c r="Q7" s="13"/>
      <c r="R7" s="13"/>
      <c r="S7" s="13">
        <f>SUM(O7:R7)</f>
        <v>4990</v>
      </c>
      <c r="T7" s="18">
        <f>(N7/31)*31-S7</f>
        <v>47210</v>
      </c>
      <c r="U7" s="13" t="s">
        <v>35</v>
      </c>
      <c r="V7" s="13" t="s">
        <v>31</v>
      </c>
    </row>
    <row r="8" spans="1:22" x14ac:dyDescent="0.25">
      <c r="A8" s="13">
        <v>3</v>
      </c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G6" sqref="G6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67.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27</v>
      </c>
      <c r="C6" s="14" t="s">
        <v>28</v>
      </c>
      <c r="D6" s="15">
        <v>32157</v>
      </c>
      <c r="E6" s="15">
        <v>45792</v>
      </c>
      <c r="F6" s="15"/>
      <c r="G6" s="19">
        <v>110233699625</v>
      </c>
      <c r="H6" s="17" t="s">
        <v>29</v>
      </c>
      <c r="I6" s="17" t="s">
        <v>30</v>
      </c>
      <c r="J6" s="13">
        <v>32000</v>
      </c>
      <c r="K6" s="13">
        <f>J6*55%</f>
        <v>17600</v>
      </c>
      <c r="L6" s="13">
        <f>J6*5%</f>
        <v>1600</v>
      </c>
      <c r="M6" s="13">
        <v>1000</v>
      </c>
      <c r="N6" s="18">
        <f>SUM(J6:M6)</f>
        <v>52200</v>
      </c>
      <c r="O6" s="13">
        <f>(J6+K6)*10%</f>
        <v>4960</v>
      </c>
      <c r="P6" s="13">
        <v>30</v>
      </c>
      <c r="Q6" s="13"/>
      <c r="R6" s="13"/>
      <c r="S6" s="13">
        <f>SUM(O6:R6)</f>
        <v>4990</v>
      </c>
      <c r="T6" s="18">
        <f>(N6/31)*31-S6</f>
        <v>47210</v>
      </c>
      <c r="U6" s="13" t="s">
        <v>35</v>
      </c>
      <c r="V6" s="13" t="s">
        <v>31</v>
      </c>
    </row>
    <row r="7" spans="1:22" ht="33.75" x14ac:dyDescent="0.25">
      <c r="A7" s="13">
        <v>2</v>
      </c>
      <c r="B7" s="13" t="s">
        <v>32</v>
      </c>
      <c r="C7" s="14" t="s">
        <v>28</v>
      </c>
      <c r="D7" s="15">
        <v>33636</v>
      </c>
      <c r="E7" s="15">
        <v>45792</v>
      </c>
      <c r="F7" s="15"/>
      <c r="G7" s="19">
        <v>110262006113</v>
      </c>
      <c r="H7" s="17" t="s">
        <v>33</v>
      </c>
      <c r="I7" s="17" t="s">
        <v>34</v>
      </c>
      <c r="J7" s="13">
        <v>32000</v>
      </c>
      <c r="K7" s="13">
        <f>J7*55%</f>
        <v>17600</v>
      </c>
      <c r="L7" s="13">
        <f>J7*5%</f>
        <v>1600</v>
      </c>
      <c r="M7" s="13">
        <v>1000</v>
      </c>
      <c r="N7" s="18">
        <f>SUM(J7:M7)</f>
        <v>52200</v>
      </c>
      <c r="O7" s="13">
        <f>(J7+K7)*10%</f>
        <v>4960</v>
      </c>
      <c r="P7" s="13">
        <v>30</v>
      </c>
      <c r="Q7" s="13"/>
      <c r="R7" s="13"/>
      <c r="S7" s="13">
        <f>SUM(O7:R7)</f>
        <v>4990</v>
      </c>
      <c r="T7" s="18">
        <f>(N7/31)*31-S7</f>
        <v>47210</v>
      </c>
      <c r="U7" s="13" t="s">
        <v>35</v>
      </c>
      <c r="V7" s="13" t="s">
        <v>31</v>
      </c>
    </row>
    <row r="8" spans="1:22" x14ac:dyDescent="0.25">
      <c r="A8" s="13">
        <v>3</v>
      </c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May-25</vt:lpstr>
      <vt:lpstr>Jun-25</vt:lpstr>
      <vt:lpstr>Jul-25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2025-07-21T04:44:40Z</cp:lastPrinted>
  <dcterms:created xsi:type="dcterms:W3CDTF">2025-07-17T06:14:43Z</dcterms:created>
  <dcterms:modified xsi:type="dcterms:W3CDTF">2025-07-21T04:47:58Z</dcterms:modified>
</cp:coreProperties>
</file>