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heChest/work/talks-n-workshops/2019-05_temasek-workshop/website/data-files/"/>
    </mc:Choice>
  </mc:AlternateContent>
  <xr:revisionPtr revIDLastSave="50" documentId="13_ncr:1_{433DA62C-3377-544D-8266-ED10669BEDB1}" xr6:coauthVersionLast="47" xr6:coauthVersionMax="47" xr10:uidLastSave="{CC1DF5F4-8504-4C8B-BA9F-82900CCCC780}"/>
  <bookViews>
    <workbookView xWindow="240" yWindow="460" windowWidth="16100" windowHeight="9660" xr2:uid="{00000000-000D-0000-FFFF-FFFF00000000}"/>
  </bookViews>
  <sheets>
    <sheet name="Final Sheet" sheetId="1" r:id="rId1"/>
    <sheet name="Pivot Table" sheetId="4" r:id="rId2"/>
    <sheet name="Class Test 1" sheetId="2" r:id="rId3"/>
    <sheet name="Class Test 2" sheetId="3" r:id="rId4"/>
  </sheets>
  <calcPr calcId="191028"/>
  <pivotCaches>
    <pivotCache cacheId="57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F2" i="1"/>
  <c r="F3" i="1"/>
  <c r="F4" i="1"/>
  <c r="F5" i="1"/>
  <c r="F6" i="1"/>
  <c r="F7" i="1"/>
  <c r="F8" i="1"/>
  <c r="F9" i="1"/>
  <c r="F10" i="1"/>
  <c r="F11" i="1"/>
  <c r="H2" i="1"/>
  <c r="H3" i="1"/>
  <c r="H4" i="1"/>
  <c r="H5" i="1"/>
  <c r="H6" i="1"/>
  <c r="H7" i="1"/>
  <c r="H8" i="1"/>
  <c r="H9" i="1"/>
  <c r="H10" i="1"/>
  <c r="H11" i="1"/>
</calcChain>
</file>

<file path=xl/sharedStrings.xml><?xml version="1.0" encoding="utf-8"?>
<sst xmlns="http://schemas.openxmlformats.org/spreadsheetml/2006/main" count="84" uniqueCount="46">
  <si>
    <t>Student No</t>
  </si>
  <si>
    <t>Name</t>
  </si>
  <si>
    <t>Gender</t>
  </si>
  <si>
    <t>Email</t>
  </si>
  <si>
    <t>Major</t>
  </si>
  <si>
    <t>Test 1</t>
  </si>
  <si>
    <t>Test 2</t>
  </si>
  <si>
    <t>Final Score</t>
  </si>
  <si>
    <t>A80082135P</t>
  </si>
  <si>
    <t>Delmer Ferland  </t>
  </si>
  <si>
    <t>M</t>
  </si>
  <si>
    <t>delmer.ferland_2015@nus.edu.sg</t>
  </si>
  <si>
    <t>Physics</t>
  </si>
  <si>
    <t>A75939995U</t>
  </si>
  <si>
    <t>Jonell Teske  </t>
  </si>
  <si>
    <t>F</t>
  </si>
  <si>
    <t>jonell.teske_2016@nus.edu.sg</t>
  </si>
  <si>
    <t>A97067760C</t>
  </si>
  <si>
    <t>Cathern Kerwin  </t>
  </si>
  <si>
    <t>cathern.kerwin_2015@nus.edu.sg</t>
  </si>
  <si>
    <t>Life Science</t>
  </si>
  <si>
    <t>A31152769E</t>
  </si>
  <si>
    <t>Tandra Kunz  </t>
  </si>
  <si>
    <t>tandra.kunz_2017@nus.edu.sg</t>
  </si>
  <si>
    <t>Chemistry</t>
  </si>
  <si>
    <t>A23853411O</t>
  </si>
  <si>
    <t>Bryanna Ash  </t>
  </si>
  <si>
    <t>bryanna.ash_2017@nus.edu.sg</t>
  </si>
  <si>
    <t>A51101573L</t>
  </si>
  <si>
    <t>Helena Crandell  </t>
  </si>
  <si>
    <t>helena.crandell_2016@nus.edu.sg</t>
  </si>
  <si>
    <t>A39424921D</t>
  </si>
  <si>
    <t>Douglas Punc</t>
  </si>
  <si>
    <t>douglas.punc_2013@nus.edu.sg</t>
  </si>
  <si>
    <t>A28951274W</t>
  </si>
  <si>
    <t>Anderson Maxie  </t>
  </si>
  <si>
    <t>anderson.maxie_2015@nus.edu.sg</t>
  </si>
  <si>
    <t>A04222051I</t>
  </si>
  <si>
    <t>Sidney Warthen  </t>
  </si>
  <si>
    <t>sidney.warthen_2013@nus.edu.sg</t>
  </si>
  <si>
    <t>A22419163B</t>
  </si>
  <si>
    <t>Felix Pine  </t>
  </si>
  <si>
    <t>felix.pine_2017@nus.edu.sg</t>
  </si>
  <si>
    <t>Grand Total</t>
  </si>
  <si>
    <t>Average of Final Score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</si>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</sst>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/>
    <xf numFmtId="0" fontId="3" fillId="0" borderId="0" xfId="0" applyFont="1" applyAlignment="1"/>
    <xf numFmtId="0" fontId="1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54.894812268518" createdVersion="8" refreshedVersion="8" minRefreshableVersion="3" recordCount="10" xr:uid="{23525154-598C-4282-8281-2281901E2D66}">
  <cacheSource type="worksheet">
    <worksheetSource name="Table1" sheet="Final Sheet"/>
  </cacheSource>
  <cacheFields count="8">
    <cacheField name="Student No" numFmtId="0">
      <sharedItems/>
    </cacheField>
    <cacheField name="Name" numFmtId="0">
      <sharedItems/>
    </cacheField>
    <cacheField name="Gender" numFmtId="0">
      <sharedItems/>
    </cacheField>
    <cacheField name="Email" numFmtId="0">
      <sharedItems/>
    </cacheField>
    <cacheField name="Major" numFmtId="0">
      <sharedItems count="3">
        <s v="Physics"/>
        <s v="Life Science"/>
        <s v="Chemistry"/>
      </sharedItems>
    </cacheField>
    <cacheField name="Test 1" numFmtId="0">
      <sharedItems containsSemiMixedTypes="0" containsString="0" containsNumber="1" minValue="0" maxValue="17.73"/>
    </cacheField>
    <cacheField name="Test 2" numFmtId="0">
      <sharedItems containsSemiMixedTypes="0" containsString="0" containsNumber="1" minValue="0" maxValue="21.96"/>
    </cacheField>
    <cacheField name="Final Score" numFmtId="0">
      <sharedItems containsSemiMixedTypes="0" containsString="0" containsNumber="1" minValue="0" maxValue="63.8268571428571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A80082135P"/>
    <s v="Delmer Ferland  "/>
    <s v="M"/>
    <s v="delmer.ferland_2015@nus.edu.sg"/>
    <x v="0"/>
    <n v="16.98"/>
    <n v="19.829999999999998"/>
    <n v="60.599142857142851"/>
  </r>
  <r>
    <s v="A75939995U"/>
    <s v="Jonell Teske  "/>
    <s v="F"/>
    <s v="jonell.teske_2016@nus.edu.sg"/>
    <x v="0"/>
    <n v="15.92"/>
    <n v="0"/>
    <n v="22.288"/>
  </r>
  <r>
    <s v="A97067760C"/>
    <s v="Cathern Kerwin  "/>
    <s v="F"/>
    <s v="cathern.kerwin_2015@nus.edu.sg"/>
    <x v="1"/>
    <n v="15.16"/>
    <n v="0"/>
    <n v="21.224"/>
  </r>
  <r>
    <s v="A31152769E"/>
    <s v="Tandra Kunz  "/>
    <s v="F"/>
    <s v="tandra.kunz_2017@nus.edu.sg"/>
    <x v="2"/>
    <n v="17.22"/>
    <n v="15.72"/>
    <n v="53.302285714285716"/>
  </r>
  <r>
    <s v="A23853411O"/>
    <s v="Bryanna Ash  "/>
    <s v="F"/>
    <s v="bryanna.ash_2017@nus.edu.sg"/>
    <x v="2"/>
    <n v="17.73"/>
    <n v="19.37"/>
    <n v="60.794857142857147"/>
  </r>
  <r>
    <s v="A51101573L"/>
    <s v="Helena Crandell  "/>
    <s v="F"/>
    <s v="helena.crandell_2016@nus.edu.sg"/>
    <x v="0"/>
    <n v="0"/>
    <n v="0"/>
    <n v="0"/>
  </r>
  <r>
    <s v="A39424921D"/>
    <s v="Douglas Punc"/>
    <s v="M"/>
    <s v="douglas.punc_2013@nus.edu.sg"/>
    <x v="0"/>
    <n v="16.46"/>
    <n v="21.96"/>
    <n v="63.826857142857151"/>
  </r>
  <r>
    <s v="A28951274W"/>
    <s v="Anderson Maxie  "/>
    <s v="M"/>
    <s v="anderson.maxie_2015@nus.edu.sg"/>
    <x v="1"/>
    <n v="15.75"/>
    <n v="19.2"/>
    <n v="57.707142857142856"/>
  </r>
  <r>
    <s v="A04222051I"/>
    <s v="Sidney Warthen  "/>
    <s v="M"/>
    <s v="sidney.warthen_2013@nus.edu.sg"/>
    <x v="1"/>
    <n v="15.37"/>
    <n v="19.23"/>
    <n v="57.230857142857147"/>
  </r>
  <r>
    <s v="A22419163B"/>
    <s v="Felix Pine  "/>
    <s v="M"/>
    <s v="felix.pine_2017@nus.edu.sg"/>
    <x v="0"/>
    <n v="14.49"/>
    <n v="19.11"/>
    <n v="55.775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F3F1A2-4C60-41F4-8D7D-D544AE90E47E}" name="PivotTable1" cacheId="5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E4" firstHeaderRow="1" firstDataRow="2" firstDataCol="1"/>
  <pivotFields count="8"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</pivotFields>
  <rowItems count="1">
    <i/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Final Scor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05650-B94C-4DAF-8448-6812AFAC1CAB}" name="Table1" displayName="Table1" ref="A1:H11" totalsRowShown="0" headerRowDxfId="5" headerRowBorderDxfId="3" tableBorderDxfId="4">
  <autoFilter ref="A1:H11" xr:uid="{B4A05650-B94C-4DAF-8448-6812AFAC1CAB}"/>
  <tableColumns count="8">
    <tableColumn id="1" xr3:uid="{9027C2CC-487F-47FE-BA21-7FAC626D5D89}" name="Student No"/>
    <tableColumn id="2" xr3:uid="{FDACDA68-52A9-4AFB-99E0-096D1D4716FE}" name="Name"/>
    <tableColumn id="3" xr3:uid="{03B781BF-7AD7-4BF5-B98F-17A0226046D0}" name="Gender"/>
    <tableColumn id="4" xr3:uid="{C91A394F-080F-44BE-BB07-0BA53B7B2B0A}" name="Email"/>
    <tableColumn id="5" xr3:uid="{92D4B23F-9700-4131-9602-EFD32B30336E}" name="Major"/>
    <tableColumn id="6" xr3:uid="{45135CE8-DE39-4C27-AF6E-575767EB3252}" name="Test 1" dataDxfId="2">
      <calculatedColumnFormula>IFERROR(VLOOKUP(Table1[[#This Row],[Student No]],'Class Test 1'!$A$2:$B$10, 2, FALSE), 0)</calculatedColumnFormula>
    </tableColumn>
    <tableColumn id="7" xr3:uid="{28C12DD3-414E-43F1-A307-9A4283AD0925}" name="Test 2" dataDxfId="1">
      <calculatedColumnFormula>IFERROR(VLOOKUP(Table1[[#This Row],[Student No]], 'Class Test 2'!$A$2:$B$8, 2, FALSE), 0)</calculatedColumnFormula>
    </tableColumn>
    <tableColumn id="8" xr3:uid="{789772AF-FE89-4D27-AEA2-310318F1BA2C}" name="Final Score" dataDxfId="0">
      <calculatedColumnFormula>Table1[[#This Row],[Test 1]] * 35/25 + Table1[[#This Row],[Test 2]] * 65/35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6" sqref="D6"/>
    </sheetView>
  </sheetViews>
  <sheetFormatPr defaultColWidth="8.85546875" defaultRowHeight="15"/>
  <cols>
    <col min="1" max="1" width="13.5703125" bestFit="1" customWidth="1"/>
    <col min="2" max="2" width="16.42578125" bestFit="1" customWidth="1"/>
    <col min="3" max="3" width="10" bestFit="1" customWidth="1"/>
    <col min="4" max="4" width="30.7109375" bestFit="1" customWidth="1"/>
    <col min="5" max="5" width="11.28515625" bestFit="1" customWidth="1"/>
    <col min="6" max="6" width="10.5703125" customWidth="1"/>
    <col min="8" max="8" width="13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f>IFERROR(VLOOKUP(Table1[[#This Row],[Student No]],'Class Test 1'!$A$2:$B$10, 2, FALSE), 0)</f>
        <v>16.98</v>
      </c>
      <c r="G2">
        <f>IFERROR(VLOOKUP(Table1[[#This Row],[Student No]], 'Class Test 2'!$A$2:$B$8, 2, FALSE), 0)</f>
        <v>19.829999999999998</v>
      </c>
      <c r="H2">
        <f>Table1[[#This Row],[Test 1]] * 35/25 + Table1[[#This Row],[Test 2]] * 65/35</f>
        <v>60.599142857142851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f>IFERROR(VLOOKUP(Table1[[#This Row],[Student No]],'Class Test 1'!$A$2:$B$10, 2, FALSE), 0)</f>
        <v>15.92</v>
      </c>
      <c r="G3">
        <f>IFERROR(VLOOKUP(Table1[[#This Row],[Student No]], 'Class Test 2'!$A$2:$B$8, 2, FALSE), 0)</f>
        <v>0</v>
      </c>
      <c r="H3">
        <f>Table1[[#This Row],[Test 1]] * 35/25 + Table1[[#This Row],[Test 2]] * 65/35</f>
        <v>22.288</v>
      </c>
    </row>
    <row r="4" spans="1:8">
      <c r="A4" t="s">
        <v>17</v>
      </c>
      <c r="B4" t="s">
        <v>18</v>
      </c>
      <c r="C4" t="s">
        <v>15</v>
      </c>
      <c r="D4" t="s">
        <v>19</v>
      </c>
      <c r="E4" t="s">
        <v>20</v>
      </c>
      <c r="F4">
        <f>IFERROR(VLOOKUP(Table1[[#This Row],[Student No]],'Class Test 1'!$A$2:$B$10, 2, FALSE), 0)</f>
        <v>15.16</v>
      </c>
      <c r="G4">
        <f>IFERROR(VLOOKUP(Table1[[#This Row],[Student No]], 'Class Test 2'!$A$2:$B$8, 2, FALSE), 0)</f>
        <v>0</v>
      </c>
      <c r="H4">
        <f>Table1[[#This Row],[Test 1]] * 35/25 + Table1[[#This Row],[Test 2]] * 65/35</f>
        <v>21.224</v>
      </c>
    </row>
    <row r="5" spans="1:8">
      <c r="A5" t="s">
        <v>21</v>
      </c>
      <c r="B5" t="s">
        <v>22</v>
      </c>
      <c r="C5" t="s">
        <v>15</v>
      </c>
      <c r="D5" t="s">
        <v>23</v>
      </c>
      <c r="E5" t="s">
        <v>24</v>
      </c>
      <c r="F5">
        <f>IFERROR(VLOOKUP(Table1[[#This Row],[Student No]],'Class Test 1'!$A$2:$B$10, 2, FALSE), 0)</f>
        <v>17.22</v>
      </c>
      <c r="G5">
        <f>IFERROR(VLOOKUP(Table1[[#This Row],[Student No]], 'Class Test 2'!$A$2:$B$8, 2, FALSE), 0)</f>
        <v>15.72</v>
      </c>
      <c r="H5">
        <f>Table1[[#This Row],[Test 1]] * 35/25 + Table1[[#This Row],[Test 2]] * 65/35</f>
        <v>53.302285714285716</v>
      </c>
    </row>
    <row r="6" spans="1:8">
      <c r="A6" t="s">
        <v>25</v>
      </c>
      <c r="B6" t="s">
        <v>26</v>
      </c>
      <c r="C6" t="s">
        <v>15</v>
      </c>
      <c r="D6" t="s">
        <v>27</v>
      </c>
      <c r="E6" t="s">
        <v>24</v>
      </c>
      <c r="F6">
        <f>IFERROR(VLOOKUP(Table1[[#This Row],[Student No]],'Class Test 1'!$A$2:$B$10, 2, FALSE), 0)</f>
        <v>17.73</v>
      </c>
      <c r="G6">
        <f>IFERROR(VLOOKUP(Table1[[#This Row],[Student No]], 'Class Test 2'!$A$2:$B$8, 2, FALSE), 0)</f>
        <v>19.37</v>
      </c>
      <c r="H6">
        <f>Table1[[#This Row],[Test 1]] * 35/25 + Table1[[#This Row],[Test 2]] * 65/35</f>
        <v>60.794857142857147</v>
      </c>
    </row>
    <row r="7" spans="1:8">
      <c r="A7" t="s">
        <v>28</v>
      </c>
      <c r="B7" t="s">
        <v>29</v>
      </c>
      <c r="C7" t="s">
        <v>15</v>
      </c>
      <c r="D7" t="s">
        <v>30</v>
      </c>
      <c r="E7" t="s">
        <v>12</v>
      </c>
      <c r="F7">
        <f>IFERROR(VLOOKUP(Table1[[#This Row],[Student No]],'Class Test 1'!$A$2:$B$10, 2, FALSE), 0)</f>
        <v>0</v>
      </c>
      <c r="G7">
        <f>IFERROR(VLOOKUP(Table1[[#This Row],[Student No]], 'Class Test 2'!$A$2:$B$8, 2, FALSE), 0)</f>
        <v>0</v>
      </c>
      <c r="H7">
        <f>Table1[[#This Row],[Test 1]] * 35/25 + Table1[[#This Row],[Test 2]] * 65/35</f>
        <v>0</v>
      </c>
    </row>
    <row r="8" spans="1:8">
      <c r="A8" t="s">
        <v>31</v>
      </c>
      <c r="B8" t="s">
        <v>32</v>
      </c>
      <c r="C8" t="s">
        <v>10</v>
      </c>
      <c r="D8" t="s">
        <v>33</v>
      </c>
      <c r="E8" t="s">
        <v>12</v>
      </c>
      <c r="F8">
        <f>IFERROR(VLOOKUP(Table1[[#This Row],[Student No]],'Class Test 1'!$A$2:$B$10, 2, FALSE), 0)</f>
        <v>16.46</v>
      </c>
      <c r="G8">
        <f>IFERROR(VLOOKUP(Table1[[#This Row],[Student No]], 'Class Test 2'!$A$2:$B$8, 2, FALSE), 0)</f>
        <v>21.96</v>
      </c>
      <c r="H8">
        <f>Table1[[#This Row],[Test 1]] * 35/25 + Table1[[#This Row],[Test 2]] * 65/35</f>
        <v>63.826857142857151</v>
      </c>
    </row>
    <row r="9" spans="1:8">
      <c r="A9" t="s">
        <v>34</v>
      </c>
      <c r="B9" t="s">
        <v>35</v>
      </c>
      <c r="C9" t="s">
        <v>10</v>
      </c>
      <c r="D9" t="s">
        <v>36</v>
      </c>
      <c r="E9" t="s">
        <v>20</v>
      </c>
      <c r="F9">
        <f>IFERROR(VLOOKUP(Table1[[#This Row],[Student No]],'Class Test 1'!$A$2:$B$10, 2, FALSE), 0)</f>
        <v>15.75</v>
      </c>
      <c r="G9">
        <f>IFERROR(VLOOKUP(Table1[[#This Row],[Student No]], 'Class Test 2'!$A$2:$B$8, 2, FALSE), 0)</f>
        <v>19.2</v>
      </c>
      <c r="H9">
        <f>Table1[[#This Row],[Test 1]] * 35/25 + Table1[[#This Row],[Test 2]] * 65/35</f>
        <v>57.707142857142856</v>
      </c>
    </row>
    <row r="10" spans="1:8">
      <c r="A10" t="s">
        <v>37</v>
      </c>
      <c r="B10" t="s">
        <v>38</v>
      </c>
      <c r="C10" t="s">
        <v>10</v>
      </c>
      <c r="D10" t="s">
        <v>39</v>
      </c>
      <c r="E10" t="s">
        <v>20</v>
      </c>
      <c r="F10">
        <f>IFERROR(VLOOKUP(Table1[[#This Row],[Student No]],'Class Test 1'!$A$2:$B$10, 2, FALSE), 0)</f>
        <v>15.37</v>
      </c>
      <c r="G10">
        <f>IFERROR(VLOOKUP(Table1[[#This Row],[Student No]], 'Class Test 2'!$A$2:$B$8, 2, FALSE), 0)</f>
        <v>19.23</v>
      </c>
      <c r="H10">
        <f>Table1[[#This Row],[Test 1]] * 35/25 + Table1[[#This Row],[Test 2]] * 65/35</f>
        <v>57.230857142857147</v>
      </c>
    </row>
    <row r="11" spans="1:8">
      <c r="A11" t="s">
        <v>40</v>
      </c>
      <c r="B11" t="s">
        <v>41</v>
      </c>
      <c r="C11" t="s">
        <v>10</v>
      </c>
      <c r="D11" t="s">
        <v>42</v>
      </c>
      <c r="E11" t="s">
        <v>12</v>
      </c>
      <c r="F11">
        <f>IFERROR(VLOOKUP(Table1[[#This Row],[Student No]],'Class Test 1'!$A$2:$B$10, 2, FALSE), 0)</f>
        <v>14.49</v>
      </c>
      <c r="G11">
        <f>IFERROR(VLOOKUP(Table1[[#This Row],[Student No]], 'Class Test 2'!$A$2:$B$8, 2, FALSE), 0)</f>
        <v>19.11</v>
      </c>
      <c r="H11">
        <f>Table1[[#This Row],[Test 1]] * 35/25 + Table1[[#This Row],[Test 2]] * 65/35</f>
        <v>55.775999999999996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DCF3-6BB7-4FD3-81C5-695025A4BDC7}">
  <dimension ref="A2:E4"/>
  <sheetViews>
    <sheetView workbookViewId="0">
      <selection activeCell="D21" sqref="D21"/>
    </sheetView>
  </sheetViews>
  <sheetFormatPr defaultRowHeight="15"/>
  <cols>
    <col min="1" max="1" width="21.140625" bestFit="1" customWidth="1"/>
    <col min="2" max="3" width="12.5703125" bestFit="1" customWidth="1"/>
    <col min="4" max="4" width="7.5703125" bestFit="1" customWidth="1"/>
    <col min="5" max="5" width="12.5703125" bestFit="1" customWidth="1"/>
  </cols>
  <sheetData>
    <row r="2" spans="1:5">
      <c r="B2" s="5" t="s">
        <v>4</v>
      </c>
    </row>
    <row r="3" spans="1:5">
      <c r="B3" t="s">
        <v>24</v>
      </c>
      <c r="C3" t="s">
        <v>20</v>
      </c>
      <c r="D3" t="s">
        <v>12</v>
      </c>
      <c r="E3" t="s">
        <v>43</v>
      </c>
    </row>
    <row r="4" spans="1:5">
      <c r="A4" t="s">
        <v>44</v>
      </c>
      <c r="B4" s="4">
        <v>57.048571428571435</v>
      </c>
      <c r="C4" s="4">
        <v>45.387333333333338</v>
      </c>
      <c r="D4" s="4">
        <v>40.498000000000005</v>
      </c>
      <c r="E4" s="4">
        <v>45.274914285714289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1184-ACCB-4FAF-A91E-4CC6B52BBAC1}">
  <dimension ref="A1:B10"/>
  <sheetViews>
    <sheetView workbookViewId="0">
      <selection activeCell="D9" sqref="D9"/>
    </sheetView>
  </sheetViews>
  <sheetFormatPr defaultRowHeight="15"/>
  <cols>
    <col min="1" max="1" width="13" bestFit="1" customWidth="1"/>
    <col min="2" max="2" width="6.140625" bestFit="1" customWidth="1"/>
  </cols>
  <sheetData>
    <row r="1" spans="1:2">
      <c r="A1" s="1" t="s">
        <v>0</v>
      </c>
      <c r="B1" s="1" t="s">
        <v>45</v>
      </c>
    </row>
    <row r="2" spans="1:2">
      <c r="A2" s="2" t="s">
        <v>8</v>
      </c>
      <c r="B2" s="2">
        <v>16.98</v>
      </c>
    </row>
    <row r="3" spans="1:2">
      <c r="A3" s="2" t="s">
        <v>13</v>
      </c>
      <c r="B3" s="2">
        <v>15.92</v>
      </c>
    </row>
    <row r="4" spans="1:2">
      <c r="A4" s="2" t="s">
        <v>17</v>
      </c>
      <c r="B4" s="2">
        <v>15.16</v>
      </c>
    </row>
    <row r="5" spans="1:2">
      <c r="A5" s="2" t="s">
        <v>21</v>
      </c>
      <c r="B5" s="2">
        <v>17.22</v>
      </c>
    </row>
    <row r="6" spans="1:2">
      <c r="A6" s="2" t="s">
        <v>25</v>
      </c>
      <c r="B6" s="2">
        <v>17.73</v>
      </c>
    </row>
    <row r="7" spans="1:2">
      <c r="A7" s="2" t="s">
        <v>31</v>
      </c>
      <c r="B7" s="2">
        <v>16.46</v>
      </c>
    </row>
    <row r="8" spans="1:2">
      <c r="A8" s="2" t="s">
        <v>34</v>
      </c>
      <c r="B8" s="2">
        <v>15.75</v>
      </c>
    </row>
    <row r="9" spans="1:2">
      <c r="A9" s="2" t="s">
        <v>37</v>
      </c>
      <c r="B9" s="2">
        <v>15.37</v>
      </c>
    </row>
    <row r="10" spans="1:2">
      <c r="A10" s="2" t="s">
        <v>40</v>
      </c>
      <c r="B10" s="2">
        <v>14.49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70B4-2456-42BB-95F3-CE13C4781A23}">
  <dimension ref="A1:B8"/>
  <sheetViews>
    <sheetView workbookViewId="0">
      <selection activeCell="D10" sqref="D10"/>
    </sheetView>
  </sheetViews>
  <sheetFormatPr defaultRowHeight="15"/>
  <cols>
    <col min="1" max="1" width="13" bestFit="1" customWidth="1"/>
  </cols>
  <sheetData>
    <row r="1" spans="1:2">
      <c r="A1" t="s">
        <v>0</v>
      </c>
      <c r="B1" t="s">
        <v>45</v>
      </c>
    </row>
    <row r="2" spans="1:2">
      <c r="A2" t="s">
        <v>8</v>
      </c>
      <c r="B2">
        <v>19.829999999999998</v>
      </c>
    </row>
    <row r="3" spans="1:2">
      <c r="A3" t="s">
        <v>21</v>
      </c>
      <c r="B3">
        <v>15.72</v>
      </c>
    </row>
    <row r="4" spans="1:2">
      <c r="A4" t="s">
        <v>25</v>
      </c>
      <c r="B4">
        <v>19.37</v>
      </c>
    </row>
    <row r="5" spans="1:2">
      <c r="A5" t="s">
        <v>31</v>
      </c>
      <c r="B5">
        <v>21.96</v>
      </c>
    </row>
    <row r="6" spans="1:2">
      <c r="A6" t="s">
        <v>34</v>
      </c>
      <c r="B6">
        <v>19.2</v>
      </c>
    </row>
    <row r="7" spans="1:2">
      <c r="A7" t="s">
        <v>37</v>
      </c>
      <c r="B7">
        <v>19.23</v>
      </c>
    </row>
    <row r="8" spans="1:2">
      <c r="A8" t="s">
        <v>40</v>
      </c>
      <c r="B8">
        <v>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 En Lim</cp:lastModifiedBy>
  <cp:revision/>
  <dcterms:created xsi:type="dcterms:W3CDTF">2019-05-18T02:14:11Z</dcterms:created>
  <dcterms:modified xsi:type="dcterms:W3CDTF">2023-01-28T13:56:47Z</dcterms:modified>
  <cp:category/>
  <cp:contentStatus/>
</cp:coreProperties>
</file>